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\\gvaps1\USR6\CHGE\desktop\Fuel desk\Stocks\"/>
    </mc:Choice>
  </mc:AlternateContent>
  <xr:revisionPtr revIDLastSave="0" documentId="13_ncr:1_{0D4C2FE0-BB4A-4B30-9DC5-5DAAE5FE1920}" xr6:coauthVersionLast="47" xr6:coauthVersionMax="47" xr10:uidLastSave="{00000000-0000-0000-0000-000000000000}"/>
  <bookViews>
    <workbookView xWindow="-120" yWindow="-120" windowWidth="29040" windowHeight="15720" tabRatio="806" xr2:uid="{00000000-000D-0000-FFFF-FFFF00000000}"/>
  </bookViews>
  <sheets>
    <sheet name="Data ARA PJK" sheetId="3" r:id="rId1"/>
    <sheet name="Graphs ARA PJK" sheetId="4" r:id="rId2"/>
    <sheet name="Data PADD 3" sheetId="5" r:id="rId3"/>
    <sheet name="PADD 3 graphs" sheetId="7" r:id="rId4"/>
    <sheet name="Data Singapore" sheetId="11" r:id="rId5"/>
    <sheet name="Data graphs" sheetId="12" r:id="rId6"/>
    <sheet name="Fujairah datas" sheetId="13" r:id="rId7"/>
    <sheet name="Fujairah EA datas" sheetId="10" r:id="rId8"/>
  </sheets>
  <definedNames>
    <definedName name="SpreadsheetBuilder_10" hidden="1">'Data ARA PJK'!$A$1:$B$7</definedName>
    <definedName name="SpreadsheetBuilder_11" hidden="1">'Data ARA PJK'!$A$1:$B$7</definedName>
    <definedName name="SpreadsheetBuilder_12" hidden="1">'Data ARA PJK'!$H$1:$I$7</definedName>
    <definedName name="SpreadsheetBuilder_13" hidden="1">'Data PADD 3'!$A$2:$B$8</definedName>
    <definedName name="SpreadsheetBuilder_14" hidden="1">'Data Singapore'!$A$2:$B$8</definedName>
    <definedName name="SpreadsheetBuilder_2" hidden="1">'Data ARA PJK'!$A$1:$B$5</definedName>
    <definedName name="SpreadsheetBuilder_3" hidden="1">'Data ARA PJK'!$A$1:$B$5</definedName>
    <definedName name="SpreadsheetBuilder_4" hidden="1">'Data ARA PJK'!$A$2:$B$8</definedName>
    <definedName name="SpreadsheetBuilder_5" hidden="1">'Data ARA PJK'!$A$1:$B$7</definedName>
    <definedName name="SpreadsheetBuilder_6" hidden="1">'Data ARA PJK'!$A$1:$B$7</definedName>
    <definedName name="SpreadsheetBuilder_7" hidden="1">'Data ARA PJK'!$A$1:$B$7</definedName>
    <definedName name="SpreadsheetBuilder_8" hidden="1">'Data ARA PJK'!$A$1:$B$7</definedName>
    <definedName name="SpreadsheetBuilder_9" hidden="1">'Data ARA PJK'!$A$1:$B$7</definedName>
  </definedNames>
  <calcPr calcId="191029"/>
  <pivotCaches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1" i="10" l="1"/>
  <c r="J431" i="10"/>
  <c r="I431" i="10"/>
  <c r="K430" i="10"/>
  <c r="J430" i="10"/>
  <c r="I430" i="10"/>
  <c r="K429" i="10"/>
  <c r="J429" i="10"/>
  <c r="I429" i="10"/>
  <c r="K428" i="10"/>
  <c r="J428" i="10"/>
  <c r="I428" i="10"/>
  <c r="K427" i="10"/>
  <c r="J427" i="10"/>
  <c r="I427" i="10"/>
  <c r="K426" i="10"/>
  <c r="J426" i="10"/>
  <c r="I426" i="10"/>
  <c r="K425" i="10"/>
  <c r="J425" i="10"/>
  <c r="I425" i="10"/>
  <c r="K424" i="10"/>
  <c r="J424" i="10"/>
  <c r="I424" i="10"/>
  <c r="K423" i="10"/>
  <c r="J423" i="10"/>
  <c r="I423" i="10"/>
  <c r="K422" i="10"/>
  <c r="J422" i="10"/>
  <c r="I422" i="10"/>
  <c r="K421" i="10"/>
  <c r="J421" i="10"/>
  <c r="I421" i="10"/>
  <c r="K420" i="10"/>
  <c r="J420" i="10"/>
  <c r="I420" i="10"/>
  <c r="K419" i="10"/>
  <c r="J419" i="10"/>
  <c r="I419" i="10"/>
  <c r="K418" i="10"/>
  <c r="J418" i="10"/>
  <c r="I418" i="10"/>
  <c r="K417" i="10"/>
  <c r="J417" i="10"/>
  <c r="I417" i="10"/>
  <c r="K416" i="10"/>
  <c r="J416" i="10"/>
  <c r="I416" i="10"/>
  <c r="K415" i="10"/>
  <c r="J415" i="10"/>
  <c r="I415" i="10"/>
  <c r="K414" i="10"/>
  <c r="J414" i="10"/>
  <c r="I414" i="10"/>
  <c r="K413" i="10"/>
  <c r="J413" i="10"/>
  <c r="I413" i="10"/>
  <c r="K412" i="10"/>
  <c r="J412" i="10"/>
  <c r="I412" i="10"/>
  <c r="K411" i="10"/>
  <c r="J411" i="10"/>
  <c r="I411" i="10"/>
  <c r="K410" i="10"/>
  <c r="J410" i="10"/>
  <c r="I410" i="10"/>
  <c r="K409" i="10"/>
  <c r="J409" i="10"/>
  <c r="I409" i="10"/>
  <c r="K408" i="10"/>
  <c r="J408" i="10"/>
  <c r="I408" i="10"/>
  <c r="K407" i="10"/>
  <c r="J407" i="10"/>
  <c r="I407" i="10"/>
  <c r="K406" i="10"/>
  <c r="J406" i="10"/>
  <c r="I406" i="10"/>
  <c r="K405" i="10"/>
  <c r="J405" i="10"/>
  <c r="I405" i="10"/>
  <c r="K404" i="10"/>
  <c r="J404" i="10"/>
  <c r="I404" i="10"/>
  <c r="K403" i="10"/>
  <c r="J403" i="10"/>
  <c r="I403" i="10"/>
  <c r="K402" i="10"/>
  <c r="J402" i="10"/>
  <c r="I402" i="10"/>
  <c r="K401" i="10"/>
  <c r="J401" i="10"/>
  <c r="I401" i="10"/>
  <c r="K400" i="10"/>
  <c r="J400" i="10"/>
  <c r="I400" i="10"/>
  <c r="K399" i="10"/>
  <c r="J399" i="10"/>
  <c r="I399" i="10"/>
  <c r="K398" i="10"/>
  <c r="J398" i="10"/>
  <c r="I398" i="10"/>
  <c r="K397" i="10"/>
  <c r="J397" i="10"/>
  <c r="I397" i="10"/>
  <c r="K396" i="10"/>
  <c r="J396" i="10"/>
  <c r="I396" i="10"/>
  <c r="K395" i="10"/>
  <c r="J395" i="10"/>
  <c r="I395" i="10"/>
  <c r="K394" i="10"/>
  <c r="J394" i="10"/>
  <c r="I394" i="10"/>
  <c r="K393" i="10"/>
  <c r="J393" i="10"/>
  <c r="I393" i="10"/>
  <c r="K392" i="10"/>
  <c r="J392" i="10"/>
  <c r="I392" i="10"/>
  <c r="K391" i="10"/>
  <c r="J391" i="10"/>
  <c r="I391" i="10"/>
  <c r="K390" i="10"/>
  <c r="J390" i="10"/>
  <c r="I390" i="10"/>
  <c r="K389" i="10"/>
  <c r="J389" i="10"/>
  <c r="I389" i="10"/>
  <c r="K388" i="10"/>
  <c r="J388" i="10"/>
  <c r="I388" i="10"/>
  <c r="K387" i="10"/>
  <c r="J387" i="10"/>
  <c r="I387" i="10"/>
  <c r="K386" i="10"/>
  <c r="J386" i="10"/>
  <c r="I386" i="10"/>
  <c r="K385" i="10"/>
  <c r="J385" i="10"/>
  <c r="I385" i="10"/>
  <c r="K384" i="10"/>
  <c r="J384" i="10"/>
  <c r="I384" i="10"/>
  <c r="K383" i="10"/>
  <c r="J383" i="10"/>
  <c r="I383" i="10"/>
  <c r="K382" i="10"/>
  <c r="J382" i="10"/>
  <c r="I382" i="10"/>
  <c r="K381" i="10"/>
  <c r="J381" i="10"/>
  <c r="I381" i="10"/>
  <c r="K380" i="10"/>
  <c r="J380" i="10"/>
  <c r="I380" i="10"/>
  <c r="K379" i="10"/>
  <c r="J379" i="10"/>
  <c r="I379" i="10"/>
  <c r="K378" i="10"/>
  <c r="J378" i="10"/>
  <c r="I378" i="10"/>
  <c r="K377" i="10"/>
  <c r="J377" i="10"/>
  <c r="I377" i="10"/>
  <c r="K376" i="10"/>
  <c r="J376" i="10"/>
  <c r="I376" i="10"/>
  <c r="K375" i="10"/>
  <c r="J375" i="10"/>
  <c r="I375" i="10"/>
  <c r="K374" i="10"/>
  <c r="J374" i="10"/>
  <c r="I374" i="10"/>
  <c r="K373" i="10"/>
  <c r="J373" i="10"/>
  <c r="I373" i="10"/>
  <c r="K372" i="10"/>
  <c r="J372" i="10"/>
  <c r="I372" i="10"/>
  <c r="K371" i="10"/>
  <c r="J371" i="10"/>
  <c r="I371" i="10"/>
  <c r="K370" i="10"/>
  <c r="J370" i="10"/>
  <c r="I370" i="10"/>
  <c r="K369" i="10"/>
  <c r="J369" i="10"/>
  <c r="I369" i="10"/>
  <c r="K368" i="10"/>
  <c r="J368" i="10"/>
  <c r="I368" i="10"/>
  <c r="K367" i="10"/>
  <c r="J367" i="10"/>
  <c r="I367" i="10"/>
  <c r="K366" i="10"/>
  <c r="J366" i="10"/>
  <c r="I366" i="10"/>
  <c r="K365" i="10"/>
  <c r="J365" i="10"/>
  <c r="I365" i="10"/>
  <c r="K364" i="10"/>
  <c r="J364" i="10"/>
  <c r="I364" i="10"/>
  <c r="K363" i="10"/>
  <c r="J363" i="10"/>
  <c r="I363" i="10"/>
  <c r="K362" i="10"/>
  <c r="J362" i="10"/>
  <c r="I362" i="10"/>
  <c r="K361" i="10"/>
  <c r="J361" i="10"/>
  <c r="I361" i="10"/>
  <c r="K360" i="10"/>
  <c r="J360" i="10"/>
  <c r="I360" i="10"/>
  <c r="K359" i="10"/>
  <c r="J359" i="10"/>
  <c r="I359" i="10"/>
  <c r="K358" i="10"/>
  <c r="J358" i="10"/>
  <c r="I358" i="10"/>
  <c r="K357" i="10"/>
  <c r="J357" i="10"/>
  <c r="I357" i="10"/>
  <c r="K356" i="10"/>
  <c r="J356" i="10"/>
  <c r="I356" i="10"/>
  <c r="K355" i="10"/>
  <c r="J355" i="10"/>
  <c r="I355" i="10"/>
  <c r="K354" i="10"/>
  <c r="J354" i="10"/>
  <c r="I354" i="10"/>
  <c r="K353" i="10"/>
  <c r="J353" i="10"/>
  <c r="I353" i="10"/>
  <c r="K352" i="10"/>
  <c r="J352" i="10"/>
  <c r="I352" i="10"/>
  <c r="K351" i="10"/>
  <c r="J351" i="10"/>
  <c r="I351" i="10"/>
  <c r="K350" i="10"/>
  <c r="J350" i="10"/>
  <c r="I350" i="10"/>
  <c r="K349" i="10"/>
  <c r="J349" i="10"/>
  <c r="I349" i="10"/>
  <c r="K348" i="10"/>
  <c r="J348" i="10"/>
  <c r="I348" i="10"/>
  <c r="K347" i="10"/>
  <c r="J347" i="10"/>
  <c r="I347" i="10"/>
  <c r="K346" i="10"/>
  <c r="J346" i="10"/>
  <c r="I346" i="10"/>
  <c r="K345" i="10"/>
  <c r="J345" i="10"/>
  <c r="I345" i="10"/>
  <c r="K344" i="10"/>
  <c r="J344" i="10"/>
  <c r="I344" i="10"/>
  <c r="K343" i="10"/>
  <c r="J343" i="10"/>
  <c r="I343" i="10"/>
  <c r="K342" i="10"/>
  <c r="J342" i="10"/>
  <c r="I342" i="10"/>
  <c r="K341" i="10"/>
  <c r="J341" i="10"/>
  <c r="I341" i="10"/>
  <c r="K340" i="10"/>
  <c r="J340" i="10"/>
  <c r="I340" i="10"/>
  <c r="K339" i="10"/>
  <c r="J339" i="10"/>
  <c r="I339" i="10"/>
  <c r="K338" i="10"/>
  <c r="J338" i="10"/>
  <c r="I338" i="10"/>
  <c r="K337" i="10"/>
  <c r="J337" i="10"/>
  <c r="I337" i="10"/>
  <c r="K336" i="10"/>
  <c r="J336" i="10"/>
  <c r="I336" i="10"/>
  <c r="K335" i="10"/>
  <c r="J335" i="10"/>
  <c r="I335" i="10"/>
  <c r="K334" i="10"/>
  <c r="J334" i="10"/>
  <c r="I334" i="10"/>
  <c r="K333" i="10"/>
  <c r="J333" i="10"/>
  <c r="I333" i="10"/>
  <c r="K332" i="10"/>
  <c r="J332" i="10"/>
  <c r="I332" i="10"/>
  <c r="K331" i="10"/>
  <c r="J331" i="10"/>
  <c r="I331" i="10"/>
  <c r="K330" i="10"/>
  <c r="J330" i="10"/>
  <c r="I330" i="10"/>
  <c r="K329" i="10"/>
  <c r="J329" i="10"/>
  <c r="I329" i="10"/>
  <c r="K328" i="10"/>
  <c r="J328" i="10"/>
  <c r="I328" i="10"/>
  <c r="K327" i="10"/>
  <c r="J327" i="10"/>
  <c r="I327" i="10"/>
  <c r="K326" i="10"/>
  <c r="J326" i="10"/>
  <c r="I326" i="10"/>
  <c r="K325" i="10"/>
  <c r="J325" i="10"/>
  <c r="I325" i="10"/>
  <c r="K324" i="10"/>
  <c r="J324" i="10"/>
  <c r="I324" i="10"/>
  <c r="K323" i="10"/>
  <c r="J323" i="10"/>
  <c r="I323" i="10"/>
  <c r="K322" i="10"/>
  <c r="J322" i="10"/>
  <c r="I322" i="10"/>
  <c r="K321" i="10"/>
  <c r="J321" i="10"/>
  <c r="I321" i="10"/>
  <c r="K320" i="10"/>
  <c r="J320" i="10"/>
  <c r="I320" i="10"/>
  <c r="K319" i="10"/>
  <c r="J319" i="10"/>
  <c r="I319" i="10"/>
  <c r="K318" i="10"/>
  <c r="J318" i="10"/>
  <c r="I318" i="10"/>
  <c r="K317" i="10"/>
  <c r="J317" i="10"/>
  <c r="I317" i="10"/>
  <c r="K316" i="10"/>
  <c r="J316" i="10"/>
  <c r="I316" i="10"/>
  <c r="K315" i="10"/>
  <c r="J315" i="10"/>
  <c r="I315" i="10"/>
  <c r="K314" i="10"/>
  <c r="J314" i="10"/>
  <c r="I314" i="10"/>
  <c r="K313" i="10"/>
  <c r="J313" i="10"/>
  <c r="I313" i="10"/>
  <c r="K312" i="10"/>
  <c r="J312" i="10"/>
  <c r="I312" i="10"/>
  <c r="K311" i="10"/>
  <c r="J311" i="10"/>
  <c r="I311" i="10"/>
  <c r="K310" i="10"/>
  <c r="J310" i="10"/>
  <c r="I310" i="10"/>
  <c r="K309" i="10"/>
  <c r="J309" i="10"/>
  <c r="I309" i="10"/>
  <c r="K308" i="10"/>
  <c r="J308" i="10"/>
  <c r="I308" i="10"/>
  <c r="K307" i="10"/>
  <c r="J307" i="10"/>
  <c r="I307" i="10"/>
  <c r="K306" i="10"/>
  <c r="J306" i="10"/>
  <c r="I306" i="10"/>
  <c r="K305" i="10"/>
  <c r="J305" i="10"/>
  <c r="I305" i="10"/>
  <c r="K304" i="10"/>
  <c r="J304" i="10"/>
  <c r="I304" i="10"/>
  <c r="K303" i="10"/>
  <c r="J303" i="10"/>
  <c r="I303" i="10"/>
  <c r="K302" i="10"/>
  <c r="J302" i="10"/>
  <c r="I302" i="10"/>
  <c r="K301" i="10"/>
  <c r="J301" i="10"/>
  <c r="I301" i="10"/>
  <c r="K300" i="10"/>
  <c r="J300" i="10"/>
  <c r="I300" i="10"/>
  <c r="K299" i="10"/>
  <c r="J299" i="10"/>
  <c r="I299" i="10"/>
  <c r="K298" i="10"/>
  <c r="J298" i="10"/>
  <c r="I298" i="10"/>
  <c r="K297" i="10"/>
  <c r="J297" i="10"/>
  <c r="I297" i="10"/>
  <c r="K296" i="10"/>
  <c r="J296" i="10"/>
  <c r="I296" i="10"/>
  <c r="K295" i="10"/>
  <c r="J295" i="10"/>
  <c r="I295" i="10"/>
  <c r="K294" i="10"/>
  <c r="J294" i="10"/>
  <c r="I294" i="10"/>
  <c r="K293" i="10"/>
  <c r="J293" i="10"/>
  <c r="I293" i="10"/>
  <c r="K292" i="10"/>
  <c r="J292" i="10"/>
  <c r="I292" i="10"/>
  <c r="K291" i="10"/>
  <c r="J291" i="10"/>
  <c r="I291" i="10"/>
  <c r="K290" i="10"/>
  <c r="J290" i="10"/>
  <c r="I290" i="10"/>
  <c r="K289" i="10"/>
  <c r="J289" i="10"/>
  <c r="I289" i="10"/>
  <c r="K288" i="10"/>
  <c r="J288" i="10"/>
  <c r="I288" i="10"/>
  <c r="K287" i="10"/>
  <c r="J287" i="10"/>
  <c r="I287" i="10"/>
  <c r="K286" i="10"/>
  <c r="J286" i="10"/>
  <c r="I286" i="10"/>
  <c r="K285" i="10"/>
  <c r="J285" i="10"/>
  <c r="I285" i="10"/>
  <c r="K284" i="10"/>
  <c r="J284" i="10"/>
  <c r="I284" i="10"/>
  <c r="K283" i="10"/>
  <c r="J283" i="10"/>
  <c r="I283" i="10"/>
  <c r="K282" i="10"/>
  <c r="J282" i="10"/>
  <c r="I282" i="10"/>
  <c r="K281" i="10"/>
  <c r="J281" i="10"/>
  <c r="I281" i="10"/>
  <c r="K280" i="10"/>
  <c r="J280" i="10"/>
  <c r="I280" i="10"/>
  <c r="K279" i="10"/>
  <c r="J279" i="10"/>
  <c r="I279" i="10"/>
  <c r="K278" i="10"/>
  <c r="J278" i="10"/>
  <c r="I278" i="10"/>
  <c r="K277" i="10"/>
  <c r="J277" i="10"/>
  <c r="I277" i="10"/>
  <c r="K276" i="10"/>
  <c r="J276" i="10"/>
  <c r="I276" i="10"/>
  <c r="K275" i="10"/>
  <c r="J275" i="10"/>
  <c r="I275" i="10"/>
  <c r="K274" i="10"/>
  <c r="J274" i="10"/>
  <c r="I274" i="10"/>
  <c r="K273" i="10"/>
  <c r="J273" i="10"/>
  <c r="I273" i="10"/>
  <c r="K272" i="10"/>
  <c r="J272" i="10"/>
  <c r="I272" i="10"/>
  <c r="K271" i="10"/>
  <c r="J271" i="10"/>
  <c r="I271" i="10"/>
  <c r="K270" i="10"/>
  <c r="J270" i="10"/>
  <c r="I270" i="10"/>
  <c r="K269" i="10"/>
  <c r="J269" i="10"/>
  <c r="I269" i="10"/>
  <c r="K268" i="10"/>
  <c r="J268" i="10"/>
  <c r="I268" i="10"/>
  <c r="K267" i="10"/>
  <c r="J267" i="10"/>
  <c r="I267" i="10"/>
  <c r="K266" i="10"/>
  <c r="J266" i="10"/>
  <c r="I266" i="10"/>
  <c r="K265" i="10"/>
  <c r="J265" i="10"/>
  <c r="I265" i="10"/>
  <c r="K264" i="10"/>
  <c r="J264" i="10"/>
  <c r="I264" i="10"/>
  <c r="K263" i="10"/>
  <c r="J263" i="10"/>
  <c r="I263" i="10"/>
  <c r="K262" i="10"/>
  <c r="J262" i="10"/>
  <c r="I262" i="10"/>
  <c r="K261" i="10"/>
  <c r="J261" i="10"/>
  <c r="I261" i="10"/>
  <c r="K260" i="10"/>
  <c r="J260" i="10"/>
  <c r="I260" i="10"/>
  <c r="K259" i="10"/>
  <c r="J259" i="10"/>
  <c r="I259" i="10"/>
  <c r="K258" i="10"/>
  <c r="J258" i="10"/>
  <c r="I258" i="10"/>
  <c r="K257" i="10"/>
  <c r="J257" i="10"/>
  <c r="I257" i="10"/>
  <c r="K256" i="10"/>
  <c r="J256" i="10"/>
  <c r="I256" i="10"/>
  <c r="K255" i="10"/>
  <c r="J255" i="10"/>
  <c r="I255" i="10"/>
  <c r="K254" i="10"/>
  <c r="J254" i="10"/>
  <c r="I254" i="10"/>
  <c r="K253" i="10"/>
  <c r="J253" i="10"/>
  <c r="I253" i="10"/>
  <c r="K252" i="10"/>
  <c r="J252" i="10"/>
  <c r="I252" i="10"/>
  <c r="K251" i="10"/>
  <c r="J251" i="10"/>
  <c r="I251" i="10"/>
  <c r="K250" i="10"/>
  <c r="J250" i="10"/>
  <c r="I250" i="10"/>
  <c r="K249" i="10"/>
  <c r="J249" i="10"/>
  <c r="I249" i="10"/>
  <c r="K248" i="10"/>
  <c r="J248" i="10"/>
  <c r="I248" i="10"/>
  <c r="K247" i="10"/>
  <c r="J247" i="10"/>
  <c r="I247" i="10"/>
  <c r="K246" i="10"/>
  <c r="J246" i="10"/>
  <c r="I246" i="10"/>
  <c r="K245" i="10"/>
  <c r="J245" i="10"/>
  <c r="I245" i="10"/>
  <c r="K244" i="10"/>
  <c r="J244" i="10"/>
  <c r="I244" i="10"/>
  <c r="K243" i="10"/>
  <c r="J243" i="10"/>
  <c r="I243" i="10"/>
  <c r="K242" i="10"/>
  <c r="J242" i="10"/>
  <c r="I242" i="10"/>
  <c r="K241" i="10"/>
  <c r="J241" i="10"/>
  <c r="I241" i="10"/>
  <c r="K240" i="10"/>
  <c r="J240" i="10"/>
  <c r="I240" i="10"/>
  <c r="K239" i="10"/>
  <c r="J239" i="10"/>
  <c r="I239" i="10"/>
  <c r="K238" i="10"/>
  <c r="J238" i="10"/>
  <c r="I238" i="10"/>
  <c r="K237" i="10"/>
  <c r="J237" i="10"/>
  <c r="I237" i="10"/>
  <c r="K236" i="10"/>
  <c r="J236" i="10"/>
  <c r="I236" i="10"/>
  <c r="K235" i="10"/>
  <c r="J235" i="10"/>
  <c r="I235" i="10"/>
  <c r="K234" i="10"/>
  <c r="J234" i="10"/>
  <c r="I234" i="10"/>
  <c r="K233" i="10"/>
  <c r="J233" i="10"/>
  <c r="I233" i="10"/>
  <c r="K232" i="10"/>
  <c r="J232" i="10"/>
  <c r="I232" i="10"/>
  <c r="K231" i="10"/>
  <c r="J231" i="10"/>
  <c r="I231" i="10"/>
  <c r="K230" i="10"/>
  <c r="J230" i="10"/>
  <c r="I230" i="10"/>
  <c r="K229" i="10"/>
  <c r="J229" i="10"/>
  <c r="I229" i="10"/>
  <c r="K228" i="10"/>
  <c r="J228" i="10"/>
  <c r="I228" i="10"/>
  <c r="K227" i="10"/>
  <c r="J227" i="10"/>
  <c r="I227" i="10"/>
  <c r="K226" i="10"/>
  <c r="J226" i="10"/>
  <c r="I226" i="10"/>
  <c r="K225" i="10"/>
  <c r="J225" i="10"/>
  <c r="I225" i="10"/>
  <c r="K224" i="10"/>
  <c r="J224" i="10"/>
  <c r="I224" i="10"/>
  <c r="K223" i="10"/>
  <c r="J223" i="10"/>
  <c r="I223" i="10"/>
  <c r="K222" i="10"/>
  <c r="J222" i="10"/>
  <c r="I222" i="10"/>
  <c r="K221" i="10"/>
  <c r="J221" i="10"/>
  <c r="I221" i="10"/>
  <c r="K220" i="10"/>
  <c r="J220" i="10"/>
  <c r="I220" i="10"/>
  <c r="K219" i="10"/>
  <c r="J219" i="10"/>
  <c r="I219" i="10"/>
  <c r="K218" i="10"/>
  <c r="J218" i="10"/>
  <c r="I218" i="10"/>
  <c r="K217" i="10"/>
  <c r="J217" i="10"/>
  <c r="I217" i="10"/>
  <c r="K216" i="10"/>
  <c r="J216" i="10"/>
  <c r="I216" i="10"/>
  <c r="K215" i="10"/>
  <c r="J215" i="10"/>
  <c r="I215" i="10"/>
  <c r="K214" i="10"/>
  <c r="J214" i="10"/>
  <c r="I214" i="10"/>
  <c r="K213" i="10"/>
  <c r="J213" i="10"/>
  <c r="I213" i="10"/>
  <c r="K212" i="10"/>
  <c r="J212" i="10"/>
  <c r="I212" i="10"/>
  <c r="K211" i="10"/>
  <c r="J211" i="10"/>
  <c r="I211" i="10"/>
  <c r="K210" i="10"/>
  <c r="J210" i="10"/>
  <c r="I210" i="10"/>
  <c r="K209" i="10"/>
  <c r="J209" i="10"/>
  <c r="I209" i="10"/>
  <c r="K208" i="10"/>
  <c r="J208" i="10"/>
  <c r="I208" i="10"/>
  <c r="K207" i="10"/>
  <c r="J207" i="10"/>
  <c r="I207" i="10"/>
  <c r="K206" i="10"/>
  <c r="J206" i="10"/>
  <c r="I206" i="10"/>
  <c r="K205" i="10"/>
  <c r="J205" i="10"/>
  <c r="I205" i="10"/>
  <c r="K204" i="10"/>
  <c r="J204" i="10"/>
  <c r="I204" i="10"/>
  <c r="K203" i="10"/>
  <c r="J203" i="10"/>
  <c r="I203" i="10"/>
  <c r="K202" i="10"/>
  <c r="J202" i="10"/>
  <c r="I202" i="10"/>
  <c r="K201" i="10"/>
  <c r="J201" i="10"/>
  <c r="I201" i="10"/>
  <c r="K200" i="10"/>
  <c r="J200" i="10"/>
  <c r="I200" i="10"/>
  <c r="K199" i="10"/>
  <c r="J199" i="10"/>
  <c r="I199" i="10"/>
  <c r="K198" i="10"/>
  <c r="J198" i="10"/>
  <c r="I198" i="10"/>
  <c r="K197" i="10"/>
  <c r="J197" i="10"/>
  <c r="I197" i="10"/>
  <c r="K196" i="10"/>
  <c r="J196" i="10"/>
  <c r="I196" i="10"/>
  <c r="K195" i="10"/>
  <c r="J195" i="10"/>
  <c r="I195" i="10"/>
  <c r="K194" i="10"/>
  <c r="J194" i="10"/>
  <c r="I194" i="10"/>
  <c r="K193" i="10"/>
  <c r="J193" i="10"/>
  <c r="I193" i="10"/>
  <c r="K192" i="10"/>
  <c r="J192" i="10"/>
  <c r="I192" i="10"/>
  <c r="K191" i="10"/>
  <c r="J191" i="10"/>
  <c r="I191" i="10"/>
  <c r="K190" i="10"/>
  <c r="J190" i="10"/>
  <c r="I190" i="10"/>
  <c r="K189" i="10"/>
  <c r="J189" i="10"/>
  <c r="I189" i="10"/>
  <c r="K188" i="10"/>
  <c r="J188" i="10"/>
  <c r="I188" i="10"/>
  <c r="K187" i="10"/>
  <c r="J187" i="10"/>
  <c r="I187" i="10"/>
  <c r="K186" i="10"/>
  <c r="J186" i="10"/>
  <c r="I186" i="10"/>
  <c r="K185" i="10"/>
  <c r="J185" i="10"/>
  <c r="I185" i="10"/>
  <c r="K184" i="10"/>
  <c r="J184" i="10"/>
  <c r="I184" i="10"/>
  <c r="K183" i="10"/>
  <c r="J183" i="10"/>
  <c r="I183" i="10"/>
  <c r="K182" i="10"/>
  <c r="J182" i="10"/>
  <c r="I182" i="10"/>
  <c r="K181" i="10"/>
  <c r="J181" i="10"/>
  <c r="I181" i="10"/>
  <c r="K180" i="10"/>
  <c r="J180" i="10"/>
  <c r="I180" i="10"/>
  <c r="K179" i="10"/>
  <c r="J179" i="10"/>
  <c r="I179" i="10"/>
  <c r="K178" i="10"/>
  <c r="J178" i="10"/>
  <c r="I178" i="10"/>
  <c r="K177" i="10"/>
  <c r="J177" i="10"/>
  <c r="I177" i="10"/>
  <c r="K176" i="10"/>
  <c r="J176" i="10"/>
  <c r="I176" i="10"/>
  <c r="K175" i="10"/>
  <c r="J175" i="10"/>
  <c r="I175" i="10"/>
  <c r="K174" i="10"/>
  <c r="J174" i="10"/>
  <c r="I174" i="10"/>
  <c r="K173" i="10"/>
  <c r="J173" i="10"/>
  <c r="I173" i="10"/>
  <c r="K172" i="10"/>
  <c r="J172" i="10"/>
  <c r="I172" i="10"/>
  <c r="K171" i="10"/>
  <c r="J171" i="10"/>
  <c r="I171" i="10"/>
  <c r="K170" i="10"/>
  <c r="J170" i="10"/>
  <c r="I170" i="10"/>
  <c r="K169" i="10"/>
  <c r="J169" i="10"/>
  <c r="I169" i="10"/>
  <c r="K168" i="10"/>
  <c r="J168" i="10"/>
  <c r="I168" i="10"/>
  <c r="K167" i="10"/>
  <c r="J167" i="10"/>
  <c r="I167" i="10"/>
  <c r="K166" i="10"/>
  <c r="J166" i="10"/>
  <c r="I166" i="10"/>
  <c r="K165" i="10"/>
  <c r="J165" i="10"/>
  <c r="I165" i="10"/>
  <c r="K164" i="10"/>
  <c r="J164" i="10"/>
  <c r="I164" i="10"/>
  <c r="K163" i="10"/>
  <c r="J163" i="10"/>
  <c r="I163" i="10"/>
  <c r="K162" i="10"/>
  <c r="J162" i="10"/>
  <c r="I162" i="10"/>
  <c r="K161" i="10"/>
  <c r="J161" i="10"/>
  <c r="I161" i="10"/>
  <c r="K160" i="10"/>
  <c r="J160" i="10"/>
  <c r="I160" i="10"/>
  <c r="K159" i="10"/>
  <c r="J159" i="10"/>
  <c r="I159" i="10"/>
  <c r="K158" i="10"/>
  <c r="J158" i="10"/>
  <c r="I158" i="10"/>
  <c r="K157" i="10"/>
  <c r="J157" i="10"/>
  <c r="I157" i="10"/>
  <c r="K156" i="10"/>
  <c r="J156" i="10"/>
  <c r="I156" i="10"/>
  <c r="K155" i="10"/>
  <c r="J155" i="10"/>
  <c r="I155" i="10"/>
  <c r="K154" i="10"/>
  <c r="J154" i="10"/>
  <c r="I154" i="10"/>
  <c r="K153" i="10"/>
  <c r="J153" i="10"/>
  <c r="I153" i="10"/>
  <c r="K152" i="10"/>
  <c r="J152" i="10"/>
  <c r="I152" i="10"/>
  <c r="K151" i="10"/>
  <c r="J151" i="10"/>
  <c r="I151" i="10"/>
  <c r="K150" i="10"/>
  <c r="J150" i="10"/>
  <c r="I150" i="10"/>
  <c r="K149" i="10"/>
  <c r="J149" i="10"/>
  <c r="I149" i="10"/>
  <c r="K148" i="10"/>
  <c r="J148" i="10"/>
  <c r="I148" i="10"/>
  <c r="K147" i="10"/>
  <c r="J147" i="10"/>
  <c r="I147" i="10"/>
  <c r="K146" i="10"/>
  <c r="J146" i="10"/>
  <c r="I146" i="10"/>
  <c r="K145" i="10"/>
  <c r="J145" i="10"/>
  <c r="I145" i="10"/>
  <c r="K144" i="10"/>
  <c r="J144" i="10"/>
  <c r="I144" i="10"/>
  <c r="K143" i="10"/>
  <c r="J143" i="10"/>
  <c r="I143" i="10"/>
  <c r="K142" i="10"/>
  <c r="J142" i="10"/>
  <c r="I142" i="10"/>
  <c r="K141" i="10"/>
  <c r="J141" i="10"/>
  <c r="I141" i="10"/>
  <c r="K140" i="10"/>
  <c r="J140" i="10"/>
  <c r="I140" i="10"/>
  <c r="K139" i="10"/>
  <c r="J139" i="10"/>
  <c r="I139" i="10"/>
  <c r="K138" i="10"/>
  <c r="J138" i="10"/>
  <c r="I138" i="10"/>
  <c r="K137" i="10"/>
  <c r="J137" i="10"/>
  <c r="I137" i="10"/>
  <c r="K136" i="10"/>
  <c r="J136" i="10"/>
  <c r="I136" i="10"/>
  <c r="K135" i="10"/>
  <c r="J135" i="10"/>
  <c r="I135" i="10"/>
  <c r="K134" i="10"/>
  <c r="J134" i="10"/>
  <c r="I134" i="10"/>
  <c r="K133" i="10"/>
  <c r="J133" i="10"/>
  <c r="I133" i="10"/>
  <c r="K132" i="10"/>
  <c r="J132" i="10"/>
  <c r="I132" i="10"/>
  <c r="K131" i="10"/>
  <c r="J131" i="10"/>
  <c r="I131" i="10"/>
  <c r="K130" i="10"/>
  <c r="J130" i="10"/>
  <c r="I130" i="10"/>
  <c r="K129" i="10"/>
  <c r="J129" i="10"/>
  <c r="I129" i="10"/>
  <c r="K128" i="10"/>
  <c r="J128" i="10"/>
  <c r="I128" i="10"/>
  <c r="K127" i="10"/>
  <c r="J127" i="10"/>
  <c r="I127" i="10"/>
  <c r="K126" i="10"/>
  <c r="J126" i="10"/>
  <c r="I126" i="10"/>
  <c r="K125" i="10"/>
  <c r="J125" i="10"/>
  <c r="I125" i="10"/>
  <c r="K124" i="10"/>
  <c r="J124" i="10"/>
  <c r="I124" i="10"/>
  <c r="K123" i="10"/>
  <c r="J123" i="10"/>
  <c r="I123" i="10"/>
  <c r="K122" i="10"/>
  <c r="J122" i="10"/>
  <c r="I122" i="10"/>
  <c r="K121" i="10"/>
  <c r="J121" i="10"/>
  <c r="I121" i="10"/>
  <c r="K120" i="10"/>
  <c r="J120" i="10"/>
  <c r="I120" i="10"/>
  <c r="K119" i="10"/>
  <c r="J119" i="10"/>
  <c r="I119" i="10"/>
  <c r="K118" i="10"/>
  <c r="J118" i="10"/>
  <c r="I118" i="10"/>
  <c r="K117" i="10"/>
  <c r="J117" i="10"/>
  <c r="I117" i="10"/>
  <c r="K116" i="10"/>
  <c r="J116" i="10"/>
  <c r="I116" i="10"/>
  <c r="K115" i="10"/>
  <c r="J115" i="10"/>
  <c r="I115" i="10"/>
  <c r="K114" i="10"/>
  <c r="J114" i="10"/>
  <c r="I114" i="10"/>
  <c r="K113" i="10"/>
  <c r="J113" i="10"/>
  <c r="I113" i="10"/>
  <c r="K112" i="10"/>
  <c r="J112" i="10"/>
  <c r="I112" i="10"/>
  <c r="K111" i="10"/>
  <c r="J111" i="10"/>
  <c r="I111" i="10"/>
  <c r="K110" i="10"/>
  <c r="J110" i="10"/>
  <c r="I110" i="10"/>
  <c r="K109" i="10"/>
  <c r="J109" i="10"/>
  <c r="I109" i="10"/>
  <c r="K108" i="10"/>
  <c r="J108" i="10"/>
  <c r="I108" i="10"/>
  <c r="K107" i="10"/>
  <c r="J107" i="10"/>
  <c r="I107" i="10"/>
  <c r="K106" i="10"/>
  <c r="J106" i="10"/>
  <c r="I106" i="10"/>
  <c r="K105" i="10"/>
  <c r="J105" i="10"/>
  <c r="I105" i="10"/>
  <c r="K104" i="10"/>
  <c r="J104" i="10"/>
  <c r="I104" i="10"/>
  <c r="K103" i="10"/>
  <c r="J103" i="10"/>
  <c r="I103" i="10"/>
  <c r="K102" i="10"/>
  <c r="J102" i="10"/>
  <c r="I102" i="10"/>
  <c r="K101" i="10"/>
  <c r="J101" i="10"/>
  <c r="I101" i="10"/>
  <c r="K100" i="10"/>
  <c r="J100" i="10"/>
  <c r="I100" i="10"/>
  <c r="K99" i="10"/>
  <c r="J99" i="10"/>
  <c r="I99" i="10"/>
  <c r="K98" i="10"/>
  <c r="J98" i="10"/>
  <c r="I98" i="10"/>
  <c r="K97" i="10"/>
  <c r="J97" i="10"/>
  <c r="I97" i="10"/>
  <c r="K96" i="10"/>
  <c r="J96" i="10"/>
  <c r="I96" i="10"/>
  <c r="K95" i="10"/>
  <c r="J95" i="10"/>
  <c r="I95" i="10"/>
  <c r="K94" i="10"/>
  <c r="J94" i="10"/>
  <c r="I94" i="10"/>
  <c r="K93" i="10"/>
  <c r="J93" i="10"/>
  <c r="I93" i="10"/>
  <c r="K92" i="10"/>
  <c r="J92" i="10"/>
  <c r="I92" i="10"/>
  <c r="K91" i="10"/>
  <c r="J91" i="10"/>
  <c r="I91" i="10"/>
  <c r="K90" i="10"/>
  <c r="J90" i="10"/>
  <c r="I90" i="10"/>
  <c r="K89" i="10"/>
  <c r="J89" i="10"/>
  <c r="I89" i="10"/>
  <c r="K88" i="10"/>
  <c r="J88" i="10"/>
  <c r="I88" i="10"/>
  <c r="K87" i="10"/>
  <c r="J87" i="10"/>
  <c r="I87" i="10"/>
  <c r="K86" i="10"/>
  <c r="J86" i="10"/>
  <c r="I86" i="10"/>
  <c r="K85" i="10"/>
  <c r="J85" i="10"/>
  <c r="I85" i="10"/>
  <c r="K84" i="10"/>
  <c r="J84" i="10"/>
  <c r="I84" i="10"/>
  <c r="K83" i="10"/>
  <c r="J83" i="10"/>
  <c r="I83" i="10"/>
  <c r="K82" i="10"/>
  <c r="J82" i="10"/>
  <c r="I82" i="10"/>
  <c r="K81" i="10"/>
  <c r="J81" i="10"/>
  <c r="I81" i="10"/>
  <c r="K80" i="10"/>
  <c r="J80" i="10"/>
  <c r="I80" i="10"/>
  <c r="K79" i="10"/>
  <c r="J79" i="10"/>
  <c r="I79" i="10"/>
  <c r="K78" i="10"/>
  <c r="J78" i="10"/>
  <c r="I78" i="10"/>
  <c r="K77" i="10"/>
  <c r="J77" i="10"/>
  <c r="I77" i="10"/>
  <c r="K76" i="10"/>
  <c r="J76" i="10"/>
  <c r="I76" i="10"/>
  <c r="K75" i="10"/>
  <c r="J75" i="10"/>
  <c r="I75" i="10"/>
  <c r="K74" i="10"/>
  <c r="J74" i="10"/>
  <c r="I74" i="10"/>
  <c r="K73" i="10"/>
  <c r="J73" i="10"/>
  <c r="I73" i="10"/>
  <c r="K72" i="10"/>
  <c r="J72" i="10"/>
  <c r="I72" i="10"/>
  <c r="K71" i="10"/>
  <c r="J71" i="10"/>
  <c r="I71" i="10"/>
  <c r="K70" i="10"/>
  <c r="J70" i="10"/>
  <c r="I70" i="10"/>
  <c r="K69" i="10"/>
  <c r="J69" i="10"/>
  <c r="I69" i="10"/>
  <c r="K68" i="10"/>
  <c r="J68" i="10"/>
  <c r="I68" i="10"/>
  <c r="K67" i="10"/>
  <c r="J67" i="10"/>
  <c r="I67" i="10"/>
  <c r="K66" i="10"/>
  <c r="J66" i="10"/>
  <c r="I66" i="10"/>
  <c r="K65" i="10"/>
  <c r="J65" i="10"/>
  <c r="I65" i="10"/>
  <c r="K64" i="10"/>
  <c r="J64" i="10"/>
  <c r="I64" i="10"/>
  <c r="K63" i="10"/>
  <c r="J63" i="10"/>
  <c r="I63" i="10"/>
  <c r="K62" i="10"/>
  <c r="J62" i="10"/>
  <c r="I62" i="10"/>
  <c r="K61" i="10"/>
  <c r="J61" i="10"/>
  <c r="I61" i="10"/>
  <c r="K60" i="10"/>
  <c r="J60" i="10"/>
  <c r="I60" i="10"/>
  <c r="K59" i="10"/>
  <c r="J59" i="10"/>
  <c r="I59" i="10"/>
  <c r="K58" i="10"/>
  <c r="J58" i="10"/>
  <c r="I58" i="10"/>
  <c r="K57" i="10"/>
  <c r="J57" i="10"/>
  <c r="I57" i="10"/>
  <c r="K56" i="10"/>
  <c r="J56" i="10"/>
  <c r="I56" i="10"/>
  <c r="K55" i="10"/>
  <c r="J55" i="10"/>
  <c r="I55" i="10"/>
  <c r="K54" i="10"/>
  <c r="J54" i="10"/>
  <c r="I54" i="10"/>
  <c r="K53" i="10"/>
  <c r="J53" i="10"/>
  <c r="I53" i="10"/>
  <c r="K52" i="10"/>
  <c r="J52" i="10"/>
  <c r="I52" i="10"/>
  <c r="K51" i="10"/>
  <c r="J51" i="10"/>
  <c r="I51" i="10"/>
  <c r="K50" i="10"/>
  <c r="J50" i="10"/>
  <c r="I50" i="10"/>
  <c r="K49" i="10"/>
  <c r="J49" i="10"/>
  <c r="I49" i="10"/>
  <c r="K48" i="10"/>
  <c r="J48" i="10"/>
  <c r="I48" i="10"/>
  <c r="K47" i="10"/>
  <c r="J47" i="10"/>
  <c r="I47" i="10"/>
  <c r="K46" i="10"/>
  <c r="J46" i="10"/>
  <c r="I46" i="10"/>
  <c r="K45" i="10"/>
  <c r="J45" i="10"/>
  <c r="I45" i="10"/>
  <c r="K44" i="10"/>
  <c r="J44" i="10"/>
  <c r="I44" i="10"/>
  <c r="K43" i="10"/>
  <c r="J43" i="10"/>
  <c r="I43" i="10"/>
  <c r="K42" i="10"/>
  <c r="J42" i="10"/>
  <c r="I42" i="10"/>
  <c r="K41" i="10"/>
  <c r="J41" i="10"/>
  <c r="I41" i="10"/>
  <c r="K40" i="10"/>
  <c r="J40" i="10"/>
  <c r="I40" i="10"/>
  <c r="K39" i="10"/>
  <c r="J39" i="10"/>
  <c r="I39" i="10"/>
  <c r="K38" i="10"/>
  <c r="J38" i="10"/>
  <c r="I38" i="10"/>
  <c r="K37" i="10"/>
  <c r="J37" i="10"/>
  <c r="I37" i="10"/>
  <c r="K36" i="10"/>
  <c r="J36" i="10"/>
  <c r="I36" i="10"/>
  <c r="K35" i="10"/>
  <c r="J35" i="10"/>
  <c r="I35" i="10"/>
  <c r="P34" i="10"/>
  <c r="K34" i="10"/>
  <c r="J34" i="10"/>
  <c r="I34" i="10"/>
  <c r="P33" i="10"/>
  <c r="K33" i="10"/>
  <c r="J33" i="10"/>
  <c r="I33" i="10"/>
  <c r="P32" i="10"/>
  <c r="K32" i="10"/>
  <c r="J32" i="10"/>
  <c r="I32" i="10"/>
  <c r="P31" i="10"/>
  <c r="K31" i="10"/>
  <c r="J31" i="10"/>
  <c r="I31" i="10"/>
  <c r="P30" i="10"/>
  <c r="K30" i="10"/>
  <c r="J30" i="10"/>
  <c r="I30" i="10"/>
  <c r="P29" i="10"/>
  <c r="K29" i="10"/>
  <c r="J29" i="10"/>
  <c r="I29" i="10"/>
  <c r="P28" i="10"/>
  <c r="K28" i="10"/>
  <c r="J28" i="10"/>
  <c r="I28" i="10"/>
  <c r="P27" i="10"/>
  <c r="K27" i="10"/>
  <c r="J27" i="10"/>
  <c r="I27" i="10"/>
  <c r="P26" i="10"/>
  <c r="K26" i="10"/>
  <c r="J26" i="10"/>
  <c r="I26" i="10"/>
  <c r="P25" i="10"/>
  <c r="K25" i="10"/>
  <c r="J25" i="10"/>
  <c r="I25" i="10"/>
  <c r="P24" i="10"/>
  <c r="K24" i="10"/>
  <c r="J24" i="10"/>
  <c r="I24" i="10"/>
  <c r="P23" i="10"/>
  <c r="K23" i="10"/>
  <c r="J23" i="10"/>
  <c r="I23" i="10"/>
  <c r="V22" i="10"/>
  <c r="U22" i="10"/>
  <c r="T22" i="10"/>
  <c r="S22" i="10"/>
  <c r="R22" i="10"/>
  <c r="Q22" i="10"/>
  <c r="K22" i="10"/>
  <c r="J22" i="10"/>
  <c r="I22" i="10"/>
  <c r="K21" i="10"/>
  <c r="J21" i="10"/>
  <c r="I21" i="10"/>
  <c r="K20" i="10"/>
  <c r="J20" i="10"/>
  <c r="I20" i="10"/>
  <c r="K19" i="10"/>
  <c r="J19" i="10"/>
  <c r="I19" i="10"/>
  <c r="K18" i="10"/>
  <c r="J18" i="10"/>
  <c r="I18" i="10"/>
  <c r="K17" i="10"/>
  <c r="J17" i="10"/>
  <c r="I17" i="10"/>
  <c r="K16" i="10"/>
  <c r="J16" i="10"/>
  <c r="I16" i="10"/>
  <c r="K15" i="10"/>
  <c r="J15" i="10"/>
  <c r="I15" i="10"/>
  <c r="K14" i="10"/>
  <c r="J14" i="10"/>
  <c r="I14" i="10"/>
  <c r="K13" i="10"/>
  <c r="J13" i="10"/>
  <c r="I13" i="10"/>
  <c r="K12" i="10"/>
  <c r="J12" i="10"/>
  <c r="I12" i="10"/>
  <c r="K11" i="10"/>
  <c r="J11" i="10"/>
  <c r="I11" i="10"/>
  <c r="K10" i="10"/>
  <c r="J10" i="10"/>
  <c r="I10" i="10"/>
  <c r="K9" i="10"/>
  <c r="J9" i="10"/>
  <c r="I9" i="10"/>
  <c r="K8" i="10"/>
  <c r="J8" i="10"/>
  <c r="I8" i="10"/>
  <c r="K7" i="10"/>
  <c r="J7" i="10"/>
  <c r="I7" i="10"/>
  <c r="K6" i="10"/>
  <c r="J6" i="10"/>
  <c r="I6" i="10"/>
  <c r="K5" i="10"/>
  <c r="J5" i="10"/>
  <c r="I5" i="10"/>
  <c r="K4" i="10"/>
  <c r="J4" i="10"/>
  <c r="I4" i="10"/>
  <c r="I5" i="12"/>
  <c r="J5" i="12" s="1"/>
  <c r="H5" i="12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L10" i="4"/>
  <c r="K10" i="4"/>
  <c r="L9" i="4"/>
  <c r="K9" i="4"/>
  <c r="P8" i="4"/>
  <c r="L8" i="4"/>
  <c r="K8" i="4"/>
  <c r="P7" i="4"/>
  <c r="L7" i="4"/>
  <c r="K7" i="4"/>
  <c r="P6" i="4"/>
  <c r="O6" i="4"/>
  <c r="L6" i="4"/>
  <c r="K6" i="4"/>
  <c r="P5" i="4"/>
  <c r="O5" i="4"/>
  <c r="N5" i="4"/>
  <c r="L5" i="4"/>
  <c r="K5" i="4"/>
  <c r="B6" i="5"/>
  <c r="A8" i="5"/>
  <c r="A8" i="11"/>
  <c r="B6" i="11"/>
  <c r="A7" i="3"/>
  <c r="B5" i="3"/>
  <c r="Q33" i="10"/>
  <c r="S31" i="10"/>
  <c r="V33" i="10"/>
  <c r="U26" i="10"/>
  <c r="Q23" i="10"/>
  <c r="R26" i="10"/>
  <c r="S25" i="10"/>
  <c r="Q29" i="10"/>
  <c r="V28" i="10"/>
  <c r="V23" i="10"/>
  <c r="T26" i="10"/>
  <c r="Q26" i="10"/>
  <c r="D350" i="4" l="1"/>
  <c r="N350" i="4" s="1"/>
  <c r="D322" i="4"/>
  <c r="N322" i="4" s="1"/>
  <c r="F366" i="4"/>
  <c r="P366" i="4" s="1"/>
  <c r="D357" i="4"/>
  <c r="N357" i="4" s="1"/>
  <c r="B354" i="4"/>
  <c r="G340" i="4"/>
  <c r="Q340" i="4" s="1"/>
  <c r="C363" i="4"/>
  <c r="M363" i="4" s="1"/>
  <c r="E337" i="4"/>
  <c r="C328" i="4"/>
  <c r="M328" i="4" s="1"/>
  <c r="E308" i="4"/>
  <c r="O308" i="4" s="1"/>
  <c r="E316" i="4"/>
  <c r="O316" i="4" s="1"/>
  <c r="G304" i="4"/>
  <c r="Q304" i="4" s="1"/>
  <c r="B333" i="4"/>
  <c r="B334" i="4" s="1"/>
  <c r="B335" i="4" s="1"/>
  <c r="B336" i="4" s="1"/>
  <c r="B337" i="4" s="1"/>
  <c r="B355" i="4"/>
  <c r="D343" i="4"/>
  <c r="N343" i="4" s="1"/>
  <c r="B291" i="4"/>
  <c r="B292" i="4" s="1"/>
  <c r="E358" i="4"/>
  <c r="C314" i="4"/>
  <c r="M314" i="4" s="1"/>
  <c r="D286" i="4"/>
  <c r="N286" i="4" s="1"/>
  <c r="G368" i="4"/>
  <c r="Q368" i="4" s="1"/>
  <c r="C356" i="4"/>
  <c r="M356" i="4" s="1"/>
  <c r="G297" i="4"/>
  <c r="Q297" i="4" s="1"/>
  <c r="D230" i="4"/>
  <c r="N230" i="4" s="1"/>
  <c r="D364" i="4"/>
  <c r="N364" i="4" s="1"/>
  <c r="F338" i="4"/>
  <c r="D336" i="4"/>
  <c r="N336" i="4" s="1"/>
  <c r="C299" i="4"/>
  <c r="M299" i="4" s="1"/>
  <c r="C257" i="4"/>
  <c r="M257" i="4" s="1"/>
  <c r="E224" i="4"/>
  <c r="O224" i="4" s="1"/>
  <c r="E196" i="4"/>
  <c r="O196" i="4" s="1"/>
  <c r="E301" i="4"/>
  <c r="O301" i="4" s="1"/>
  <c r="C342" i="4"/>
  <c r="M342" i="4" s="1"/>
  <c r="E330" i="4"/>
  <c r="O330" i="4" s="1"/>
  <c r="B340" i="4"/>
  <c r="B341" i="4" s="1"/>
  <c r="G326" i="4"/>
  <c r="Q326" i="4" s="1"/>
  <c r="F324" i="4"/>
  <c r="P324" i="4" s="1"/>
  <c r="G312" i="4"/>
  <c r="D293" i="4"/>
  <c r="B368" i="4"/>
  <c r="B369" i="4" s="1"/>
  <c r="C370" i="4"/>
  <c r="M370" i="4" s="1"/>
  <c r="F359" i="4"/>
  <c r="P359" i="4" s="1"/>
  <c r="G361" i="4"/>
  <c r="Q361" i="4" s="1"/>
  <c r="F289" i="4"/>
  <c r="P289" i="4" s="1"/>
  <c r="F261" i="4"/>
  <c r="P261" i="4" s="1"/>
  <c r="D258" i="4"/>
  <c r="N258" i="4" s="1"/>
  <c r="E351" i="4"/>
  <c r="O351" i="4" s="1"/>
  <c r="G347" i="4"/>
  <c r="Q347" i="4" s="1"/>
  <c r="B312" i="4"/>
  <c r="F240" i="4"/>
  <c r="P240" i="4" s="1"/>
  <c r="C194" i="4"/>
  <c r="M194" i="4" s="1"/>
  <c r="G354" i="4"/>
  <c r="Q354" i="4" s="1"/>
  <c r="D315" i="4"/>
  <c r="N315" i="4" s="1"/>
  <c r="B235" i="4"/>
  <c r="B236" i="4" s="1"/>
  <c r="B237" i="4" s="1"/>
  <c r="F170" i="4"/>
  <c r="P170" i="4" s="1"/>
  <c r="F142" i="4"/>
  <c r="P142" i="4" s="1"/>
  <c r="F114" i="4"/>
  <c r="F86" i="4"/>
  <c r="P86" i="4" s="1"/>
  <c r="D223" i="4"/>
  <c r="N223" i="4" s="1"/>
  <c r="B179" i="4"/>
  <c r="B180" i="4" s="1"/>
  <c r="B181" i="4" s="1"/>
  <c r="B151" i="4"/>
  <c r="B152" i="4" s="1"/>
  <c r="B123" i="4"/>
  <c r="B95" i="4"/>
  <c r="B96" i="4" s="1"/>
  <c r="B97" i="4" s="1"/>
  <c r="B98" i="4" s="1"/>
  <c r="B67" i="4"/>
  <c r="B68" i="4" s="1"/>
  <c r="D251" i="4"/>
  <c r="N251" i="4" s="1"/>
  <c r="B242" i="4"/>
  <c r="B243" i="4" s="1"/>
  <c r="B244" i="4" s="1"/>
  <c r="C173" i="4"/>
  <c r="M173" i="4" s="1"/>
  <c r="C145" i="4"/>
  <c r="M145" i="4" s="1"/>
  <c r="C117" i="4"/>
  <c r="M117" i="4" s="1"/>
  <c r="C89" i="4"/>
  <c r="M89" i="4" s="1"/>
  <c r="C335" i="4"/>
  <c r="M335" i="4" s="1"/>
  <c r="F331" i="4"/>
  <c r="C306" i="4"/>
  <c r="M306" i="4" s="1"/>
  <c r="C251" i="4"/>
  <c r="M251" i="4" s="1"/>
  <c r="F247" i="4"/>
  <c r="P247" i="4" s="1"/>
  <c r="F233" i="4"/>
  <c r="P233" i="4" s="1"/>
  <c r="C208" i="4"/>
  <c r="M208" i="4" s="1"/>
  <c r="C321" i="4"/>
  <c r="M321" i="4" s="1"/>
  <c r="G290" i="4"/>
  <c r="G283" i="4"/>
  <c r="Q283" i="4" s="1"/>
  <c r="E238" i="4"/>
  <c r="O238" i="4" s="1"/>
  <c r="B228" i="4"/>
  <c r="B229" i="4" s="1"/>
  <c r="B230" i="4" s="1"/>
  <c r="D216" i="4"/>
  <c r="N216" i="4" s="1"/>
  <c r="B361" i="4"/>
  <c r="F317" i="4"/>
  <c r="P317" i="4" s="1"/>
  <c r="B298" i="4"/>
  <c r="D272" i="4"/>
  <c r="N272" i="4" s="1"/>
  <c r="G262" i="4"/>
  <c r="Q262" i="4" s="1"/>
  <c r="F226" i="4"/>
  <c r="P226" i="4" s="1"/>
  <c r="C349" i="4"/>
  <c r="M349" i="4" s="1"/>
  <c r="F303" i="4"/>
  <c r="P303" i="4" s="1"/>
  <c r="F268" i="4"/>
  <c r="P268" i="4" s="1"/>
  <c r="E231" i="4"/>
  <c r="O231" i="4" s="1"/>
  <c r="D300" i="4"/>
  <c r="N300" i="4" s="1"/>
  <c r="E245" i="4"/>
  <c r="O245" i="4" s="1"/>
  <c r="E365" i="4"/>
  <c r="O365" i="4" s="1"/>
  <c r="C264" i="4"/>
  <c r="M264" i="4" s="1"/>
  <c r="F345" i="4"/>
  <c r="P345" i="4" s="1"/>
  <c r="E287" i="4"/>
  <c r="O287" i="4" s="1"/>
  <c r="C285" i="4"/>
  <c r="M285" i="4" s="1"/>
  <c r="C278" i="4"/>
  <c r="M278" i="4" s="1"/>
  <c r="B270" i="4"/>
  <c r="B271" i="4" s="1"/>
  <c r="B272" i="4" s="1"/>
  <c r="C243" i="4"/>
  <c r="M243" i="4" s="1"/>
  <c r="B256" i="4"/>
  <c r="F254" i="4"/>
  <c r="P254" i="4" s="1"/>
  <c r="E252" i="4"/>
  <c r="O252" i="4" s="1"/>
  <c r="C236" i="4"/>
  <c r="M236" i="4" s="1"/>
  <c r="E280" i="4"/>
  <c r="O280" i="4" s="1"/>
  <c r="D323" i="4"/>
  <c r="N323" i="4" s="1"/>
  <c r="B305" i="4"/>
  <c r="B306" i="4" s="1"/>
  <c r="E294" i="4"/>
  <c r="O294" i="4" s="1"/>
  <c r="G333" i="4"/>
  <c r="Q333" i="4" s="1"/>
  <c r="C250" i="4"/>
  <c r="M250" i="4" s="1"/>
  <c r="C222" i="4"/>
  <c r="M222" i="4" s="1"/>
  <c r="B193" i="4"/>
  <c r="D181" i="4"/>
  <c r="N181" i="4" s="1"/>
  <c r="F310" i="4"/>
  <c r="P310" i="4" s="1"/>
  <c r="F275" i="4"/>
  <c r="P275" i="4" s="1"/>
  <c r="G269" i="4"/>
  <c r="Q269" i="4" s="1"/>
  <c r="D351" i="4"/>
  <c r="N351" i="4" s="1"/>
  <c r="D329" i="4"/>
  <c r="N329" i="4" s="1"/>
  <c r="B326" i="4"/>
  <c r="G319" i="4"/>
  <c r="Q319" i="4" s="1"/>
  <c r="F227" i="4"/>
  <c r="P227" i="4" s="1"/>
  <c r="F325" i="4"/>
  <c r="P325" i="4" s="1"/>
  <c r="C271" i="4"/>
  <c r="M271" i="4" s="1"/>
  <c r="G255" i="4"/>
  <c r="Q255" i="4" s="1"/>
  <c r="B165" i="4"/>
  <c r="B166" i="4" s="1"/>
  <c r="F149" i="4"/>
  <c r="P149" i="4" s="1"/>
  <c r="C110" i="4"/>
  <c r="M110" i="4" s="1"/>
  <c r="E98" i="4"/>
  <c r="O98" i="4" s="1"/>
  <c r="B88" i="4"/>
  <c r="B89" i="4" s="1"/>
  <c r="F282" i="4"/>
  <c r="P282" i="4" s="1"/>
  <c r="F163" i="4"/>
  <c r="P163" i="4" s="1"/>
  <c r="D132" i="4"/>
  <c r="N132" i="4" s="1"/>
  <c r="C103" i="4"/>
  <c r="M103" i="4" s="1"/>
  <c r="C47" i="4"/>
  <c r="M47" i="4" s="1"/>
  <c r="C19" i="4"/>
  <c r="M19" i="4" s="1"/>
  <c r="F296" i="4"/>
  <c r="P296" i="4" s="1"/>
  <c r="G276" i="4"/>
  <c r="E217" i="4"/>
  <c r="O217" i="4" s="1"/>
  <c r="E70" i="4"/>
  <c r="O70" i="4" s="1"/>
  <c r="E56" i="4"/>
  <c r="O56" i="4" s="1"/>
  <c r="E161" i="4"/>
  <c r="O161" i="4" s="1"/>
  <c r="B144" i="4"/>
  <c r="B145" i="4" s="1"/>
  <c r="E91" i="4"/>
  <c r="O91" i="4" s="1"/>
  <c r="E35" i="4"/>
  <c r="O35" i="4" s="1"/>
  <c r="D188" i="4"/>
  <c r="N188" i="4" s="1"/>
  <c r="D265" i="4"/>
  <c r="N265" i="4" s="1"/>
  <c r="F198" i="4"/>
  <c r="E259" i="4"/>
  <c r="D237" i="4"/>
  <c r="B207" i="4"/>
  <c r="B208" i="4" s="1"/>
  <c r="F184" i="4"/>
  <c r="P184" i="4" s="1"/>
  <c r="E168" i="4"/>
  <c r="O168" i="4" s="1"/>
  <c r="F219" i="4"/>
  <c r="B214" i="4"/>
  <c r="B215" i="4" s="1"/>
  <c r="D209" i="4"/>
  <c r="B186" i="4"/>
  <c r="B319" i="4"/>
  <c r="B320" i="4" s="1"/>
  <c r="C229" i="4"/>
  <c r="M229" i="4" s="1"/>
  <c r="C159" i="4"/>
  <c r="M159" i="4" s="1"/>
  <c r="C152" i="4"/>
  <c r="B200" i="4"/>
  <c r="B201" i="4" s="1"/>
  <c r="E175" i="4"/>
  <c r="O175" i="4" s="1"/>
  <c r="B347" i="4"/>
  <c r="B348" i="4" s="1"/>
  <c r="E225" i="4"/>
  <c r="O225" i="4" s="1"/>
  <c r="E182" i="4"/>
  <c r="O182" i="4" s="1"/>
  <c r="F121" i="4"/>
  <c r="P121" i="4" s="1"/>
  <c r="D307" i="4"/>
  <c r="E273" i="4"/>
  <c r="O273" i="4" s="1"/>
  <c r="D195" i="4"/>
  <c r="B221" i="4"/>
  <c r="E119" i="4"/>
  <c r="O119" i="4" s="1"/>
  <c r="C187" i="4"/>
  <c r="M187" i="4" s="1"/>
  <c r="D153" i="4"/>
  <c r="N153" i="4" s="1"/>
  <c r="C343" i="4"/>
  <c r="M343" i="4" s="1"/>
  <c r="B284" i="4"/>
  <c r="B285" i="4" s="1"/>
  <c r="B277" i="4"/>
  <c r="B278" i="4" s="1"/>
  <c r="F212" i="4"/>
  <c r="P212" i="4" s="1"/>
  <c r="C201" i="4"/>
  <c r="M201" i="4" s="1"/>
  <c r="D174" i="4"/>
  <c r="N174" i="4" s="1"/>
  <c r="D104" i="4"/>
  <c r="N104" i="4" s="1"/>
  <c r="C5" i="4"/>
  <c r="C6" i="4" s="1"/>
  <c r="E203" i="4"/>
  <c r="O203" i="4" s="1"/>
  <c r="B102" i="4"/>
  <c r="B53" i="4"/>
  <c r="B54" i="4" s="1"/>
  <c r="B172" i="4"/>
  <c r="B173" i="4" s="1"/>
  <c r="B158" i="4"/>
  <c r="B159" i="4" s="1"/>
  <c r="D48" i="4"/>
  <c r="N48" i="4" s="1"/>
  <c r="F51" i="4"/>
  <c r="P51" i="4" s="1"/>
  <c r="E112" i="4"/>
  <c r="O112" i="4" s="1"/>
  <c r="C82" i="4"/>
  <c r="M82" i="4" s="1"/>
  <c r="D69" i="4"/>
  <c r="E21" i="4"/>
  <c r="O21" i="4" s="1"/>
  <c r="B18" i="4"/>
  <c r="B19" i="4" s="1"/>
  <c r="B60" i="4"/>
  <c r="B61" i="4" s="1"/>
  <c r="B62" i="4" s="1"/>
  <c r="C40" i="4"/>
  <c r="M40" i="4" s="1"/>
  <c r="D13" i="4"/>
  <c r="N13" i="4" s="1"/>
  <c r="D244" i="4"/>
  <c r="N244" i="4" s="1"/>
  <c r="E154" i="4"/>
  <c r="O154" i="4" s="1"/>
  <c r="D118" i="4"/>
  <c r="N118" i="4" s="1"/>
  <c r="D202" i="4"/>
  <c r="N202" i="4" s="1"/>
  <c r="F65" i="4"/>
  <c r="P65" i="4" s="1"/>
  <c r="F58" i="4"/>
  <c r="B32" i="4"/>
  <c r="F191" i="4"/>
  <c r="B116" i="4"/>
  <c r="B117" i="4" s="1"/>
  <c r="D76" i="4"/>
  <c r="N76" i="4" s="1"/>
  <c r="B263" i="4"/>
  <c r="C131" i="4"/>
  <c r="M131" i="4" s="1"/>
  <c r="D27" i="4"/>
  <c r="F352" i="4"/>
  <c r="P352" i="4" s="1"/>
  <c r="D167" i="4"/>
  <c r="N167" i="4" s="1"/>
  <c r="D160" i="4"/>
  <c r="C138" i="4"/>
  <c r="M138" i="4" s="1"/>
  <c r="E133" i="4"/>
  <c r="O133" i="4" s="1"/>
  <c r="C124" i="4"/>
  <c r="M124" i="4" s="1"/>
  <c r="B74" i="4"/>
  <c r="B75" i="4" s="1"/>
  <c r="F72" i="4"/>
  <c r="P72" i="4" s="1"/>
  <c r="E63" i="4"/>
  <c r="O63" i="4" s="1"/>
  <c r="B124" i="4"/>
  <c r="B125" i="4" s="1"/>
  <c r="F93" i="4"/>
  <c r="P93" i="4" s="1"/>
  <c r="E140" i="4"/>
  <c r="O140" i="4" s="1"/>
  <c r="E105" i="4"/>
  <c r="O105" i="4" s="1"/>
  <c r="D97" i="4"/>
  <c r="F107" i="4"/>
  <c r="P107" i="4" s="1"/>
  <c r="E126" i="4"/>
  <c r="D111" i="4"/>
  <c r="N111" i="4" s="1"/>
  <c r="F156" i="4"/>
  <c r="P156" i="4" s="1"/>
  <c r="F135" i="4"/>
  <c r="P135" i="4" s="1"/>
  <c r="F128" i="4"/>
  <c r="P128" i="4" s="1"/>
  <c r="C166" i="4"/>
  <c r="E77" i="4"/>
  <c r="F205" i="4"/>
  <c r="E189" i="4"/>
  <c r="O189" i="4" s="1"/>
  <c r="C68" i="4"/>
  <c r="E28" i="4"/>
  <c r="O28" i="4" s="1"/>
  <c r="B25" i="4"/>
  <c r="F177" i="4"/>
  <c r="P177" i="4" s="1"/>
  <c r="E210" i="4"/>
  <c r="O210" i="4" s="1"/>
  <c r="C292" i="4"/>
  <c r="M292" i="4" s="1"/>
  <c r="C215" i="4"/>
  <c r="C180" i="4"/>
  <c r="D146" i="4"/>
  <c r="N146" i="4" s="1"/>
  <c r="C96" i="4"/>
  <c r="M96" i="4" s="1"/>
  <c r="E57" i="4"/>
  <c r="O57" i="4" s="1"/>
  <c r="D34" i="4"/>
  <c r="F23" i="4"/>
  <c r="P23" i="4" s="1"/>
  <c r="B39" i="4"/>
  <c r="B40" i="4" s="1"/>
  <c r="F9" i="4"/>
  <c r="E147" i="4"/>
  <c r="O147" i="4" s="1"/>
  <c r="E84" i="4"/>
  <c r="O84" i="4" s="1"/>
  <c r="D20" i="4"/>
  <c r="B137" i="4"/>
  <c r="B138" i="4" s="1"/>
  <c r="D6" i="4"/>
  <c r="N6" i="4" s="1"/>
  <c r="C61" i="4"/>
  <c r="E42" i="4"/>
  <c r="O42" i="4" s="1"/>
  <c r="G5" i="4"/>
  <c r="Q5" i="4" s="1"/>
  <c r="E7" i="4"/>
  <c r="O7" i="4" s="1"/>
  <c r="B130" i="4"/>
  <c r="D83" i="4"/>
  <c r="N83" i="4" s="1"/>
  <c r="F44" i="4"/>
  <c r="C33" i="4"/>
  <c r="M33" i="4" s="1"/>
  <c r="F30" i="4"/>
  <c r="P30" i="4" s="1"/>
  <c r="B11" i="4"/>
  <c r="B12" i="4" s="1"/>
  <c r="E14" i="4"/>
  <c r="O14" i="4" s="1"/>
  <c r="D279" i="4"/>
  <c r="D125" i="4"/>
  <c r="N125" i="4" s="1"/>
  <c r="D41" i="4"/>
  <c r="B109" i="4"/>
  <c r="E323" i="4"/>
  <c r="D55" i="4"/>
  <c r="N55" i="4" s="1"/>
  <c r="B81" i="4"/>
  <c r="C54" i="4"/>
  <c r="M54" i="4" s="1"/>
  <c r="E344" i="4"/>
  <c r="D90" i="4"/>
  <c r="D139" i="4"/>
  <c r="N139" i="4" s="1"/>
  <c r="F100" i="4"/>
  <c r="P100" i="4" s="1"/>
  <c r="D62" i="4"/>
  <c r="B46" i="4"/>
  <c r="F37" i="4"/>
  <c r="P37" i="4" s="1"/>
  <c r="C12" i="4"/>
  <c r="F79" i="4"/>
  <c r="E49" i="4"/>
  <c r="O49" i="4" s="1"/>
  <c r="C75" i="4"/>
  <c r="F16" i="4"/>
  <c r="C26" i="4"/>
  <c r="G361" i="7"/>
  <c r="G362" i="7" s="1"/>
  <c r="G363" i="7" s="1"/>
  <c r="G364" i="7" s="1"/>
  <c r="G365" i="7" s="1"/>
  <c r="G366" i="7" s="1"/>
  <c r="G367" i="7" s="1"/>
  <c r="C349" i="7"/>
  <c r="C350" i="7" s="1"/>
  <c r="C351" i="7" s="1"/>
  <c r="C352" i="7" s="1"/>
  <c r="C353" i="7" s="1"/>
  <c r="C354" i="7" s="1"/>
  <c r="C355" i="7" s="1"/>
  <c r="G333" i="7"/>
  <c r="G334" i="7" s="1"/>
  <c r="G335" i="7" s="1"/>
  <c r="G336" i="7" s="1"/>
  <c r="G337" i="7" s="1"/>
  <c r="G338" i="7" s="1"/>
  <c r="G339" i="7" s="1"/>
  <c r="C321" i="7"/>
  <c r="C322" i="7" s="1"/>
  <c r="C323" i="7" s="1"/>
  <c r="C324" i="7" s="1"/>
  <c r="C325" i="7" s="1"/>
  <c r="C326" i="7" s="1"/>
  <c r="C327" i="7" s="1"/>
  <c r="E358" i="7"/>
  <c r="E359" i="7" s="1"/>
  <c r="E360" i="7" s="1"/>
  <c r="E361" i="7" s="1"/>
  <c r="E362" i="7" s="1"/>
  <c r="E363" i="7" s="1"/>
  <c r="E364" i="7" s="1"/>
  <c r="E330" i="7"/>
  <c r="E331" i="7" s="1"/>
  <c r="E332" i="7" s="1"/>
  <c r="E333" i="7" s="1"/>
  <c r="E334" i="7" s="1"/>
  <c r="E335" i="7" s="1"/>
  <c r="E336" i="7" s="1"/>
  <c r="C299" i="7"/>
  <c r="C300" i="7" s="1"/>
  <c r="C301" i="7" s="1"/>
  <c r="C302" i="7" s="1"/>
  <c r="C303" i="7" s="1"/>
  <c r="C304" i="7" s="1"/>
  <c r="C305" i="7" s="1"/>
  <c r="G283" i="7"/>
  <c r="G284" i="7" s="1"/>
  <c r="G285" i="7" s="1"/>
  <c r="G286" i="7" s="1"/>
  <c r="G287" i="7" s="1"/>
  <c r="G288" i="7" s="1"/>
  <c r="G289" i="7" s="1"/>
  <c r="C271" i="7"/>
  <c r="C272" i="7" s="1"/>
  <c r="C273" i="7" s="1"/>
  <c r="C274" i="7" s="1"/>
  <c r="C275" i="7" s="1"/>
  <c r="C276" i="7" s="1"/>
  <c r="C277" i="7" s="1"/>
  <c r="F338" i="7"/>
  <c r="F339" i="7" s="1"/>
  <c r="F340" i="7" s="1"/>
  <c r="F341" i="7" s="1"/>
  <c r="F342" i="7" s="1"/>
  <c r="F343" i="7" s="1"/>
  <c r="F344" i="7" s="1"/>
  <c r="C292" i="7"/>
  <c r="C293" i="7" s="1"/>
  <c r="C294" i="7" s="1"/>
  <c r="C295" i="7" s="1"/>
  <c r="C296" i="7" s="1"/>
  <c r="C297" i="7" s="1"/>
  <c r="C298" i="7" s="1"/>
  <c r="F240" i="7"/>
  <c r="F241" i="7" s="1"/>
  <c r="F242" i="7" s="1"/>
  <c r="F243" i="7" s="1"/>
  <c r="F244" i="7" s="1"/>
  <c r="F245" i="7" s="1"/>
  <c r="F246" i="7" s="1"/>
  <c r="D202" i="7"/>
  <c r="D203" i="7" s="1"/>
  <c r="D204" i="7" s="1"/>
  <c r="D205" i="7" s="1"/>
  <c r="D206" i="7" s="1"/>
  <c r="D207" i="7" s="1"/>
  <c r="D208" i="7" s="1"/>
  <c r="D174" i="7"/>
  <c r="D175" i="7" s="1"/>
  <c r="D176" i="7" s="1"/>
  <c r="D177" i="7" s="1"/>
  <c r="D178" i="7" s="1"/>
  <c r="D179" i="7" s="1"/>
  <c r="D180" i="7" s="1"/>
  <c r="D146" i="7"/>
  <c r="D147" i="7" s="1"/>
  <c r="D148" i="7" s="1"/>
  <c r="D149" i="7" s="1"/>
  <c r="D150" i="7" s="1"/>
  <c r="D151" i="7" s="1"/>
  <c r="D152" i="7" s="1"/>
  <c r="F345" i="7"/>
  <c r="F346" i="7" s="1"/>
  <c r="F347" i="7" s="1"/>
  <c r="F348" i="7" s="1"/>
  <c r="F349" i="7" s="1"/>
  <c r="F350" i="7" s="1"/>
  <c r="F351" i="7" s="1"/>
  <c r="C306" i="7"/>
  <c r="C307" i="7" s="1"/>
  <c r="C308" i="7" s="1"/>
  <c r="C309" i="7" s="1"/>
  <c r="C310" i="7" s="1"/>
  <c r="C311" i="7" s="1"/>
  <c r="C312" i="7" s="1"/>
  <c r="C313" i="7" s="1"/>
  <c r="C285" i="7"/>
  <c r="C286" i="7" s="1"/>
  <c r="C287" i="7" s="1"/>
  <c r="C288" i="7" s="1"/>
  <c r="C289" i="7" s="1"/>
  <c r="C290" i="7" s="1"/>
  <c r="C291" i="7" s="1"/>
  <c r="C264" i="7"/>
  <c r="C265" i="7" s="1"/>
  <c r="C266" i="7" s="1"/>
  <c r="C267" i="7" s="1"/>
  <c r="C268" i="7" s="1"/>
  <c r="C269" i="7" s="1"/>
  <c r="C270" i="7" s="1"/>
  <c r="C278" i="7"/>
  <c r="C279" i="7" s="1"/>
  <c r="C280" i="7" s="1"/>
  <c r="C281" i="7" s="1"/>
  <c r="C282" i="7" s="1"/>
  <c r="C283" i="7" s="1"/>
  <c r="C284" i="7" s="1"/>
  <c r="C257" i="7"/>
  <c r="C258" i="7" s="1"/>
  <c r="C259" i="7" s="1"/>
  <c r="C260" i="7" s="1"/>
  <c r="C261" i="7" s="1"/>
  <c r="C262" i="7" s="1"/>
  <c r="C263" i="7" s="1"/>
  <c r="F233" i="7"/>
  <c r="D230" i="7"/>
  <c r="D231" i="7" s="1"/>
  <c r="D232" i="7" s="1"/>
  <c r="D233" i="7" s="1"/>
  <c r="D234" i="7" s="1"/>
  <c r="D235" i="7" s="1"/>
  <c r="D236" i="7" s="1"/>
  <c r="E316" i="7"/>
  <c r="C250" i="7"/>
  <c r="C251" i="7" s="1"/>
  <c r="C252" i="7" s="1"/>
  <c r="C253" i="7" s="1"/>
  <c r="C254" i="7" s="1"/>
  <c r="C255" i="7" s="1"/>
  <c r="C256" i="7" s="1"/>
  <c r="C208" i="7"/>
  <c r="C209" i="7" s="1"/>
  <c r="C210" i="7" s="1"/>
  <c r="C211" i="7" s="1"/>
  <c r="C212" i="7" s="1"/>
  <c r="C213" i="7" s="1"/>
  <c r="C214" i="7" s="1"/>
  <c r="C180" i="7"/>
  <c r="C152" i="7"/>
  <c r="C153" i="7" s="1"/>
  <c r="C154" i="7" s="1"/>
  <c r="C155" i="7" s="1"/>
  <c r="C156" i="7" s="1"/>
  <c r="C157" i="7" s="1"/>
  <c r="C158" i="7" s="1"/>
  <c r="C124" i="7"/>
  <c r="C125" i="7" s="1"/>
  <c r="C126" i="7" s="1"/>
  <c r="C127" i="7" s="1"/>
  <c r="C128" i="7" s="1"/>
  <c r="C129" i="7" s="1"/>
  <c r="C130" i="7" s="1"/>
  <c r="C96" i="7"/>
  <c r="C97" i="7" s="1"/>
  <c r="C98" i="7" s="1"/>
  <c r="C99" i="7" s="1"/>
  <c r="C100" i="7" s="1"/>
  <c r="C101" i="7" s="1"/>
  <c r="C102" i="7" s="1"/>
  <c r="C68" i="7"/>
  <c r="C69" i="7" s="1"/>
  <c r="C70" i="7" s="1"/>
  <c r="C71" i="7" s="1"/>
  <c r="C72" i="7" s="1"/>
  <c r="C73" i="7" s="1"/>
  <c r="C74" i="7" s="1"/>
  <c r="C40" i="7"/>
  <c r="C41" i="7" s="1"/>
  <c r="C42" i="7" s="1"/>
  <c r="C43" i="7" s="1"/>
  <c r="C44" i="7" s="1"/>
  <c r="C45" i="7" s="1"/>
  <c r="C46" i="7" s="1"/>
  <c r="F366" i="7"/>
  <c r="F367" i="7" s="1"/>
  <c r="F368" i="7" s="1"/>
  <c r="F369" i="7" s="1"/>
  <c r="F370" i="7" s="1"/>
  <c r="E344" i="7"/>
  <c r="E345" i="7" s="1"/>
  <c r="E346" i="7" s="1"/>
  <c r="E347" i="7" s="1"/>
  <c r="E348" i="7" s="1"/>
  <c r="E349" i="7" s="1"/>
  <c r="E350" i="7" s="1"/>
  <c r="E365" i="7"/>
  <c r="G304" i="7"/>
  <c r="G305" i="7" s="1"/>
  <c r="G306" i="7" s="1"/>
  <c r="G307" i="7" s="1"/>
  <c r="G308" i="7" s="1"/>
  <c r="G309" i="7" s="1"/>
  <c r="G310" i="7" s="1"/>
  <c r="G311" i="7" s="1"/>
  <c r="F268" i="7"/>
  <c r="F269" i="7" s="1"/>
  <c r="F270" i="7" s="1"/>
  <c r="F271" i="7" s="1"/>
  <c r="F272" i="7" s="1"/>
  <c r="F273" i="7" s="1"/>
  <c r="F274" i="7" s="1"/>
  <c r="B256" i="7"/>
  <c r="B257" i="7" s="1"/>
  <c r="D244" i="7"/>
  <c r="D245" i="7" s="1"/>
  <c r="D246" i="7" s="1"/>
  <c r="D247" i="7" s="1"/>
  <c r="D248" i="7" s="1"/>
  <c r="D249" i="7" s="1"/>
  <c r="D250" i="7" s="1"/>
  <c r="F121" i="7"/>
  <c r="F122" i="7" s="1"/>
  <c r="F123" i="7" s="1"/>
  <c r="F124" i="7" s="1"/>
  <c r="F125" i="7" s="1"/>
  <c r="F126" i="7" s="1"/>
  <c r="F127" i="7" s="1"/>
  <c r="D118" i="7"/>
  <c r="D119" i="7" s="1"/>
  <c r="D120" i="7" s="1"/>
  <c r="D121" i="7" s="1"/>
  <c r="D122" i="7" s="1"/>
  <c r="D123" i="7" s="1"/>
  <c r="D124" i="7" s="1"/>
  <c r="B102" i="7"/>
  <c r="B103" i="7" s="1"/>
  <c r="C89" i="7"/>
  <c r="F79" i="7"/>
  <c r="F80" i="7" s="1"/>
  <c r="F81" i="7" s="1"/>
  <c r="F82" i="7" s="1"/>
  <c r="F83" i="7" s="1"/>
  <c r="F84" i="7" s="1"/>
  <c r="F85" i="7" s="1"/>
  <c r="D76" i="7"/>
  <c r="D77" i="7" s="1"/>
  <c r="D78" i="7" s="1"/>
  <c r="D79" i="7" s="1"/>
  <c r="D80" i="7" s="1"/>
  <c r="D81" i="7" s="1"/>
  <c r="D82" i="7" s="1"/>
  <c r="E63" i="7"/>
  <c r="E64" i="7" s="1"/>
  <c r="E65" i="7" s="1"/>
  <c r="E66" i="7" s="1"/>
  <c r="E67" i="7" s="1"/>
  <c r="E68" i="7" s="1"/>
  <c r="E69" i="7" s="1"/>
  <c r="E21" i="7"/>
  <c r="E22" i="7" s="1"/>
  <c r="E23" i="7" s="1"/>
  <c r="E24" i="7" s="1"/>
  <c r="E25" i="7" s="1"/>
  <c r="E26" i="7" s="1"/>
  <c r="E27" i="7" s="1"/>
  <c r="D350" i="7"/>
  <c r="D351" i="7" s="1"/>
  <c r="D352" i="7" s="1"/>
  <c r="D353" i="7" s="1"/>
  <c r="D354" i="7" s="1"/>
  <c r="D355" i="7" s="1"/>
  <c r="D356" i="7" s="1"/>
  <c r="G312" i="7"/>
  <c r="E308" i="7"/>
  <c r="E309" i="7" s="1"/>
  <c r="E310" i="7" s="1"/>
  <c r="E311" i="7" s="1"/>
  <c r="E312" i="7" s="1"/>
  <c r="E313" i="7" s="1"/>
  <c r="E314" i="7" s="1"/>
  <c r="E315" i="7" s="1"/>
  <c r="D272" i="7"/>
  <c r="C131" i="7"/>
  <c r="C132" i="7" s="1"/>
  <c r="C133" i="7" s="1"/>
  <c r="C134" i="7" s="1"/>
  <c r="C135" i="7" s="1"/>
  <c r="C136" i="7" s="1"/>
  <c r="C137" i="7" s="1"/>
  <c r="B60" i="7"/>
  <c r="C47" i="7"/>
  <c r="C48" i="7" s="1"/>
  <c r="C49" i="7" s="1"/>
  <c r="C50" i="7" s="1"/>
  <c r="C51" i="7" s="1"/>
  <c r="C52" i="7" s="1"/>
  <c r="C53" i="7" s="1"/>
  <c r="F37" i="7"/>
  <c r="F38" i="7" s="1"/>
  <c r="F39" i="7" s="1"/>
  <c r="F40" i="7" s="1"/>
  <c r="F41" i="7" s="1"/>
  <c r="F42" i="7" s="1"/>
  <c r="F43" i="7" s="1"/>
  <c r="D34" i="7"/>
  <c r="D35" i="7" s="1"/>
  <c r="D36" i="7" s="1"/>
  <c r="D37" i="7" s="1"/>
  <c r="D38" i="7" s="1"/>
  <c r="D39" i="7" s="1"/>
  <c r="D40" i="7" s="1"/>
  <c r="B214" i="7"/>
  <c r="B215" i="7" s="1"/>
  <c r="B216" i="7" s="1"/>
  <c r="F359" i="7"/>
  <c r="F360" i="7" s="1"/>
  <c r="F361" i="7" s="1"/>
  <c r="F362" i="7" s="1"/>
  <c r="F363" i="7" s="1"/>
  <c r="F364" i="7" s="1"/>
  <c r="F365" i="7" s="1"/>
  <c r="E259" i="7"/>
  <c r="E260" i="7" s="1"/>
  <c r="E261" i="7" s="1"/>
  <c r="E262" i="7" s="1"/>
  <c r="E263" i="7" s="1"/>
  <c r="E264" i="7" s="1"/>
  <c r="E265" i="7" s="1"/>
  <c r="D251" i="7"/>
  <c r="D252" i="7" s="1"/>
  <c r="D253" i="7" s="1"/>
  <c r="D254" i="7" s="1"/>
  <c r="D255" i="7" s="1"/>
  <c r="D256" i="7" s="1"/>
  <c r="D257" i="7" s="1"/>
  <c r="F247" i="7"/>
  <c r="F248" i="7" s="1"/>
  <c r="F249" i="7" s="1"/>
  <c r="F250" i="7" s="1"/>
  <c r="F251" i="7" s="1"/>
  <c r="F252" i="7" s="1"/>
  <c r="F253" i="7" s="1"/>
  <c r="F235" i="7"/>
  <c r="F236" i="7" s="1"/>
  <c r="F237" i="7" s="1"/>
  <c r="F238" i="7" s="1"/>
  <c r="F239" i="7" s="1"/>
  <c r="E224" i="7"/>
  <c r="E225" i="7" s="1"/>
  <c r="E226" i="7" s="1"/>
  <c r="E227" i="7" s="1"/>
  <c r="E228" i="7" s="1"/>
  <c r="E229" i="7" s="1"/>
  <c r="E230" i="7" s="1"/>
  <c r="F325" i="7"/>
  <c r="F326" i="7" s="1"/>
  <c r="F327" i="7" s="1"/>
  <c r="F328" i="7" s="1"/>
  <c r="F329" i="7" s="1"/>
  <c r="F330" i="7" s="1"/>
  <c r="B228" i="7"/>
  <c r="B229" i="7" s="1"/>
  <c r="B230" i="7" s="1"/>
  <c r="B231" i="7" s="1"/>
  <c r="C370" i="7"/>
  <c r="F275" i="7"/>
  <c r="F276" i="7" s="1"/>
  <c r="F277" i="7" s="1"/>
  <c r="F278" i="7" s="1"/>
  <c r="F279" i="7" s="1"/>
  <c r="F280" i="7" s="1"/>
  <c r="F281" i="7" s="1"/>
  <c r="B263" i="7"/>
  <c r="D364" i="7"/>
  <c r="D365" i="7" s="1"/>
  <c r="D366" i="7" s="1"/>
  <c r="D367" i="7" s="1"/>
  <c r="D368" i="7" s="1"/>
  <c r="D369" i="7" s="1"/>
  <c r="D370" i="7" s="1"/>
  <c r="E287" i="7"/>
  <c r="E288" i="7" s="1"/>
  <c r="E289" i="7" s="1"/>
  <c r="E290" i="7" s="1"/>
  <c r="E291" i="7" s="1"/>
  <c r="E292" i="7" s="1"/>
  <c r="E293" i="7" s="1"/>
  <c r="D279" i="7"/>
  <c r="D280" i="7" s="1"/>
  <c r="D281" i="7" s="1"/>
  <c r="D282" i="7" s="1"/>
  <c r="D283" i="7" s="1"/>
  <c r="D284" i="7" s="1"/>
  <c r="D285" i="7" s="1"/>
  <c r="B235" i="7"/>
  <c r="E231" i="7"/>
  <c r="E232" i="7" s="1"/>
  <c r="E233" i="7" s="1"/>
  <c r="E234" i="7" s="1"/>
  <c r="E235" i="7" s="1"/>
  <c r="E236" i="7" s="1"/>
  <c r="E237" i="7" s="1"/>
  <c r="D329" i="7"/>
  <c r="D330" i="7" s="1"/>
  <c r="D331" i="7" s="1"/>
  <c r="D332" i="7" s="1"/>
  <c r="D333" i="7" s="1"/>
  <c r="D334" i="7" s="1"/>
  <c r="D335" i="7" s="1"/>
  <c r="F303" i="7"/>
  <c r="F304" i="7" s="1"/>
  <c r="F305" i="7" s="1"/>
  <c r="F306" i="7" s="1"/>
  <c r="F307" i="7" s="1"/>
  <c r="F308" i="7" s="1"/>
  <c r="F309" i="7" s="1"/>
  <c r="F227" i="7"/>
  <c r="F228" i="7" s="1"/>
  <c r="F229" i="7" s="1"/>
  <c r="F230" i="7" s="1"/>
  <c r="F231" i="7" s="1"/>
  <c r="F232" i="7" s="1"/>
  <c r="D307" i="7"/>
  <c r="D308" i="7" s="1"/>
  <c r="D309" i="7" s="1"/>
  <c r="D310" i="7" s="1"/>
  <c r="D311" i="7" s="1"/>
  <c r="D312" i="7" s="1"/>
  <c r="D313" i="7" s="1"/>
  <c r="D314" i="7" s="1"/>
  <c r="G262" i="7"/>
  <c r="G263" i="7" s="1"/>
  <c r="G264" i="7" s="1"/>
  <c r="G265" i="7" s="1"/>
  <c r="G266" i="7" s="1"/>
  <c r="G267" i="7" s="1"/>
  <c r="G268" i="7" s="1"/>
  <c r="F254" i="7"/>
  <c r="F255" i="7" s="1"/>
  <c r="F256" i="7" s="1"/>
  <c r="F257" i="7" s="1"/>
  <c r="F258" i="7" s="1"/>
  <c r="F259" i="7" s="1"/>
  <c r="F260" i="7" s="1"/>
  <c r="G347" i="7"/>
  <c r="G348" i="7" s="1"/>
  <c r="G349" i="7" s="1"/>
  <c r="G350" i="7" s="1"/>
  <c r="G351" i="7" s="1"/>
  <c r="G352" i="7" s="1"/>
  <c r="G353" i="7" s="1"/>
  <c r="F324" i="7"/>
  <c r="G290" i="7"/>
  <c r="G291" i="7" s="1"/>
  <c r="G292" i="7" s="1"/>
  <c r="G293" i="7" s="1"/>
  <c r="G294" i="7" s="1"/>
  <c r="G295" i="7" s="1"/>
  <c r="G296" i="7" s="1"/>
  <c r="F282" i="7"/>
  <c r="F283" i="7" s="1"/>
  <c r="F284" i="7" s="1"/>
  <c r="F285" i="7" s="1"/>
  <c r="F286" i="7" s="1"/>
  <c r="F287" i="7" s="1"/>
  <c r="F288" i="7" s="1"/>
  <c r="B270" i="7"/>
  <c r="B242" i="7"/>
  <c r="F234" i="7"/>
  <c r="D209" i="7"/>
  <c r="D210" i="7" s="1"/>
  <c r="D211" i="7" s="1"/>
  <c r="D212" i="7" s="1"/>
  <c r="D213" i="7" s="1"/>
  <c r="D214" i="7" s="1"/>
  <c r="D215" i="7" s="1"/>
  <c r="D188" i="7"/>
  <c r="D189" i="7" s="1"/>
  <c r="D190" i="7" s="1"/>
  <c r="D191" i="7" s="1"/>
  <c r="D192" i="7" s="1"/>
  <c r="D193" i="7" s="1"/>
  <c r="D194" i="7" s="1"/>
  <c r="G368" i="7"/>
  <c r="G369" i="7" s="1"/>
  <c r="G370" i="7" s="1"/>
  <c r="F352" i="7"/>
  <c r="F353" i="7" s="1"/>
  <c r="F354" i="7" s="1"/>
  <c r="F355" i="7" s="1"/>
  <c r="F356" i="7" s="1"/>
  <c r="F357" i="7" s="1"/>
  <c r="F358" i="7" s="1"/>
  <c r="E323" i="7"/>
  <c r="E324" i="7" s="1"/>
  <c r="E325" i="7" s="1"/>
  <c r="E326" i="7" s="1"/>
  <c r="E327" i="7" s="1"/>
  <c r="E328" i="7" s="1"/>
  <c r="E329" i="7" s="1"/>
  <c r="F310" i="7"/>
  <c r="F311" i="7" s="1"/>
  <c r="F312" i="7" s="1"/>
  <c r="F313" i="7" s="1"/>
  <c r="F314" i="7" s="1"/>
  <c r="F315" i="7" s="1"/>
  <c r="F316" i="7" s="1"/>
  <c r="F205" i="7"/>
  <c r="F206" i="7" s="1"/>
  <c r="F207" i="7" s="1"/>
  <c r="F208" i="7" s="1"/>
  <c r="F209" i="7" s="1"/>
  <c r="F210" i="7" s="1"/>
  <c r="F211" i="7" s="1"/>
  <c r="F184" i="7"/>
  <c r="F185" i="7" s="1"/>
  <c r="F186" i="7" s="1"/>
  <c r="F187" i="7" s="1"/>
  <c r="F188" i="7" s="1"/>
  <c r="F189" i="7" s="1"/>
  <c r="D357" i="7"/>
  <c r="D358" i="7" s="1"/>
  <c r="D359" i="7" s="1"/>
  <c r="D360" i="7" s="1"/>
  <c r="D361" i="7" s="1"/>
  <c r="D362" i="7" s="1"/>
  <c r="D363" i="7" s="1"/>
  <c r="C342" i="7"/>
  <c r="C343" i="7" s="1"/>
  <c r="C344" i="7" s="1"/>
  <c r="C345" i="7" s="1"/>
  <c r="C346" i="7" s="1"/>
  <c r="C347" i="7" s="1"/>
  <c r="C348" i="7" s="1"/>
  <c r="E337" i="7"/>
  <c r="E338" i="7" s="1"/>
  <c r="E339" i="7" s="1"/>
  <c r="E340" i="7" s="1"/>
  <c r="E341" i="7" s="1"/>
  <c r="E342" i="7" s="1"/>
  <c r="E343" i="7" s="1"/>
  <c r="G269" i="7"/>
  <c r="G270" i="7" s="1"/>
  <c r="G271" i="7" s="1"/>
  <c r="G272" i="7" s="1"/>
  <c r="G273" i="7" s="1"/>
  <c r="G274" i="7" s="1"/>
  <c r="G275" i="7" s="1"/>
  <c r="F261" i="7"/>
  <c r="F262" i="7" s="1"/>
  <c r="F263" i="7" s="1"/>
  <c r="F264" i="7" s="1"/>
  <c r="F265" i="7" s="1"/>
  <c r="F266" i="7" s="1"/>
  <c r="F267" i="7" s="1"/>
  <c r="E245" i="7"/>
  <c r="E246" i="7" s="1"/>
  <c r="E247" i="7" s="1"/>
  <c r="E248" i="7" s="1"/>
  <c r="E249" i="7" s="1"/>
  <c r="E250" i="7" s="1"/>
  <c r="E251" i="7" s="1"/>
  <c r="F177" i="7"/>
  <c r="F178" i="7" s="1"/>
  <c r="F179" i="7" s="1"/>
  <c r="F180" i="7" s="1"/>
  <c r="F181" i="7" s="1"/>
  <c r="F182" i="7" s="1"/>
  <c r="F183" i="7" s="1"/>
  <c r="F156" i="7"/>
  <c r="F157" i="7" s="1"/>
  <c r="F158" i="7" s="1"/>
  <c r="F159" i="7" s="1"/>
  <c r="F160" i="7" s="1"/>
  <c r="F161" i="7" s="1"/>
  <c r="F162" i="7" s="1"/>
  <c r="C328" i="7"/>
  <c r="C329" i="7" s="1"/>
  <c r="C330" i="7" s="1"/>
  <c r="C331" i="7" s="1"/>
  <c r="C332" i="7" s="1"/>
  <c r="C333" i="7" s="1"/>
  <c r="C334" i="7" s="1"/>
  <c r="C314" i="7"/>
  <c r="C315" i="7" s="1"/>
  <c r="C316" i="7" s="1"/>
  <c r="C317" i="7" s="1"/>
  <c r="C318" i="7" s="1"/>
  <c r="C319" i="7" s="1"/>
  <c r="C320" i="7" s="1"/>
  <c r="E273" i="7"/>
  <c r="E274" i="7" s="1"/>
  <c r="E275" i="7" s="1"/>
  <c r="E276" i="7" s="1"/>
  <c r="E277" i="7" s="1"/>
  <c r="E278" i="7" s="1"/>
  <c r="E279" i="7" s="1"/>
  <c r="B249" i="7"/>
  <c r="G340" i="7"/>
  <c r="G341" i="7" s="1"/>
  <c r="G342" i="7" s="1"/>
  <c r="G343" i="7" s="1"/>
  <c r="G344" i="7" s="1"/>
  <c r="G345" i="7" s="1"/>
  <c r="G346" i="7" s="1"/>
  <c r="E317" i="7"/>
  <c r="E318" i="7" s="1"/>
  <c r="E319" i="7" s="1"/>
  <c r="E320" i="7" s="1"/>
  <c r="E321" i="7" s="1"/>
  <c r="E322" i="7" s="1"/>
  <c r="E280" i="7"/>
  <c r="F331" i="7"/>
  <c r="F332" i="7" s="1"/>
  <c r="F333" i="7" s="1"/>
  <c r="F334" i="7" s="1"/>
  <c r="F335" i="7" s="1"/>
  <c r="F336" i="7" s="1"/>
  <c r="F337" i="7" s="1"/>
  <c r="C236" i="7"/>
  <c r="C237" i="7" s="1"/>
  <c r="C238" i="7" s="1"/>
  <c r="C239" i="7" s="1"/>
  <c r="C240" i="7" s="1"/>
  <c r="C241" i="7" s="1"/>
  <c r="C242" i="7" s="1"/>
  <c r="G319" i="7"/>
  <c r="G320" i="7" s="1"/>
  <c r="G321" i="7" s="1"/>
  <c r="G322" i="7" s="1"/>
  <c r="G323" i="7" s="1"/>
  <c r="G324" i="7" s="1"/>
  <c r="G325" i="7" s="1"/>
  <c r="D69" i="7"/>
  <c r="D70" i="7" s="1"/>
  <c r="D71" i="7" s="1"/>
  <c r="D72" i="7" s="1"/>
  <c r="D73" i="7" s="1"/>
  <c r="D74" i="7" s="1"/>
  <c r="D75" i="7" s="1"/>
  <c r="F58" i="7"/>
  <c r="F59" i="7" s="1"/>
  <c r="F60" i="7" s="1"/>
  <c r="F61" i="7" s="1"/>
  <c r="F62" i="7" s="1"/>
  <c r="F63" i="7" s="1"/>
  <c r="F64" i="7" s="1"/>
  <c r="C33" i="7"/>
  <c r="C34" i="7" s="1"/>
  <c r="C35" i="7" s="1"/>
  <c r="C36" i="7" s="1"/>
  <c r="C37" i="7" s="1"/>
  <c r="C38" i="7" s="1"/>
  <c r="C39" i="7" s="1"/>
  <c r="C194" i="7"/>
  <c r="C195" i="7" s="1"/>
  <c r="C196" i="7" s="1"/>
  <c r="C197" i="7" s="1"/>
  <c r="C198" i="7" s="1"/>
  <c r="C199" i="7" s="1"/>
  <c r="C200" i="7" s="1"/>
  <c r="C166" i="7"/>
  <c r="C167" i="7" s="1"/>
  <c r="C168" i="7" s="1"/>
  <c r="C169" i="7" s="1"/>
  <c r="C170" i="7" s="1"/>
  <c r="C171" i="7" s="1"/>
  <c r="C172" i="7" s="1"/>
  <c r="D300" i="7"/>
  <c r="D301" i="7" s="1"/>
  <c r="D302" i="7" s="1"/>
  <c r="D303" i="7" s="1"/>
  <c r="E252" i="7"/>
  <c r="E253" i="7" s="1"/>
  <c r="E254" i="7" s="1"/>
  <c r="E255" i="7" s="1"/>
  <c r="E256" i="7" s="1"/>
  <c r="E257" i="7" s="1"/>
  <c r="E258" i="7" s="1"/>
  <c r="C243" i="7"/>
  <c r="C244" i="7" s="1"/>
  <c r="C245" i="7" s="1"/>
  <c r="C246" i="7" s="1"/>
  <c r="C247" i="7" s="1"/>
  <c r="C248" i="7" s="1"/>
  <c r="C249" i="7" s="1"/>
  <c r="E161" i="7"/>
  <c r="B109" i="7"/>
  <c r="B110" i="7" s="1"/>
  <c r="B111" i="7" s="1"/>
  <c r="E105" i="7"/>
  <c r="E106" i="7" s="1"/>
  <c r="E107" i="7" s="1"/>
  <c r="E108" i="7" s="1"/>
  <c r="E109" i="7" s="1"/>
  <c r="E110" i="7" s="1"/>
  <c r="E111" i="7" s="1"/>
  <c r="F65" i="7"/>
  <c r="F66" i="7" s="1"/>
  <c r="F67" i="7" s="1"/>
  <c r="F68" i="7" s="1"/>
  <c r="F69" i="7" s="1"/>
  <c r="F70" i="7" s="1"/>
  <c r="F71" i="7" s="1"/>
  <c r="C12" i="7"/>
  <c r="C13" i="7" s="1"/>
  <c r="C14" i="7" s="1"/>
  <c r="C15" i="7" s="1"/>
  <c r="C16" i="7" s="1"/>
  <c r="C17" i="7" s="1"/>
  <c r="C18" i="7" s="1"/>
  <c r="E210" i="7"/>
  <c r="E211" i="7" s="1"/>
  <c r="E212" i="7" s="1"/>
  <c r="E213" i="7" s="1"/>
  <c r="E214" i="7" s="1"/>
  <c r="E215" i="7" s="1"/>
  <c r="E216" i="7" s="1"/>
  <c r="B179" i="7"/>
  <c r="C138" i="7"/>
  <c r="C139" i="7" s="1"/>
  <c r="C140" i="7" s="1"/>
  <c r="C141" i="7" s="1"/>
  <c r="C142" i="7" s="1"/>
  <c r="C143" i="7" s="1"/>
  <c r="C144" i="7" s="1"/>
  <c r="B116" i="7"/>
  <c r="B117" i="7" s="1"/>
  <c r="F72" i="7"/>
  <c r="F73" i="7" s="1"/>
  <c r="F74" i="7" s="1"/>
  <c r="F75" i="7" s="1"/>
  <c r="F76" i="7" s="1"/>
  <c r="F77" i="7" s="1"/>
  <c r="F78" i="7" s="1"/>
  <c r="F198" i="7"/>
  <c r="F199" i="7" s="1"/>
  <c r="F200" i="7" s="1"/>
  <c r="F201" i="7" s="1"/>
  <c r="F202" i="7" s="1"/>
  <c r="F203" i="7" s="1"/>
  <c r="F204" i="7" s="1"/>
  <c r="D153" i="7"/>
  <c r="F149" i="7"/>
  <c r="F150" i="7" s="1"/>
  <c r="F151" i="7" s="1"/>
  <c r="F152" i="7" s="1"/>
  <c r="F153" i="7" s="1"/>
  <c r="F154" i="7" s="1"/>
  <c r="F155" i="7" s="1"/>
  <c r="B130" i="7"/>
  <c r="B131" i="7" s="1"/>
  <c r="E119" i="7"/>
  <c r="E120" i="7" s="1"/>
  <c r="E121" i="7" s="1"/>
  <c r="E122" i="7" s="1"/>
  <c r="E123" i="7" s="1"/>
  <c r="E124" i="7" s="1"/>
  <c r="E125" i="7" s="1"/>
  <c r="D83" i="7"/>
  <c r="D84" i="7" s="1"/>
  <c r="D85" i="7" s="1"/>
  <c r="D86" i="7" s="1"/>
  <c r="D87" i="7" s="1"/>
  <c r="D88" i="7" s="1"/>
  <c r="D89" i="7" s="1"/>
  <c r="D343" i="7"/>
  <c r="D344" i="7" s="1"/>
  <c r="D345" i="7" s="1"/>
  <c r="D346" i="7" s="1"/>
  <c r="D347" i="7" s="1"/>
  <c r="D348" i="7" s="1"/>
  <c r="D349" i="7" s="1"/>
  <c r="E126" i="7"/>
  <c r="E127" i="7" s="1"/>
  <c r="E128" i="7" s="1"/>
  <c r="E129" i="7" s="1"/>
  <c r="E130" i="7" s="1"/>
  <c r="E131" i="7" s="1"/>
  <c r="E132" i="7" s="1"/>
  <c r="C145" i="7"/>
  <c r="C146" i="7" s="1"/>
  <c r="C147" i="7" s="1"/>
  <c r="C148" i="7" s="1"/>
  <c r="C149" i="7" s="1"/>
  <c r="C150" i="7" s="1"/>
  <c r="C151" i="7" s="1"/>
  <c r="D90" i="7"/>
  <c r="D91" i="7" s="1"/>
  <c r="D92" i="7" s="1"/>
  <c r="D93" i="7" s="1"/>
  <c r="D94" i="7" s="1"/>
  <c r="D95" i="7" s="1"/>
  <c r="D96" i="7" s="1"/>
  <c r="F317" i="7"/>
  <c r="F318" i="7" s="1"/>
  <c r="F319" i="7" s="1"/>
  <c r="F320" i="7" s="1"/>
  <c r="F321" i="7" s="1"/>
  <c r="F322" i="7" s="1"/>
  <c r="F323" i="7" s="1"/>
  <c r="G297" i="7"/>
  <c r="G298" i="7" s="1"/>
  <c r="G299" i="7" s="1"/>
  <c r="G300" i="7" s="1"/>
  <c r="G301" i="7" s="1"/>
  <c r="G302" i="7" s="1"/>
  <c r="G303" i="7" s="1"/>
  <c r="D216" i="7"/>
  <c r="D217" i="7" s="1"/>
  <c r="D218" i="7" s="1"/>
  <c r="D219" i="7" s="1"/>
  <c r="D220" i="7" s="1"/>
  <c r="D221" i="7" s="1"/>
  <c r="D222" i="7" s="1"/>
  <c r="E203" i="7"/>
  <c r="E204" i="7" s="1"/>
  <c r="E205" i="7" s="1"/>
  <c r="E206" i="7" s="1"/>
  <c r="E207" i="7" s="1"/>
  <c r="E208" i="7" s="1"/>
  <c r="E209" i="7" s="1"/>
  <c r="B193" i="7"/>
  <c r="B194" i="7" s="1"/>
  <c r="B165" i="7"/>
  <c r="E133" i="7"/>
  <c r="E134" i="7" s="1"/>
  <c r="E135" i="7" s="1"/>
  <c r="E136" i="7" s="1"/>
  <c r="E137" i="7" s="1"/>
  <c r="E138" i="7" s="1"/>
  <c r="E139" i="7" s="1"/>
  <c r="D97" i="7"/>
  <c r="D98" i="7" s="1"/>
  <c r="D99" i="7" s="1"/>
  <c r="D100" i="7" s="1"/>
  <c r="D101" i="7" s="1"/>
  <c r="D102" i="7" s="1"/>
  <c r="D103" i="7" s="1"/>
  <c r="C90" i="7"/>
  <c r="C91" i="7" s="1"/>
  <c r="C92" i="7" s="1"/>
  <c r="C93" i="7" s="1"/>
  <c r="C94" i="7" s="1"/>
  <c r="C95" i="7" s="1"/>
  <c r="F86" i="7"/>
  <c r="F87" i="7" s="1"/>
  <c r="F88" i="7" s="1"/>
  <c r="F89" i="7" s="1"/>
  <c r="F90" i="7" s="1"/>
  <c r="F91" i="7" s="1"/>
  <c r="F92" i="7" s="1"/>
  <c r="C61" i="7"/>
  <c r="C62" i="7" s="1"/>
  <c r="C63" i="7" s="1"/>
  <c r="C64" i="7" s="1"/>
  <c r="C65" i="7" s="1"/>
  <c r="C66" i="7" s="1"/>
  <c r="C67" i="7" s="1"/>
  <c r="C356" i="7"/>
  <c r="C357" i="7" s="1"/>
  <c r="C358" i="7" s="1"/>
  <c r="C359" i="7" s="1"/>
  <c r="C360" i="7" s="1"/>
  <c r="C361" i="7" s="1"/>
  <c r="C362" i="7" s="1"/>
  <c r="D223" i="7"/>
  <c r="D224" i="7" s="1"/>
  <c r="D225" i="7" s="1"/>
  <c r="D226" i="7" s="1"/>
  <c r="D227" i="7" s="1"/>
  <c r="D228" i="7" s="1"/>
  <c r="D229" i="7" s="1"/>
  <c r="D104" i="7"/>
  <c r="D105" i="7" s="1"/>
  <c r="D106" i="7" s="1"/>
  <c r="D107" i="7" s="1"/>
  <c r="D108" i="7" s="1"/>
  <c r="D109" i="7" s="1"/>
  <c r="D110" i="7" s="1"/>
  <c r="B61" i="7"/>
  <c r="B62" i="7" s="1"/>
  <c r="B63" i="7" s="1"/>
  <c r="B137" i="7"/>
  <c r="D111" i="7"/>
  <c r="D112" i="7" s="1"/>
  <c r="D113" i="7" s="1"/>
  <c r="D114" i="7" s="1"/>
  <c r="D115" i="7" s="1"/>
  <c r="D116" i="7" s="1"/>
  <c r="D117" i="7" s="1"/>
  <c r="F93" i="7"/>
  <c r="F94" i="7" s="1"/>
  <c r="F95" i="7" s="1"/>
  <c r="F96" i="7" s="1"/>
  <c r="F97" i="7" s="1"/>
  <c r="F98" i="7" s="1"/>
  <c r="F99" i="7" s="1"/>
  <c r="D258" i="7"/>
  <c r="D259" i="7" s="1"/>
  <c r="D260" i="7" s="1"/>
  <c r="D261" i="7" s="1"/>
  <c r="D262" i="7" s="1"/>
  <c r="D263" i="7" s="1"/>
  <c r="D264" i="7" s="1"/>
  <c r="C173" i="7"/>
  <c r="C174" i="7" s="1"/>
  <c r="C175" i="7" s="1"/>
  <c r="C176" i="7" s="1"/>
  <c r="C177" i="7" s="1"/>
  <c r="C178" i="7" s="1"/>
  <c r="C179" i="7" s="1"/>
  <c r="F100" i="7"/>
  <c r="F101" i="7" s="1"/>
  <c r="F102" i="7" s="1"/>
  <c r="F103" i="7" s="1"/>
  <c r="F104" i="7" s="1"/>
  <c r="F105" i="7" s="1"/>
  <c r="F106" i="7" s="1"/>
  <c r="C75" i="7"/>
  <c r="C76" i="7" s="1"/>
  <c r="G354" i="7"/>
  <c r="G355" i="7" s="1"/>
  <c r="G356" i="7" s="1"/>
  <c r="G357" i="7" s="1"/>
  <c r="G358" i="7" s="1"/>
  <c r="G359" i="7" s="1"/>
  <c r="G360" i="7" s="1"/>
  <c r="D315" i="7"/>
  <c r="D316" i="7" s="1"/>
  <c r="D317" i="7" s="1"/>
  <c r="D318" i="7" s="1"/>
  <c r="D319" i="7" s="1"/>
  <c r="D320" i="7" s="1"/>
  <c r="D321" i="7" s="1"/>
  <c r="B277" i="7"/>
  <c r="B278" i="7" s="1"/>
  <c r="E182" i="7"/>
  <c r="E183" i="7" s="1"/>
  <c r="E184" i="7" s="1"/>
  <c r="E185" i="7" s="1"/>
  <c r="E186" i="7" s="1"/>
  <c r="E187" i="7" s="1"/>
  <c r="E188" i="7" s="1"/>
  <c r="D160" i="7"/>
  <c r="D161" i="7" s="1"/>
  <c r="D162" i="7" s="1"/>
  <c r="D163" i="7" s="1"/>
  <c r="D164" i="7" s="1"/>
  <c r="D165" i="7" s="1"/>
  <c r="D166" i="7" s="1"/>
  <c r="F107" i="7"/>
  <c r="F108" i="7" s="1"/>
  <c r="F109" i="7" s="1"/>
  <c r="F110" i="7" s="1"/>
  <c r="F111" i="7" s="1"/>
  <c r="F112" i="7" s="1"/>
  <c r="F113" i="7" s="1"/>
  <c r="C82" i="7"/>
  <c r="C83" i="7" s="1"/>
  <c r="C84" i="7" s="1"/>
  <c r="C85" i="7" s="1"/>
  <c r="C86" i="7" s="1"/>
  <c r="C87" i="7" s="1"/>
  <c r="C88" i="7" s="1"/>
  <c r="B46" i="7"/>
  <c r="E35" i="7"/>
  <c r="E36" i="7" s="1"/>
  <c r="E37" i="7" s="1"/>
  <c r="E38" i="7" s="1"/>
  <c r="E39" i="7" s="1"/>
  <c r="E40" i="7" s="1"/>
  <c r="E41" i="7" s="1"/>
  <c r="F296" i="7"/>
  <c r="F297" i="7" s="1"/>
  <c r="F298" i="7" s="1"/>
  <c r="F299" i="7" s="1"/>
  <c r="F300" i="7" s="1"/>
  <c r="F301" i="7" s="1"/>
  <c r="F302" i="7" s="1"/>
  <c r="D286" i="7"/>
  <c r="D287" i="7" s="1"/>
  <c r="D288" i="7" s="1"/>
  <c r="D289" i="7" s="1"/>
  <c r="D290" i="7" s="1"/>
  <c r="D291" i="7" s="1"/>
  <c r="D292" i="7" s="1"/>
  <c r="E140" i="7"/>
  <c r="E141" i="7" s="1"/>
  <c r="E142" i="7" s="1"/>
  <c r="E143" i="7" s="1"/>
  <c r="E144" i="7" s="1"/>
  <c r="E145" i="7" s="1"/>
  <c r="E146" i="7" s="1"/>
  <c r="F114" i="7"/>
  <c r="F115" i="7" s="1"/>
  <c r="F116" i="7" s="1"/>
  <c r="F117" i="7" s="1"/>
  <c r="F118" i="7" s="1"/>
  <c r="F119" i="7" s="1"/>
  <c r="F120" i="7" s="1"/>
  <c r="E42" i="7"/>
  <c r="E43" i="7" s="1"/>
  <c r="E44" i="7" s="1"/>
  <c r="E45" i="7" s="1"/>
  <c r="E46" i="7" s="1"/>
  <c r="E47" i="7" s="1"/>
  <c r="E48" i="7" s="1"/>
  <c r="E366" i="7"/>
  <c r="E367" i="7" s="1"/>
  <c r="E368" i="7" s="1"/>
  <c r="E369" i="7" s="1"/>
  <c r="E370" i="7" s="1"/>
  <c r="G313" i="7"/>
  <c r="G314" i="7" s="1"/>
  <c r="G315" i="7" s="1"/>
  <c r="G316" i="7" s="1"/>
  <c r="G317" i="7" s="1"/>
  <c r="G318" i="7" s="1"/>
  <c r="C229" i="7"/>
  <c r="C230" i="7" s="1"/>
  <c r="C231" i="7" s="1"/>
  <c r="C232" i="7" s="1"/>
  <c r="C233" i="7" s="1"/>
  <c r="C234" i="7" s="1"/>
  <c r="C235" i="7" s="1"/>
  <c r="C201" i="7"/>
  <c r="C202" i="7" s="1"/>
  <c r="C203" i="7" s="1"/>
  <c r="C204" i="7" s="1"/>
  <c r="C205" i="7" s="1"/>
  <c r="C206" i="7" s="1"/>
  <c r="C207" i="7" s="1"/>
  <c r="B151" i="7"/>
  <c r="B152" i="7" s="1"/>
  <c r="F128" i="7"/>
  <c r="F129" i="7" s="1"/>
  <c r="F130" i="7" s="1"/>
  <c r="F131" i="7" s="1"/>
  <c r="F132" i="7" s="1"/>
  <c r="F133" i="7" s="1"/>
  <c r="F134" i="7" s="1"/>
  <c r="C103" i="7"/>
  <c r="C104" i="7" s="1"/>
  <c r="C105" i="7" s="1"/>
  <c r="C106" i="7" s="1"/>
  <c r="C107" i="7" s="1"/>
  <c r="C108" i="7" s="1"/>
  <c r="C109" i="7" s="1"/>
  <c r="B67" i="7"/>
  <c r="B68" i="7" s="1"/>
  <c r="B221" i="7"/>
  <c r="D181" i="7"/>
  <c r="D182" i="7" s="1"/>
  <c r="D183" i="7" s="1"/>
  <c r="D184" i="7" s="1"/>
  <c r="D185" i="7" s="1"/>
  <c r="D186" i="7" s="1"/>
  <c r="D187" i="7" s="1"/>
  <c r="D167" i="7"/>
  <c r="D168" i="7" s="1"/>
  <c r="D169" i="7" s="1"/>
  <c r="D170" i="7" s="1"/>
  <c r="D171" i="7" s="1"/>
  <c r="D172" i="7" s="1"/>
  <c r="D173" i="7" s="1"/>
  <c r="C110" i="7"/>
  <c r="C111" i="7" s="1"/>
  <c r="C112" i="7" s="1"/>
  <c r="C113" i="7" s="1"/>
  <c r="C114" i="7" s="1"/>
  <c r="C115" i="7" s="1"/>
  <c r="C116" i="7" s="1"/>
  <c r="B74" i="7"/>
  <c r="D336" i="7"/>
  <c r="D337" i="7" s="1"/>
  <c r="D338" i="7" s="1"/>
  <c r="D339" i="7" s="1"/>
  <c r="D340" i="7" s="1"/>
  <c r="D341" i="7" s="1"/>
  <c r="D342" i="7" s="1"/>
  <c r="D265" i="7"/>
  <c r="D266" i="7" s="1"/>
  <c r="D267" i="7" s="1"/>
  <c r="D268" i="7" s="1"/>
  <c r="D269" i="7" s="1"/>
  <c r="D270" i="7" s="1"/>
  <c r="D271" i="7" s="1"/>
  <c r="C181" i="7"/>
  <c r="C182" i="7" s="1"/>
  <c r="C183" i="7" s="1"/>
  <c r="C184" i="7" s="1"/>
  <c r="C185" i="7" s="1"/>
  <c r="C186" i="7" s="1"/>
  <c r="C159" i="7"/>
  <c r="C160" i="7" s="1"/>
  <c r="C161" i="7" s="1"/>
  <c r="C162" i="7" s="1"/>
  <c r="C163" i="7" s="1"/>
  <c r="C164" i="7" s="1"/>
  <c r="C165" i="7" s="1"/>
  <c r="D139" i="7"/>
  <c r="D140" i="7" s="1"/>
  <c r="D141" i="7" s="1"/>
  <c r="D142" i="7" s="1"/>
  <c r="D143" i="7" s="1"/>
  <c r="D144" i="7" s="1"/>
  <c r="D145" i="7" s="1"/>
  <c r="C117" i="7"/>
  <c r="C118" i="7" s="1"/>
  <c r="C119" i="7" s="1"/>
  <c r="C120" i="7" s="1"/>
  <c r="C121" i="7" s="1"/>
  <c r="C122" i="7" s="1"/>
  <c r="C123" i="7" s="1"/>
  <c r="E70" i="7"/>
  <c r="E71" i="7" s="1"/>
  <c r="E72" i="7" s="1"/>
  <c r="E73" i="7" s="1"/>
  <c r="E74" i="7" s="1"/>
  <c r="E75" i="7" s="1"/>
  <c r="E76" i="7" s="1"/>
  <c r="F226" i="7"/>
  <c r="E98" i="7"/>
  <c r="E99" i="7" s="1"/>
  <c r="E100" i="7" s="1"/>
  <c r="E101" i="7" s="1"/>
  <c r="E102" i="7" s="1"/>
  <c r="E103" i="7" s="1"/>
  <c r="E104" i="7" s="1"/>
  <c r="E281" i="7"/>
  <c r="E282" i="7" s="1"/>
  <c r="E283" i="7" s="1"/>
  <c r="E284" i="7" s="1"/>
  <c r="E285" i="7" s="1"/>
  <c r="E286" i="7" s="1"/>
  <c r="E189" i="7"/>
  <c r="E190" i="7" s="1"/>
  <c r="E191" i="7" s="1"/>
  <c r="E192" i="7" s="1"/>
  <c r="E193" i="7" s="1"/>
  <c r="E194" i="7" s="1"/>
  <c r="E195" i="7" s="1"/>
  <c r="F170" i="7"/>
  <c r="F171" i="7" s="1"/>
  <c r="F172" i="7" s="1"/>
  <c r="F173" i="7" s="1"/>
  <c r="F174" i="7" s="1"/>
  <c r="F175" i="7" s="1"/>
  <c r="F176" i="7" s="1"/>
  <c r="E162" i="7"/>
  <c r="E163" i="7" s="1"/>
  <c r="E164" i="7" s="1"/>
  <c r="E165" i="7" s="1"/>
  <c r="E166" i="7" s="1"/>
  <c r="E167" i="7" s="1"/>
  <c r="D322" i="7"/>
  <c r="D323" i="7" s="1"/>
  <c r="D324" i="7" s="1"/>
  <c r="D325" i="7" s="1"/>
  <c r="D326" i="7" s="1"/>
  <c r="D327" i="7" s="1"/>
  <c r="D328" i="7" s="1"/>
  <c r="E238" i="7"/>
  <c r="C215" i="7"/>
  <c r="C216" i="7" s="1"/>
  <c r="C217" i="7" s="1"/>
  <c r="C218" i="7" s="1"/>
  <c r="C219" i="7" s="1"/>
  <c r="C220" i="7" s="1"/>
  <c r="C221" i="7" s="1"/>
  <c r="B172" i="7"/>
  <c r="B173" i="7" s="1"/>
  <c r="D293" i="7"/>
  <c r="D294" i="7" s="1"/>
  <c r="D295" i="7" s="1"/>
  <c r="D296" i="7" s="1"/>
  <c r="D297" i="7" s="1"/>
  <c r="D298" i="7" s="1"/>
  <c r="D299" i="7" s="1"/>
  <c r="E351" i="7"/>
  <c r="E352" i="7" s="1"/>
  <c r="E353" i="7" s="1"/>
  <c r="E354" i="7" s="1"/>
  <c r="E355" i="7" s="1"/>
  <c r="E356" i="7" s="1"/>
  <c r="E357" i="7" s="1"/>
  <c r="E77" i="7"/>
  <c r="E78" i="7" s="1"/>
  <c r="E79" i="7" s="1"/>
  <c r="E80" i="7" s="1"/>
  <c r="E81" i="7" s="1"/>
  <c r="E82" i="7" s="1"/>
  <c r="E83" i="7" s="1"/>
  <c r="E49" i="7"/>
  <c r="E50" i="7" s="1"/>
  <c r="E51" i="7" s="1"/>
  <c r="E52" i="7" s="1"/>
  <c r="E53" i="7" s="1"/>
  <c r="E54" i="7" s="1"/>
  <c r="E55" i="7" s="1"/>
  <c r="F30" i="7"/>
  <c r="F31" i="7" s="1"/>
  <c r="F32" i="7" s="1"/>
  <c r="F33" i="7" s="1"/>
  <c r="F34" i="7" s="1"/>
  <c r="F35" i="7" s="1"/>
  <c r="F36" i="7" s="1"/>
  <c r="F289" i="7"/>
  <c r="F290" i="7" s="1"/>
  <c r="F291" i="7" s="1"/>
  <c r="F292" i="7" s="1"/>
  <c r="F293" i="7" s="1"/>
  <c r="F294" i="7" s="1"/>
  <c r="F295" i="7" s="1"/>
  <c r="D237" i="7"/>
  <c r="D238" i="7" s="1"/>
  <c r="D239" i="7" s="1"/>
  <c r="D240" i="7" s="1"/>
  <c r="D241" i="7" s="1"/>
  <c r="D242" i="7" s="1"/>
  <c r="D243" i="7" s="1"/>
  <c r="F44" i="7"/>
  <c r="F45" i="7" s="1"/>
  <c r="F46" i="7" s="1"/>
  <c r="F47" i="7" s="1"/>
  <c r="F48" i="7" s="1"/>
  <c r="F49" i="7" s="1"/>
  <c r="F50" i="7" s="1"/>
  <c r="E147" i="7"/>
  <c r="E148" i="7" s="1"/>
  <c r="E149" i="7" s="1"/>
  <c r="E150" i="7" s="1"/>
  <c r="E151" i="7" s="1"/>
  <c r="E152" i="7" s="1"/>
  <c r="E153" i="7" s="1"/>
  <c r="C77" i="7"/>
  <c r="C78" i="7" s="1"/>
  <c r="C79" i="7" s="1"/>
  <c r="C80" i="7" s="1"/>
  <c r="C81" i="7" s="1"/>
  <c r="D62" i="7"/>
  <c r="D63" i="7" s="1"/>
  <c r="D64" i="7" s="1"/>
  <c r="D65" i="7" s="1"/>
  <c r="D66" i="7" s="1"/>
  <c r="D67" i="7" s="1"/>
  <c r="D68" i="7" s="1"/>
  <c r="D55" i="7"/>
  <c r="D56" i="7" s="1"/>
  <c r="D57" i="7" s="1"/>
  <c r="D58" i="7" s="1"/>
  <c r="D59" i="7" s="1"/>
  <c r="D60" i="7" s="1"/>
  <c r="D61" i="7" s="1"/>
  <c r="C26" i="7"/>
  <c r="C27" i="7" s="1"/>
  <c r="C28" i="7" s="1"/>
  <c r="C29" i="7" s="1"/>
  <c r="C30" i="7" s="1"/>
  <c r="C31" i="7" s="1"/>
  <c r="C32" i="7" s="1"/>
  <c r="E196" i="7"/>
  <c r="E197" i="7" s="1"/>
  <c r="E198" i="7" s="1"/>
  <c r="E199" i="7" s="1"/>
  <c r="E200" i="7" s="1"/>
  <c r="E201" i="7" s="1"/>
  <c r="E202" i="7" s="1"/>
  <c r="D13" i="7"/>
  <c r="D14" i="7" s="1"/>
  <c r="D15" i="7" s="1"/>
  <c r="D16" i="7" s="1"/>
  <c r="D17" i="7" s="1"/>
  <c r="D18" i="7" s="1"/>
  <c r="D19" i="7" s="1"/>
  <c r="F135" i="7"/>
  <c r="F136" i="7" s="1"/>
  <c r="F137" i="7" s="1"/>
  <c r="F138" i="7" s="1"/>
  <c r="F139" i="7" s="1"/>
  <c r="F140" i="7" s="1"/>
  <c r="F141" i="7" s="1"/>
  <c r="B95" i="7"/>
  <c r="B96" i="7" s="1"/>
  <c r="D195" i="7"/>
  <c r="C54" i="7"/>
  <c r="C55" i="7" s="1"/>
  <c r="C56" i="7" s="1"/>
  <c r="C57" i="7" s="1"/>
  <c r="C58" i="7" s="1"/>
  <c r="C59" i="7" s="1"/>
  <c r="C60" i="7" s="1"/>
  <c r="E84" i="7"/>
  <c r="E85" i="7" s="1"/>
  <c r="E86" i="7" s="1"/>
  <c r="E87" i="7" s="1"/>
  <c r="E88" i="7" s="1"/>
  <c r="E89" i="7" s="1"/>
  <c r="E90" i="7" s="1"/>
  <c r="D48" i="7"/>
  <c r="D49" i="7" s="1"/>
  <c r="D50" i="7" s="1"/>
  <c r="D51" i="7" s="1"/>
  <c r="D52" i="7" s="1"/>
  <c r="D53" i="7" s="1"/>
  <c r="D54" i="7" s="1"/>
  <c r="B144" i="7"/>
  <c r="B207" i="7"/>
  <c r="B123" i="7"/>
  <c r="B124" i="7" s="1"/>
  <c r="E154" i="7"/>
  <c r="E155" i="7" s="1"/>
  <c r="E156" i="7" s="1"/>
  <c r="E157" i="7" s="1"/>
  <c r="E158" i="7" s="1"/>
  <c r="E159" i="7" s="1"/>
  <c r="E160" i="7" s="1"/>
  <c r="C335" i="7"/>
  <c r="C336" i="7" s="1"/>
  <c r="C337" i="7" s="1"/>
  <c r="C338" i="7" s="1"/>
  <c r="C339" i="7" s="1"/>
  <c r="C340" i="7" s="1"/>
  <c r="C341" i="7" s="1"/>
  <c r="F190" i="7"/>
  <c r="F142" i="7"/>
  <c r="F143" i="7" s="1"/>
  <c r="F144" i="7" s="1"/>
  <c r="F145" i="7" s="1"/>
  <c r="F146" i="7" s="1"/>
  <c r="F147" i="7" s="1"/>
  <c r="F148" i="7" s="1"/>
  <c r="E91" i="7"/>
  <c r="E92" i="7" s="1"/>
  <c r="E93" i="7" s="1"/>
  <c r="E94" i="7" s="1"/>
  <c r="E95" i="7" s="1"/>
  <c r="E96" i="7" s="1"/>
  <c r="E97" i="7" s="1"/>
  <c r="B81" i="7"/>
  <c r="B82" i="7" s="1"/>
  <c r="C222" i="7"/>
  <c r="C223" i="7" s="1"/>
  <c r="C224" i="7" s="1"/>
  <c r="C225" i="7" s="1"/>
  <c r="C226" i="7" s="1"/>
  <c r="C227" i="7" s="1"/>
  <c r="C228" i="7" s="1"/>
  <c r="E294" i="7"/>
  <c r="E295" i="7" s="1"/>
  <c r="E296" i="7" s="1"/>
  <c r="E297" i="7" s="1"/>
  <c r="E298" i="7" s="1"/>
  <c r="E299" i="7" s="1"/>
  <c r="E300" i="7" s="1"/>
  <c r="E266" i="7"/>
  <c r="E267" i="7" s="1"/>
  <c r="E268" i="7" s="1"/>
  <c r="E269" i="7" s="1"/>
  <c r="E270" i="7" s="1"/>
  <c r="E271" i="7" s="1"/>
  <c r="E272" i="7" s="1"/>
  <c r="F219" i="7"/>
  <c r="F220" i="7" s="1"/>
  <c r="F221" i="7" s="1"/>
  <c r="F222" i="7" s="1"/>
  <c r="F223" i="7" s="1"/>
  <c r="F224" i="7" s="1"/>
  <c r="D304" i="7"/>
  <c r="D305" i="7" s="1"/>
  <c r="D306" i="7" s="1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B39" i="7"/>
  <c r="F23" i="7"/>
  <c r="F24" i="7" s="1"/>
  <c r="F25" i="7" s="1"/>
  <c r="F26" i="7" s="1"/>
  <c r="F27" i="7" s="1"/>
  <c r="F28" i="7" s="1"/>
  <c r="F29" i="7" s="1"/>
  <c r="C5" i="7"/>
  <c r="F225" i="7"/>
  <c r="B186" i="7"/>
  <c r="E301" i="7"/>
  <c r="E302" i="7" s="1"/>
  <c r="E303" i="7" s="1"/>
  <c r="E304" i="7" s="1"/>
  <c r="E305" i="7" s="1"/>
  <c r="E306" i="7" s="1"/>
  <c r="E307" i="7" s="1"/>
  <c r="D125" i="7"/>
  <c r="D126" i="7" s="1"/>
  <c r="D127" i="7" s="1"/>
  <c r="D128" i="7" s="1"/>
  <c r="D129" i="7" s="1"/>
  <c r="D130" i="7" s="1"/>
  <c r="D131" i="7" s="1"/>
  <c r="F16" i="7"/>
  <c r="F17" i="7" s="1"/>
  <c r="F18" i="7" s="1"/>
  <c r="F19" i="7" s="1"/>
  <c r="F20" i="7" s="1"/>
  <c r="F21" i="7" s="1"/>
  <c r="F22" i="7" s="1"/>
  <c r="B11" i="7"/>
  <c r="E217" i="7"/>
  <c r="E218" i="7" s="1"/>
  <c r="E219" i="7" s="1"/>
  <c r="E220" i="7" s="1"/>
  <c r="E221" i="7" s="1"/>
  <c r="E222" i="7" s="1"/>
  <c r="E223" i="7" s="1"/>
  <c r="G276" i="7"/>
  <c r="G277" i="7" s="1"/>
  <c r="G278" i="7" s="1"/>
  <c r="G279" i="7" s="1"/>
  <c r="G280" i="7" s="1"/>
  <c r="G281" i="7" s="1"/>
  <c r="G282" i="7" s="1"/>
  <c r="F212" i="7"/>
  <c r="F213" i="7" s="1"/>
  <c r="F214" i="7" s="1"/>
  <c r="F215" i="7" s="1"/>
  <c r="F216" i="7" s="1"/>
  <c r="F217" i="7" s="1"/>
  <c r="F218" i="7" s="1"/>
  <c r="E175" i="7"/>
  <c r="E176" i="7" s="1"/>
  <c r="E177" i="7" s="1"/>
  <c r="E178" i="7" s="1"/>
  <c r="E179" i="7" s="1"/>
  <c r="E180" i="7" s="1"/>
  <c r="E181" i="7" s="1"/>
  <c r="E28" i="7"/>
  <c r="E29" i="7" s="1"/>
  <c r="E30" i="7" s="1"/>
  <c r="E31" i="7" s="1"/>
  <c r="E32" i="7" s="1"/>
  <c r="E33" i="7" s="1"/>
  <c r="E34" i="7" s="1"/>
  <c r="D273" i="7"/>
  <c r="D274" i="7" s="1"/>
  <c r="D275" i="7" s="1"/>
  <c r="D276" i="7" s="1"/>
  <c r="D277" i="7" s="1"/>
  <c r="D278" i="7" s="1"/>
  <c r="E56" i="7"/>
  <c r="E57" i="7" s="1"/>
  <c r="E58" i="7" s="1"/>
  <c r="E59" i="7" s="1"/>
  <c r="E60" i="7" s="1"/>
  <c r="E61" i="7" s="1"/>
  <c r="E62" i="7" s="1"/>
  <c r="F9" i="7"/>
  <c r="F10" i="7" s="1"/>
  <c r="F11" i="7" s="1"/>
  <c r="F12" i="7" s="1"/>
  <c r="F13" i="7" s="1"/>
  <c r="F14" i="7" s="1"/>
  <c r="F15" i="7" s="1"/>
  <c r="D20" i="7"/>
  <c r="D21" i="7" s="1"/>
  <c r="D22" i="7" s="1"/>
  <c r="D23" i="7" s="1"/>
  <c r="D24" i="7" s="1"/>
  <c r="D25" i="7" s="1"/>
  <c r="D26" i="7" s="1"/>
  <c r="E7" i="7"/>
  <c r="E8" i="7" s="1"/>
  <c r="E9" i="7" s="1"/>
  <c r="E10" i="7" s="1"/>
  <c r="E11" i="7" s="1"/>
  <c r="E12" i="7" s="1"/>
  <c r="E13" i="7" s="1"/>
  <c r="F163" i="7"/>
  <c r="F164" i="7" s="1"/>
  <c r="F165" i="7" s="1"/>
  <c r="F166" i="7" s="1"/>
  <c r="F167" i="7" s="1"/>
  <c r="F168" i="7" s="1"/>
  <c r="F169" i="7" s="1"/>
  <c r="B88" i="7"/>
  <c r="D196" i="7"/>
  <c r="D197" i="7" s="1"/>
  <c r="D198" i="7" s="1"/>
  <c r="D199" i="7" s="1"/>
  <c r="D200" i="7" s="1"/>
  <c r="D201" i="7" s="1"/>
  <c r="F51" i="7"/>
  <c r="F52" i="7" s="1"/>
  <c r="F53" i="7" s="1"/>
  <c r="F54" i="7" s="1"/>
  <c r="F55" i="7" s="1"/>
  <c r="F56" i="7" s="1"/>
  <c r="F57" i="7" s="1"/>
  <c r="E239" i="7"/>
  <c r="E240" i="7" s="1"/>
  <c r="E241" i="7" s="1"/>
  <c r="E242" i="7" s="1"/>
  <c r="E243" i="7" s="1"/>
  <c r="E244" i="7" s="1"/>
  <c r="B158" i="7"/>
  <c r="B159" i="7" s="1"/>
  <c r="B32" i="7"/>
  <c r="B18" i="7"/>
  <c r="C187" i="7"/>
  <c r="C188" i="7" s="1"/>
  <c r="C189" i="7" s="1"/>
  <c r="C190" i="7" s="1"/>
  <c r="C191" i="7" s="1"/>
  <c r="C192" i="7" s="1"/>
  <c r="C193" i="7" s="1"/>
  <c r="D154" i="7"/>
  <c r="D155" i="7" s="1"/>
  <c r="D156" i="7" s="1"/>
  <c r="D157" i="7" s="1"/>
  <c r="D158" i="7" s="1"/>
  <c r="D159" i="7" s="1"/>
  <c r="G326" i="7"/>
  <c r="G327" i="7" s="1"/>
  <c r="G328" i="7" s="1"/>
  <c r="G329" i="7" s="1"/>
  <c r="G330" i="7" s="1"/>
  <c r="G331" i="7" s="1"/>
  <c r="G332" i="7" s="1"/>
  <c r="D6" i="7"/>
  <c r="D7" i="7" s="1"/>
  <c r="D8" i="7" s="1"/>
  <c r="D9" i="7" s="1"/>
  <c r="D10" i="7" s="1"/>
  <c r="D11" i="7" s="1"/>
  <c r="D12" i="7" s="1"/>
  <c r="D41" i="7"/>
  <c r="D42" i="7" s="1"/>
  <c r="D43" i="7" s="1"/>
  <c r="D44" i="7" s="1"/>
  <c r="D45" i="7" s="1"/>
  <c r="D46" i="7" s="1"/>
  <c r="D47" i="7" s="1"/>
  <c r="C19" i="7"/>
  <c r="C20" i="7" s="1"/>
  <c r="C21" i="7" s="1"/>
  <c r="C22" i="7" s="1"/>
  <c r="C23" i="7" s="1"/>
  <c r="C24" i="7" s="1"/>
  <c r="C25" i="7" s="1"/>
  <c r="D132" i="7"/>
  <c r="D133" i="7" s="1"/>
  <c r="D134" i="7" s="1"/>
  <c r="D135" i="7" s="1"/>
  <c r="D136" i="7" s="1"/>
  <c r="D137" i="7" s="1"/>
  <c r="D138" i="7" s="1"/>
  <c r="E112" i="7"/>
  <c r="E113" i="7" s="1"/>
  <c r="E114" i="7" s="1"/>
  <c r="E115" i="7" s="1"/>
  <c r="E116" i="7" s="1"/>
  <c r="E117" i="7" s="1"/>
  <c r="E118" i="7" s="1"/>
  <c r="B200" i="7"/>
  <c r="B201" i="7" s="1"/>
  <c r="F191" i="7"/>
  <c r="F192" i="7" s="1"/>
  <c r="F193" i="7" s="1"/>
  <c r="F194" i="7" s="1"/>
  <c r="F195" i="7" s="1"/>
  <c r="F196" i="7" s="1"/>
  <c r="F197" i="7" s="1"/>
  <c r="B53" i="7"/>
  <c r="B25" i="7"/>
  <c r="C363" i="7"/>
  <c r="C364" i="7" s="1"/>
  <c r="C365" i="7" s="1"/>
  <c r="C366" i="7" s="1"/>
  <c r="C367" i="7" s="1"/>
  <c r="C368" i="7" s="1"/>
  <c r="C369" i="7" s="1"/>
  <c r="E168" i="7"/>
  <c r="E169" i="7" s="1"/>
  <c r="E170" i="7" s="1"/>
  <c r="E171" i="7" s="1"/>
  <c r="E172" i="7" s="1"/>
  <c r="E173" i="7" s="1"/>
  <c r="E174" i="7" s="1"/>
  <c r="D27" i="7"/>
  <c r="D28" i="7" s="1"/>
  <c r="D29" i="7" s="1"/>
  <c r="D30" i="7" s="1"/>
  <c r="D31" i="7" s="1"/>
  <c r="D32" i="7" s="1"/>
  <c r="D33" i="7" s="1"/>
  <c r="E14" i="7"/>
  <c r="E15" i="7" s="1"/>
  <c r="E16" i="7" s="1"/>
  <c r="E17" i="7" s="1"/>
  <c r="E18" i="7" s="1"/>
  <c r="E19" i="7" s="1"/>
  <c r="E20" i="7" s="1"/>
  <c r="E353" i="12"/>
  <c r="E354" i="12" s="1"/>
  <c r="E355" i="12" s="1"/>
  <c r="E356" i="12" s="1"/>
  <c r="E325" i="12"/>
  <c r="E326" i="12" s="1"/>
  <c r="E327" i="12" s="1"/>
  <c r="E328" i="12" s="1"/>
  <c r="E329" i="12" s="1"/>
  <c r="E330" i="12" s="1"/>
  <c r="E331" i="12" s="1"/>
  <c r="G306" i="12"/>
  <c r="G307" i="12" s="1"/>
  <c r="G308" i="12" s="1"/>
  <c r="G309" i="12" s="1"/>
  <c r="G310" i="12" s="1"/>
  <c r="G311" i="12" s="1"/>
  <c r="G312" i="12" s="1"/>
  <c r="G313" i="12" s="1"/>
  <c r="C294" i="12"/>
  <c r="C295" i="12" s="1"/>
  <c r="C296" i="12" s="1"/>
  <c r="C297" i="12" s="1"/>
  <c r="C298" i="12" s="1"/>
  <c r="C299" i="12" s="1"/>
  <c r="C300" i="12" s="1"/>
  <c r="G278" i="12"/>
  <c r="G279" i="12" s="1"/>
  <c r="G280" i="12" s="1"/>
  <c r="G281" i="12" s="1"/>
  <c r="G282" i="12" s="1"/>
  <c r="G283" i="12" s="1"/>
  <c r="G284" i="12" s="1"/>
  <c r="C266" i="12"/>
  <c r="C267" i="12" s="1"/>
  <c r="C268" i="12" s="1"/>
  <c r="C269" i="12" s="1"/>
  <c r="C270" i="12" s="1"/>
  <c r="C271" i="12" s="1"/>
  <c r="C272" i="12" s="1"/>
  <c r="G250" i="12"/>
  <c r="G251" i="12" s="1"/>
  <c r="G252" i="12" s="1"/>
  <c r="G253" i="12" s="1"/>
  <c r="G254" i="12" s="1"/>
  <c r="G255" i="12" s="1"/>
  <c r="G256" i="12" s="1"/>
  <c r="E303" i="12"/>
  <c r="E304" i="12" s="1"/>
  <c r="E305" i="12" s="1"/>
  <c r="E306" i="12" s="1"/>
  <c r="E307" i="12" s="1"/>
  <c r="E308" i="12" s="1"/>
  <c r="E309" i="12" s="1"/>
  <c r="D359" i="12"/>
  <c r="D360" i="12" s="1"/>
  <c r="D361" i="12" s="1"/>
  <c r="D362" i="12" s="1"/>
  <c r="D363" i="12" s="1"/>
  <c r="D364" i="12" s="1"/>
  <c r="D365" i="12" s="1"/>
  <c r="D331" i="12"/>
  <c r="D332" i="12" s="1"/>
  <c r="D333" i="12" s="1"/>
  <c r="D334" i="12" s="1"/>
  <c r="D335" i="12" s="1"/>
  <c r="D336" i="12" s="1"/>
  <c r="D337" i="12" s="1"/>
  <c r="B363" i="12"/>
  <c r="B364" i="12" s="1"/>
  <c r="C330" i="12"/>
  <c r="C331" i="12" s="1"/>
  <c r="C332" i="12" s="1"/>
  <c r="C333" i="12" s="1"/>
  <c r="C334" i="12" s="1"/>
  <c r="C335" i="12" s="1"/>
  <c r="C336" i="12" s="1"/>
  <c r="F319" i="12"/>
  <c r="F320" i="12" s="1"/>
  <c r="F321" i="12" s="1"/>
  <c r="F322" i="12" s="1"/>
  <c r="F323" i="12" s="1"/>
  <c r="F324" i="12" s="1"/>
  <c r="F325" i="12" s="1"/>
  <c r="D176" i="12"/>
  <c r="D177" i="12" s="1"/>
  <c r="D178" i="12" s="1"/>
  <c r="D179" i="12" s="1"/>
  <c r="D180" i="12" s="1"/>
  <c r="D181" i="12" s="1"/>
  <c r="D182" i="12" s="1"/>
  <c r="E149" i="12"/>
  <c r="E150" i="12" s="1"/>
  <c r="E151" i="12" s="1"/>
  <c r="E152" i="12" s="1"/>
  <c r="E153" i="12" s="1"/>
  <c r="E154" i="12" s="1"/>
  <c r="E155" i="12" s="1"/>
  <c r="B146" i="12"/>
  <c r="B147" i="12" s="1"/>
  <c r="C337" i="12"/>
  <c r="C338" i="12" s="1"/>
  <c r="C339" i="12" s="1"/>
  <c r="C340" i="12" s="1"/>
  <c r="C341" i="12" s="1"/>
  <c r="C342" i="12" s="1"/>
  <c r="C343" i="12" s="1"/>
  <c r="F326" i="12"/>
  <c r="F327" i="12" s="1"/>
  <c r="F328" i="12" s="1"/>
  <c r="F329" i="12" s="1"/>
  <c r="F330" i="12" s="1"/>
  <c r="F331" i="12" s="1"/>
  <c r="F332" i="12" s="1"/>
  <c r="C301" i="12"/>
  <c r="C302" i="12" s="1"/>
  <c r="C303" i="12" s="1"/>
  <c r="C304" i="12" s="1"/>
  <c r="C305" i="12" s="1"/>
  <c r="C306" i="12" s="1"/>
  <c r="C307" i="12" s="1"/>
  <c r="B272" i="12"/>
  <c r="B273" i="12" s="1"/>
  <c r="C196" i="12"/>
  <c r="F179" i="12"/>
  <c r="F180" i="12" s="1"/>
  <c r="F181" i="12" s="1"/>
  <c r="F182" i="12" s="1"/>
  <c r="F183" i="12" s="1"/>
  <c r="F184" i="12" s="1"/>
  <c r="F185" i="12" s="1"/>
  <c r="D169" i="12"/>
  <c r="D170" i="12" s="1"/>
  <c r="D171" i="12" s="1"/>
  <c r="D172" i="12" s="1"/>
  <c r="D173" i="12" s="1"/>
  <c r="D174" i="12" s="1"/>
  <c r="D175" i="12" s="1"/>
  <c r="C119" i="12"/>
  <c r="C120" i="12" s="1"/>
  <c r="C121" i="12" s="1"/>
  <c r="C122" i="12" s="1"/>
  <c r="C123" i="12" s="1"/>
  <c r="C124" i="12" s="1"/>
  <c r="C125" i="12" s="1"/>
  <c r="E100" i="12"/>
  <c r="E101" i="12" s="1"/>
  <c r="E102" i="12" s="1"/>
  <c r="E103" i="12" s="1"/>
  <c r="E104" i="12" s="1"/>
  <c r="E105" i="12" s="1"/>
  <c r="E106" i="12" s="1"/>
  <c r="F333" i="12"/>
  <c r="F334" i="12" s="1"/>
  <c r="F335" i="12" s="1"/>
  <c r="F336" i="12" s="1"/>
  <c r="F337" i="12" s="1"/>
  <c r="F338" i="12" s="1"/>
  <c r="F339" i="12" s="1"/>
  <c r="C308" i="12"/>
  <c r="C309" i="12" s="1"/>
  <c r="C310" i="12" s="1"/>
  <c r="C311" i="12" s="1"/>
  <c r="C312" i="12" s="1"/>
  <c r="C313" i="12" s="1"/>
  <c r="C314" i="12" s="1"/>
  <c r="C315" i="12" s="1"/>
  <c r="B265" i="12"/>
  <c r="F172" i="12"/>
  <c r="F173" i="12" s="1"/>
  <c r="F174" i="12" s="1"/>
  <c r="F175" i="12" s="1"/>
  <c r="F176" i="12" s="1"/>
  <c r="F177" i="12" s="1"/>
  <c r="F178" i="12" s="1"/>
  <c r="D366" i="12"/>
  <c r="D367" i="12" s="1"/>
  <c r="D368" i="12" s="1"/>
  <c r="D369" i="12" s="1"/>
  <c r="D370" i="12" s="1"/>
  <c r="F340" i="12"/>
  <c r="F341" i="12" s="1"/>
  <c r="F342" i="12" s="1"/>
  <c r="F343" i="12" s="1"/>
  <c r="F344" i="12" s="1"/>
  <c r="F345" i="12" s="1"/>
  <c r="F346" i="12" s="1"/>
  <c r="E275" i="12"/>
  <c r="E276" i="12" s="1"/>
  <c r="E277" i="12" s="1"/>
  <c r="E278" i="12" s="1"/>
  <c r="E279" i="12" s="1"/>
  <c r="E280" i="12" s="1"/>
  <c r="E281" i="12" s="1"/>
  <c r="E268" i="12"/>
  <c r="E269" i="12" s="1"/>
  <c r="E270" i="12" s="1"/>
  <c r="E271" i="12" s="1"/>
  <c r="E272" i="12" s="1"/>
  <c r="E273" i="12" s="1"/>
  <c r="E274" i="12" s="1"/>
  <c r="B258" i="12"/>
  <c r="B259" i="12" s="1"/>
  <c r="B237" i="12"/>
  <c r="B216" i="12"/>
  <c r="B217" i="12" s="1"/>
  <c r="B218" i="12" s="1"/>
  <c r="B219" i="12" s="1"/>
  <c r="E142" i="12"/>
  <c r="B139" i="12"/>
  <c r="F109" i="12"/>
  <c r="F110" i="12" s="1"/>
  <c r="F111" i="12" s="1"/>
  <c r="F112" i="12" s="1"/>
  <c r="F113" i="12" s="1"/>
  <c r="F114" i="12" s="1"/>
  <c r="F115" i="12" s="1"/>
  <c r="B97" i="12"/>
  <c r="F291" i="12"/>
  <c r="F292" i="12" s="1"/>
  <c r="F293" i="12" s="1"/>
  <c r="F294" i="12" s="1"/>
  <c r="F295" i="12" s="1"/>
  <c r="F296" i="12" s="1"/>
  <c r="F297" i="12" s="1"/>
  <c r="D274" i="12"/>
  <c r="D275" i="12" s="1"/>
  <c r="D276" i="12" s="1"/>
  <c r="D277" i="12" s="1"/>
  <c r="D278" i="12" s="1"/>
  <c r="D279" i="12" s="1"/>
  <c r="D280" i="12" s="1"/>
  <c r="F221" i="12"/>
  <c r="F222" i="12" s="1"/>
  <c r="F223" i="12" s="1"/>
  <c r="F224" i="12" s="1"/>
  <c r="F225" i="12" s="1"/>
  <c r="F226" i="12" s="1"/>
  <c r="F227" i="12" s="1"/>
  <c r="E205" i="12"/>
  <c r="E206" i="12" s="1"/>
  <c r="E207" i="12" s="1"/>
  <c r="E208" i="12" s="1"/>
  <c r="E209" i="12" s="1"/>
  <c r="E210" i="12" s="1"/>
  <c r="E211" i="12" s="1"/>
  <c r="D162" i="12"/>
  <c r="D163" i="12" s="1"/>
  <c r="D164" i="12" s="1"/>
  <c r="D165" i="12" s="1"/>
  <c r="D166" i="12" s="1"/>
  <c r="D167" i="12" s="1"/>
  <c r="D168" i="12" s="1"/>
  <c r="F158" i="12"/>
  <c r="F159" i="12" s="1"/>
  <c r="F160" i="12" s="1"/>
  <c r="F161" i="12" s="1"/>
  <c r="F162" i="12" s="1"/>
  <c r="F163" i="12" s="1"/>
  <c r="F164" i="12" s="1"/>
  <c r="E65" i="12"/>
  <c r="E66" i="12" s="1"/>
  <c r="E67" i="12" s="1"/>
  <c r="E68" i="12" s="1"/>
  <c r="E69" i="12" s="1"/>
  <c r="E70" i="12" s="1"/>
  <c r="E71" i="12" s="1"/>
  <c r="E367" i="12"/>
  <c r="E368" i="12" s="1"/>
  <c r="E369" i="12" s="1"/>
  <c r="E370" i="12" s="1"/>
  <c r="F354" i="12"/>
  <c r="F355" i="12" s="1"/>
  <c r="F356" i="12" s="1"/>
  <c r="F357" i="12" s="1"/>
  <c r="F358" i="12" s="1"/>
  <c r="F359" i="12" s="1"/>
  <c r="F360" i="12" s="1"/>
  <c r="B342" i="12"/>
  <c r="E233" i="12"/>
  <c r="E234" i="12" s="1"/>
  <c r="E235" i="12" s="1"/>
  <c r="E236" i="12" s="1"/>
  <c r="E237" i="12" s="1"/>
  <c r="E238" i="12" s="1"/>
  <c r="E239" i="12" s="1"/>
  <c r="D225" i="12"/>
  <c r="D226" i="12" s="1"/>
  <c r="D227" i="12" s="1"/>
  <c r="D228" i="12" s="1"/>
  <c r="D229" i="12" s="1"/>
  <c r="D230" i="12" s="1"/>
  <c r="D231" i="12" s="1"/>
  <c r="B209" i="12"/>
  <c r="B210" i="12" s="1"/>
  <c r="E170" i="12"/>
  <c r="E171" i="12" s="1"/>
  <c r="E172" i="12" s="1"/>
  <c r="E173" i="12" s="1"/>
  <c r="E174" i="12" s="1"/>
  <c r="E175" i="12" s="1"/>
  <c r="E176" i="12" s="1"/>
  <c r="D127" i="12"/>
  <c r="D128" i="12" s="1"/>
  <c r="D129" i="12" s="1"/>
  <c r="D130" i="12" s="1"/>
  <c r="D131" i="12" s="1"/>
  <c r="D132" i="12" s="1"/>
  <c r="D133" i="12" s="1"/>
  <c r="F123" i="12"/>
  <c r="F124" i="12" s="1"/>
  <c r="F125" i="12" s="1"/>
  <c r="F126" i="12" s="1"/>
  <c r="F127" i="12" s="1"/>
  <c r="F128" i="12" s="1"/>
  <c r="F129" i="12" s="1"/>
  <c r="D295" i="12"/>
  <c r="D296" i="12" s="1"/>
  <c r="D297" i="12" s="1"/>
  <c r="D298" i="12" s="1"/>
  <c r="D299" i="12" s="1"/>
  <c r="D300" i="12" s="1"/>
  <c r="D301" i="12" s="1"/>
  <c r="E282" i="12"/>
  <c r="E283" i="12" s="1"/>
  <c r="E284" i="12" s="1"/>
  <c r="E285" i="12" s="1"/>
  <c r="E286" i="12" s="1"/>
  <c r="E287" i="12" s="1"/>
  <c r="E288" i="12" s="1"/>
  <c r="B266" i="12"/>
  <c r="B267" i="12" s="1"/>
  <c r="B174" i="12"/>
  <c r="B175" i="12" s="1"/>
  <c r="F74" i="12"/>
  <c r="F75" i="12" s="1"/>
  <c r="F76" i="12" s="1"/>
  <c r="F77" i="12" s="1"/>
  <c r="F78" i="12" s="1"/>
  <c r="F79" i="12" s="1"/>
  <c r="F80" i="12" s="1"/>
  <c r="B62" i="12"/>
  <c r="G349" i="12"/>
  <c r="G350" i="12" s="1"/>
  <c r="G351" i="12" s="1"/>
  <c r="G352" i="12" s="1"/>
  <c r="G353" i="12" s="1"/>
  <c r="G354" i="12" s="1"/>
  <c r="G355" i="12" s="1"/>
  <c r="D324" i="12"/>
  <c r="D325" i="12" s="1"/>
  <c r="D326" i="12" s="1"/>
  <c r="D327" i="12" s="1"/>
  <c r="D328" i="12" s="1"/>
  <c r="D329" i="12" s="1"/>
  <c r="D330" i="12" s="1"/>
  <c r="E311" i="12"/>
  <c r="E312" i="12" s="1"/>
  <c r="E313" i="12" s="1"/>
  <c r="E314" i="12" s="1"/>
  <c r="E315" i="12" s="1"/>
  <c r="E316" i="12" s="1"/>
  <c r="E317" i="12" s="1"/>
  <c r="B286" i="12"/>
  <c r="B287" i="12" s="1"/>
  <c r="G328" i="12"/>
  <c r="G329" i="12" s="1"/>
  <c r="G330" i="12" s="1"/>
  <c r="G331" i="12" s="1"/>
  <c r="G332" i="12" s="1"/>
  <c r="G333" i="12" s="1"/>
  <c r="G334" i="12" s="1"/>
  <c r="G356" i="12"/>
  <c r="G357" i="12" s="1"/>
  <c r="G358" i="12" s="1"/>
  <c r="G359" i="12" s="1"/>
  <c r="G360" i="12" s="1"/>
  <c r="G361" i="12" s="1"/>
  <c r="G362" i="12" s="1"/>
  <c r="F305" i="12"/>
  <c r="F306" i="12" s="1"/>
  <c r="F307" i="12" s="1"/>
  <c r="F308" i="12" s="1"/>
  <c r="F309" i="12" s="1"/>
  <c r="F310" i="12" s="1"/>
  <c r="F311" i="12" s="1"/>
  <c r="G292" i="12"/>
  <c r="G293" i="12" s="1"/>
  <c r="G294" i="12" s="1"/>
  <c r="G295" i="12" s="1"/>
  <c r="G296" i="12" s="1"/>
  <c r="G297" i="12" s="1"/>
  <c r="G298" i="12" s="1"/>
  <c r="C280" i="12"/>
  <c r="C281" i="12" s="1"/>
  <c r="C282" i="12" s="1"/>
  <c r="C283" i="12" s="1"/>
  <c r="C284" i="12" s="1"/>
  <c r="C285" i="12" s="1"/>
  <c r="C286" i="12" s="1"/>
  <c r="E360" i="12"/>
  <c r="E361" i="12" s="1"/>
  <c r="E362" i="12" s="1"/>
  <c r="E363" i="12" s="1"/>
  <c r="E364" i="12" s="1"/>
  <c r="E365" i="12" s="1"/>
  <c r="E366" i="12" s="1"/>
  <c r="F347" i="12"/>
  <c r="F348" i="12" s="1"/>
  <c r="F349" i="12" s="1"/>
  <c r="F350" i="12" s="1"/>
  <c r="F351" i="12" s="1"/>
  <c r="F352" i="12" s="1"/>
  <c r="F353" i="12" s="1"/>
  <c r="B335" i="12"/>
  <c r="B336" i="12" s="1"/>
  <c r="D309" i="12"/>
  <c r="D310" i="12" s="1"/>
  <c r="D311" i="12" s="1"/>
  <c r="D312" i="12" s="1"/>
  <c r="D313" i="12" s="1"/>
  <c r="D314" i="12" s="1"/>
  <c r="D315" i="12" s="1"/>
  <c r="D316" i="12" s="1"/>
  <c r="G342" i="12"/>
  <c r="G343" i="12" s="1"/>
  <c r="G344" i="12" s="1"/>
  <c r="G345" i="12" s="1"/>
  <c r="G346" i="12" s="1"/>
  <c r="G347" i="12" s="1"/>
  <c r="G348" i="12" s="1"/>
  <c r="D288" i="12"/>
  <c r="D289" i="12" s="1"/>
  <c r="D290" i="12" s="1"/>
  <c r="D291" i="12" s="1"/>
  <c r="D292" i="12" s="1"/>
  <c r="D293" i="12" s="1"/>
  <c r="D294" i="12" s="1"/>
  <c r="F263" i="12"/>
  <c r="F264" i="12" s="1"/>
  <c r="C231" i="12"/>
  <c r="C232" i="12" s="1"/>
  <c r="C233" i="12" s="1"/>
  <c r="C234" i="12" s="1"/>
  <c r="C235" i="12" s="1"/>
  <c r="C236" i="12" s="1"/>
  <c r="C237" i="12" s="1"/>
  <c r="C238" i="12" s="1"/>
  <c r="E212" i="12"/>
  <c r="E213" i="12" s="1"/>
  <c r="E214" i="12" s="1"/>
  <c r="E215" i="12" s="1"/>
  <c r="E216" i="12" s="1"/>
  <c r="E217" i="12" s="1"/>
  <c r="E218" i="12" s="1"/>
  <c r="C182" i="12"/>
  <c r="C183" i="12" s="1"/>
  <c r="C184" i="12" s="1"/>
  <c r="C185" i="12" s="1"/>
  <c r="C186" i="12" s="1"/>
  <c r="C187" i="12" s="1"/>
  <c r="C188" i="12" s="1"/>
  <c r="B125" i="12"/>
  <c r="B126" i="12" s="1"/>
  <c r="B127" i="12" s="1"/>
  <c r="D92" i="12"/>
  <c r="D93" i="12" s="1"/>
  <c r="D94" i="12" s="1"/>
  <c r="D95" i="12" s="1"/>
  <c r="D96" i="12" s="1"/>
  <c r="D97" i="12" s="1"/>
  <c r="D98" i="12" s="1"/>
  <c r="F81" i="12"/>
  <c r="F82" i="12" s="1"/>
  <c r="F83" i="12" s="1"/>
  <c r="F84" i="12" s="1"/>
  <c r="F85" i="12" s="1"/>
  <c r="F86" i="12" s="1"/>
  <c r="F87" i="12" s="1"/>
  <c r="F60" i="12"/>
  <c r="F61" i="12" s="1"/>
  <c r="F62" i="12" s="1"/>
  <c r="F63" i="12" s="1"/>
  <c r="F64" i="12" s="1"/>
  <c r="F65" i="12" s="1"/>
  <c r="F66" i="12" s="1"/>
  <c r="D50" i="12"/>
  <c r="D51" i="12" s="1"/>
  <c r="D52" i="12" s="1"/>
  <c r="D53" i="12" s="1"/>
  <c r="D54" i="12" s="1"/>
  <c r="D55" i="12" s="1"/>
  <c r="D56" i="12" s="1"/>
  <c r="D253" i="12"/>
  <c r="D254" i="12" s="1"/>
  <c r="D255" i="12" s="1"/>
  <c r="D256" i="12" s="1"/>
  <c r="D257" i="12" s="1"/>
  <c r="D258" i="12" s="1"/>
  <c r="D259" i="12" s="1"/>
  <c r="E226" i="12"/>
  <c r="E227" i="12" s="1"/>
  <c r="E228" i="12" s="1"/>
  <c r="E229" i="12" s="1"/>
  <c r="E230" i="12" s="1"/>
  <c r="E231" i="12" s="1"/>
  <c r="E232" i="12" s="1"/>
  <c r="F151" i="12"/>
  <c r="F152" i="12" s="1"/>
  <c r="F153" i="12" s="1"/>
  <c r="F154" i="12" s="1"/>
  <c r="F155" i="12" s="1"/>
  <c r="F156" i="12" s="1"/>
  <c r="F157" i="12" s="1"/>
  <c r="C147" i="12"/>
  <c r="C148" i="12" s="1"/>
  <c r="C149" i="12" s="1"/>
  <c r="C150" i="12" s="1"/>
  <c r="C151" i="12" s="1"/>
  <c r="C152" i="12" s="1"/>
  <c r="C153" i="12" s="1"/>
  <c r="F88" i="12"/>
  <c r="F89" i="12" s="1"/>
  <c r="F90" i="12" s="1"/>
  <c r="F91" i="12" s="1"/>
  <c r="F92" i="12" s="1"/>
  <c r="F93" i="12" s="1"/>
  <c r="F94" i="12" s="1"/>
  <c r="F53" i="12"/>
  <c r="F54" i="12" s="1"/>
  <c r="F55" i="12" s="1"/>
  <c r="F56" i="12" s="1"/>
  <c r="F57" i="12" s="1"/>
  <c r="F58" i="12" s="1"/>
  <c r="F59" i="12" s="1"/>
  <c r="E9" i="12"/>
  <c r="E10" i="12" s="1"/>
  <c r="E11" i="12" s="1"/>
  <c r="E12" i="12" s="1"/>
  <c r="E13" i="12" s="1"/>
  <c r="E14" i="12" s="1"/>
  <c r="E15" i="12" s="1"/>
  <c r="B314" i="12"/>
  <c r="B315" i="12" s="1"/>
  <c r="F235" i="12"/>
  <c r="F236" i="12" s="1"/>
  <c r="F237" i="12" s="1"/>
  <c r="F238" i="12" s="1"/>
  <c r="F239" i="12" s="1"/>
  <c r="F240" i="12" s="1"/>
  <c r="F241" i="12" s="1"/>
  <c r="C217" i="12"/>
  <c r="C218" i="12" s="1"/>
  <c r="C219" i="12" s="1"/>
  <c r="C220" i="12" s="1"/>
  <c r="C221" i="12" s="1"/>
  <c r="C222" i="12" s="1"/>
  <c r="C223" i="12" s="1"/>
  <c r="B195" i="12"/>
  <c r="E177" i="12"/>
  <c r="E178" i="12" s="1"/>
  <c r="E179" i="12" s="1"/>
  <c r="E180" i="12" s="1"/>
  <c r="E181" i="12" s="1"/>
  <c r="E182" i="12" s="1"/>
  <c r="E183" i="12" s="1"/>
  <c r="B160" i="12"/>
  <c r="C28" i="12"/>
  <c r="C29" i="12" s="1"/>
  <c r="C30" i="12" s="1"/>
  <c r="C31" i="12" s="1"/>
  <c r="C32" i="12" s="1"/>
  <c r="C33" i="12" s="1"/>
  <c r="C34" i="12" s="1"/>
  <c r="F186" i="12"/>
  <c r="F187" i="12" s="1"/>
  <c r="F188" i="12" s="1"/>
  <c r="F189" i="12" s="1"/>
  <c r="F190" i="12" s="1"/>
  <c r="F191" i="12" s="1"/>
  <c r="F192" i="12" s="1"/>
  <c r="F116" i="12"/>
  <c r="F117" i="12" s="1"/>
  <c r="F118" i="12" s="1"/>
  <c r="F119" i="12" s="1"/>
  <c r="F120" i="12" s="1"/>
  <c r="F121" i="12" s="1"/>
  <c r="F122" i="12" s="1"/>
  <c r="C112" i="12"/>
  <c r="C113" i="12" s="1"/>
  <c r="C114" i="12" s="1"/>
  <c r="C115" i="12" s="1"/>
  <c r="C116" i="12" s="1"/>
  <c r="C117" i="12" s="1"/>
  <c r="C118" i="12" s="1"/>
  <c r="B104" i="12"/>
  <c r="B105" i="12" s="1"/>
  <c r="B106" i="12" s="1"/>
  <c r="B107" i="12" s="1"/>
  <c r="B108" i="12" s="1"/>
  <c r="E37" i="12"/>
  <c r="E38" i="12" s="1"/>
  <c r="E39" i="12" s="1"/>
  <c r="E40" i="12" s="1"/>
  <c r="E41" i="12" s="1"/>
  <c r="E42" i="12" s="1"/>
  <c r="E43" i="12" s="1"/>
  <c r="C365" i="12"/>
  <c r="C366" i="12" s="1"/>
  <c r="C367" i="12" s="1"/>
  <c r="C368" i="12" s="1"/>
  <c r="C369" i="12" s="1"/>
  <c r="C370" i="12" s="1"/>
  <c r="G257" i="12"/>
  <c r="G258" i="12" s="1"/>
  <c r="G259" i="12" s="1"/>
  <c r="G260" i="12" s="1"/>
  <c r="G261" i="12" s="1"/>
  <c r="G262" i="12" s="1"/>
  <c r="G263" i="12" s="1"/>
  <c r="D155" i="12"/>
  <c r="D156" i="12" s="1"/>
  <c r="D157" i="12" s="1"/>
  <c r="D158" i="12" s="1"/>
  <c r="D159" i="12" s="1"/>
  <c r="D160" i="12" s="1"/>
  <c r="D161" i="12" s="1"/>
  <c r="E318" i="12"/>
  <c r="E319" i="12" s="1"/>
  <c r="E320" i="12" s="1"/>
  <c r="E321" i="12" s="1"/>
  <c r="E322" i="12" s="1"/>
  <c r="E323" i="12" s="1"/>
  <c r="E324" i="12" s="1"/>
  <c r="G271" i="12"/>
  <c r="G272" i="12" s="1"/>
  <c r="G273" i="12" s="1"/>
  <c r="G274" i="12" s="1"/>
  <c r="G275" i="12" s="1"/>
  <c r="G276" i="12" s="1"/>
  <c r="G277" i="12" s="1"/>
  <c r="D267" i="12"/>
  <c r="D268" i="12" s="1"/>
  <c r="D269" i="12" s="1"/>
  <c r="D270" i="12" s="1"/>
  <c r="D271" i="12" s="1"/>
  <c r="D272" i="12" s="1"/>
  <c r="D273" i="12" s="1"/>
  <c r="C168" i="12"/>
  <c r="C169" i="12" s="1"/>
  <c r="C170" i="12" s="1"/>
  <c r="C171" i="12" s="1"/>
  <c r="C172" i="12" s="1"/>
  <c r="C173" i="12" s="1"/>
  <c r="C174" i="12" s="1"/>
  <c r="G370" i="12"/>
  <c r="C239" i="12"/>
  <c r="C240" i="12" s="1"/>
  <c r="C241" i="12" s="1"/>
  <c r="C242" i="12" s="1"/>
  <c r="C243" i="12" s="1"/>
  <c r="C244" i="12" s="1"/>
  <c r="F207" i="12"/>
  <c r="C203" i="12"/>
  <c r="C204" i="12" s="1"/>
  <c r="C205" i="12" s="1"/>
  <c r="C206" i="12" s="1"/>
  <c r="C207" i="12" s="1"/>
  <c r="C208" i="12" s="1"/>
  <c r="C209" i="12" s="1"/>
  <c r="C358" i="12"/>
  <c r="C359" i="12" s="1"/>
  <c r="C360" i="12" s="1"/>
  <c r="C361" i="12" s="1"/>
  <c r="C362" i="12" s="1"/>
  <c r="C363" i="12" s="1"/>
  <c r="C364" i="12" s="1"/>
  <c r="B307" i="12"/>
  <c r="E296" i="12"/>
  <c r="E297" i="12" s="1"/>
  <c r="E298" i="12" s="1"/>
  <c r="E299" i="12" s="1"/>
  <c r="E300" i="12" s="1"/>
  <c r="E301" i="12" s="1"/>
  <c r="E302" i="12" s="1"/>
  <c r="E261" i="12"/>
  <c r="E262" i="12" s="1"/>
  <c r="E263" i="12" s="1"/>
  <c r="E264" i="12" s="1"/>
  <c r="E265" i="12" s="1"/>
  <c r="E266" i="12" s="1"/>
  <c r="E267" i="12" s="1"/>
  <c r="E346" i="12"/>
  <c r="E347" i="12" s="1"/>
  <c r="E348" i="12" s="1"/>
  <c r="E349" i="12" s="1"/>
  <c r="E350" i="12" s="1"/>
  <c r="E351" i="12" s="1"/>
  <c r="E352" i="12" s="1"/>
  <c r="B328" i="12"/>
  <c r="B329" i="12" s="1"/>
  <c r="F312" i="12"/>
  <c r="F313" i="12" s="1"/>
  <c r="F314" i="12" s="1"/>
  <c r="F315" i="12" s="1"/>
  <c r="F316" i="12" s="1"/>
  <c r="F317" i="12" s="1"/>
  <c r="F318" i="12" s="1"/>
  <c r="F256" i="12"/>
  <c r="F257" i="12" s="1"/>
  <c r="F258" i="12" s="1"/>
  <c r="F259" i="12" s="1"/>
  <c r="F260" i="12" s="1"/>
  <c r="F261" i="12" s="1"/>
  <c r="F262" i="12" s="1"/>
  <c r="E247" i="12"/>
  <c r="E248" i="12" s="1"/>
  <c r="E249" i="12" s="1"/>
  <c r="E250" i="12" s="1"/>
  <c r="E251" i="12" s="1"/>
  <c r="E252" i="12" s="1"/>
  <c r="E253" i="12" s="1"/>
  <c r="D211" i="12"/>
  <c r="D212" i="12" s="1"/>
  <c r="D213" i="12" s="1"/>
  <c r="D214" i="12" s="1"/>
  <c r="D215" i="12" s="1"/>
  <c r="D216" i="12" s="1"/>
  <c r="D217" i="12" s="1"/>
  <c r="D352" i="12"/>
  <c r="D353" i="12" s="1"/>
  <c r="D354" i="12" s="1"/>
  <c r="D355" i="12" s="1"/>
  <c r="D356" i="12" s="1"/>
  <c r="D357" i="12" s="1"/>
  <c r="D358" i="12" s="1"/>
  <c r="G363" i="12"/>
  <c r="G364" i="12" s="1"/>
  <c r="G365" i="12" s="1"/>
  <c r="G366" i="12" s="1"/>
  <c r="G367" i="12" s="1"/>
  <c r="G368" i="12" s="1"/>
  <c r="G369" i="12" s="1"/>
  <c r="C351" i="12"/>
  <c r="C352" i="12" s="1"/>
  <c r="C353" i="12" s="1"/>
  <c r="C354" i="12" s="1"/>
  <c r="C355" i="12" s="1"/>
  <c r="C356" i="12" s="1"/>
  <c r="C357" i="12" s="1"/>
  <c r="B321" i="12"/>
  <c r="B322" i="12" s="1"/>
  <c r="F277" i="12"/>
  <c r="F278" i="12" s="1"/>
  <c r="F279" i="12" s="1"/>
  <c r="F280" i="12" s="1"/>
  <c r="F281" i="12" s="1"/>
  <c r="F282" i="12" s="1"/>
  <c r="F283" i="12" s="1"/>
  <c r="D120" i="12"/>
  <c r="D121" i="12" s="1"/>
  <c r="D122" i="12" s="1"/>
  <c r="D123" i="12" s="1"/>
  <c r="D124" i="12" s="1"/>
  <c r="D125" i="12" s="1"/>
  <c r="D126" i="12" s="1"/>
  <c r="C77" i="12"/>
  <c r="C78" i="12" s="1"/>
  <c r="C79" i="12" s="1"/>
  <c r="C80" i="12" s="1"/>
  <c r="C81" i="12" s="1"/>
  <c r="C82" i="12" s="1"/>
  <c r="C83" i="12" s="1"/>
  <c r="C14" i="12"/>
  <c r="C15" i="12" s="1"/>
  <c r="C16" i="12" s="1"/>
  <c r="C17" i="12" s="1"/>
  <c r="C18" i="12" s="1"/>
  <c r="C19" i="12" s="1"/>
  <c r="C20" i="12" s="1"/>
  <c r="E240" i="12"/>
  <c r="E241" i="12" s="1"/>
  <c r="E242" i="12" s="1"/>
  <c r="E243" i="12" s="1"/>
  <c r="E244" i="12" s="1"/>
  <c r="E245" i="12" s="1"/>
  <c r="E246" i="12" s="1"/>
  <c r="B69" i="12"/>
  <c r="B70" i="12" s="1"/>
  <c r="B71" i="12" s="1"/>
  <c r="B72" i="12" s="1"/>
  <c r="C56" i="12"/>
  <c r="C57" i="12" s="1"/>
  <c r="C58" i="12" s="1"/>
  <c r="C59" i="12" s="1"/>
  <c r="C60" i="12" s="1"/>
  <c r="C61" i="12" s="1"/>
  <c r="C62" i="12" s="1"/>
  <c r="C63" i="12" s="1"/>
  <c r="D29" i="12"/>
  <c r="D30" i="12" s="1"/>
  <c r="D31" i="12" s="1"/>
  <c r="D32" i="12" s="1"/>
  <c r="D33" i="12" s="1"/>
  <c r="D34" i="12" s="1"/>
  <c r="D35" i="12" s="1"/>
  <c r="G5" i="12"/>
  <c r="B153" i="12"/>
  <c r="B154" i="12" s="1"/>
  <c r="B90" i="12"/>
  <c r="B91" i="12" s="1"/>
  <c r="B48" i="12"/>
  <c r="B49" i="12" s="1"/>
  <c r="B50" i="12" s="1"/>
  <c r="E44" i="12"/>
  <c r="E45" i="12" s="1"/>
  <c r="E46" i="12" s="1"/>
  <c r="E47" i="12" s="1"/>
  <c r="E48" i="12" s="1"/>
  <c r="E49" i="12" s="1"/>
  <c r="E50" i="12" s="1"/>
  <c r="F25" i="12"/>
  <c r="F26" i="12" s="1"/>
  <c r="F27" i="12" s="1"/>
  <c r="F28" i="12" s="1"/>
  <c r="F29" i="12" s="1"/>
  <c r="F30" i="12" s="1"/>
  <c r="F31" i="12" s="1"/>
  <c r="F284" i="12"/>
  <c r="F285" i="12" s="1"/>
  <c r="F286" i="12" s="1"/>
  <c r="F287" i="12" s="1"/>
  <c r="F288" i="12" s="1"/>
  <c r="F289" i="12" s="1"/>
  <c r="F290" i="12" s="1"/>
  <c r="E219" i="12"/>
  <c r="E220" i="12" s="1"/>
  <c r="E221" i="12" s="1"/>
  <c r="E222" i="12" s="1"/>
  <c r="E223" i="12" s="1"/>
  <c r="E224" i="12" s="1"/>
  <c r="E225" i="12" s="1"/>
  <c r="D183" i="12"/>
  <c r="D184" i="12" s="1"/>
  <c r="D185" i="12" s="1"/>
  <c r="D186" i="12" s="1"/>
  <c r="D187" i="12" s="1"/>
  <c r="D188" i="12" s="1"/>
  <c r="D189" i="12" s="1"/>
  <c r="F130" i="12"/>
  <c r="F131" i="12" s="1"/>
  <c r="F132" i="12" s="1"/>
  <c r="F133" i="12" s="1"/>
  <c r="F134" i="12" s="1"/>
  <c r="F135" i="12" s="1"/>
  <c r="F136" i="12" s="1"/>
  <c r="C105" i="12"/>
  <c r="C106" i="12" s="1"/>
  <c r="C107" i="12" s="1"/>
  <c r="C108" i="12" s="1"/>
  <c r="C109" i="12" s="1"/>
  <c r="C110" i="12" s="1"/>
  <c r="C111" i="12" s="1"/>
  <c r="C21" i="12"/>
  <c r="C22" i="12" s="1"/>
  <c r="C23" i="12" s="1"/>
  <c r="C24" i="12" s="1"/>
  <c r="C25" i="12" s="1"/>
  <c r="C26" i="12" s="1"/>
  <c r="C27" i="12" s="1"/>
  <c r="F361" i="12"/>
  <c r="F362" i="12" s="1"/>
  <c r="F363" i="12" s="1"/>
  <c r="F364" i="12" s="1"/>
  <c r="F365" i="12" s="1"/>
  <c r="F366" i="12" s="1"/>
  <c r="F367" i="12" s="1"/>
  <c r="E339" i="12"/>
  <c r="E340" i="12" s="1"/>
  <c r="E341" i="12" s="1"/>
  <c r="E342" i="12" s="1"/>
  <c r="E343" i="12" s="1"/>
  <c r="E344" i="12" s="1"/>
  <c r="E345" i="12" s="1"/>
  <c r="E310" i="12"/>
  <c r="B293" i="12"/>
  <c r="E254" i="12"/>
  <c r="E255" i="12" s="1"/>
  <c r="E256" i="12" s="1"/>
  <c r="E257" i="12" s="1"/>
  <c r="E258" i="12" s="1"/>
  <c r="E259" i="12" s="1"/>
  <c r="E260" i="12" s="1"/>
  <c r="E114" i="12"/>
  <c r="E115" i="12" s="1"/>
  <c r="E116" i="12" s="1"/>
  <c r="E117" i="12" s="1"/>
  <c r="E118" i="12" s="1"/>
  <c r="E119" i="12" s="1"/>
  <c r="E120" i="12" s="1"/>
  <c r="D99" i="12"/>
  <c r="D100" i="12" s="1"/>
  <c r="D101" i="12" s="1"/>
  <c r="D102" i="12" s="1"/>
  <c r="D103" i="12" s="1"/>
  <c r="D104" i="12" s="1"/>
  <c r="D105" i="12" s="1"/>
  <c r="D36" i="12"/>
  <c r="D37" i="12" s="1"/>
  <c r="D38" i="12" s="1"/>
  <c r="D39" i="12" s="1"/>
  <c r="D40" i="12" s="1"/>
  <c r="D41" i="12" s="1"/>
  <c r="D42" i="12" s="1"/>
  <c r="D239" i="12"/>
  <c r="D240" i="12" s="1"/>
  <c r="D241" i="12" s="1"/>
  <c r="D242" i="12" s="1"/>
  <c r="D243" i="12" s="1"/>
  <c r="D244" i="12" s="1"/>
  <c r="D245" i="12" s="1"/>
  <c r="B188" i="12"/>
  <c r="B189" i="12" s="1"/>
  <c r="E135" i="12"/>
  <c r="E136" i="12" s="1"/>
  <c r="E137" i="12" s="1"/>
  <c r="E138" i="12" s="1"/>
  <c r="E139" i="12" s="1"/>
  <c r="E140" i="12" s="1"/>
  <c r="E141" i="12" s="1"/>
  <c r="D64" i="12"/>
  <c r="D65" i="12" s="1"/>
  <c r="D66" i="12" s="1"/>
  <c r="D67" i="12" s="1"/>
  <c r="D68" i="12" s="1"/>
  <c r="D69" i="12" s="1"/>
  <c r="D70" i="12" s="1"/>
  <c r="F32" i="12"/>
  <c r="F33" i="12" s="1"/>
  <c r="F34" i="12" s="1"/>
  <c r="F35" i="12" s="1"/>
  <c r="F36" i="12" s="1"/>
  <c r="F37" i="12" s="1"/>
  <c r="F38" i="12" s="1"/>
  <c r="B349" i="12"/>
  <c r="B350" i="12" s="1"/>
  <c r="B300" i="12"/>
  <c r="B301" i="12" s="1"/>
  <c r="D246" i="12"/>
  <c r="D247" i="12" s="1"/>
  <c r="D248" i="12" s="1"/>
  <c r="D249" i="12" s="1"/>
  <c r="D250" i="12" s="1"/>
  <c r="D251" i="12" s="1"/>
  <c r="D252" i="12" s="1"/>
  <c r="F193" i="12"/>
  <c r="F194" i="12" s="1"/>
  <c r="F195" i="12" s="1"/>
  <c r="F196" i="12" s="1"/>
  <c r="F197" i="12" s="1"/>
  <c r="F198" i="12" s="1"/>
  <c r="F199" i="12" s="1"/>
  <c r="E163" i="12"/>
  <c r="E164" i="12" s="1"/>
  <c r="E165" i="12" s="1"/>
  <c r="E166" i="12" s="1"/>
  <c r="E167" i="12" s="1"/>
  <c r="E168" i="12" s="1"/>
  <c r="E169" i="12" s="1"/>
  <c r="D260" i="12"/>
  <c r="D261" i="12" s="1"/>
  <c r="D262" i="12" s="1"/>
  <c r="D263" i="12" s="1"/>
  <c r="D264" i="12" s="1"/>
  <c r="D265" i="12" s="1"/>
  <c r="D266" i="12" s="1"/>
  <c r="D232" i="12"/>
  <c r="D233" i="12" s="1"/>
  <c r="D234" i="12" s="1"/>
  <c r="D235" i="12" s="1"/>
  <c r="D236" i="12" s="1"/>
  <c r="D237" i="12" s="1"/>
  <c r="D238" i="12" s="1"/>
  <c r="B181" i="12"/>
  <c r="B182" i="12" s="1"/>
  <c r="C175" i="12"/>
  <c r="C176" i="12" s="1"/>
  <c r="C177" i="12" s="1"/>
  <c r="C178" i="12" s="1"/>
  <c r="C179" i="12" s="1"/>
  <c r="C180" i="12" s="1"/>
  <c r="C181" i="12" s="1"/>
  <c r="D85" i="12"/>
  <c r="D86" i="12" s="1"/>
  <c r="D87" i="12" s="1"/>
  <c r="D88" i="12" s="1"/>
  <c r="D89" i="12" s="1"/>
  <c r="D90" i="12" s="1"/>
  <c r="D91" i="12" s="1"/>
  <c r="B55" i="12"/>
  <c r="F39" i="12"/>
  <c r="F40" i="12" s="1"/>
  <c r="F41" i="12" s="1"/>
  <c r="F42" i="12" s="1"/>
  <c r="F43" i="12" s="1"/>
  <c r="F44" i="12" s="1"/>
  <c r="F45" i="12" s="1"/>
  <c r="D317" i="12"/>
  <c r="D318" i="12" s="1"/>
  <c r="D319" i="12" s="1"/>
  <c r="D320" i="12" s="1"/>
  <c r="D321" i="12" s="1"/>
  <c r="D322" i="12" s="1"/>
  <c r="D323" i="12" s="1"/>
  <c r="C252" i="12"/>
  <c r="C253" i="12" s="1"/>
  <c r="C254" i="12" s="1"/>
  <c r="C255" i="12" s="1"/>
  <c r="C256" i="12" s="1"/>
  <c r="C257" i="12" s="1"/>
  <c r="C258" i="12" s="1"/>
  <c r="C140" i="12"/>
  <c r="C141" i="12" s="1"/>
  <c r="C142" i="12" s="1"/>
  <c r="C143" i="12" s="1"/>
  <c r="C144" i="12" s="1"/>
  <c r="C145" i="12" s="1"/>
  <c r="C146" i="12" s="1"/>
  <c r="D338" i="12"/>
  <c r="D339" i="12" s="1"/>
  <c r="D340" i="12" s="1"/>
  <c r="D341" i="12" s="1"/>
  <c r="D342" i="12" s="1"/>
  <c r="D343" i="12" s="1"/>
  <c r="D344" i="12" s="1"/>
  <c r="G299" i="12"/>
  <c r="G300" i="12" s="1"/>
  <c r="G301" i="12" s="1"/>
  <c r="G302" i="12" s="1"/>
  <c r="G303" i="12" s="1"/>
  <c r="G304" i="12" s="1"/>
  <c r="G305" i="12" s="1"/>
  <c r="B140" i="12"/>
  <c r="B141" i="12" s="1"/>
  <c r="E93" i="12"/>
  <c r="E94" i="12" s="1"/>
  <c r="E95" i="12" s="1"/>
  <c r="E96" i="12" s="1"/>
  <c r="E97" i="12" s="1"/>
  <c r="E98" i="12" s="1"/>
  <c r="E99" i="12" s="1"/>
  <c r="B76" i="12"/>
  <c r="B13" i="12"/>
  <c r="B14" i="12" s="1"/>
  <c r="B15" i="12" s="1"/>
  <c r="D281" i="12"/>
  <c r="D282" i="12" s="1"/>
  <c r="D283" i="12" s="1"/>
  <c r="D284" i="12" s="1"/>
  <c r="D285" i="12" s="1"/>
  <c r="D286" i="12" s="1"/>
  <c r="D287" i="12" s="1"/>
  <c r="D218" i="12"/>
  <c r="D219" i="12" s="1"/>
  <c r="D220" i="12" s="1"/>
  <c r="D221" i="12" s="1"/>
  <c r="D222" i="12" s="1"/>
  <c r="D223" i="12" s="1"/>
  <c r="D224" i="12" s="1"/>
  <c r="D134" i="12"/>
  <c r="D135" i="12" s="1"/>
  <c r="D136" i="12" s="1"/>
  <c r="D137" i="12" s="1"/>
  <c r="D138" i="12" s="1"/>
  <c r="D139" i="12" s="1"/>
  <c r="D140" i="12" s="1"/>
  <c r="E128" i="12"/>
  <c r="E129" i="12" s="1"/>
  <c r="E130" i="12" s="1"/>
  <c r="E131" i="12" s="1"/>
  <c r="E132" i="12" s="1"/>
  <c r="E133" i="12" s="1"/>
  <c r="E134" i="12" s="1"/>
  <c r="F46" i="12"/>
  <c r="F47" i="12" s="1"/>
  <c r="F48" i="12" s="1"/>
  <c r="F49" i="12" s="1"/>
  <c r="F50" i="12" s="1"/>
  <c r="F51" i="12" s="1"/>
  <c r="F52" i="12" s="1"/>
  <c r="B356" i="12"/>
  <c r="G264" i="12"/>
  <c r="G265" i="12" s="1"/>
  <c r="G266" i="12" s="1"/>
  <c r="G267" i="12" s="1"/>
  <c r="G268" i="12" s="1"/>
  <c r="G269" i="12" s="1"/>
  <c r="G270" i="12" s="1"/>
  <c r="B223" i="12"/>
  <c r="B224" i="12" s="1"/>
  <c r="B225" i="12" s="1"/>
  <c r="D197" i="12"/>
  <c r="D198" i="12" s="1"/>
  <c r="D199" i="12" s="1"/>
  <c r="D200" i="12" s="1"/>
  <c r="D201" i="12" s="1"/>
  <c r="D202" i="12" s="1"/>
  <c r="D203" i="12" s="1"/>
  <c r="D15" i="12"/>
  <c r="D16" i="12" s="1"/>
  <c r="D17" i="12" s="1"/>
  <c r="D18" i="12" s="1"/>
  <c r="D19" i="12" s="1"/>
  <c r="D20" i="12" s="1"/>
  <c r="D21" i="12" s="1"/>
  <c r="G314" i="12"/>
  <c r="G315" i="12" s="1"/>
  <c r="G316" i="12" s="1"/>
  <c r="G317" i="12" s="1"/>
  <c r="G318" i="12" s="1"/>
  <c r="G319" i="12" s="1"/>
  <c r="G320" i="12" s="1"/>
  <c r="C210" i="12"/>
  <c r="C211" i="12" s="1"/>
  <c r="C212" i="12" s="1"/>
  <c r="C213" i="12" s="1"/>
  <c r="C214" i="12" s="1"/>
  <c r="C215" i="12" s="1"/>
  <c r="C216" i="12" s="1"/>
  <c r="D204" i="12"/>
  <c r="D205" i="12" s="1"/>
  <c r="D206" i="12" s="1"/>
  <c r="D207" i="12" s="1"/>
  <c r="D208" i="12" s="1"/>
  <c r="D209" i="12" s="1"/>
  <c r="D210" i="12" s="1"/>
  <c r="C197" i="12"/>
  <c r="C198" i="12" s="1"/>
  <c r="C199" i="12" s="1"/>
  <c r="C200" i="12" s="1"/>
  <c r="C201" i="12" s="1"/>
  <c r="C202" i="12" s="1"/>
  <c r="B167" i="12"/>
  <c r="B168" i="12" s="1"/>
  <c r="C161" i="12"/>
  <c r="C162" i="12" s="1"/>
  <c r="C163" i="12" s="1"/>
  <c r="C164" i="12" s="1"/>
  <c r="C165" i="12" s="1"/>
  <c r="C166" i="12" s="1"/>
  <c r="C167" i="12" s="1"/>
  <c r="F137" i="12"/>
  <c r="F138" i="12" s="1"/>
  <c r="F139" i="12" s="1"/>
  <c r="F140" i="12" s="1"/>
  <c r="F141" i="12" s="1"/>
  <c r="F142" i="12" s="1"/>
  <c r="F143" i="12" s="1"/>
  <c r="B83" i="12"/>
  <c r="C70" i="12"/>
  <c r="C71" i="12" s="1"/>
  <c r="C72" i="12" s="1"/>
  <c r="C73" i="12" s="1"/>
  <c r="C74" i="12" s="1"/>
  <c r="C75" i="12" s="1"/>
  <c r="C76" i="12" s="1"/>
  <c r="B34" i="12"/>
  <c r="B35" i="12" s="1"/>
  <c r="B36" i="12" s="1"/>
  <c r="B37" i="12" s="1"/>
  <c r="E30" i="12"/>
  <c r="E31" i="12" s="1"/>
  <c r="E32" i="12" s="1"/>
  <c r="E33" i="12" s="1"/>
  <c r="E34" i="12" s="1"/>
  <c r="E35" i="12" s="1"/>
  <c r="E36" i="12" s="1"/>
  <c r="F11" i="12"/>
  <c r="F12" i="12" s="1"/>
  <c r="F13" i="12" s="1"/>
  <c r="F14" i="12" s="1"/>
  <c r="F15" i="12" s="1"/>
  <c r="F16" i="12" s="1"/>
  <c r="F17" i="12" s="1"/>
  <c r="C7" i="12"/>
  <c r="C8" i="12" s="1"/>
  <c r="C9" i="12" s="1"/>
  <c r="C10" i="12" s="1"/>
  <c r="C11" i="12" s="1"/>
  <c r="C12" i="12" s="1"/>
  <c r="C13" i="12" s="1"/>
  <c r="G321" i="12"/>
  <c r="G322" i="12" s="1"/>
  <c r="G323" i="12" s="1"/>
  <c r="G324" i="12" s="1"/>
  <c r="G325" i="12" s="1"/>
  <c r="G326" i="12" s="1"/>
  <c r="G327" i="12" s="1"/>
  <c r="D190" i="12"/>
  <c r="D191" i="12" s="1"/>
  <c r="D192" i="12" s="1"/>
  <c r="D193" i="12" s="1"/>
  <c r="D194" i="12" s="1"/>
  <c r="D195" i="12" s="1"/>
  <c r="D196" i="12" s="1"/>
  <c r="F165" i="12"/>
  <c r="F166" i="12" s="1"/>
  <c r="F167" i="12" s="1"/>
  <c r="F168" i="12" s="1"/>
  <c r="F169" i="12" s="1"/>
  <c r="F170" i="12" s="1"/>
  <c r="F171" i="12" s="1"/>
  <c r="D57" i="12"/>
  <c r="D58" i="12" s="1"/>
  <c r="D59" i="12" s="1"/>
  <c r="D60" i="12" s="1"/>
  <c r="D61" i="12" s="1"/>
  <c r="D62" i="12" s="1"/>
  <c r="D63" i="12" s="1"/>
  <c r="F208" i="12"/>
  <c r="F209" i="12" s="1"/>
  <c r="F210" i="12" s="1"/>
  <c r="F211" i="12" s="1"/>
  <c r="F212" i="12" s="1"/>
  <c r="F213" i="12" s="1"/>
  <c r="C189" i="12"/>
  <c r="C190" i="12" s="1"/>
  <c r="C191" i="12" s="1"/>
  <c r="C192" i="12" s="1"/>
  <c r="C193" i="12" s="1"/>
  <c r="C194" i="12" s="1"/>
  <c r="C195" i="12" s="1"/>
  <c r="F95" i="12"/>
  <c r="F96" i="12" s="1"/>
  <c r="F97" i="12" s="1"/>
  <c r="F98" i="12" s="1"/>
  <c r="F99" i="12" s="1"/>
  <c r="F100" i="12" s="1"/>
  <c r="F101" i="12" s="1"/>
  <c r="E86" i="12"/>
  <c r="E87" i="12" s="1"/>
  <c r="E88" i="12" s="1"/>
  <c r="E89" i="12" s="1"/>
  <c r="E90" i="12" s="1"/>
  <c r="E91" i="12" s="1"/>
  <c r="E92" i="12" s="1"/>
  <c r="D78" i="12"/>
  <c r="D79" i="12" s="1"/>
  <c r="D80" i="12" s="1"/>
  <c r="D81" i="12" s="1"/>
  <c r="D82" i="12" s="1"/>
  <c r="D83" i="12" s="1"/>
  <c r="D84" i="12" s="1"/>
  <c r="D302" i="12"/>
  <c r="D303" i="12" s="1"/>
  <c r="D304" i="12" s="1"/>
  <c r="D305" i="12" s="1"/>
  <c r="D306" i="12" s="1"/>
  <c r="D307" i="12" s="1"/>
  <c r="D308" i="12" s="1"/>
  <c r="F214" i="12"/>
  <c r="F215" i="12" s="1"/>
  <c r="F216" i="12" s="1"/>
  <c r="F217" i="12" s="1"/>
  <c r="F218" i="12" s="1"/>
  <c r="F219" i="12" s="1"/>
  <c r="F220" i="12" s="1"/>
  <c r="D141" i="12"/>
  <c r="D142" i="12" s="1"/>
  <c r="D143" i="12" s="1"/>
  <c r="D144" i="12" s="1"/>
  <c r="D145" i="12" s="1"/>
  <c r="D146" i="12" s="1"/>
  <c r="D147" i="12" s="1"/>
  <c r="C126" i="12"/>
  <c r="C127" i="12" s="1"/>
  <c r="C128" i="12" s="1"/>
  <c r="C129" i="12" s="1"/>
  <c r="C130" i="12" s="1"/>
  <c r="C131" i="12" s="1"/>
  <c r="C132" i="12" s="1"/>
  <c r="B41" i="12"/>
  <c r="B42" i="12" s="1"/>
  <c r="E289" i="12"/>
  <c r="E290" i="12" s="1"/>
  <c r="E291" i="12" s="1"/>
  <c r="E292" i="12" s="1"/>
  <c r="E293" i="12" s="1"/>
  <c r="E294" i="12" s="1"/>
  <c r="E295" i="12" s="1"/>
  <c r="G6" i="12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194" i="12" s="1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G206" i="12" s="1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G222" i="12" s="1"/>
  <c r="G223" i="12" s="1"/>
  <c r="G224" i="12" s="1"/>
  <c r="G225" i="12" s="1"/>
  <c r="G226" i="12" s="1"/>
  <c r="G227" i="12" s="1"/>
  <c r="G228" i="12" s="1"/>
  <c r="G229" i="12" s="1"/>
  <c r="G230" i="12" s="1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G242" i="12" s="1"/>
  <c r="G243" i="12" s="1"/>
  <c r="G244" i="12" s="1"/>
  <c r="G245" i="12" s="1"/>
  <c r="G246" i="12" s="1"/>
  <c r="G247" i="12" s="1"/>
  <c r="G248" i="12" s="1"/>
  <c r="G249" i="12" s="1"/>
  <c r="B6" i="12"/>
  <c r="B7" i="12" s="1"/>
  <c r="E357" i="12"/>
  <c r="E358" i="12" s="1"/>
  <c r="E359" i="12" s="1"/>
  <c r="E332" i="12"/>
  <c r="E333" i="12" s="1"/>
  <c r="E334" i="12" s="1"/>
  <c r="E335" i="12" s="1"/>
  <c r="E336" i="12" s="1"/>
  <c r="E337" i="12" s="1"/>
  <c r="E338" i="12" s="1"/>
  <c r="B251" i="12"/>
  <c r="B252" i="12" s="1"/>
  <c r="E191" i="12"/>
  <c r="E192" i="12" s="1"/>
  <c r="E193" i="12" s="1"/>
  <c r="E194" i="12" s="1"/>
  <c r="E195" i="12" s="1"/>
  <c r="E196" i="12" s="1"/>
  <c r="E197" i="12" s="1"/>
  <c r="D113" i="12"/>
  <c r="D114" i="12" s="1"/>
  <c r="D115" i="12" s="1"/>
  <c r="D116" i="12" s="1"/>
  <c r="D117" i="12" s="1"/>
  <c r="D118" i="12" s="1"/>
  <c r="D119" i="12" s="1"/>
  <c r="C287" i="12"/>
  <c r="C288" i="12" s="1"/>
  <c r="C289" i="12" s="1"/>
  <c r="C290" i="12" s="1"/>
  <c r="C291" i="12" s="1"/>
  <c r="C292" i="12" s="1"/>
  <c r="C293" i="12" s="1"/>
  <c r="E72" i="12"/>
  <c r="E73" i="12" s="1"/>
  <c r="E74" i="12" s="1"/>
  <c r="E75" i="12" s="1"/>
  <c r="E76" i="12" s="1"/>
  <c r="E77" i="12" s="1"/>
  <c r="E78" i="12" s="1"/>
  <c r="G285" i="12"/>
  <c r="G286" i="12" s="1"/>
  <c r="G287" i="12" s="1"/>
  <c r="G288" i="12" s="1"/>
  <c r="G289" i="12" s="1"/>
  <c r="G290" i="12" s="1"/>
  <c r="G291" i="12" s="1"/>
  <c r="F265" i="12"/>
  <c r="F266" i="12" s="1"/>
  <c r="F267" i="12" s="1"/>
  <c r="F268" i="12" s="1"/>
  <c r="F269" i="12" s="1"/>
  <c r="D148" i="12"/>
  <c r="D149" i="12" s="1"/>
  <c r="D150" i="12" s="1"/>
  <c r="D151" i="12" s="1"/>
  <c r="D152" i="12" s="1"/>
  <c r="D153" i="12" s="1"/>
  <c r="D154" i="12" s="1"/>
  <c r="C91" i="12"/>
  <c r="C92" i="12" s="1"/>
  <c r="C93" i="12" s="1"/>
  <c r="C94" i="12" s="1"/>
  <c r="C95" i="12" s="1"/>
  <c r="C96" i="12" s="1"/>
  <c r="C97" i="12" s="1"/>
  <c r="F249" i="12"/>
  <c r="F250" i="12" s="1"/>
  <c r="F251" i="12" s="1"/>
  <c r="F252" i="12" s="1"/>
  <c r="F253" i="12" s="1"/>
  <c r="F254" i="12" s="1"/>
  <c r="F255" i="12" s="1"/>
  <c r="D71" i="12"/>
  <c r="D72" i="12" s="1"/>
  <c r="D73" i="12" s="1"/>
  <c r="D74" i="12" s="1"/>
  <c r="D75" i="12" s="1"/>
  <c r="D76" i="12" s="1"/>
  <c r="D77" i="12" s="1"/>
  <c r="F144" i="12"/>
  <c r="F145" i="12" s="1"/>
  <c r="F146" i="12" s="1"/>
  <c r="F147" i="12" s="1"/>
  <c r="F148" i="12" s="1"/>
  <c r="F149" i="12" s="1"/>
  <c r="F150" i="12" s="1"/>
  <c r="C133" i="12"/>
  <c r="C134" i="12" s="1"/>
  <c r="C135" i="12" s="1"/>
  <c r="C136" i="12" s="1"/>
  <c r="C137" i="12" s="1"/>
  <c r="C138" i="12" s="1"/>
  <c r="C139" i="12" s="1"/>
  <c r="B111" i="12"/>
  <c r="B230" i="12"/>
  <c r="B231" i="12" s="1"/>
  <c r="F200" i="12"/>
  <c r="F201" i="12" s="1"/>
  <c r="F202" i="12" s="1"/>
  <c r="F203" i="12" s="1"/>
  <c r="F204" i="12" s="1"/>
  <c r="F205" i="12" s="1"/>
  <c r="F206" i="12" s="1"/>
  <c r="B132" i="12"/>
  <c r="E121" i="12"/>
  <c r="E122" i="12" s="1"/>
  <c r="E123" i="12" s="1"/>
  <c r="E124" i="12" s="1"/>
  <c r="E125" i="12" s="1"/>
  <c r="E126" i="12" s="1"/>
  <c r="E127" i="12" s="1"/>
  <c r="E79" i="12"/>
  <c r="E80" i="12" s="1"/>
  <c r="E81" i="12" s="1"/>
  <c r="E82" i="12" s="1"/>
  <c r="E83" i="12" s="1"/>
  <c r="E84" i="12" s="1"/>
  <c r="E85" i="12" s="1"/>
  <c r="E16" i="12"/>
  <c r="E17" i="12" s="1"/>
  <c r="E18" i="12" s="1"/>
  <c r="E19" i="12" s="1"/>
  <c r="E20" i="12" s="1"/>
  <c r="E21" i="12" s="1"/>
  <c r="E22" i="12" s="1"/>
  <c r="C245" i="12"/>
  <c r="C246" i="12" s="1"/>
  <c r="C247" i="12" s="1"/>
  <c r="C248" i="12" s="1"/>
  <c r="C249" i="12" s="1"/>
  <c r="C250" i="12" s="1"/>
  <c r="C251" i="12" s="1"/>
  <c r="D345" i="12"/>
  <c r="D346" i="12" s="1"/>
  <c r="D347" i="12" s="1"/>
  <c r="D348" i="12" s="1"/>
  <c r="D349" i="12" s="1"/>
  <c r="D350" i="12" s="1"/>
  <c r="D351" i="12" s="1"/>
  <c r="B245" i="12"/>
  <c r="E198" i="12"/>
  <c r="E199" i="12" s="1"/>
  <c r="E200" i="12" s="1"/>
  <c r="E201" i="12" s="1"/>
  <c r="E202" i="12" s="1"/>
  <c r="E203" i="12" s="1"/>
  <c r="E204" i="12" s="1"/>
  <c r="C98" i="12"/>
  <c r="C99" i="12" s="1"/>
  <c r="C100" i="12" s="1"/>
  <c r="C101" i="12" s="1"/>
  <c r="C102" i="12" s="1"/>
  <c r="C103" i="12" s="1"/>
  <c r="C104" i="12" s="1"/>
  <c r="E51" i="12"/>
  <c r="E52" i="12" s="1"/>
  <c r="E53" i="12" s="1"/>
  <c r="E54" i="12" s="1"/>
  <c r="E55" i="12" s="1"/>
  <c r="E56" i="12" s="1"/>
  <c r="E57" i="12" s="1"/>
  <c r="F298" i="12"/>
  <c r="F299" i="12" s="1"/>
  <c r="F300" i="12" s="1"/>
  <c r="F301" i="12" s="1"/>
  <c r="F302" i="12" s="1"/>
  <c r="F303" i="12" s="1"/>
  <c r="F304" i="12" s="1"/>
  <c r="F228" i="12"/>
  <c r="F229" i="12" s="1"/>
  <c r="F230" i="12" s="1"/>
  <c r="F231" i="12" s="1"/>
  <c r="F232" i="12" s="1"/>
  <c r="F233" i="12" s="1"/>
  <c r="F234" i="12" s="1"/>
  <c r="E184" i="12"/>
  <c r="E185" i="12" s="1"/>
  <c r="E186" i="12" s="1"/>
  <c r="E187" i="12" s="1"/>
  <c r="E188" i="12" s="1"/>
  <c r="E189" i="12" s="1"/>
  <c r="E190" i="12" s="1"/>
  <c r="D43" i="12"/>
  <c r="D44" i="12" s="1"/>
  <c r="D45" i="12" s="1"/>
  <c r="D46" i="12" s="1"/>
  <c r="D47" i="12" s="1"/>
  <c r="D48" i="12" s="1"/>
  <c r="D49" i="12" s="1"/>
  <c r="B279" i="12"/>
  <c r="B280" i="12" s="1"/>
  <c r="E156" i="12"/>
  <c r="E157" i="12" s="1"/>
  <c r="E158" i="12" s="1"/>
  <c r="E159" i="12" s="1"/>
  <c r="E160" i="12" s="1"/>
  <c r="E161" i="12" s="1"/>
  <c r="E162" i="12" s="1"/>
  <c r="B118" i="12"/>
  <c r="C344" i="12"/>
  <c r="C345" i="12" s="1"/>
  <c r="C346" i="12" s="1"/>
  <c r="C347" i="12" s="1"/>
  <c r="C348" i="12" s="1"/>
  <c r="C349" i="12" s="1"/>
  <c r="C350" i="12" s="1"/>
  <c r="E143" i="12"/>
  <c r="E144" i="12" s="1"/>
  <c r="E145" i="12" s="1"/>
  <c r="E146" i="12" s="1"/>
  <c r="E147" i="12" s="1"/>
  <c r="E148" i="12" s="1"/>
  <c r="E107" i="12"/>
  <c r="E108" i="12" s="1"/>
  <c r="E109" i="12" s="1"/>
  <c r="E110" i="12" s="1"/>
  <c r="E111" i="12" s="1"/>
  <c r="E112" i="12" s="1"/>
  <c r="E113" i="12" s="1"/>
  <c r="D22" i="12"/>
  <c r="D23" i="12" s="1"/>
  <c r="D24" i="12" s="1"/>
  <c r="D25" i="12" s="1"/>
  <c r="D26" i="12" s="1"/>
  <c r="D27" i="12" s="1"/>
  <c r="D28" i="12" s="1"/>
  <c r="D8" i="12"/>
  <c r="D9" i="12" s="1"/>
  <c r="D10" i="12" s="1"/>
  <c r="D11" i="12" s="1"/>
  <c r="D12" i="12" s="1"/>
  <c r="D13" i="12" s="1"/>
  <c r="D14" i="12" s="1"/>
  <c r="F368" i="12"/>
  <c r="F369" i="12" s="1"/>
  <c r="F370" i="12" s="1"/>
  <c r="C273" i="12"/>
  <c r="C274" i="12" s="1"/>
  <c r="C275" i="12" s="1"/>
  <c r="C276" i="12" s="1"/>
  <c r="C277" i="12" s="1"/>
  <c r="C278" i="12" s="1"/>
  <c r="C279" i="12" s="1"/>
  <c r="C323" i="12"/>
  <c r="C324" i="12" s="1"/>
  <c r="C325" i="12" s="1"/>
  <c r="C326" i="12" s="1"/>
  <c r="C327" i="12" s="1"/>
  <c r="C328" i="12" s="1"/>
  <c r="C329" i="12" s="1"/>
  <c r="B202" i="12"/>
  <c r="B203" i="12" s="1"/>
  <c r="C84" i="12"/>
  <c r="C85" i="12" s="1"/>
  <c r="C86" i="12" s="1"/>
  <c r="C87" i="12" s="1"/>
  <c r="C88" i="12" s="1"/>
  <c r="C89" i="12" s="1"/>
  <c r="C90" i="12" s="1"/>
  <c r="C316" i="12"/>
  <c r="C317" i="12" s="1"/>
  <c r="C318" i="12" s="1"/>
  <c r="C319" i="12" s="1"/>
  <c r="C320" i="12" s="1"/>
  <c r="C321" i="12" s="1"/>
  <c r="C322" i="12" s="1"/>
  <c r="F242" i="12"/>
  <c r="F243" i="12" s="1"/>
  <c r="F244" i="12" s="1"/>
  <c r="F245" i="12" s="1"/>
  <c r="F246" i="12" s="1"/>
  <c r="F247" i="12" s="1"/>
  <c r="F248" i="12" s="1"/>
  <c r="B27" i="12"/>
  <c r="B28" i="12" s="1"/>
  <c r="C49" i="12"/>
  <c r="C50" i="12" s="1"/>
  <c r="C51" i="12" s="1"/>
  <c r="C52" i="12" s="1"/>
  <c r="C53" i="12" s="1"/>
  <c r="C54" i="12" s="1"/>
  <c r="C55" i="12" s="1"/>
  <c r="D106" i="12"/>
  <c r="D107" i="12" s="1"/>
  <c r="D108" i="12" s="1"/>
  <c r="D109" i="12" s="1"/>
  <c r="D110" i="12" s="1"/>
  <c r="D111" i="12" s="1"/>
  <c r="D112" i="12" s="1"/>
  <c r="E23" i="12"/>
  <c r="E24" i="12" s="1"/>
  <c r="E25" i="12" s="1"/>
  <c r="E26" i="12" s="1"/>
  <c r="E27" i="12" s="1"/>
  <c r="E28" i="12" s="1"/>
  <c r="E29" i="12" s="1"/>
  <c r="F102" i="12"/>
  <c r="F103" i="12" s="1"/>
  <c r="F104" i="12" s="1"/>
  <c r="F105" i="12" s="1"/>
  <c r="F106" i="12" s="1"/>
  <c r="F107" i="12" s="1"/>
  <c r="F108" i="12" s="1"/>
  <c r="F18" i="12"/>
  <c r="F19" i="12" s="1"/>
  <c r="F20" i="12" s="1"/>
  <c r="F21" i="12" s="1"/>
  <c r="F22" i="12" s="1"/>
  <c r="F23" i="12" s="1"/>
  <c r="F24" i="12" s="1"/>
  <c r="C64" i="12"/>
  <c r="C65" i="12" s="1"/>
  <c r="C66" i="12" s="1"/>
  <c r="C67" i="12" s="1"/>
  <c r="C68" i="12" s="1"/>
  <c r="C69" i="12" s="1"/>
  <c r="G335" i="12"/>
  <c r="G336" i="12" s="1"/>
  <c r="G337" i="12" s="1"/>
  <c r="G338" i="12" s="1"/>
  <c r="G339" i="12" s="1"/>
  <c r="G340" i="12" s="1"/>
  <c r="G341" i="12" s="1"/>
  <c r="C154" i="12"/>
  <c r="C155" i="12" s="1"/>
  <c r="C156" i="12" s="1"/>
  <c r="C157" i="12" s="1"/>
  <c r="C158" i="12" s="1"/>
  <c r="C159" i="12" s="1"/>
  <c r="C160" i="12" s="1"/>
  <c r="C259" i="12"/>
  <c r="C260" i="12" s="1"/>
  <c r="C261" i="12" s="1"/>
  <c r="C262" i="12" s="1"/>
  <c r="C263" i="12" s="1"/>
  <c r="C264" i="12" s="1"/>
  <c r="C265" i="12" s="1"/>
  <c r="C35" i="12"/>
  <c r="C36" i="12" s="1"/>
  <c r="C37" i="12" s="1"/>
  <c r="C38" i="12" s="1"/>
  <c r="C39" i="12" s="1"/>
  <c r="C40" i="12" s="1"/>
  <c r="C41" i="12" s="1"/>
  <c r="C224" i="12"/>
  <c r="C225" i="12" s="1"/>
  <c r="C226" i="12" s="1"/>
  <c r="C227" i="12" s="1"/>
  <c r="C228" i="12" s="1"/>
  <c r="C229" i="12" s="1"/>
  <c r="C230" i="12" s="1"/>
  <c r="B20" i="12"/>
  <c r="F67" i="12"/>
  <c r="F68" i="12" s="1"/>
  <c r="F69" i="12" s="1"/>
  <c r="F70" i="12" s="1"/>
  <c r="F71" i="12" s="1"/>
  <c r="F72" i="12" s="1"/>
  <c r="F73" i="12" s="1"/>
  <c r="C42" i="12"/>
  <c r="C43" i="12" s="1"/>
  <c r="C44" i="12" s="1"/>
  <c r="C45" i="12" s="1"/>
  <c r="C46" i="12" s="1"/>
  <c r="C47" i="12" s="1"/>
  <c r="C48" i="12" s="1"/>
  <c r="F270" i="12"/>
  <c r="F271" i="12" s="1"/>
  <c r="F272" i="12" s="1"/>
  <c r="F273" i="12" s="1"/>
  <c r="F274" i="12" s="1"/>
  <c r="F275" i="12" s="1"/>
  <c r="F276" i="12" s="1"/>
  <c r="E58" i="12"/>
  <c r="E59" i="12" s="1"/>
  <c r="E60" i="12" s="1"/>
  <c r="E61" i="12" s="1"/>
  <c r="E62" i="12" s="1"/>
  <c r="E63" i="12" s="1"/>
  <c r="E64" i="12" s="1"/>
  <c r="B133" i="12"/>
  <c r="R25" i="10"/>
  <c r="R23" i="10"/>
  <c r="T33" i="10"/>
  <c r="T28" i="10"/>
  <c r="T25" i="10"/>
  <c r="V24" i="10"/>
  <c r="T27" i="10"/>
  <c r="R31" i="10"/>
  <c r="U31" i="10"/>
  <c r="Q30" i="10"/>
  <c r="V32" i="10"/>
  <c r="V29" i="10"/>
  <c r="S27" i="10"/>
  <c r="U34" i="10"/>
  <c r="S30" i="10"/>
  <c r="T32" i="10"/>
  <c r="V25" i="10"/>
  <c r="U24" i="10"/>
  <c r="T24" i="10"/>
  <c r="R27" i="10"/>
  <c r="T23" i="10"/>
  <c r="V31" i="10"/>
  <c r="R29" i="10"/>
  <c r="S23" i="10"/>
  <c r="S24" i="10"/>
  <c r="U33" i="10"/>
  <c r="S34" i="10"/>
  <c r="U28" i="10"/>
  <c r="U27" i="10"/>
  <c r="T29" i="10"/>
  <c r="R30" i="10"/>
  <c r="Q24" i="10"/>
  <c r="V27" i="10"/>
  <c r="R28" i="10"/>
  <c r="T34" i="10"/>
  <c r="U29" i="10"/>
  <c r="U23" i="10"/>
  <c r="Q32" i="10"/>
  <c r="R24" i="10"/>
  <c r="S29" i="10"/>
  <c r="S26" i="10"/>
  <c r="S33" i="10"/>
  <c r="R34" i="10"/>
  <c r="Q34" i="10"/>
  <c r="R33" i="10"/>
  <c r="V26" i="10"/>
  <c r="U25" i="10"/>
  <c r="U30" i="10"/>
  <c r="S32" i="10"/>
  <c r="V30" i="10"/>
  <c r="U32" i="10"/>
  <c r="Q31" i="10"/>
  <c r="Q27" i="10"/>
  <c r="Q25" i="10"/>
  <c r="S28" i="10"/>
  <c r="T31" i="10"/>
  <c r="Q28" i="10"/>
  <c r="V34" i="10"/>
  <c r="R32" i="10"/>
  <c r="T30" i="10"/>
  <c r="X26" i="10" l="1"/>
  <c r="Y26" i="10" s="1"/>
  <c r="W26" i="10"/>
  <c r="E309" i="4"/>
  <c r="O309" i="4" s="1"/>
  <c r="C20" i="4"/>
  <c r="M20" i="4" s="1"/>
  <c r="C300" i="4"/>
  <c r="M300" i="4" s="1"/>
  <c r="D126" i="4"/>
  <c r="N126" i="4" s="1"/>
  <c r="D358" i="4"/>
  <c r="N358" i="4" s="1"/>
  <c r="D245" i="4"/>
  <c r="N245" i="4" s="1"/>
  <c r="F367" i="4"/>
  <c r="P367" i="4" s="1"/>
  <c r="E169" i="4"/>
  <c r="O169" i="4" s="1"/>
  <c r="E211" i="4"/>
  <c r="O211" i="4" s="1"/>
  <c r="C139" i="4"/>
  <c r="M139" i="4" s="1"/>
  <c r="C104" i="4"/>
  <c r="C105" i="4" s="1"/>
  <c r="C111" i="4"/>
  <c r="F178" i="4"/>
  <c r="P178" i="4" s="1"/>
  <c r="F31" i="4"/>
  <c r="F32" i="4" s="1"/>
  <c r="E8" i="4"/>
  <c r="O8" i="4" s="1"/>
  <c r="D337" i="4"/>
  <c r="N337" i="4" s="1"/>
  <c r="E106" i="4"/>
  <c r="O106" i="4" s="1"/>
  <c r="C125" i="4"/>
  <c r="G284" i="4"/>
  <c r="Q284" i="4" s="1"/>
  <c r="C364" i="4"/>
  <c r="M364" i="4" s="1"/>
  <c r="C83" i="4"/>
  <c r="M83" i="4" s="1"/>
  <c r="F94" i="4"/>
  <c r="P94" i="4" s="1"/>
  <c r="C244" i="4"/>
  <c r="M244" i="4" s="1"/>
  <c r="F255" i="4"/>
  <c r="C55" i="4"/>
  <c r="M55" i="4" s="1"/>
  <c r="F66" i="4"/>
  <c r="P66" i="4" s="1"/>
  <c r="C174" i="4"/>
  <c r="M174" i="4" s="1"/>
  <c r="E141" i="4"/>
  <c r="O141" i="4" s="1"/>
  <c r="E85" i="4"/>
  <c r="C223" i="4"/>
  <c r="M223" i="4" s="1"/>
  <c r="D352" i="4"/>
  <c r="N352" i="4" s="1"/>
  <c r="F262" i="4"/>
  <c r="P262" i="4" s="1"/>
  <c r="D231" i="4"/>
  <c r="F185" i="4"/>
  <c r="P185" i="4" s="1"/>
  <c r="D133" i="4"/>
  <c r="N133" i="4" s="1"/>
  <c r="D259" i="4"/>
  <c r="N259" i="4" s="1"/>
  <c r="G348" i="4"/>
  <c r="Q348" i="4" s="1"/>
  <c r="E352" i="4"/>
  <c r="E353" i="4" s="1"/>
  <c r="C146" i="4"/>
  <c r="C147" i="4" s="1"/>
  <c r="F241" i="4"/>
  <c r="P241" i="4" s="1"/>
  <c r="G298" i="4"/>
  <c r="Q298" i="4" s="1"/>
  <c r="C48" i="4"/>
  <c r="M48" i="4" s="1"/>
  <c r="C90" i="4"/>
  <c r="M90" i="4" s="1"/>
  <c r="D154" i="4"/>
  <c r="N154" i="4" s="1"/>
  <c r="G305" i="4"/>
  <c r="E50" i="4"/>
  <c r="O50" i="4" s="1"/>
  <c r="E331" i="4"/>
  <c r="O331" i="4" s="1"/>
  <c r="F290" i="4"/>
  <c r="P290" i="4" s="1"/>
  <c r="D182" i="4"/>
  <c r="F157" i="4"/>
  <c r="P157" i="4" s="1"/>
  <c r="F228" i="4"/>
  <c r="P228" i="4" s="1"/>
  <c r="G270" i="4"/>
  <c r="Q270" i="4" s="1"/>
  <c r="D175" i="4"/>
  <c r="N175" i="4" s="1"/>
  <c r="E99" i="4"/>
  <c r="E100" i="4" s="1"/>
  <c r="F171" i="4"/>
  <c r="P171" i="4" s="1"/>
  <c r="F150" i="4"/>
  <c r="E183" i="4"/>
  <c r="O183" i="4" s="1"/>
  <c r="D252" i="4"/>
  <c r="N252" i="4" s="1"/>
  <c r="E197" i="4"/>
  <c r="E226" i="4"/>
  <c r="O226" i="4" s="1"/>
  <c r="C265" i="4"/>
  <c r="M265" i="4" s="1"/>
  <c r="F234" i="4"/>
  <c r="P234" i="4" s="1"/>
  <c r="G327" i="4"/>
  <c r="G328" i="4" s="1"/>
  <c r="C258" i="4"/>
  <c r="C315" i="4"/>
  <c r="M315" i="4" s="1"/>
  <c r="E22" i="4"/>
  <c r="O22" i="4" s="1"/>
  <c r="C34" i="4"/>
  <c r="C35" i="4" s="1"/>
  <c r="D273" i="4"/>
  <c r="C329" i="4"/>
  <c r="M329" i="4" s="1"/>
  <c r="D217" i="4"/>
  <c r="N217" i="4" s="1"/>
  <c r="C21" i="4"/>
  <c r="M21" i="4" s="1"/>
  <c r="D14" i="4"/>
  <c r="N14" i="4" s="1"/>
  <c r="C97" i="4"/>
  <c r="M97" i="4" s="1"/>
  <c r="F101" i="4"/>
  <c r="F102" i="4" s="1"/>
  <c r="D84" i="4"/>
  <c r="E162" i="4"/>
  <c r="E310" i="4"/>
  <c r="G256" i="4"/>
  <c r="C140" i="4"/>
  <c r="M140" i="4" s="1"/>
  <c r="F143" i="4"/>
  <c r="P143" i="4" s="1"/>
  <c r="F95" i="4"/>
  <c r="P95" i="4" s="1"/>
  <c r="D127" i="4"/>
  <c r="D128" i="4" s="1"/>
  <c r="E204" i="4"/>
  <c r="O204" i="4" s="1"/>
  <c r="D77" i="4"/>
  <c r="N77" i="4" s="1"/>
  <c r="E274" i="4"/>
  <c r="O274" i="4" s="1"/>
  <c r="E64" i="4"/>
  <c r="O64" i="4" s="1"/>
  <c r="E113" i="4"/>
  <c r="O113" i="4" s="1"/>
  <c r="C252" i="4"/>
  <c r="M252" i="4" s="1"/>
  <c r="E71" i="4"/>
  <c r="O71" i="4" s="1"/>
  <c r="E15" i="4"/>
  <c r="O15" i="4" s="1"/>
  <c r="G6" i="4"/>
  <c r="E302" i="4"/>
  <c r="D119" i="4"/>
  <c r="D120" i="4" s="1"/>
  <c r="E155" i="4"/>
  <c r="O155" i="4" s="1"/>
  <c r="E232" i="4"/>
  <c r="O232" i="4" s="1"/>
  <c r="E317" i="4"/>
  <c r="C195" i="4"/>
  <c r="M195" i="4" s="1"/>
  <c r="E36" i="4"/>
  <c r="O36" i="4" s="1"/>
  <c r="D287" i="4"/>
  <c r="N287" i="4" s="1"/>
  <c r="D49" i="4"/>
  <c r="F24" i="4"/>
  <c r="F87" i="4"/>
  <c r="D344" i="4"/>
  <c r="D345" i="4" s="1"/>
  <c r="G341" i="4"/>
  <c r="D56" i="4"/>
  <c r="D224" i="4"/>
  <c r="D225" i="4" s="1"/>
  <c r="F346" i="4"/>
  <c r="P346" i="4" s="1"/>
  <c r="D189" i="4"/>
  <c r="N189" i="4" s="1"/>
  <c r="C118" i="4"/>
  <c r="X28" i="10"/>
  <c r="W28" i="10"/>
  <c r="X34" i="10"/>
  <c r="W34" i="10"/>
  <c r="W31" i="10"/>
  <c r="X31" i="10"/>
  <c r="Y31" i="10" s="1"/>
  <c r="X25" i="10"/>
  <c r="W25" i="10"/>
  <c r="X29" i="10"/>
  <c r="W29" i="10"/>
  <c r="X23" i="10"/>
  <c r="W23" i="10"/>
  <c r="X33" i="10"/>
  <c r="W33" i="10"/>
  <c r="W24" i="10"/>
  <c r="X24" i="10"/>
  <c r="X27" i="10"/>
  <c r="W27" i="10"/>
  <c r="W32" i="10"/>
  <c r="X32" i="10"/>
  <c r="W30" i="10"/>
  <c r="X30" i="10"/>
  <c r="Y30" i="10" s="1"/>
  <c r="I72" i="12"/>
  <c r="H72" i="12"/>
  <c r="B73" i="12"/>
  <c r="H203" i="12"/>
  <c r="I203" i="12"/>
  <c r="B204" i="12"/>
  <c r="I189" i="12"/>
  <c r="H189" i="12"/>
  <c r="B190" i="12"/>
  <c r="H168" i="12"/>
  <c r="I168" i="12"/>
  <c r="J168" i="12" s="1"/>
  <c r="B169" i="12"/>
  <c r="I50" i="12"/>
  <c r="H50" i="12"/>
  <c r="B51" i="12"/>
  <c r="H231" i="12"/>
  <c r="I231" i="12"/>
  <c r="B232" i="12"/>
  <c r="H37" i="12"/>
  <c r="I37" i="12"/>
  <c r="B38" i="12"/>
  <c r="I219" i="12"/>
  <c r="H219" i="12"/>
  <c r="B220" i="12"/>
  <c r="I225" i="12"/>
  <c r="H225" i="12"/>
  <c r="B226" i="12"/>
  <c r="I28" i="12"/>
  <c r="H28" i="12"/>
  <c r="B29" i="12"/>
  <c r="I108" i="12"/>
  <c r="H108" i="12"/>
  <c r="B109" i="12"/>
  <c r="I141" i="12"/>
  <c r="H141" i="12"/>
  <c r="I97" i="12"/>
  <c r="H97" i="12"/>
  <c r="B98" i="12"/>
  <c r="H273" i="12"/>
  <c r="I273" i="12"/>
  <c r="B274" i="12"/>
  <c r="H175" i="12"/>
  <c r="I175" i="12"/>
  <c r="B176" i="12"/>
  <c r="I301" i="12"/>
  <c r="H301" i="12"/>
  <c r="I280" i="12"/>
  <c r="H280" i="12"/>
  <c r="I252" i="12"/>
  <c r="H252" i="12"/>
  <c r="B253" i="12"/>
  <c r="I329" i="12"/>
  <c r="H329" i="12"/>
  <c r="B330" i="12"/>
  <c r="H49" i="12"/>
  <c r="I49" i="12"/>
  <c r="H132" i="12"/>
  <c r="I132" i="12"/>
  <c r="J132" i="12" s="1"/>
  <c r="I356" i="12"/>
  <c r="H356" i="12"/>
  <c r="B357" i="12"/>
  <c r="H350" i="12"/>
  <c r="I350" i="12"/>
  <c r="B351" i="12"/>
  <c r="H63" i="7"/>
  <c r="I63" i="7"/>
  <c r="B64" i="7"/>
  <c r="I364" i="12"/>
  <c r="H364" i="12"/>
  <c r="B365" i="12"/>
  <c r="I251" i="12"/>
  <c r="H251" i="12"/>
  <c r="I83" i="12"/>
  <c r="H83" i="12"/>
  <c r="B142" i="12"/>
  <c r="I218" i="12"/>
  <c r="H218" i="12"/>
  <c r="I42" i="12"/>
  <c r="H42" i="12"/>
  <c r="I62" i="12"/>
  <c r="H62" i="12"/>
  <c r="B63" i="12"/>
  <c r="B84" i="12"/>
  <c r="I363" i="12"/>
  <c r="H363" i="12"/>
  <c r="H179" i="7"/>
  <c r="I179" i="7"/>
  <c r="B180" i="7"/>
  <c r="B302" i="12"/>
  <c r="I7" i="12"/>
  <c r="H7" i="12"/>
  <c r="I118" i="12"/>
  <c r="H118" i="12"/>
  <c r="B119" i="12"/>
  <c r="I182" i="12"/>
  <c r="H182" i="12"/>
  <c r="I237" i="12"/>
  <c r="H237" i="12"/>
  <c r="B238" i="12"/>
  <c r="H147" i="12"/>
  <c r="I147" i="12"/>
  <c r="B148" i="12"/>
  <c r="I160" i="12"/>
  <c r="H160" i="12"/>
  <c r="B161" i="12"/>
  <c r="I210" i="12"/>
  <c r="H210" i="12"/>
  <c r="H41" i="12"/>
  <c r="I41" i="12"/>
  <c r="I14" i="12"/>
  <c r="H14" i="12"/>
  <c r="H217" i="12"/>
  <c r="I217" i="12"/>
  <c r="I15" i="12"/>
  <c r="H15" i="12"/>
  <c r="I20" i="12"/>
  <c r="H20" i="12"/>
  <c r="B21" i="12"/>
  <c r="I167" i="12"/>
  <c r="H167" i="12"/>
  <c r="H48" i="12"/>
  <c r="I48" i="12"/>
  <c r="H195" i="12"/>
  <c r="I195" i="12"/>
  <c r="B196" i="12"/>
  <c r="I107" i="12"/>
  <c r="H107" i="12"/>
  <c r="I76" i="12"/>
  <c r="H76" i="12"/>
  <c r="B43" i="12"/>
  <c r="I127" i="12"/>
  <c r="H127" i="12"/>
  <c r="I174" i="12"/>
  <c r="H174" i="12"/>
  <c r="I133" i="12"/>
  <c r="H133" i="12"/>
  <c r="B134" i="12"/>
  <c r="H259" i="12"/>
  <c r="I259" i="12"/>
  <c r="B260" i="12"/>
  <c r="H105" i="12"/>
  <c r="I105" i="12"/>
  <c r="J105" i="12" s="1"/>
  <c r="I90" i="12"/>
  <c r="H90" i="12"/>
  <c r="B211" i="12"/>
  <c r="B281" i="12"/>
  <c r="H154" i="12"/>
  <c r="I154" i="12"/>
  <c r="J154" i="12" s="1"/>
  <c r="B155" i="12"/>
  <c r="I91" i="12"/>
  <c r="H91" i="12"/>
  <c r="B92" i="12"/>
  <c r="H209" i="12"/>
  <c r="I209" i="12"/>
  <c r="I70" i="12"/>
  <c r="H70" i="12"/>
  <c r="I279" i="12"/>
  <c r="H279" i="12"/>
  <c r="H6" i="12"/>
  <c r="I6" i="12"/>
  <c r="I230" i="12"/>
  <c r="H230" i="12"/>
  <c r="H153" i="12"/>
  <c r="I153" i="12"/>
  <c r="I71" i="12"/>
  <c r="H71" i="12"/>
  <c r="I111" i="12"/>
  <c r="H111" i="12"/>
  <c r="B112" i="12"/>
  <c r="H224" i="12"/>
  <c r="I224" i="12"/>
  <c r="B77" i="12"/>
  <c r="I267" i="12"/>
  <c r="H267" i="12"/>
  <c r="B268" i="12"/>
  <c r="H314" i="12"/>
  <c r="I314" i="12"/>
  <c r="I287" i="12"/>
  <c r="H287" i="12"/>
  <c r="B288" i="12"/>
  <c r="H159" i="7"/>
  <c r="I159" i="7"/>
  <c r="B160" i="7"/>
  <c r="B8" i="12"/>
  <c r="H36" i="12"/>
  <c r="I36" i="12"/>
  <c r="J36" i="12" s="1"/>
  <c r="H106" i="12"/>
  <c r="I106" i="12"/>
  <c r="B16" i="12"/>
  <c r="I223" i="12"/>
  <c r="H223" i="12"/>
  <c r="I55" i="12"/>
  <c r="H55" i="12"/>
  <c r="B56" i="12"/>
  <c r="I126" i="12"/>
  <c r="H126" i="12"/>
  <c r="I202" i="12"/>
  <c r="H202" i="12"/>
  <c r="I315" i="12"/>
  <c r="H315" i="12"/>
  <c r="B316" i="12"/>
  <c r="H27" i="12"/>
  <c r="I27" i="12"/>
  <c r="B128" i="12"/>
  <c r="I245" i="12"/>
  <c r="H245" i="12"/>
  <c r="B246" i="12"/>
  <c r="I140" i="12"/>
  <c r="H140" i="12"/>
  <c r="B183" i="12"/>
  <c r="I188" i="12"/>
  <c r="H188" i="12"/>
  <c r="H336" i="12"/>
  <c r="I336" i="12"/>
  <c r="J336" i="12" s="1"/>
  <c r="B337" i="12"/>
  <c r="H201" i="7"/>
  <c r="I201" i="7"/>
  <c r="J201" i="7" s="1"/>
  <c r="B202" i="7"/>
  <c r="I35" i="12"/>
  <c r="H35" i="12"/>
  <c r="I104" i="12"/>
  <c r="H104" i="12"/>
  <c r="I342" i="12"/>
  <c r="H342" i="12"/>
  <c r="B343" i="12"/>
  <c r="I207" i="7"/>
  <c r="H207" i="7"/>
  <c r="I74" i="7"/>
  <c r="H74" i="7"/>
  <c r="B75" i="7"/>
  <c r="H186" i="7"/>
  <c r="I186" i="7"/>
  <c r="J186" i="7" s="1"/>
  <c r="B187" i="7"/>
  <c r="I216" i="7"/>
  <c r="H216" i="7"/>
  <c r="B217" i="7"/>
  <c r="H82" i="7"/>
  <c r="I82" i="7"/>
  <c r="B83" i="7"/>
  <c r="L159" i="4"/>
  <c r="B160" i="4"/>
  <c r="I69" i="12"/>
  <c r="H69" i="12"/>
  <c r="I307" i="12"/>
  <c r="H307" i="12"/>
  <c r="I322" i="12"/>
  <c r="H322" i="12"/>
  <c r="I5" i="7"/>
  <c r="H5" i="7"/>
  <c r="H124" i="7"/>
  <c r="I124" i="7"/>
  <c r="B125" i="7"/>
  <c r="H173" i="7"/>
  <c r="I173" i="7"/>
  <c r="H144" i="7"/>
  <c r="I144" i="7"/>
  <c r="B145" i="7"/>
  <c r="I152" i="7"/>
  <c r="H152" i="7"/>
  <c r="H131" i="7"/>
  <c r="I131" i="7"/>
  <c r="B132" i="7"/>
  <c r="I125" i="12"/>
  <c r="H125" i="12"/>
  <c r="I139" i="12"/>
  <c r="H139" i="12"/>
  <c r="H172" i="7"/>
  <c r="I172" i="7"/>
  <c r="B153" i="7"/>
  <c r="H39" i="7"/>
  <c r="I39" i="7"/>
  <c r="J39" i="7" s="1"/>
  <c r="B40" i="7"/>
  <c r="B308" i="12"/>
  <c r="B174" i="7"/>
  <c r="I137" i="7"/>
  <c r="H137" i="7"/>
  <c r="L237" i="4"/>
  <c r="B238" i="4"/>
  <c r="I25" i="7"/>
  <c r="H25" i="7"/>
  <c r="B26" i="7"/>
  <c r="I278" i="7"/>
  <c r="H278" i="7"/>
  <c r="B279" i="7"/>
  <c r="P44" i="4"/>
  <c r="F45" i="4"/>
  <c r="B208" i="7"/>
  <c r="L40" i="4"/>
  <c r="B41" i="4"/>
  <c r="I18" i="7"/>
  <c r="H18" i="7"/>
  <c r="B19" i="7"/>
  <c r="L32" i="4"/>
  <c r="B33" i="4"/>
  <c r="I32" i="7"/>
  <c r="H32" i="7"/>
  <c r="B33" i="7"/>
  <c r="P79" i="4"/>
  <c r="F80" i="4"/>
  <c r="L326" i="4"/>
  <c r="B327" i="4"/>
  <c r="H321" i="12"/>
  <c r="I321" i="12"/>
  <c r="I335" i="12"/>
  <c r="H335" i="12"/>
  <c r="B12" i="7"/>
  <c r="H53" i="7"/>
  <c r="I53" i="7"/>
  <c r="B54" i="7"/>
  <c r="H165" i="7"/>
  <c r="I165" i="7"/>
  <c r="J165" i="7" s="1"/>
  <c r="B166" i="7"/>
  <c r="I194" i="7"/>
  <c r="H194" i="7"/>
  <c r="H257" i="7"/>
  <c r="I257" i="7"/>
  <c r="J257" i="7" s="1"/>
  <c r="B258" i="7"/>
  <c r="I266" i="12"/>
  <c r="H266" i="12"/>
  <c r="I81" i="7"/>
  <c r="H81" i="7"/>
  <c r="I61" i="7"/>
  <c r="H61" i="7"/>
  <c r="H293" i="12"/>
  <c r="I293" i="12"/>
  <c r="H328" i="12"/>
  <c r="I328" i="12"/>
  <c r="I146" i="12"/>
  <c r="H146" i="12"/>
  <c r="I117" i="7"/>
  <c r="H117" i="7"/>
  <c r="B118" i="7"/>
  <c r="L46" i="4"/>
  <c r="B47" i="4"/>
  <c r="H34" i="12"/>
  <c r="I34" i="12"/>
  <c r="I272" i="12"/>
  <c r="H272" i="12"/>
  <c r="B323" i="12"/>
  <c r="H158" i="7"/>
  <c r="I158" i="7"/>
  <c r="B138" i="7"/>
  <c r="I181" i="12"/>
  <c r="H181" i="12"/>
  <c r="I300" i="12"/>
  <c r="H300" i="12"/>
  <c r="I46" i="7"/>
  <c r="H46" i="7"/>
  <c r="B47" i="7"/>
  <c r="I256" i="7"/>
  <c r="H256" i="7"/>
  <c r="H200" i="7"/>
  <c r="I200" i="7"/>
  <c r="I13" i="12"/>
  <c r="H13" i="12"/>
  <c r="I286" i="12"/>
  <c r="H286" i="12"/>
  <c r="H216" i="12"/>
  <c r="I216" i="12"/>
  <c r="B195" i="7"/>
  <c r="H62" i="7"/>
  <c r="I62" i="7"/>
  <c r="L272" i="4"/>
  <c r="B273" i="4"/>
  <c r="I349" i="12"/>
  <c r="H349" i="12"/>
  <c r="C6" i="7"/>
  <c r="I96" i="7"/>
  <c r="H96" i="7"/>
  <c r="B97" i="7"/>
  <c r="H68" i="7"/>
  <c r="I68" i="7"/>
  <c r="B69" i="7"/>
  <c r="B294" i="12"/>
  <c r="I235" i="7"/>
  <c r="H235" i="7"/>
  <c r="B236" i="7"/>
  <c r="M12" i="4"/>
  <c r="C13" i="4"/>
  <c r="L166" i="4"/>
  <c r="O126" i="4"/>
  <c r="E127" i="4"/>
  <c r="P58" i="4"/>
  <c r="F59" i="4"/>
  <c r="L208" i="4"/>
  <c r="B209" i="4"/>
  <c r="M104" i="4"/>
  <c r="I215" i="7"/>
  <c r="H215" i="7"/>
  <c r="H193" i="7"/>
  <c r="I193" i="7"/>
  <c r="H60" i="7"/>
  <c r="I60" i="7"/>
  <c r="N237" i="4"/>
  <c r="D238" i="4"/>
  <c r="I263" i="7"/>
  <c r="H263" i="7"/>
  <c r="N279" i="4"/>
  <c r="D280" i="4"/>
  <c r="P205" i="4"/>
  <c r="F206" i="4"/>
  <c r="N69" i="4"/>
  <c r="D70" i="4"/>
  <c r="L348" i="4"/>
  <c r="B349" i="4"/>
  <c r="O259" i="4"/>
  <c r="E260" i="4"/>
  <c r="Q290" i="4"/>
  <c r="G291" i="4"/>
  <c r="I242" i="7"/>
  <c r="H242" i="7"/>
  <c r="P9" i="4"/>
  <c r="F10" i="4"/>
  <c r="H221" i="7"/>
  <c r="I221" i="7"/>
  <c r="J221" i="7" s="1"/>
  <c r="I249" i="7"/>
  <c r="H249" i="7"/>
  <c r="N62" i="4"/>
  <c r="D63" i="4"/>
  <c r="M6" i="4"/>
  <c r="H6" i="4"/>
  <c r="I6" i="4"/>
  <c r="D7" i="4"/>
  <c r="N27" i="4"/>
  <c r="D28" i="4"/>
  <c r="I229" i="7"/>
  <c r="H229" i="7"/>
  <c r="I277" i="7"/>
  <c r="H277" i="7"/>
  <c r="M26" i="4"/>
  <c r="C27" i="4"/>
  <c r="L138" i="4"/>
  <c r="P198" i="4"/>
  <c r="F199" i="4"/>
  <c r="I270" i="7"/>
  <c r="H270" i="7"/>
  <c r="B271" i="7"/>
  <c r="L19" i="4"/>
  <c r="B20" i="4"/>
  <c r="L130" i="4"/>
  <c r="B131" i="4"/>
  <c r="N34" i="4"/>
  <c r="D35" i="4"/>
  <c r="L62" i="4"/>
  <c r="B63" i="4"/>
  <c r="L230" i="4"/>
  <c r="B231" i="4"/>
  <c r="L165" i="4"/>
  <c r="I110" i="7"/>
  <c r="H110" i="7"/>
  <c r="I151" i="7"/>
  <c r="H151" i="7"/>
  <c r="L109" i="4"/>
  <c r="O77" i="4"/>
  <c r="E78" i="4"/>
  <c r="B167" i="4"/>
  <c r="L193" i="4"/>
  <c r="B194" i="4"/>
  <c r="L278" i="4"/>
  <c r="B279" i="4"/>
  <c r="L125" i="4"/>
  <c r="B126" i="4"/>
  <c r="L285" i="4"/>
  <c r="B286" i="4"/>
  <c r="M152" i="4"/>
  <c r="C153" i="4"/>
  <c r="Q276" i="4"/>
  <c r="G277" i="4"/>
  <c r="I231" i="7"/>
  <c r="H231" i="7"/>
  <c r="M166" i="4"/>
  <c r="C167" i="4"/>
  <c r="O85" i="4"/>
  <c r="E86" i="4"/>
  <c r="P331" i="4"/>
  <c r="F332" i="4"/>
  <c r="L98" i="4"/>
  <c r="B99" i="4"/>
  <c r="H123" i="7"/>
  <c r="I123" i="7"/>
  <c r="H230" i="7"/>
  <c r="I230" i="7"/>
  <c r="J230" i="7" s="1"/>
  <c r="L12" i="4"/>
  <c r="C7" i="4"/>
  <c r="L89" i="4"/>
  <c r="B90" i="4"/>
  <c r="L263" i="4"/>
  <c r="B264" i="4"/>
  <c r="P114" i="4"/>
  <c r="F115" i="4"/>
  <c r="P338" i="4"/>
  <c r="F339" i="4"/>
  <c r="O337" i="4"/>
  <c r="E338" i="4"/>
  <c r="H111" i="7"/>
  <c r="I111" i="7"/>
  <c r="J111" i="7" s="1"/>
  <c r="P16" i="4"/>
  <c r="F17" i="4"/>
  <c r="L81" i="4"/>
  <c r="B82" i="4"/>
  <c r="L11" i="4"/>
  <c r="N195" i="4"/>
  <c r="D196" i="4"/>
  <c r="B13" i="4"/>
  <c r="M125" i="4"/>
  <c r="C126" i="4"/>
  <c r="H109" i="7"/>
  <c r="I109" i="7"/>
  <c r="J109" i="7" s="1"/>
  <c r="M75" i="4"/>
  <c r="C76" i="4"/>
  <c r="N20" i="4"/>
  <c r="D21" i="4"/>
  <c r="N97" i="4"/>
  <c r="D98" i="4"/>
  <c r="N90" i="4"/>
  <c r="D91" i="4"/>
  <c r="N41" i="4"/>
  <c r="D42" i="4"/>
  <c r="L173" i="4"/>
  <c r="B174" i="4"/>
  <c r="M111" i="4"/>
  <c r="C112" i="4"/>
  <c r="L201" i="4"/>
  <c r="B202" i="4"/>
  <c r="N307" i="4"/>
  <c r="D308" i="4"/>
  <c r="L320" i="4"/>
  <c r="B321" i="4"/>
  <c r="I103" i="7"/>
  <c r="H103" i="7"/>
  <c r="B104" i="7"/>
  <c r="B250" i="7"/>
  <c r="I130" i="7"/>
  <c r="H130" i="7"/>
  <c r="L292" i="4"/>
  <c r="B293" i="4"/>
  <c r="M180" i="4"/>
  <c r="C181" i="4"/>
  <c r="L186" i="4"/>
  <c r="B187" i="4"/>
  <c r="L236" i="4"/>
  <c r="N293" i="4"/>
  <c r="D294" i="4"/>
  <c r="H88" i="7"/>
  <c r="I88" i="7"/>
  <c r="B89" i="7"/>
  <c r="B222" i="7"/>
  <c r="B139" i="4"/>
  <c r="L68" i="4"/>
  <c r="B69" i="4"/>
  <c r="M215" i="4"/>
  <c r="C216" i="4"/>
  <c r="N209" i="4"/>
  <c r="D210" i="4"/>
  <c r="F73" i="4"/>
  <c r="B110" i="4"/>
  <c r="L337" i="4"/>
  <c r="B338" i="4"/>
  <c r="Q312" i="4"/>
  <c r="G313" i="4"/>
  <c r="L117" i="4"/>
  <c r="B118" i="4"/>
  <c r="F52" i="4"/>
  <c r="I67" i="7"/>
  <c r="H67" i="7"/>
  <c r="N160" i="4"/>
  <c r="D161" i="4"/>
  <c r="P219" i="4"/>
  <c r="F220" i="4"/>
  <c r="I265" i="12"/>
  <c r="H265" i="12"/>
  <c r="O323" i="4"/>
  <c r="E324" i="4"/>
  <c r="L215" i="4"/>
  <c r="B216" i="4"/>
  <c r="L25" i="4"/>
  <c r="B26" i="4"/>
  <c r="P191" i="4"/>
  <c r="F192" i="4"/>
  <c r="L145" i="4"/>
  <c r="B146" i="4"/>
  <c r="O358" i="4"/>
  <c r="E359" i="4"/>
  <c r="I258" i="12"/>
  <c r="H258" i="12"/>
  <c r="I95" i="7"/>
  <c r="J95" i="7" s="1"/>
  <c r="H95" i="7"/>
  <c r="B112" i="7"/>
  <c r="I116" i="7"/>
  <c r="H116" i="7"/>
  <c r="H228" i="7"/>
  <c r="I228" i="7"/>
  <c r="B264" i="7"/>
  <c r="L361" i="4"/>
  <c r="B362" i="4"/>
  <c r="B232" i="7"/>
  <c r="B243" i="7"/>
  <c r="H214" i="7"/>
  <c r="I214" i="7"/>
  <c r="O344" i="4"/>
  <c r="E345" i="4"/>
  <c r="M61" i="4"/>
  <c r="C62" i="4"/>
  <c r="M68" i="4"/>
  <c r="C69" i="4"/>
  <c r="L284" i="4"/>
  <c r="L67" i="4"/>
  <c r="L54" i="4"/>
  <c r="L244" i="4"/>
  <c r="L158" i="4"/>
  <c r="E176" i="4"/>
  <c r="C350" i="4"/>
  <c r="L172" i="4"/>
  <c r="L102" i="4"/>
  <c r="L214" i="4"/>
  <c r="C272" i="4"/>
  <c r="E218" i="4"/>
  <c r="C344" i="4"/>
  <c r="F304" i="4"/>
  <c r="L306" i="4"/>
  <c r="L291" i="4"/>
  <c r="L75" i="4"/>
  <c r="D112" i="4"/>
  <c r="B55" i="4"/>
  <c r="L243" i="4"/>
  <c r="D266" i="4"/>
  <c r="F276" i="4"/>
  <c r="C202" i="4"/>
  <c r="D316" i="4"/>
  <c r="L181" i="4"/>
  <c r="L95" i="4"/>
  <c r="L369" i="4"/>
  <c r="C237" i="4"/>
  <c r="E190" i="4"/>
  <c r="L221" i="4"/>
  <c r="L271" i="4"/>
  <c r="L256" i="4"/>
  <c r="B257" i="4"/>
  <c r="L333" i="4"/>
  <c r="L74" i="4"/>
  <c r="B76" i="4"/>
  <c r="L298" i="4"/>
  <c r="E246" i="4"/>
  <c r="C286" i="4"/>
  <c r="L39" i="4"/>
  <c r="D105" i="4"/>
  <c r="F122" i="4"/>
  <c r="L242" i="4"/>
  <c r="E281" i="4"/>
  <c r="L335" i="4"/>
  <c r="F318" i="4"/>
  <c r="L137" i="4"/>
  <c r="F283" i="4"/>
  <c r="F108" i="4"/>
  <c r="E92" i="4"/>
  <c r="E295" i="4"/>
  <c r="C230" i="4"/>
  <c r="C307" i="4"/>
  <c r="L347" i="4"/>
  <c r="B222" i="4"/>
  <c r="L123" i="4"/>
  <c r="C293" i="4"/>
  <c r="C322" i="4"/>
  <c r="B370" i="4"/>
  <c r="L61" i="4"/>
  <c r="L60" i="4"/>
  <c r="C188" i="4"/>
  <c r="B307" i="4"/>
  <c r="F353" i="4"/>
  <c r="G320" i="4"/>
  <c r="G263" i="4"/>
  <c r="D365" i="4"/>
  <c r="L96" i="4"/>
  <c r="D140" i="4"/>
  <c r="L152" i="4"/>
  <c r="L341" i="4"/>
  <c r="D324" i="4"/>
  <c r="C301" i="4"/>
  <c r="G355" i="4"/>
  <c r="F360" i="4"/>
  <c r="L144" i="4"/>
  <c r="E239" i="4"/>
  <c r="B299" i="4"/>
  <c r="L355" i="4"/>
  <c r="L180" i="4"/>
  <c r="L116" i="4"/>
  <c r="D203" i="4"/>
  <c r="L88" i="4"/>
  <c r="F136" i="4"/>
  <c r="E120" i="4"/>
  <c r="L319" i="4"/>
  <c r="B103" i="4"/>
  <c r="L151" i="4"/>
  <c r="B182" i="4"/>
  <c r="L97" i="4"/>
  <c r="D168" i="4"/>
  <c r="F248" i="4"/>
  <c r="G299" i="4"/>
  <c r="L200" i="4"/>
  <c r="L270" i="4"/>
  <c r="F297" i="4"/>
  <c r="L124" i="4"/>
  <c r="L53" i="4"/>
  <c r="E134" i="4"/>
  <c r="L277" i="4"/>
  <c r="D147" i="4"/>
  <c r="D330" i="4"/>
  <c r="D301" i="4"/>
  <c r="E288" i="4"/>
  <c r="L354" i="4"/>
  <c r="C336" i="4"/>
  <c r="C357" i="4"/>
  <c r="H5" i="4"/>
  <c r="I5" i="4"/>
  <c r="J5" i="4" s="1"/>
  <c r="M5" i="4"/>
  <c r="L207" i="4"/>
  <c r="B245" i="4"/>
  <c r="L228" i="4"/>
  <c r="F164" i="4"/>
  <c r="E148" i="4"/>
  <c r="L340" i="4"/>
  <c r="F311" i="4"/>
  <c r="L18" i="4"/>
  <c r="L229" i="4"/>
  <c r="C41" i="4"/>
  <c r="C132" i="4"/>
  <c r="L179" i="4"/>
  <c r="L368" i="4"/>
  <c r="B342" i="4"/>
  <c r="L334" i="4"/>
  <c r="F326" i="4"/>
  <c r="E58" i="4"/>
  <c r="L312" i="4"/>
  <c r="L336" i="4"/>
  <c r="B313" i="4"/>
  <c r="E366" i="4"/>
  <c r="I102" i="7"/>
  <c r="H102" i="7"/>
  <c r="B153" i="4"/>
  <c r="F129" i="4"/>
  <c r="F38" i="4"/>
  <c r="E253" i="4"/>
  <c r="F269" i="4"/>
  <c r="C209" i="4"/>
  <c r="L235" i="4"/>
  <c r="D359" i="4"/>
  <c r="C279" i="4"/>
  <c r="G334" i="4"/>
  <c r="B356" i="4"/>
  <c r="C160" i="4"/>
  <c r="E43" i="4"/>
  <c r="E29" i="4"/>
  <c r="F213" i="4"/>
  <c r="L305" i="4"/>
  <c r="G362" i="4"/>
  <c r="G369" i="4"/>
  <c r="Y23" i="10" l="1"/>
  <c r="Y29" i="10"/>
  <c r="J172" i="7"/>
  <c r="J193" i="7"/>
  <c r="J25" i="7"/>
  <c r="J159" i="7"/>
  <c r="J259" i="12"/>
  <c r="J49" i="12"/>
  <c r="J273" i="12"/>
  <c r="D338" i="4"/>
  <c r="E9" i="4"/>
  <c r="O9" i="4" s="1"/>
  <c r="E212" i="4"/>
  <c r="F179" i="4"/>
  <c r="P179" i="4" s="1"/>
  <c r="F368" i="4"/>
  <c r="P368" i="4" s="1"/>
  <c r="P31" i="4"/>
  <c r="J6" i="4"/>
  <c r="N224" i="4"/>
  <c r="E51" i="4"/>
  <c r="D155" i="4"/>
  <c r="N155" i="4" s="1"/>
  <c r="E170" i="4"/>
  <c r="C84" i="4"/>
  <c r="M84" i="4" s="1"/>
  <c r="F96" i="4"/>
  <c r="P96" i="4" s="1"/>
  <c r="D246" i="4"/>
  <c r="N246" i="4" s="1"/>
  <c r="J328" i="12"/>
  <c r="J315" i="12"/>
  <c r="J41" i="12"/>
  <c r="J7" i="12"/>
  <c r="J335" i="12"/>
  <c r="J216" i="12"/>
  <c r="J321" i="12"/>
  <c r="J28" i="12"/>
  <c r="J141" i="12"/>
  <c r="J293" i="12"/>
  <c r="J209" i="12"/>
  <c r="C365" i="4"/>
  <c r="F229" i="4"/>
  <c r="P229" i="4" s="1"/>
  <c r="F291" i="4"/>
  <c r="F292" i="4" s="1"/>
  <c r="C245" i="4"/>
  <c r="C246" i="4" s="1"/>
  <c r="G285" i="4"/>
  <c r="Q285" i="4" s="1"/>
  <c r="D176" i="4"/>
  <c r="N176" i="4" s="1"/>
  <c r="C56" i="4"/>
  <c r="M56" i="4" s="1"/>
  <c r="O99" i="4"/>
  <c r="N344" i="4"/>
  <c r="D353" i="4"/>
  <c r="N353" i="4" s="1"/>
  <c r="F369" i="4"/>
  <c r="P369" i="4" s="1"/>
  <c r="D260" i="4"/>
  <c r="N260" i="4" s="1"/>
  <c r="E107" i="4"/>
  <c r="O107" i="4" s="1"/>
  <c r="C175" i="4"/>
  <c r="C176" i="4" s="1"/>
  <c r="C141" i="4"/>
  <c r="M141" i="4" s="1"/>
  <c r="G349" i="4"/>
  <c r="G350" i="4" s="1"/>
  <c r="Q350" i="4" s="1"/>
  <c r="C253" i="4"/>
  <c r="C254" i="4" s="1"/>
  <c r="E184" i="4"/>
  <c r="O184" i="4" s="1"/>
  <c r="E227" i="4"/>
  <c r="E228" i="4" s="1"/>
  <c r="M146" i="4"/>
  <c r="E142" i="4"/>
  <c r="P255" i="4"/>
  <c r="F256" i="4"/>
  <c r="N127" i="4"/>
  <c r="N119" i="4"/>
  <c r="F263" i="4"/>
  <c r="P263" i="4" s="1"/>
  <c r="C224" i="4"/>
  <c r="M224" i="4" s="1"/>
  <c r="F235" i="4"/>
  <c r="P235" i="4" s="1"/>
  <c r="O352" i="4"/>
  <c r="C316" i="4"/>
  <c r="C317" i="4" s="1"/>
  <c r="C91" i="4"/>
  <c r="M91" i="4" s="1"/>
  <c r="F242" i="4"/>
  <c r="P242" i="4" s="1"/>
  <c r="F67" i="4"/>
  <c r="P67" i="4" s="1"/>
  <c r="F172" i="4"/>
  <c r="F173" i="4" s="1"/>
  <c r="N182" i="4"/>
  <c r="D183" i="4"/>
  <c r="C49" i="4"/>
  <c r="M49" i="4" s="1"/>
  <c r="F186" i="4"/>
  <c r="P186" i="4" s="1"/>
  <c r="Q327" i="4"/>
  <c r="E72" i="4"/>
  <c r="O72" i="4" s="1"/>
  <c r="Q305" i="4"/>
  <c r="G306" i="4"/>
  <c r="G271" i="4"/>
  <c r="Q271" i="4" s="1"/>
  <c r="F144" i="4"/>
  <c r="P144" i="4" s="1"/>
  <c r="F158" i="4"/>
  <c r="C330" i="4"/>
  <c r="M330" i="4" s="1"/>
  <c r="F347" i="4"/>
  <c r="P347" i="4" s="1"/>
  <c r="N231" i="4"/>
  <c r="D232" i="4"/>
  <c r="D15" i="4"/>
  <c r="N15" i="4" s="1"/>
  <c r="E16" i="4"/>
  <c r="O16" i="4" s="1"/>
  <c r="C22" i="4"/>
  <c r="M22" i="4" s="1"/>
  <c r="E205" i="4"/>
  <c r="E206" i="4" s="1"/>
  <c r="E332" i="4"/>
  <c r="E333" i="4" s="1"/>
  <c r="D134" i="4"/>
  <c r="D135" i="4" s="1"/>
  <c r="D288" i="4"/>
  <c r="N288" i="4" s="1"/>
  <c r="O302" i="4"/>
  <c r="E303" i="4"/>
  <c r="E156" i="4"/>
  <c r="O156" i="4" s="1"/>
  <c r="E10" i="4"/>
  <c r="O10" i="4" s="1"/>
  <c r="E23" i="4"/>
  <c r="O23" i="4" s="1"/>
  <c r="O162" i="4"/>
  <c r="E163" i="4"/>
  <c r="O317" i="4"/>
  <c r="E318" i="4"/>
  <c r="D78" i="4"/>
  <c r="D79" i="4" s="1"/>
  <c r="E233" i="4"/>
  <c r="O233" i="4" s="1"/>
  <c r="E37" i="4"/>
  <c r="O37" i="4" s="1"/>
  <c r="N49" i="4"/>
  <c r="D50" i="4"/>
  <c r="N84" i="4"/>
  <c r="D85" i="4"/>
  <c r="E114" i="4"/>
  <c r="O114" i="4" s="1"/>
  <c r="M34" i="4"/>
  <c r="Q341" i="4"/>
  <c r="G342" i="4"/>
  <c r="P101" i="4"/>
  <c r="M258" i="4"/>
  <c r="C259" i="4"/>
  <c r="Q349" i="4"/>
  <c r="N56" i="4"/>
  <c r="D57" i="4"/>
  <c r="D190" i="4"/>
  <c r="N190" i="4" s="1"/>
  <c r="C98" i="4"/>
  <c r="C99" i="4" s="1"/>
  <c r="P150" i="4"/>
  <c r="F151" i="4"/>
  <c r="O310" i="4"/>
  <c r="E311" i="4"/>
  <c r="Q6" i="4"/>
  <c r="G7" i="4"/>
  <c r="C196" i="4"/>
  <c r="C197" i="4" s="1"/>
  <c r="E65" i="4"/>
  <c r="E66" i="4" s="1"/>
  <c r="D253" i="4"/>
  <c r="N253" i="4" s="1"/>
  <c r="F180" i="4"/>
  <c r="F181" i="4" s="1"/>
  <c r="P87" i="4"/>
  <c r="F88" i="4"/>
  <c r="Q256" i="4"/>
  <c r="G257" i="4"/>
  <c r="N273" i="4"/>
  <c r="D274" i="4"/>
  <c r="M118" i="4"/>
  <c r="C119" i="4"/>
  <c r="E275" i="4"/>
  <c r="O275" i="4" s="1"/>
  <c r="O197" i="4"/>
  <c r="E198" i="4"/>
  <c r="D218" i="4"/>
  <c r="N218" i="4" s="1"/>
  <c r="C266" i="4"/>
  <c r="C267" i="4" s="1"/>
  <c r="P24" i="4"/>
  <c r="F25" i="4"/>
  <c r="J267" i="12"/>
  <c r="J224" i="12"/>
  <c r="J90" i="12"/>
  <c r="J179" i="7"/>
  <c r="J356" i="12"/>
  <c r="J108" i="12"/>
  <c r="J67" i="7"/>
  <c r="J219" i="12"/>
  <c r="J5" i="7"/>
  <c r="J35" i="12"/>
  <c r="J74" i="7"/>
  <c r="J256" i="7"/>
  <c r="J81" i="7"/>
  <c r="J229" i="7"/>
  <c r="J139" i="12"/>
  <c r="J252" i="12"/>
  <c r="J181" i="12"/>
  <c r="J266" i="12"/>
  <c r="J18" i="7"/>
  <c r="J125" i="12"/>
  <c r="J127" i="12"/>
  <c r="J160" i="12"/>
  <c r="J349" i="12"/>
  <c r="J131" i="7"/>
  <c r="J147" i="12"/>
  <c r="J231" i="12"/>
  <c r="J20" i="12"/>
  <c r="J270" i="7"/>
  <c r="J69" i="12"/>
  <c r="J225" i="12"/>
  <c r="J146" i="12"/>
  <c r="J322" i="12"/>
  <c r="J235" i="7"/>
  <c r="J188" i="12"/>
  <c r="J70" i="12"/>
  <c r="J152" i="7"/>
  <c r="J107" i="12"/>
  <c r="J278" i="7"/>
  <c r="J182" i="12"/>
  <c r="J53" i="7"/>
  <c r="J173" i="7"/>
  <c r="J48" i="12"/>
  <c r="J63" i="7"/>
  <c r="J133" i="12"/>
  <c r="J71" i="12"/>
  <c r="J363" i="12"/>
  <c r="J104" i="12"/>
  <c r="J215" i="7"/>
  <c r="J242" i="7"/>
  <c r="J230" i="12"/>
  <c r="J174" i="12"/>
  <c r="J251" i="12"/>
  <c r="J265" i="12"/>
  <c r="J286" i="12"/>
  <c r="J124" i="7"/>
  <c r="O324" i="4"/>
  <c r="E325" i="4"/>
  <c r="M365" i="4"/>
  <c r="C366" i="4"/>
  <c r="L187" i="4"/>
  <c r="B188" i="4"/>
  <c r="J123" i="7"/>
  <c r="N63" i="4"/>
  <c r="D64" i="4"/>
  <c r="L209" i="4"/>
  <c r="B210" i="4"/>
  <c r="L33" i="4"/>
  <c r="B34" i="4"/>
  <c r="I174" i="7"/>
  <c r="H174" i="7"/>
  <c r="B175" i="7"/>
  <c r="I75" i="7"/>
  <c r="H75" i="7"/>
  <c r="B76" i="7"/>
  <c r="I281" i="12"/>
  <c r="H281" i="12"/>
  <c r="B282" i="12"/>
  <c r="I21" i="12"/>
  <c r="H21" i="12"/>
  <c r="B22" i="12"/>
  <c r="H204" i="12"/>
  <c r="I204" i="12"/>
  <c r="B205" i="12"/>
  <c r="Q299" i="4"/>
  <c r="G300" i="4"/>
  <c r="O92" i="4"/>
  <c r="E93" i="4"/>
  <c r="M272" i="4"/>
  <c r="C273" i="4"/>
  <c r="J116" i="7"/>
  <c r="L338" i="4"/>
  <c r="B339" i="4"/>
  <c r="P339" i="4"/>
  <c r="F340" i="4"/>
  <c r="L126" i="4"/>
  <c r="B127" i="4"/>
  <c r="I308" i="12"/>
  <c r="H308" i="12"/>
  <c r="B309" i="12"/>
  <c r="I316" i="12"/>
  <c r="H316" i="12"/>
  <c r="B317" i="12"/>
  <c r="I211" i="12"/>
  <c r="H211" i="12"/>
  <c r="B212" i="12"/>
  <c r="I302" i="12"/>
  <c r="H302" i="12"/>
  <c r="B303" i="12"/>
  <c r="I357" i="12"/>
  <c r="H357" i="12"/>
  <c r="B358" i="12"/>
  <c r="I109" i="12"/>
  <c r="H109" i="12"/>
  <c r="B110" i="12"/>
  <c r="J203" i="12"/>
  <c r="L99" i="4"/>
  <c r="B100" i="4"/>
  <c r="L20" i="4"/>
  <c r="B21" i="4"/>
  <c r="N70" i="4"/>
  <c r="D71" i="4"/>
  <c r="L273" i="4"/>
  <c r="B274" i="4"/>
  <c r="I40" i="7"/>
  <c r="H40" i="7"/>
  <c r="B41" i="7"/>
  <c r="I77" i="12"/>
  <c r="H77" i="12"/>
  <c r="B78" i="12"/>
  <c r="I180" i="7"/>
  <c r="H180" i="7"/>
  <c r="B181" i="7"/>
  <c r="P108" i="4"/>
  <c r="F109" i="4"/>
  <c r="N316" i="4"/>
  <c r="D317" i="4"/>
  <c r="M69" i="4"/>
  <c r="C70" i="4"/>
  <c r="L13" i="4"/>
  <c r="B14" i="4"/>
  <c r="J249" i="7"/>
  <c r="I258" i="7"/>
  <c r="H258" i="7"/>
  <c r="B259" i="7"/>
  <c r="I73" i="12"/>
  <c r="H73" i="12"/>
  <c r="B74" i="12"/>
  <c r="M112" i="4"/>
  <c r="C113" i="4"/>
  <c r="J151" i="7"/>
  <c r="P206" i="4"/>
  <c r="F207" i="4"/>
  <c r="P59" i="4"/>
  <c r="F60" i="4"/>
  <c r="H138" i="7"/>
  <c r="I138" i="7"/>
  <c r="B139" i="7"/>
  <c r="I19" i="7"/>
  <c r="H19" i="7"/>
  <c r="B20" i="7"/>
  <c r="J207" i="7"/>
  <c r="J15" i="12"/>
  <c r="I29" i="12"/>
  <c r="H29" i="12"/>
  <c r="B30" i="12"/>
  <c r="P129" i="4"/>
  <c r="F130" i="4"/>
  <c r="P353" i="4"/>
  <c r="F354" i="4"/>
  <c r="M41" i="4"/>
  <c r="C42" i="4"/>
  <c r="M188" i="4"/>
  <c r="C189" i="4"/>
  <c r="M181" i="4"/>
  <c r="C182" i="4"/>
  <c r="O288" i="4"/>
  <c r="E289" i="4"/>
  <c r="M62" i="4"/>
  <c r="C63" i="4"/>
  <c r="L110" i="4"/>
  <c r="B111" i="4"/>
  <c r="P115" i="4"/>
  <c r="F116" i="4"/>
  <c r="J158" i="7"/>
  <c r="I153" i="7"/>
  <c r="H153" i="7"/>
  <c r="B154" i="7"/>
  <c r="I343" i="12"/>
  <c r="H343" i="12"/>
  <c r="B344" i="12"/>
  <c r="J202" i="12"/>
  <c r="I112" i="12"/>
  <c r="H112" i="12"/>
  <c r="B113" i="12"/>
  <c r="J217" i="12"/>
  <c r="J72" i="12"/>
  <c r="M357" i="4"/>
  <c r="C358" i="4"/>
  <c r="M202" i="4"/>
  <c r="C203" i="4"/>
  <c r="O353" i="4"/>
  <c r="E354" i="4"/>
  <c r="J102" i="7"/>
  <c r="N301" i="4"/>
  <c r="D302" i="4"/>
  <c r="P276" i="4"/>
  <c r="F277" i="4"/>
  <c r="J258" i="12"/>
  <c r="P73" i="4"/>
  <c r="F74" i="4"/>
  <c r="L293" i="4"/>
  <c r="B294" i="4"/>
  <c r="L174" i="4"/>
  <c r="B175" i="4"/>
  <c r="P332" i="4"/>
  <c r="F333" i="4"/>
  <c r="J110" i="7"/>
  <c r="I271" i="7"/>
  <c r="H271" i="7"/>
  <c r="B272" i="7"/>
  <c r="N225" i="4"/>
  <c r="D226" i="4"/>
  <c r="N280" i="4"/>
  <c r="D281" i="4"/>
  <c r="O127" i="4"/>
  <c r="E128" i="4"/>
  <c r="J62" i="7"/>
  <c r="I260" i="12"/>
  <c r="H260" i="12"/>
  <c r="B261" i="12"/>
  <c r="N168" i="4"/>
  <c r="D169" i="4"/>
  <c r="P283" i="4"/>
  <c r="F284" i="4"/>
  <c r="P213" i="4"/>
  <c r="F214" i="4"/>
  <c r="O366" i="4"/>
  <c r="E367" i="4"/>
  <c r="N330" i="4"/>
  <c r="D331" i="4"/>
  <c r="L182" i="4"/>
  <c r="B183" i="4"/>
  <c r="O239" i="4"/>
  <c r="E240" i="4"/>
  <c r="N266" i="4"/>
  <c r="D267" i="4"/>
  <c r="O359" i="4"/>
  <c r="E360" i="4"/>
  <c r="P220" i="4"/>
  <c r="F221" i="4"/>
  <c r="N210" i="4"/>
  <c r="D211" i="4"/>
  <c r="Q328" i="4"/>
  <c r="G329" i="4"/>
  <c r="H323" i="12"/>
  <c r="I323" i="12"/>
  <c r="B324" i="12"/>
  <c r="J194" i="7"/>
  <c r="L41" i="4"/>
  <c r="B42" i="4"/>
  <c r="J307" i="12"/>
  <c r="J342" i="12"/>
  <c r="J126" i="12"/>
  <c r="J111" i="12"/>
  <c r="I84" i="12"/>
  <c r="H84" i="12"/>
  <c r="B85" i="12"/>
  <c r="I226" i="12"/>
  <c r="H226" i="12"/>
  <c r="B227" i="12"/>
  <c r="I112" i="7"/>
  <c r="H112" i="7"/>
  <c r="B113" i="7"/>
  <c r="L299" i="4"/>
  <c r="B300" i="4"/>
  <c r="L313" i="4"/>
  <c r="B314" i="4"/>
  <c r="O170" i="4"/>
  <c r="E171" i="4"/>
  <c r="O100" i="4"/>
  <c r="E101" i="4"/>
  <c r="I166" i="7"/>
  <c r="H166" i="7"/>
  <c r="B167" i="7"/>
  <c r="I56" i="12"/>
  <c r="H56" i="12"/>
  <c r="B57" i="12"/>
  <c r="J14" i="12"/>
  <c r="I63" i="12"/>
  <c r="H63" i="12"/>
  <c r="B64" i="12"/>
  <c r="I330" i="12"/>
  <c r="H330" i="12"/>
  <c r="B331" i="12"/>
  <c r="Y32" i="10"/>
  <c r="H195" i="7"/>
  <c r="I195" i="7"/>
  <c r="B196" i="7"/>
  <c r="O29" i="4"/>
  <c r="E30" i="4"/>
  <c r="L257" i="4"/>
  <c r="B258" i="4"/>
  <c r="O345" i="4"/>
  <c r="E346" i="4"/>
  <c r="N161" i="4"/>
  <c r="D162" i="4"/>
  <c r="M216" i="4"/>
  <c r="C217" i="4"/>
  <c r="M245" i="4"/>
  <c r="O86" i="4"/>
  <c r="E87" i="4"/>
  <c r="P199" i="4"/>
  <c r="F200" i="4"/>
  <c r="J263" i="7"/>
  <c r="J272" i="12"/>
  <c r="I134" i="12"/>
  <c r="H134" i="12"/>
  <c r="B135" i="12"/>
  <c r="J34" i="12"/>
  <c r="L160" i="4"/>
  <c r="B161" i="4"/>
  <c r="J55" i="12"/>
  <c r="J153" i="12"/>
  <c r="J62" i="12"/>
  <c r="J329" i="12"/>
  <c r="I220" i="12"/>
  <c r="H220" i="12"/>
  <c r="B221" i="12"/>
  <c r="O295" i="4"/>
  <c r="E296" i="4"/>
  <c r="P360" i="4"/>
  <c r="F361" i="4"/>
  <c r="M350" i="4"/>
  <c r="C351" i="4"/>
  <c r="J214" i="7"/>
  <c r="M175" i="4"/>
  <c r="M167" i="4"/>
  <c r="C168" i="4"/>
  <c r="L279" i="4"/>
  <c r="B280" i="4"/>
  <c r="I54" i="7"/>
  <c r="H54" i="7"/>
  <c r="B55" i="7"/>
  <c r="I208" i="7"/>
  <c r="H208" i="7"/>
  <c r="B209" i="7"/>
  <c r="I253" i="12"/>
  <c r="H253" i="12"/>
  <c r="B254" i="12"/>
  <c r="Y27" i="10"/>
  <c r="O43" i="4"/>
  <c r="E44" i="4"/>
  <c r="O176" i="4"/>
  <c r="E177" i="4"/>
  <c r="N196" i="4"/>
  <c r="D197" i="4"/>
  <c r="L47" i="4"/>
  <c r="B48" i="4"/>
  <c r="P45" i="4"/>
  <c r="F46" i="4"/>
  <c r="I132" i="7"/>
  <c r="H132" i="7"/>
  <c r="B133" i="7"/>
  <c r="I202" i="7"/>
  <c r="H202" i="7"/>
  <c r="B203" i="7"/>
  <c r="J223" i="12"/>
  <c r="J210" i="12"/>
  <c r="J42" i="12"/>
  <c r="Y24" i="10"/>
  <c r="O218" i="4"/>
  <c r="E219" i="4"/>
  <c r="N147" i="4"/>
  <c r="D148" i="4"/>
  <c r="P10" i="4"/>
  <c r="F11" i="4"/>
  <c r="M301" i="4"/>
  <c r="C302" i="4"/>
  <c r="I243" i="7"/>
  <c r="H243" i="7"/>
  <c r="B244" i="7"/>
  <c r="J130" i="7"/>
  <c r="H16" i="12"/>
  <c r="I16" i="12"/>
  <c r="B17" i="12"/>
  <c r="I161" i="12"/>
  <c r="H161" i="12"/>
  <c r="B162" i="12"/>
  <c r="I38" i="12"/>
  <c r="H38" i="12"/>
  <c r="B39" i="12"/>
  <c r="P248" i="4"/>
  <c r="F249" i="4"/>
  <c r="M132" i="4"/>
  <c r="C133" i="4"/>
  <c r="P311" i="4"/>
  <c r="F312" i="4"/>
  <c r="L69" i="4"/>
  <c r="B70" i="4"/>
  <c r="L264" i="4"/>
  <c r="B265" i="4"/>
  <c r="I232" i="7"/>
  <c r="H232" i="7"/>
  <c r="B233" i="7"/>
  <c r="L146" i="4"/>
  <c r="B147" i="4"/>
  <c r="I250" i="7"/>
  <c r="H250" i="7"/>
  <c r="B251" i="7"/>
  <c r="J231" i="7"/>
  <c r="M27" i="4"/>
  <c r="C28" i="4"/>
  <c r="M147" i="4"/>
  <c r="C148" i="4"/>
  <c r="J60" i="7"/>
  <c r="J13" i="12"/>
  <c r="I12" i="7"/>
  <c r="H12" i="7"/>
  <c r="B13" i="7"/>
  <c r="I279" i="7"/>
  <c r="H279" i="7"/>
  <c r="B280" i="7"/>
  <c r="H83" i="7"/>
  <c r="I83" i="7"/>
  <c r="B84" i="7"/>
  <c r="J106" i="12"/>
  <c r="J6" i="12"/>
  <c r="J218" i="12"/>
  <c r="J37" i="12"/>
  <c r="M336" i="4"/>
  <c r="C337" i="4"/>
  <c r="L307" i="4"/>
  <c r="B308" i="4"/>
  <c r="L231" i="4"/>
  <c r="B232" i="4"/>
  <c r="L370" i="4"/>
  <c r="L55" i="4"/>
  <c r="B56" i="4"/>
  <c r="O134" i="4"/>
  <c r="E135" i="4"/>
  <c r="N324" i="4"/>
  <c r="D325" i="4"/>
  <c r="O281" i="4"/>
  <c r="E282" i="4"/>
  <c r="N112" i="4"/>
  <c r="D113" i="4"/>
  <c r="L356" i="4"/>
  <c r="B357" i="4"/>
  <c r="M322" i="4"/>
  <c r="C323" i="4"/>
  <c r="L362" i="4"/>
  <c r="B363" i="4"/>
  <c r="H104" i="7"/>
  <c r="I104" i="7"/>
  <c r="B105" i="7"/>
  <c r="N98" i="4"/>
  <c r="D99" i="4"/>
  <c r="Q277" i="4"/>
  <c r="G278" i="4"/>
  <c r="L194" i="4"/>
  <c r="B195" i="4"/>
  <c r="M13" i="4"/>
  <c r="C14" i="4"/>
  <c r="J82" i="7"/>
  <c r="I337" i="12"/>
  <c r="H337" i="12"/>
  <c r="B338" i="12"/>
  <c r="H142" i="12"/>
  <c r="I142" i="12"/>
  <c r="B143" i="12"/>
  <c r="J280" i="12"/>
  <c r="Y33" i="10"/>
  <c r="Q362" i="4"/>
  <c r="G363" i="4"/>
  <c r="O148" i="4"/>
  <c r="E149" i="4"/>
  <c r="M293" i="4"/>
  <c r="C294" i="4"/>
  <c r="L139" i="4"/>
  <c r="B140" i="4"/>
  <c r="L90" i="4"/>
  <c r="B91" i="4"/>
  <c r="O51" i="4"/>
  <c r="E52" i="4"/>
  <c r="I118" i="7"/>
  <c r="H118" i="7"/>
  <c r="B119" i="7"/>
  <c r="I43" i="12"/>
  <c r="H43" i="12"/>
  <c r="B44" i="12"/>
  <c r="H148" i="12"/>
  <c r="I148" i="12"/>
  <c r="B149" i="12"/>
  <c r="I232" i="12"/>
  <c r="H232" i="12"/>
  <c r="B233" i="12"/>
  <c r="I236" i="7"/>
  <c r="H236" i="7"/>
  <c r="B237" i="7"/>
  <c r="I26" i="7"/>
  <c r="H26" i="7"/>
  <c r="B27" i="7"/>
  <c r="I145" i="7"/>
  <c r="H145" i="7"/>
  <c r="B146" i="7"/>
  <c r="J279" i="12"/>
  <c r="J83" i="12"/>
  <c r="J301" i="12"/>
  <c r="Q263" i="4"/>
  <c r="G264" i="4"/>
  <c r="L76" i="4"/>
  <c r="B77" i="4"/>
  <c r="M160" i="4"/>
  <c r="C161" i="4"/>
  <c r="O58" i="4"/>
  <c r="E59" i="4"/>
  <c r="O120" i="4"/>
  <c r="E121" i="4"/>
  <c r="P136" i="4"/>
  <c r="F137" i="4"/>
  <c r="H222" i="7"/>
  <c r="I222" i="7"/>
  <c r="B223" i="7"/>
  <c r="J103" i="7"/>
  <c r="N21" i="4"/>
  <c r="D22" i="4"/>
  <c r="L82" i="4"/>
  <c r="B83" i="4"/>
  <c r="M153" i="4"/>
  <c r="C154" i="4"/>
  <c r="J277" i="7"/>
  <c r="Q334" i="4"/>
  <c r="G335" i="4"/>
  <c r="P326" i="4"/>
  <c r="F327" i="4"/>
  <c r="P122" i="4"/>
  <c r="F123" i="4"/>
  <c r="P192" i="4"/>
  <c r="F193" i="4"/>
  <c r="I89" i="7"/>
  <c r="H89" i="7"/>
  <c r="B90" i="7"/>
  <c r="L63" i="4"/>
  <c r="B64" i="4"/>
  <c r="J200" i="7"/>
  <c r="J117" i="7"/>
  <c r="J144" i="7"/>
  <c r="H8" i="12"/>
  <c r="I8" i="12"/>
  <c r="B9" i="12"/>
  <c r="J76" i="12"/>
  <c r="I176" i="12"/>
  <c r="H176" i="12"/>
  <c r="B177" i="12"/>
  <c r="P102" i="4"/>
  <c r="F103" i="4"/>
  <c r="M253" i="4"/>
  <c r="N338" i="4"/>
  <c r="D339" i="4"/>
  <c r="P164" i="4"/>
  <c r="F165" i="4"/>
  <c r="M279" i="4"/>
  <c r="C280" i="4"/>
  <c r="N105" i="4"/>
  <c r="D106" i="4"/>
  <c r="O190" i="4"/>
  <c r="E191" i="4"/>
  <c r="P52" i="4"/>
  <c r="F53" i="4"/>
  <c r="J88" i="7"/>
  <c r="M76" i="4"/>
  <c r="C77" i="4"/>
  <c r="L327" i="4"/>
  <c r="B328" i="4"/>
  <c r="I160" i="7"/>
  <c r="H160" i="7"/>
  <c r="B161" i="7"/>
  <c r="I238" i="12"/>
  <c r="H238" i="12"/>
  <c r="B239" i="12"/>
  <c r="J175" i="12"/>
  <c r="I51" i="12"/>
  <c r="H51" i="12"/>
  <c r="B52" i="12"/>
  <c r="Q320" i="4"/>
  <c r="G321" i="4"/>
  <c r="L103" i="4"/>
  <c r="B104" i="4"/>
  <c r="N120" i="4"/>
  <c r="D121" i="4"/>
  <c r="H294" i="12"/>
  <c r="I294" i="12"/>
  <c r="B295" i="12"/>
  <c r="L238" i="4"/>
  <c r="B239" i="4"/>
  <c r="I183" i="12"/>
  <c r="H183" i="12"/>
  <c r="B184" i="12"/>
  <c r="I365" i="12"/>
  <c r="H365" i="12"/>
  <c r="B366" i="12"/>
  <c r="N42" i="4"/>
  <c r="D43" i="4"/>
  <c r="I196" i="12"/>
  <c r="H196" i="12"/>
  <c r="B197" i="12"/>
  <c r="J237" i="12"/>
  <c r="I274" i="12"/>
  <c r="H274" i="12"/>
  <c r="B275" i="12"/>
  <c r="J50" i="12"/>
  <c r="Y25" i="10"/>
  <c r="O212" i="4"/>
  <c r="E213" i="4"/>
  <c r="N359" i="4"/>
  <c r="D360" i="4"/>
  <c r="L321" i="4"/>
  <c r="B322" i="4"/>
  <c r="N28" i="4"/>
  <c r="D29" i="4"/>
  <c r="M105" i="4"/>
  <c r="C106" i="4"/>
  <c r="P297" i="4"/>
  <c r="F298" i="4"/>
  <c r="P17" i="4"/>
  <c r="F18" i="4"/>
  <c r="I69" i="7"/>
  <c r="H69" i="7"/>
  <c r="B70" i="7"/>
  <c r="N203" i="4"/>
  <c r="D204" i="4"/>
  <c r="N140" i="4"/>
  <c r="D141" i="4"/>
  <c r="H7" i="4"/>
  <c r="I7" i="4"/>
  <c r="J7" i="4" s="1"/>
  <c r="M7" i="4"/>
  <c r="C8" i="4"/>
  <c r="N35" i="4"/>
  <c r="D36" i="4"/>
  <c r="J68" i="7"/>
  <c r="I47" i="7"/>
  <c r="H47" i="7"/>
  <c r="B48" i="7"/>
  <c r="I125" i="7"/>
  <c r="H125" i="7"/>
  <c r="B126" i="7"/>
  <c r="I217" i="7"/>
  <c r="H217" i="7"/>
  <c r="B218" i="7"/>
  <c r="J140" i="12"/>
  <c r="I288" i="12"/>
  <c r="H288" i="12"/>
  <c r="B289" i="12"/>
  <c r="I92" i="12"/>
  <c r="H92" i="12"/>
  <c r="B93" i="12"/>
  <c r="J195" i="12"/>
  <c r="J364" i="12"/>
  <c r="I169" i="12"/>
  <c r="H169" i="12"/>
  <c r="B170" i="12"/>
  <c r="L153" i="4"/>
  <c r="B154" i="4"/>
  <c r="N91" i="4"/>
  <c r="D92" i="4"/>
  <c r="L26" i="4"/>
  <c r="B27" i="4"/>
  <c r="L118" i="4"/>
  <c r="B119" i="4"/>
  <c r="I246" i="12"/>
  <c r="H246" i="12"/>
  <c r="B247" i="12"/>
  <c r="H64" i="7"/>
  <c r="I64" i="7"/>
  <c r="J64" i="7" s="1"/>
  <c r="B65" i="7"/>
  <c r="L222" i="4"/>
  <c r="B223" i="4"/>
  <c r="N345" i="4"/>
  <c r="D346" i="4"/>
  <c r="L342" i="4"/>
  <c r="B343" i="4"/>
  <c r="N294" i="4"/>
  <c r="D295" i="4"/>
  <c r="P80" i="4"/>
  <c r="F81" i="4"/>
  <c r="M209" i="4"/>
  <c r="C210" i="4"/>
  <c r="M286" i="4"/>
  <c r="C287" i="4"/>
  <c r="J228" i="7"/>
  <c r="L216" i="4"/>
  <c r="B217" i="4"/>
  <c r="N308" i="4"/>
  <c r="D309" i="4"/>
  <c r="L131" i="4"/>
  <c r="B132" i="4"/>
  <c r="N7" i="4"/>
  <c r="D8" i="4"/>
  <c r="O260" i="4"/>
  <c r="E261" i="4"/>
  <c r="I97" i="7"/>
  <c r="H97" i="7"/>
  <c r="B98" i="7"/>
  <c r="J46" i="7"/>
  <c r="J216" i="7"/>
  <c r="J287" i="12"/>
  <c r="J91" i="12"/>
  <c r="H119" i="12"/>
  <c r="I119" i="12"/>
  <c r="J119" i="12" s="1"/>
  <c r="B120" i="12"/>
  <c r="I98" i="12"/>
  <c r="H98" i="12"/>
  <c r="B99" i="12"/>
  <c r="H33" i="7"/>
  <c r="I33" i="7"/>
  <c r="J33" i="7" s="1"/>
  <c r="B34" i="7"/>
  <c r="I187" i="7"/>
  <c r="H187" i="7"/>
  <c r="B188" i="7"/>
  <c r="J245" i="12"/>
  <c r="J314" i="12"/>
  <c r="I155" i="12"/>
  <c r="H155" i="12"/>
  <c r="B156" i="12"/>
  <c r="I190" i="12"/>
  <c r="H190" i="12"/>
  <c r="B191" i="12"/>
  <c r="Y34" i="10"/>
  <c r="D156" i="4"/>
  <c r="P318" i="4"/>
  <c r="F319" i="4"/>
  <c r="M35" i="4"/>
  <c r="C36" i="4"/>
  <c r="I264" i="7"/>
  <c r="H264" i="7"/>
  <c r="B265" i="7"/>
  <c r="P304" i="4"/>
  <c r="F305" i="4"/>
  <c r="L286" i="4"/>
  <c r="B287" i="4"/>
  <c r="L167" i="4"/>
  <c r="B168" i="4"/>
  <c r="Q313" i="4"/>
  <c r="G314" i="4"/>
  <c r="O78" i="4"/>
  <c r="E79" i="4"/>
  <c r="L349" i="4"/>
  <c r="B350" i="4"/>
  <c r="J96" i="7"/>
  <c r="J300" i="12"/>
  <c r="J61" i="7"/>
  <c r="I128" i="12"/>
  <c r="H128" i="12"/>
  <c r="B129" i="12"/>
  <c r="J118" i="12"/>
  <c r="I351" i="12"/>
  <c r="H351" i="12"/>
  <c r="B352" i="12"/>
  <c r="J97" i="12"/>
  <c r="N238" i="4"/>
  <c r="D239" i="4"/>
  <c r="Q355" i="4"/>
  <c r="G356" i="4"/>
  <c r="M237" i="4"/>
  <c r="C238" i="4"/>
  <c r="Q291" i="4"/>
  <c r="G292" i="4"/>
  <c r="L245" i="4"/>
  <c r="B246" i="4"/>
  <c r="P32" i="4"/>
  <c r="F33" i="4"/>
  <c r="P269" i="4"/>
  <c r="F270" i="4"/>
  <c r="S5" i="4"/>
  <c r="R5" i="4"/>
  <c r="M307" i="4"/>
  <c r="C308" i="4"/>
  <c r="N128" i="4"/>
  <c r="D129" i="4"/>
  <c r="O253" i="4"/>
  <c r="E254" i="4"/>
  <c r="O246" i="4"/>
  <c r="E247" i="4"/>
  <c r="L202" i="4"/>
  <c r="B203" i="4"/>
  <c r="Q369" i="4"/>
  <c r="G370" i="4"/>
  <c r="Q370" i="4" s="1"/>
  <c r="P38" i="4"/>
  <c r="F39" i="4"/>
  <c r="N365" i="4"/>
  <c r="D366" i="4"/>
  <c r="M230" i="4"/>
  <c r="C231" i="4"/>
  <c r="M344" i="4"/>
  <c r="C345" i="4"/>
  <c r="M126" i="4"/>
  <c r="C127" i="4"/>
  <c r="O338" i="4"/>
  <c r="E339" i="4"/>
  <c r="S6" i="4"/>
  <c r="R6" i="4"/>
  <c r="I6" i="7"/>
  <c r="H6" i="7"/>
  <c r="C7" i="7"/>
  <c r="J32" i="7"/>
  <c r="J137" i="7"/>
  <c r="J27" i="12"/>
  <c r="H268" i="12"/>
  <c r="I268" i="12"/>
  <c r="B269" i="12"/>
  <c r="J167" i="12"/>
  <c r="J350" i="12"/>
  <c r="J189" i="12"/>
  <c r="Y28" i="10"/>
  <c r="J138" i="7" l="1"/>
  <c r="J271" i="7"/>
  <c r="J222" i="7"/>
  <c r="J208" i="7"/>
  <c r="M316" i="4"/>
  <c r="F97" i="4"/>
  <c r="E108" i="4"/>
  <c r="O108" i="4" s="1"/>
  <c r="D247" i="4"/>
  <c r="C331" i="4"/>
  <c r="E185" i="4"/>
  <c r="C85" i="4"/>
  <c r="M85" i="4" s="1"/>
  <c r="D354" i="4"/>
  <c r="N354" i="4" s="1"/>
  <c r="F230" i="4"/>
  <c r="P291" i="4"/>
  <c r="O332" i="4"/>
  <c r="F370" i="4"/>
  <c r="P370" i="4" s="1"/>
  <c r="D177" i="4"/>
  <c r="D178" i="4" s="1"/>
  <c r="J8" i="12"/>
  <c r="J128" i="12"/>
  <c r="J38" i="12"/>
  <c r="J308" i="12"/>
  <c r="J183" i="12"/>
  <c r="J268" i="12"/>
  <c r="J226" i="12"/>
  <c r="C142" i="4"/>
  <c r="M142" i="4" s="1"/>
  <c r="C57" i="4"/>
  <c r="M57" i="4" s="1"/>
  <c r="F145" i="4"/>
  <c r="P145" i="4" s="1"/>
  <c r="N134" i="4"/>
  <c r="M196" i="4"/>
  <c r="G286" i="4"/>
  <c r="Q286" i="4" s="1"/>
  <c r="F68" i="4"/>
  <c r="P68" i="4" s="1"/>
  <c r="C92" i="4"/>
  <c r="M92" i="4" s="1"/>
  <c r="O227" i="4"/>
  <c r="G351" i="4"/>
  <c r="G352" i="4" s="1"/>
  <c r="M266" i="4"/>
  <c r="F236" i="4"/>
  <c r="P236" i="4" s="1"/>
  <c r="D261" i="4"/>
  <c r="N261" i="4" s="1"/>
  <c r="E38" i="4"/>
  <c r="E39" i="4" s="1"/>
  <c r="E73" i="4"/>
  <c r="O73" i="4" s="1"/>
  <c r="D289" i="4"/>
  <c r="N289" i="4" s="1"/>
  <c r="F264" i="4"/>
  <c r="P264" i="4" s="1"/>
  <c r="P172" i="4"/>
  <c r="C225" i="4"/>
  <c r="C226" i="4" s="1"/>
  <c r="O142" i="4"/>
  <c r="E143" i="4"/>
  <c r="O205" i="4"/>
  <c r="D254" i="4"/>
  <c r="D255" i="4" s="1"/>
  <c r="F187" i="4"/>
  <c r="F188" i="4" s="1"/>
  <c r="F243" i="4"/>
  <c r="P243" i="4" s="1"/>
  <c r="C50" i="4"/>
  <c r="C51" i="4" s="1"/>
  <c r="M51" i="4" s="1"/>
  <c r="E11" i="4"/>
  <c r="E12" i="4" s="1"/>
  <c r="P256" i="4"/>
  <c r="F257" i="4"/>
  <c r="E17" i="4"/>
  <c r="O17" i="4" s="1"/>
  <c r="E157" i="4"/>
  <c r="E158" i="4" s="1"/>
  <c r="N232" i="4"/>
  <c r="D233" i="4"/>
  <c r="G272" i="4"/>
  <c r="G273" i="4" s="1"/>
  <c r="F159" i="4"/>
  <c r="P158" i="4"/>
  <c r="F348" i="4"/>
  <c r="P348" i="4" s="1"/>
  <c r="M98" i="4"/>
  <c r="D16" i="4"/>
  <c r="N16" i="4" s="1"/>
  <c r="Q306" i="4"/>
  <c r="G307" i="4"/>
  <c r="C23" i="4"/>
  <c r="M23" i="4" s="1"/>
  <c r="N183" i="4"/>
  <c r="D184" i="4"/>
  <c r="N274" i="4"/>
  <c r="D275" i="4"/>
  <c r="Q342" i="4"/>
  <c r="G343" i="4"/>
  <c r="M119" i="4"/>
  <c r="C120" i="4"/>
  <c r="F89" i="4"/>
  <c r="P88" i="4"/>
  <c r="D86" i="4"/>
  <c r="N85" i="4"/>
  <c r="D58" i="4"/>
  <c r="N57" i="4"/>
  <c r="G258" i="4"/>
  <c r="Q257" i="4"/>
  <c r="E109" i="4"/>
  <c r="E110" i="4" s="1"/>
  <c r="N247" i="4"/>
  <c r="D248" i="4"/>
  <c r="E276" i="4"/>
  <c r="O276" i="4" s="1"/>
  <c r="E115" i="4"/>
  <c r="O115" i="4" s="1"/>
  <c r="O311" i="4"/>
  <c r="E312" i="4"/>
  <c r="N78" i="4"/>
  <c r="N135" i="4"/>
  <c r="D136" i="4"/>
  <c r="M259" i="4"/>
  <c r="C260" i="4"/>
  <c r="O198" i="4"/>
  <c r="E199" i="4"/>
  <c r="D191" i="4"/>
  <c r="N191" i="4" s="1"/>
  <c r="D51" i="4"/>
  <c r="N50" i="4"/>
  <c r="D219" i="4"/>
  <c r="D220" i="4" s="1"/>
  <c r="P151" i="4"/>
  <c r="F152" i="4"/>
  <c r="P180" i="4"/>
  <c r="E234" i="4"/>
  <c r="O234" i="4" s="1"/>
  <c r="P25" i="4"/>
  <c r="F26" i="4"/>
  <c r="O303" i="4"/>
  <c r="E304" i="4"/>
  <c r="O65" i="4"/>
  <c r="E164" i="4"/>
  <c r="O163" i="4"/>
  <c r="E24" i="4"/>
  <c r="O24" i="4" s="1"/>
  <c r="O318" i="4"/>
  <c r="E319" i="4"/>
  <c r="Q7" i="4"/>
  <c r="G8" i="4"/>
  <c r="J279" i="7"/>
  <c r="J204" i="12"/>
  <c r="J43" i="12"/>
  <c r="J12" i="7"/>
  <c r="J77" i="12"/>
  <c r="J220" i="12"/>
  <c r="J281" i="12"/>
  <c r="J112" i="12"/>
  <c r="J75" i="7"/>
  <c r="J84" i="12"/>
  <c r="J97" i="7"/>
  <c r="J343" i="12"/>
  <c r="J337" i="12"/>
  <c r="J161" i="12"/>
  <c r="J134" i="12"/>
  <c r="J21" i="12"/>
  <c r="J258" i="7"/>
  <c r="J29" i="12"/>
  <c r="J217" i="7"/>
  <c r="J357" i="12"/>
  <c r="J92" i="12"/>
  <c r="J250" i="7"/>
  <c r="J236" i="7"/>
  <c r="J6" i="7"/>
  <c r="J125" i="7"/>
  <c r="J118" i="7"/>
  <c r="J40" i="7"/>
  <c r="J202" i="7"/>
  <c r="J132" i="7"/>
  <c r="J246" i="12"/>
  <c r="J47" i="7"/>
  <c r="J302" i="12"/>
  <c r="L132" i="4"/>
  <c r="B133" i="4"/>
  <c r="L154" i="4"/>
  <c r="B155" i="4"/>
  <c r="H44" i="12"/>
  <c r="I44" i="12"/>
  <c r="B45" i="12"/>
  <c r="M337" i="4"/>
  <c r="C338" i="4"/>
  <c r="N148" i="4"/>
  <c r="D149" i="4"/>
  <c r="H272" i="7"/>
  <c r="I272" i="7"/>
  <c r="B273" i="7"/>
  <c r="I39" i="12"/>
  <c r="H39" i="12"/>
  <c r="B40" i="12"/>
  <c r="L350" i="4"/>
  <c r="B351" i="4"/>
  <c r="M127" i="4"/>
  <c r="C128" i="4"/>
  <c r="O228" i="4"/>
  <c r="E229" i="4"/>
  <c r="I188" i="7"/>
  <c r="H188" i="7"/>
  <c r="B189" i="7"/>
  <c r="P81" i="4"/>
  <c r="F82" i="4"/>
  <c r="P97" i="4"/>
  <c r="F98" i="4"/>
  <c r="N121" i="4"/>
  <c r="D122" i="4"/>
  <c r="L77" i="4"/>
  <c r="B78" i="4"/>
  <c r="I338" i="12"/>
  <c r="H338" i="12"/>
  <c r="B339" i="12"/>
  <c r="O135" i="4"/>
  <c r="E136" i="4"/>
  <c r="L147" i="4"/>
  <c r="B148" i="4"/>
  <c r="P249" i="4"/>
  <c r="F250" i="4"/>
  <c r="L300" i="4"/>
  <c r="B301" i="4"/>
  <c r="N211" i="4"/>
  <c r="D212" i="4"/>
  <c r="L111" i="4"/>
  <c r="B112" i="4"/>
  <c r="H41" i="7"/>
  <c r="I41" i="7"/>
  <c r="B42" i="7"/>
  <c r="I303" i="12"/>
  <c r="H303" i="12"/>
  <c r="B304" i="12"/>
  <c r="I175" i="7"/>
  <c r="H175" i="7"/>
  <c r="B176" i="7"/>
  <c r="O219" i="4"/>
  <c r="E220" i="4"/>
  <c r="O44" i="4"/>
  <c r="E45" i="4"/>
  <c r="M317" i="4"/>
  <c r="C318" i="4"/>
  <c r="H167" i="7"/>
  <c r="I167" i="7"/>
  <c r="B168" i="7"/>
  <c r="M203" i="4"/>
  <c r="C204" i="4"/>
  <c r="P221" i="4"/>
  <c r="F222" i="4"/>
  <c r="J174" i="7"/>
  <c r="J89" i="7"/>
  <c r="P200" i="4"/>
  <c r="F201" i="4"/>
  <c r="J166" i="7"/>
  <c r="P333" i="4"/>
  <c r="F334" i="4"/>
  <c r="H20" i="7"/>
  <c r="I20" i="7"/>
  <c r="J20" i="7" s="1"/>
  <c r="B21" i="7"/>
  <c r="L274" i="4"/>
  <c r="B275" i="4"/>
  <c r="I212" i="12"/>
  <c r="H212" i="12"/>
  <c r="B213" i="12"/>
  <c r="L339" i="4"/>
  <c r="L34" i="4"/>
  <c r="B35" i="4"/>
  <c r="H65" i="7"/>
  <c r="I65" i="7"/>
  <c r="B66" i="7"/>
  <c r="H233" i="7"/>
  <c r="I233" i="7"/>
  <c r="B234" i="7"/>
  <c r="P173" i="4"/>
  <c r="F174" i="4"/>
  <c r="O101" i="4"/>
  <c r="E102" i="4"/>
  <c r="I113" i="7"/>
  <c r="H113" i="7"/>
  <c r="B114" i="7"/>
  <c r="O360" i="4"/>
  <c r="E361" i="4"/>
  <c r="M63" i="4"/>
  <c r="C64" i="4"/>
  <c r="O52" i="4"/>
  <c r="E53" i="4"/>
  <c r="I84" i="7"/>
  <c r="H84" i="7"/>
  <c r="B85" i="7"/>
  <c r="H162" i="12"/>
  <c r="I162" i="12"/>
  <c r="B163" i="12"/>
  <c r="M358" i="4"/>
  <c r="C359" i="4"/>
  <c r="J19" i="7"/>
  <c r="J211" i="12"/>
  <c r="M280" i="4"/>
  <c r="C281" i="4"/>
  <c r="I34" i="7"/>
  <c r="H34" i="7"/>
  <c r="B35" i="7"/>
  <c r="P165" i="4"/>
  <c r="F166" i="4"/>
  <c r="J264" i="7"/>
  <c r="N36" i="4"/>
  <c r="D37" i="4"/>
  <c r="P298" i="4"/>
  <c r="F299" i="4"/>
  <c r="I197" i="12"/>
  <c r="H197" i="12"/>
  <c r="B198" i="12"/>
  <c r="J83" i="7"/>
  <c r="J232" i="7"/>
  <c r="I254" i="12"/>
  <c r="H254" i="12"/>
  <c r="B255" i="12"/>
  <c r="J112" i="7"/>
  <c r="H139" i="7"/>
  <c r="I139" i="7"/>
  <c r="B140" i="7"/>
  <c r="L14" i="4"/>
  <c r="B15" i="4"/>
  <c r="H317" i="12"/>
  <c r="I317" i="12"/>
  <c r="B318" i="12"/>
  <c r="O333" i="4"/>
  <c r="E334" i="4"/>
  <c r="I227" i="12"/>
  <c r="H227" i="12"/>
  <c r="B228" i="12"/>
  <c r="L175" i="4"/>
  <c r="B176" i="4"/>
  <c r="N71" i="4"/>
  <c r="D72" i="4"/>
  <c r="L210" i="4"/>
  <c r="B211" i="4"/>
  <c r="N339" i="4"/>
  <c r="D340" i="4"/>
  <c r="L91" i="4"/>
  <c r="B92" i="4"/>
  <c r="I203" i="7"/>
  <c r="H203" i="7"/>
  <c r="B204" i="7"/>
  <c r="Q356" i="4"/>
  <c r="G357" i="4"/>
  <c r="O79" i="4"/>
  <c r="E80" i="4"/>
  <c r="J98" i="12"/>
  <c r="I93" i="12"/>
  <c r="H93" i="12"/>
  <c r="B94" i="12"/>
  <c r="M106" i="4"/>
  <c r="C107" i="4"/>
  <c r="J196" i="12"/>
  <c r="P137" i="4"/>
  <c r="F138" i="4"/>
  <c r="M323" i="4"/>
  <c r="C324" i="4"/>
  <c r="H280" i="7"/>
  <c r="I280" i="7"/>
  <c r="J280" i="7" s="1"/>
  <c r="B281" i="7"/>
  <c r="I17" i="12"/>
  <c r="H17" i="12"/>
  <c r="B18" i="12"/>
  <c r="J253" i="12"/>
  <c r="P361" i="4"/>
  <c r="F362" i="4"/>
  <c r="Q351" i="4"/>
  <c r="N267" i="4"/>
  <c r="D268" i="4"/>
  <c r="P284" i="4"/>
  <c r="F285" i="4"/>
  <c r="J316" i="12"/>
  <c r="M273" i="4"/>
  <c r="C274" i="4"/>
  <c r="M267" i="4"/>
  <c r="C268" i="4"/>
  <c r="I120" i="12"/>
  <c r="H120" i="12"/>
  <c r="B121" i="12"/>
  <c r="L217" i="4"/>
  <c r="B218" i="4"/>
  <c r="M254" i="4"/>
  <c r="C255" i="4"/>
  <c r="M14" i="4"/>
  <c r="C15" i="4"/>
  <c r="J16" i="12"/>
  <c r="H209" i="7"/>
  <c r="I209" i="7"/>
  <c r="J209" i="7" s="1"/>
  <c r="B210" i="7"/>
  <c r="O87" i="4"/>
  <c r="E88" i="4"/>
  <c r="O30" i="4"/>
  <c r="E31" i="4"/>
  <c r="I113" i="12"/>
  <c r="H113" i="12"/>
  <c r="B114" i="12"/>
  <c r="L21" i="4"/>
  <c r="B22" i="4"/>
  <c r="I309" i="12"/>
  <c r="H309" i="12"/>
  <c r="B310" i="12"/>
  <c r="I275" i="12"/>
  <c r="H275" i="12"/>
  <c r="B276" i="12"/>
  <c r="I247" i="12"/>
  <c r="H247" i="12"/>
  <c r="B248" i="12"/>
  <c r="N29" i="4"/>
  <c r="D30" i="4"/>
  <c r="M77" i="4"/>
  <c r="C78" i="4"/>
  <c r="P123" i="4"/>
  <c r="F124" i="4"/>
  <c r="M331" i="4"/>
  <c r="C332" i="4"/>
  <c r="H133" i="7"/>
  <c r="I133" i="7"/>
  <c r="J133" i="7" s="1"/>
  <c r="B134" i="7"/>
  <c r="I85" i="12"/>
  <c r="H85" i="12"/>
  <c r="B86" i="12"/>
  <c r="M70" i="4"/>
  <c r="C71" i="4"/>
  <c r="J187" i="7"/>
  <c r="M351" i="4"/>
  <c r="C352" i="4"/>
  <c r="L104" i="4"/>
  <c r="B105" i="4"/>
  <c r="M345" i="4"/>
  <c r="C346" i="4"/>
  <c r="I99" i="12"/>
  <c r="H99" i="12"/>
  <c r="B100" i="12"/>
  <c r="N295" i="4"/>
  <c r="D296" i="4"/>
  <c r="M308" i="4"/>
  <c r="C309" i="4"/>
  <c r="Q314" i="4"/>
  <c r="G315" i="4"/>
  <c r="M36" i="4"/>
  <c r="C37" i="4"/>
  <c r="L119" i="4"/>
  <c r="B120" i="4"/>
  <c r="I289" i="12"/>
  <c r="H289" i="12"/>
  <c r="B290" i="12"/>
  <c r="M8" i="4"/>
  <c r="I8" i="4"/>
  <c r="H8" i="4"/>
  <c r="C9" i="4"/>
  <c r="N43" i="4"/>
  <c r="D44" i="4"/>
  <c r="Q321" i="4"/>
  <c r="G322" i="4"/>
  <c r="P103" i="4"/>
  <c r="F104" i="4"/>
  <c r="L140" i="4"/>
  <c r="B141" i="4"/>
  <c r="I13" i="7"/>
  <c r="H13" i="7"/>
  <c r="B14" i="7"/>
  <c r="M246" i="4"/>
  <c r="C247" i="4"/>
  <c r="I196" i="7"/>
  <c r="H196" i="7"/>
  <c r="B197" i="7"/>
  <c r="L294" i="4"/>
  <c r="B295" i="4"/>
  <c r="P60" i="4"/>
  <c r="F61" i="4"/>
  <c r="N64" i="4"/>
  <c r="D65" i="4"/>
  <c r="I170" i="12"/>
  <c r="H170" i="12"/>
  <c r="B171" i="12"/>
  <c r="N129" i="4"/>
  <c r="D130" i="4"/>
  <c r="R7" i="4"/>
  <c r="S7" i="4"/>
  <c r="L322" i="4"/>
  <c r="B323" i="4"/>
  <c r="P327" i="4"/>
  <c r="F328" i="4"/>
  <c r="P292" i="4"/>
  <c r="F293" i="4"/>
  <c r="H146" i="7"/>
  <c r="I146" i="7"/>
  <c r="J146" i="7" s="1"/>
  <c r="B147" i="7"/>
  <c r="H55" i="7"/>
  <c r="I55" i="7"/>
  <c r="J55" i="7" s="1"/>
  <c r="B56" i="7"/>
  <c r="O296" i="4"/>
  <c r="E297" i="4"/>
  <c r="J195" i="7"/>
  <c r="O240" i="4"/>
  <c r="E241" i="4"/>
  <c r="O289" i="4"/>
  <c r="E290" i="4"/>
  <c r="N317" i="4"/>
  <c r="D318" i="4"/>
  <c r="O93" i="4"/>
  <c r="E94" i="4"/>
  <c r="O254" i="4"/>
  <c r="E255" i="4"/>
  <c r="I366" i="12"/>
  <c r="H366" i="12"/>
  <c r="B367" i="12"/>
  <c r="I177" i="12"/>
  <c r="H177" i="12"/>
  <c r="B178" i="12"/>
  <c r="P46" i="4"/>
  <c r="F47" i="4"/>
  <c r="N169" i="4"/>
  <c r="D170" i="4"/>
  <c r="I344" i="12"/>
  <c r="H344" i="12"/>
  <c r="B345" i="12"/>
  <c r="P207" i="4"/>
  <c r="F208" i="4"/>
  <c r="M99" i="4"/>
  <c r="C100" i="4"/>
  <c r="P18" i="4"/>
  <c r="F19" i="4"/>
  <c r="L56" i="4"/>
  <c r="B57" i="4"/>
  <c r="P319" i="4"/>
  <c r="F320" i="4"/>
  <c r="I52" i="12"/>
  <c r="H52" i="12"/>
  <c r="B53" i="12"/>
  <c r="N366" i="4"/>
  <c r="D367" i="4"/>
  <c r="L343" i="4"/>
  <c r="B344" i="4"/>
  <c r="Q335" i="4"/>
  <c r="G336" i="4"/>
  <c r="J145" i="7"/>
  <c r="L265" i="4"/>
  <c r="B266" i="4"/>
  <c r="J54" i="7"/>
  <c r="I221" i="12"/>
  <c r="H221" i="12"/>
  <c r="B222" i="12"/>
  <c r="L183" i="4"/>
  <c r="B184" i="4"/>
  <c r="M182" i="4"/>
  <c r="C183" i="4"/>
  <c r="Q300" i="4"/>
  <c r="G301" i="4"/>
  <c r="I265" i="7"/>
  <c r="H265" i="7"/>
  <c r="B266" i="7"/>
  <c r="P53" i="4"/>
  <c r="F54" i="4"/>
  <c r="L195" i="4"/>
  <c r="B196" i="4"/>
  <c r="N156" i="4"/>
  <c r="D157" i="4"/>
  <c r="N79" i="4"/>
  <c r="D80" i="4"/>
  <c r="L27" i="4"/>
  <c r="B28" i="4"/>
  <c r="H218" i="7"/>
  <c r="I218" i="7"/>
  <c r="B219" i="7"/>
  <c r="J365" i="12"/>
  <c r="J51" i="12"/>
  <c r="J176" i="12"/>
  <c r="H27" i="7"/>
  <c r="I27" i="7"/>
  <c r="B28" i="7"/>
  <c r="M294" i="4"/>
  <c r="C295" i="4"/>
  <c r="L232" i="4"/>
  <c r="B233" i="4"/>
  <c r="L48" i="4"/>
  <c r="B49" i="4"/>
  <c r="P74" i="4"/>
  <c r="F75" i="4"/>
  <c r="I269" i="12"/>
  <c r="H269" i="12"/>
  <c r="B270" i="12"/>
  <c r="H184" i="12"/>
  <c r="I184" i="12"/>
  <c r="B185" i="12"/>
  <c r="O121" i="4"/>
  <c r="E122" i="4"/>
  <c r="M148" i="4"/>
  <c r="C149" i="4"/>
  <c r="M189" i="4"/>
  <c r="C190" i="4"/>
  <c r="P109" i="4"/>
  <c r="F110" i="4"/>
  <c r="I205" i="12"/>
  <c r="H205" i="12"/>
  <c r="B206" i="12"/>
  <c r="N141" i="4"/>
  <c r="D142" i="4"/>
  <c r="I239" i="12"/>
  <c r="H239" i="12"/>
  <c r="B240" i="12"/>
  <c r="I9" i="12"/>
  <c r="H9" i="12"/>
  <c r="B10" i="12"/>
  <c r="J26" i="7"/>
  <c r="O149" i="4"/>
  <c r="E150" i="4"/>
  <c r="Q278" i="4"/>
  <c r="G279" i="4"/>
  <c r="L280" i="4"/>
  <c r="B281" i="4"/>
  <c r="M217" i="4"/>
  <c r="C218" i="4"/>
  <c r="I331" i="12"/>
  <c r="H331" i="12"/>
  <c r="B332" i="12"/>
  <c r="L42" i="4"/>
  <c r="B43" i="4"/>
  <c r="I261" i="12"/>
  <c r="H261" i="12"/>
  <c r="B262" i="12"/>
  <c r="I154" i="7"/>
  <c r="H154" i="7"/>
  <c r="B155" i="7"/>
  <c r="L100" i="4"/>
  <c r="B101" i="4"/>
  <c r="J169" i="12"/>
  <c r="L168" i="4"/>
  <c r="B169" i="4"/>
  <c r="L357" i="4"/>
  <c r="B358" i="4"/>
  <c r="I98" i="7"/>
  <c r="H98" i="7"/>
  <c r="B99" i="7"/>
  <c r="O59" i="4"/>
  <c r="E60" i="4"/>
  <c r="I237" i="7"/>
  <c r="H237" i="7"/>
  <c r="B238" i="7"/>
  <c r="M28" i="4"/>
  <c r="C29" i="4"/>
  <c r="L70" i="4"/>
  <c r="B71" i="4"/>
  <c r="O171" i="4"/>
  <c r="E172" i="4"/>
  <c r="N331" i="4"/>
  <c r="D332" i="4"/>
  <c r="P277" i="4"/>
  <c r="F278" i="4"/>
  <c r="M42" i="4"/>
  <c r="C43" i="4"/>
  <c r="M113" i="4"/>
  <c r="C114" i="4"/>
  <c r="L188" i="4"/>
  <c r="B189" i="4"/>
  <c r="I90" i="7"/>
  <c r="H90" i="7"/>
  <c r="B91" i="7"/>
  <c r="O66" i="4"/>
  <c r="E67" i="4"/>
  <c r="T5" i="4"/>
  <c r="M197" i="4"/>
  <c r="C198" i="4"/>
  <c r="H7" i="7"/>
  <c r="I7" i="7"/>
  <c r="C8" i="7"/>
  <c r="P270" i="4"/>
  <c r="F271" i="4"/>
  <c r="M287" i="4"/>
  <c r="C288" i="4"/>
  <c r="I126" i="7"/>
  <c r="H126" i="7"/>
  <c r="B127" i="7"/>
  <c r="N204" i="4"/>
  <c r="D205" i="4"/>
  <c r="J238" i="12"/>
  <c r="O191" i="4"/>
  <c r="E192" i="4"/>
  <c r="N99" i="4"/>
  <c r="D100" i="4"/>
  <c r="N162" i="4"/>
  <c r="D163" i="4"/>
  <c r="J330" i="12"/>
  <c r="J260" i="12"/>
  <c r="J153" i="7"/>
  <c r="L127" i="4"/>
  <c r="B128" i="4"/>
  <c r="I22" i="12"/>
  <c r="H22" i="12"/>
  <c r="B23" i="12"/>
  <c r="I119" i="7"/>
  <c r="H119" i="7"/>
  <c r="B120" i="7"/>
  <c r="P193" i="4"/>
  <c r="F194" i="4"/>
  <c r="M231" i="4"/>
  <c r="C232" i="4"/>
  <c r="L203" i="4"/>
  <c r="B204" i="4"/>
  <c r="I244" i="7"/>
  <c r="H244" i="7"/>
  <c r="B245" i="7"/>
  <c r="I64" i="12"/>
  <c r="H64" i="12"/>
  <c r="B65" i="12"/>
  <c r="O367" i="4"/>
  <c r="E368" i="4"/>
  <c r="H74" i="12"/>
  <c r="I74" i="12"/>
  <c r="B75" i="12"/>
  <c r="H223" i="7"/>
  <c r="I223" i="7"/>
  <c r="J223" i="7" s="1"/>
  <c r="B224" i="7"/>
  <c r="I233" i="12"/>
  <c r="H233" i="12"/>
  <c r="B234" i="12"/>
  <c r="Q363" i="4"/>
  <c r="G364" i="4"/>
  <c r="N197" i="4"/>
  <c r="D198" i="4"/>
  <c r="M168" i="4"/>
  <c r="C169" i="4"/>
  <c r="L161" i="4"/>
  <c r="B162" i="4"/>
  <c r="P187" i="4"/>
  <c r="O128" i="4"/>
  <c r="E129" i="4"/>
  <c r="Q264" i="4"/>
  <c r="G265" i="4"/>
  <c r="N309" i="4"/>
  <c r="D310" i="4"/>
  <c r="J288" i="12"/>
  <c r="P39" i="4"/>
  <c r="F40" i="4"/>
  <c r="I352" i="12"/>
  <c r="H352" i="12"/>
  <c r="B353" i="12"/>
  <c r="M154" i="4"/>
  <c r="C155" i="4"/>
  <c r="P312" i="4"/>
  <c r="F313" i="4"/>
  <c r="J243" i="7"/>
  <c r="J63" i="12"/>
  <c r="L314" i="4"/>
  <c r="B315" i="4"/>
  <c r="I324" i="12"/>
  <c r="H324" i="12"/>
  <c r="B325" i="12"/>
  <c r="P214" i="4"/>
  <c r="F215" i="4"/>
  <c r="N302" i="4"/>
  <c r="D303" i="4"/>
  <c r="P354" i="4"/>
  <c r="F355" i="4"/>
  <c r="J73" i="12"/>
  <c r="H181" i="7"/>
  <c r="I181" i="7"/>
  <c r="J181" i="7" s="1"/>
  <c r="B182" i="7"/>
  <c r="I110" i="12"/>
  <c r="H110" i="12"/>
  <c r="I282" i="12"/>
  <c r="H282" i="12"/>
  <c r="B283" i="12"/>
  <c r="M366" i="4"/>
  <c r="C367" i="4"/>
  <c r="L308" i="4"/>
  <c r="B309" i="4"/>
  <c r="M302" i="4"/>
  <c r="C303" i="4"/>
  <c r="O177" i="4"/>
  <c r="E178" i="4"/>
  <c r="O346" i="4"/>
  <c r="E347" i="4"/>
  <c r="J323" i="12"/>
  <c r="N281" i="4"/>
  <c r="D282" i="4"/>
  <c r="P340" i="4"/>
  <c r="F341" i="4"/>
  <c r="P181" i="4"/>
  <c r="F182" i="4"/>
  <c r="Q292" i="4"/>
  <c r="G293" i="4"/>
  <c r="I191" i="12"/>
  <c r="H191" i="12"/>
  <c r="B192" i="12"/>
  <c r="N113" i="4"/>
  <c r="D114" i="4"/>
  <c r="D355" i="4"/>
  <c r="J351" i="12"/>
  <c r="O213" i="4"/>
  <c r="E214" i="4"/>
  <c r="J160" i="7"/>
  <c r="L83" i="4"/>
  <c r="B84" i="4"/>
  <c r="O282" i="4"/>
  <c r="E283" i="4"/>
  <c r="I156" i="12"/>
  <c r="H156" i="12"/>
  <c r="B157" i="12"/>
  <c r="O261" i="4"/>
  <c r="E262" i="4"/>
  <c r="N92" i="4"/>
  <c r="D93" i="4"/>
  <c r="L328" i="4"/>
  <c r="B329" i="4"/>
  <c r="J232" i="12"/>
  <c r="I129" i="12"/>
  <c r="H129" i="12"/>
  <c r="B130" i="12"/>
  <c r="L223" i="4"/>
  <c r="B224" i="4"/>
  <c r="I48" i="7"/>
  <c r="H48" i="7"/>
  <c r="B49" i="7"/>
  <c r="M161" i="4"/>
  <c r="C162" i="4"/>
  <c r="I149" i="12"/>
  <c r="H149" i="12"/>
  <c r="B150" i="12"/>
  <c r="I57" i="12"/>
  <c r="H57" i="12"/>
  <c r="B58" i="12"/>
  <c r="D192" i="4"/>
  <c r="P130" i="4"/>
  <c r="F131" i="4"/>
  <c r="J180" i="7"/>
  <c r="J109" i="12"/>
  <c r="O325" i="4"/>
  <c r="E326" i="4"/>
  <c r="P230" i="4"/>
  <c r="F231" i="4"/>
  <c r="I231" i="4" s="1"/>
  <c r="M238" i="4"/>
  <c r="C239" i="4"/>
  <c r="J274" i="12"/>
  <c r="N239" i="4"/>
  <c r="D240" i="4"/>
  <c r="I161" i="7"/>
  <c r="H161" i="7"/>
  <c r="B162" i="7"/>
  <c r="O206" i="4"/>
  <c r="E207" i="4"/>
  <c r="L239" i="4"/>
  <c r="B240" i="4"/>
  <c r="N106" i="4"/>
  <c r="D107" i="4"/>
  <c r="H105" i="7"/>
  <c r="I105" i="7"/>
  <c r="B106" i="7"/>
  <c r="J190" i="12"/>
  <c r="J104" i="7"/>
  <c r="I70" i="7"/>
  <c r="H70" i="7"/>
  <c r="B71" i="7"/>
  <c r="L64" i="4"/>
  <c r="B65" i="4"/>
  <c r="T6" i="4"/>
  <c r="O339" i="4"/>
  <c r="E340" i="4"/>
  <c r="J155" i="12"/>
  <c r="N8" i="4"/>
  <c r="D9" i="4"/>
  <c r="J69" i="7"/>
  <c r="I295" i="12"/>
  <c r="H295" i="12"/>
  <c r="B296" i="12"/>
  <c r="J148" i="12"/>
  <c r="I143" i="12"/>
  <c r="H143" i="12"/>
  <c r="B144" i="12"/>
  <c r="I251" i="7"/>
  <c r="H251" i="7"/>
  <c r="B252" i="7"/>
  <c r="P11" i="4"/>
  <c r="F12" i="4"/>
  <c r="M176" i="4"/>
  <c r="C177" i="4"/>
  <c r="L258" i="4"/>
  <c r="B259" i="4"/>
  <c r="N226" i="4"/>
  <c r="D227" i="4"/>
  <c r="O354" i="4"/>
  <c r="E355" i="4"/>
  <c r="I78" i="12"/>
  <c r="H78" i="12"/>
  <c r="B79" i="12"/>
  <c r="I358" i="12"/>
  <c r="H358" i="12"/>
  <c r="B359" i="12"/>
  <c r="H76" i="7"/>
  <c r="I76" i="7"/>
  <c r="J76" i="7" s="1"/>
  <c r="B77" i="7"/>
  <c r="P33" i="4"/>
  <c r="F34" i="4"/>
  <c r="L287" i="4"/>
  <c r="B288" i="4"/>
  <c r="N346" i="4"/>
  <c r="D347" i="4"/>
  <c r="N360" i="4"/>
  <c r="D361" i="4"/>
  <c r="O247" i="4"/>
  <c r="E248" i="4"/>
  <c r="L246" i="4"/>
  <c r="B247" i="4"/>
  <c r="P305" i="4"/>
  <c r="F306" i="4"/>
  <c r="M210" i="4"/>
  <c r="C211" i="4"/>
  <c r="O185" i="4"/>
  <c r="E186" i="4"/>
  <c r="J294" i="12"/>
  <c r="N22" i="4"/>
  <c r="D23" i="4"/>
  <c r="J142" i="12"/>
  <c r="L363" i="4"/>
  <c r="B364" i="4"/>
  <c r="N325" i="4"/>
  <c r="D326" i="4"/>
  <c r="M133" i="4"/>
  <c r="C134" i="4"/>
  <c r="I135" i="12"/>
  <c r="H135" i="12"/>
  <c r="B136" i="12"/>
  <c r="J56" i="12"/>
  <c r="Q329" i="4"/>
  <c r="G330" i="4"/>
  <c r="P116" i="4"/>
  <c r="F117" i="4"/>
  <c r="I30" i="12"/>
  <c r="H30" i="12"/>
  <c r="B31" i="12"/>
  <c r="I259" i="7"/>
  <c r="H259" i="7"/>
  <c r="B260" i="7"/>
  <c r="J233" i="7" l="1"/>
  <c r="J113" i="7"/>
  <c r="J34" i="7"/>
  <c r="J105" i="7"/>
  <c r="F265" i="4"/>
  <c r="C58" i="4"/>
  <c r="M58" i="4" s="1"/>
  <c r="M225" i="4"/>
  <c r="N177" i="4"/>
  <c r="C86" i="4"/>
  <c r="G287" i="4"/>
  <c r="G288" i="4" s="1"/>
  <c r="F237" i="4"/>
  <c r="C59" i="4"/>
  <c r="E74" i="4"/>
  <c r="C143" i="4"/>
  <c r="C144" i="4" s="1"/>
  <c r="F146" i="4"/>
  <c r="P146" i="4" s="1"/>
  <c r="C93" i="4"/>
  <c r="D262" i="4"/>
  <c r="J162" i="12"/>
  <c r="J317" i="12"/>
  <c r="J289" i="12"/>
  <c r="J30" i="12"/>
  <c r="F69" i="4"/>
  <c r="O38" i="4"/>
  <c r="N254" i="4"/>
  <c r="M50" i="4"/>
  <c r="E18" i="4"/>
  <c r="E19" i="4" s="1"/>
  <c r="O157" i="4"/>
  <c r="D290" i="4"/>
  <c r="N290" i="4" s="1"/>
  <c r="O143" i="4"/>
  <c r="E144" i="4"/>
  <c r="O11" i="4"/>
  <c r="Q272" i="4"/>
  <c r="F349" i="4"/>
  <c r="P349" i="4" s="1"/>
  <c r="D17" i="4"/>
  <c r="N17" i="4" s="1"/>
  <c r="E235" i="4"/>
  <c r="O235" i="4" s="1"/>
  <c r="P257" i="4"/>
  <c r="F258" i="4"/>
  <c r="F244" i="4"/>
  <c r="P244" i="4" s="1"/>
  <c r="C52" i="4"/>
  <c r="M52" i="4" s="1"/>
  <c r="D185" i="4"/>
  <c r="N184" i="4"/>
  <c r="N219" i="4"/>
  <c r="G308" i="4"/>
  <c r="Q307" i="4"/>
  <c r="C24" i="4"/>
  <c r="C25" i="4" s="1"/>
  <c r="P159" i="4"/>
  <c r="F160" i="4"/>
  <c r="N233" i="4"/>
  <c r="D234" i="4"/>
  <c r="I100" i="4"/>
  <c r="D137" i="4"/>
  <c r="N136" i="4"/>
  <c r="M260" i="4"/>
  <c r="C261" i="4"/>
  <c r="J8" i="4"/>
  <c r="O109" i="4"/>
  <c r="P26" i="4"/>
  <c r="F27" i="4"/>
  <c r="N58" i="4"/>
  <c r="D59" i="4"/>
  <c r="E116" i="4"/>
  <c r="O116" i="4" s="1"/>
  <c r="E313" i="4"/>
  <c r="O312" i="4"/>
  <c r="N248" i="4"/>
  <c r="D249" i="4"/>
  <c r="O164" i="4"/>
  <c r="E165" i="4"/>
  <c r="N86" i="4"/>
  <c r="D87" i="4"/>
  <c r="F90" i="4"/>
  <c r="P89" i="4"/>
  <c r="E25" i="4"/>
  <c r="O25" i="4" s="1"/>
  <c r="H100" i="4"/>
  <c r="G344" i="4"/>
  <c r="Q343" i="4"/>
  <c r="M120" i="4"/>
  <c r="C121" i="4"/>
  <c r="D52" i="4"/>
  <c r="N51" i="4"/>
  <c r="O304" i="4"/>
  <c r="E305" i="4"/>
  <c r="P152" i="4"/>
  <c r="F153" i="4"/>
  <c r="E277" i="4"/>
  <c r="O277" i="4" s="1"/>
  <c r="D276" i="4"/>
  <c r="N275" i="4"/>
  <c r="Q8" i="4"/>
  <c r="G9" i="4"/>
  <c r="E320" i="4"/>
  <c r="O319" i="4"/>
  <c r="Q258" i="4"/>
  <c r="G259" i="4"/>
  <c r="E200" i="4"/>
  <c r="O199" i="4"/>
  <c r="J221" i="12"/>
  <c r="J175" i="7"/>
  <c r="J331" i="12"/>
  <c r="J196" i="7"/>
  <c r="J90" i="7"/>
  <c r="J177" i="12"/>
  <c r="J52" i="12"/>
  <c r="J259" i="7"/>
  <c r="J309" i="12"/>
  <c r="J203" i="7"/>
  <c r="J126" i="7"/>
  <c r="J156" i="12"/>
  <c r="J48" i="7"/>
  <c r="J13" i="7"/>
  <c r="J57" i="12"/>
  <c r="J9" i="12"/>
  <c r="J366" i="12"/>
  <c r="J272" i="7"/>
  <c r="I270" i="12"/>
  <c r="H270" i="12"/>
  <c r="B271" i="12"/>
  <c r="Q357" i="4"/>
  <c r="G358" i="4"/>
  <c r="I157" i="12"/>
  <c r="H157" i="12"/>
  <c r="B158" i="12"/>
  <c r="I238" i="7"/>
  <c r="H238" i="7"/>
  <c r="B239" i="7"/>
  <c r="L57" i="4"/>
  <c r="B58" i="4"/>
  <c r="N220" i="4"/>
  <c r="D221" i="4"/>
  <c r="N326" i="4"/>
  <c r="D327" i="4"/>
  <c r="N361" i="4"/>
  <c r="D362" i="4"/>
  <c r="L329" i="4"/>
  <c r="B330" i="4"/>
  <c r="I8" i="7"/>
  <c r="H8" i="7"/>
  <c r="C9" i="7"/>
  <c r="M149" i="4"/>
  <c r="C150" i="4"/>
  <c r="I28" i="7"/>
  <c r="H28" i="7"/>
  <c r="B29" i="7"/>
  <c r="N65" i="4"/>
  <c r="D66" i="4"/>
  <c r="M9" i="4"/>
  <c r="I9" i="4"/>
  <c r="H9" i="4"/>
  <c r="C10" i="4"/>
  <c r="M346" i="4"/>
  <c r="C347" i="4"/>
  <c r="N72" i="4"/>
  <c r="D73" i="4"/>
  <c r="I168" i="7"/>
  <c r="H168" i="7"/>
  <c r="B169" i="7"/>
  <c r="L301" i="4"/>
  <c r="B302" i="4"/>
  <c r="H45" i="12"/>
  <c r="I45" i="12"/>
  <c r="B46" i="12"/>
  <c r="H283" i="12"/>
  <c r="I283" i="12"/>
  <c r="B284" i="12"/>
  <c r="I192" i="12"/>
  <c r="H192" i="12"/>
  <c r="B193" i="12"/>
  <c r="L309" i="4"/>
  <c r="B310" i="4"/>
  <c r="M169" i="4"/>
  <c r="C170" i="4"/>
  <c r="J244" i="7"/>
  <c r="J7" i="7"/>
  <c r="M218" i="4"/>
  <c r="C219" i="4"/>
  <c r="J27" i="7"/>
  <c r="J265" i="7"/>
  <c r="O297" i="4"/>
  <c r="E298" i="4"/>
  <c r="P124" i="4"/>
  <c r="F125" i="4"/>
  <c r="I210" i="7"/>
  <c r="H210" i="7"/>
  <c r="B211" i="7"/>
  <c r="P285" i="4"/>
  <c r="F286" i="4"/>
  <c r="I94" i="12"/>
  <c r="H94" i="12"/>
  <c r="B95" i="12"/>
  <c r="P174" i="4"/>
  <c r="F175" i="4"/>
  <c r="O110" i="4"/>
  <c r="E111" i="4"/>
  <c r="J167" i="7"/>
  <c r="J44" i="12"/>
  <c r="L364" i="4"/>
  <c r="B365" i="4"/>
  <c r="O207" i="4"/>
  <c r="E208" i="4"/>
  <c r="L204" i="4"/>
  <c r="B205" i="4"/>
  <c r="O122" i="4"/>
  <c r="E123" i="4"/>
  <c r="Q301" i="4"/>
  <c r="G302" i="4"/>
  <c r="L344" i="4"/>
  <c r="B345" i="4"/>
  <c r="N170" i="4"/>
  <c r="D171" i="4"/>
  <c r="P61" i="4"/>
  <c r="F62" i="4"/>
  <c r="L105" i="4"/>
  <c r="B106" i="4"/>
  <c r="O12" i="4"/>
  <c r="E13" i="4"/>
  <c r="O340" i="4"/>
  <c r="E341" i="4"/>
  <c r="N192" i="4"/>
  <c r="D193" i="4"/>
  <c r="M177" i="4"/>
  <c r="C178" i="4"/>
  <c r="J191" i="12"/>
  <c r="P313" i="4"/>
  <c r="F314" i="4"/>
  <c r="N198" i="4"/>
  <c r="D199" i="4"/>
  <c r="M198" i="4"/>
  <c r="C199" i="4"/>
  <c r="L169" i="4"/>
  <c r="B170" i="4"/>
  <c r="L281" i="4"/>
  <c r="B282" i="4"/>
  <c r="I56" i="7"/>
  <c r="H56" i="7"/>
  <c r="B57" i="7"/>
  <c r="S8" i="4"/>
  <c r="R8" i="4"/>
  <c r="M78" i="4"/>
  <c r="C79" i="4"/>
  <c r="N268" i="4"/>
  <c r="D269" i="4"/>
  <c r="J93" i="12"/>
  <c r="M359" i="4"/>
  <c r="C360" i="4"/>
  <c r="I234" i="7"/>
  <c r="H234" i="7"/>
  <c r="P201" i="4"/>
  <c r="F202" i="4"/>
  <c r="M318" i="4"/>
  <c r="C319" i="4"/>
  <c r="I189" i="7"/>
  <c r="H189" i="7"/>
  <c r="B190" i="7"/>
  <c r="P69" i="4"/>
  <c r="F70" i="4"/>
  <c r="L295" i="4"/>
  <c r="B296" i="4"/>
  <c r="I290" i="12"/>
  <c r="H290" i="12"/>
  <c r="B291" i="12"/>
  <c r="L176" i="4"/>
  <c r="B177" i="4"/>
  <c r="I255" i="12"/>
  <c r="H255" i="12"/>
  <c r="B256" i="12"/>
  <c r="L288" i="4"/>
  <c r="B289" i="4"/>
  <c r="I58" i="12"/>
  <c r="H58" i="12"/>
  <c r="B59" i="12"/>
  <c r="Q293" i="4"/>
  <c r="G294" i="4"/>
  <c r="M59" i="4"/>
  <c r="C60" i="4"/>
  <c r="P47" i="4"/>
  <c r="F48" i="4"/>
  <c r="P12" i="4"/>
  <c r="F13" i="4"/>
  <c r="M367" i="4"/>
  <c r="C368" i="4"/>
  <c r="M155" i="4"/>
  <c r="C156" i="4"/>
  <c r="L71" i="4"/>
  <c r="B72" i="4"/>
  <c r="J184" i="12"/>
  <c r="N30" i="4"/>
  <c r="D31" i="4"/>
  <c r="M15" i="4"/>
  <c r="C16" i="4"/>
  <c r="Q352" i="4"/>
  <c r="G353" i="4"/>
  <c r="Q353" i="4" s="1"/>
  <c r="O80" i="4"/>
  <c r="E81" i="4"/>
  <c r="O45" i="4"/>
  <c r="E46" i="4"/>
  <c r="J188" i="7"/>
  <c r="P265" i="4"/>
  <c r="F266" i="4"/>
  <c r="N93" i="4"/>
  <c r="D94" i="4"/>
  <c r="I185" i="12"/>
  <c r="H185" i="12"/>
  <c r="B186" i="12"/>
  <c r="Q288" i="4"/>
  <c r="G289" i="4"/>
  <c r="Q289" i="4" s="1"/>
  <c r="I162" i="7"/>
  <c r="H162" i="7"/>
  <c r="B163" i="7"/>
  <c r="O262" i="4"/>
  <c r="E263" i="4"/>
  <c r="P182" i="4"/>
  <c r="R182" i="4" s="1"/>
  <c r="F183" i="4"/>
  <c r="P183" i="4" s="1"/>
  <c r="I182" i="4"/>
  <c r="H182" i="4"/>
  <c r="M232" i="4"/>
  <c r="C233" i="4"/>
  <c r="I233" i="4" s="1"/>
  <c r="N100" i="4"/>
  <c r="D101" i="4"/>
  <c r="O67" i="4"/>
  <c r="E68" i="4"/>
  <c r="N367" i="4"/>
  <c r="D368" i="4"/>
  <c r="M352" i="4"/>
  <c r="C353" i="4"/>
  <c r="J254" i="12"/>
  <c r="I66" i="7"/>
  <c r="H66" i="7"/>
  <c r="P250" i="4"/>
  <c r="F251" i="4"/>
  <c r="O229" i="4"/>
  <c r="E230" i="4"/>
  <c r="I163" i="12"/>
  <c r="H163" i="12"/>
  <c r="B164" i="12"/>
  <c r="J65" i="7"/>
  <c r="O220" i="4"/>
  <c r="E221" i="4"/>
  <c r="I197" i="7"/>
  <c r="H197" i="7"/>
  <c r="B198" i="7"/>
  <c r="I228" i="12"/>
  <c r="H228" i="12"/>
  <c r="B229" i="12"/>
  <c r="L148" i="4"/>
  <c r="B149" i="4"/>
  <c r="M128" i="4"/>
  <c r="C129" i="4"/>
  <c r="Q279" i="4"/>
  <c r="G280" i="4"/>
  <c r="H219" i="7"/>
  <c r="I219" i="7"/>
  <c r="J219" i="7" s="1"/>
  <c r="B220" i="7"/>
  <c r="I53" i="12"/>
  <c r="H53" i="12"/>
  <c r="B54" i="12"/>
  <c r="I178" i="12"/>
  <c r="H178" i="12"/>
  <c r="B179" i="12"/>
  <c r="N23" i="4"/>
  <c r="D24" i="4"/>
  <c r="J251" i="7"/>
  <c r="L65" i="4"/>
  <c r="B66" i="4"/>
  <c r="N240" i="4"/>
  <c r="D241" i="4"/>
  <c r="I150" i="12"/>
  <c r="H150" i="12"/>
  <c r="B151" i="12"/>
  <c r="J282" i="12"/>
  <c r="J352" i="12"/>
  <c r="I234" i="12"/>
  <c r="H234" i="12"/>
  <c r="B235" i="12"/>
  <c r="M29" i="4"/>
  <c r="C30" i="4"/>
  <c r="J269" i="12"/>
  <c r="J218" i="7"/>
  <c r="L184" i="4"/>
  <c r="B185" i="4"/>
  <c r="J247" i="12"/>
  <c r="N262" i="4"/>
  <c r="D263" i="4"/>
  <c r="L35" i="4"/>
  <c r="B36" i="4"/>
  <c r="L155" i="4"/>
  <c r="B156" i="4"/>
  <c r="H252" i="7"/>
  <c r="I252" i="7"/>
  <c r="B253" i="7"/>
  <c r="J161" i="7"/>
  <c r="P194" i="4"/>
  <c r="F195" i="4"/>
  <c r="L101" i="4"/>
  <c r="O150" i="4"/>
  <c r="E151" i="4"/>
  <c r="P75" i="4"/>
  <c r="F76" i="4"/>
  <c r="I147" i="7"/>
  <c r="H147" i="7"/>
  <c r="B148" i="7"/>
  <c r="I276" i="12"/>
  <c r="H276" i="12"/>
  <c r="B277" i="12"/>
  <c r="M255" i="4"/>
  <c r="C256" i="4"/>
  <c r="I18" i="12"/>
  <c r="H18" i="12"/>
  <c r="B19" i="12"/>
  <c r="J227" i="12"/>
  <c r="I85" i="7"/>
  <c r="H85" i="7"/>
  <c r="B86" i="7"/>
  <c r="L351" i="4"/>
  <c r="B352" i="4"/>
  <c r="I120" i="7"/>
  <c r="H120" i="7"/>
  <c r="B121" i="7"/>
  <c r="J149" i="12"/>
  <c r="J233" i="12"/>
  <c r="L189" i="4"/>
  <c r="B190" i="4"/>
  <c r="L28" i="4"/>
  <c r="B29" i="4"/>
  <c r="I367" i="12"/>
  <c r="H367" i="12"/>
  <c r="B368" i="12"/>
  <c r="M247" i="4"/>
  <c r="C248" i="4"/>
  <c r="M37" i="4"/>
  <c r="C38" i="4"/>
  <c r="M71" i="4"/>
  <c r="C72" i="4"/>
  <c r="I204" i="7"/>
  <c r="H204" i="7"/>
  <c r="B205" i="7"/>
  <c r="O334" i="4"/>
  <c r="E335" i="4"/>
  <c r="I176" i="7"/>
  <c r="H176" i="7"/>
  <c r="B177" i="7"/>
  <c r="N347" i="4"/>
  <c r="D348" i="4"/>
  <c r="P40" i="4"/>
  <c r="F41" i="4"/>
  <c r="O192" i="4"/>
  <c r="E193" i="4"/>
  <c r="I31" i="12"/>
  <c r="H31" i="12"/>
  <c r="B32" i="12"/>
  <c r="Q273" i="4"/>
  <c r="G274" i="4"/>
  <c r="O283" i="4"/>
  <c r="E284" i="4"/>
  <c r="J110" i="12"/>
  <c r="P320" i="4"/>
  <c r="F321" i="4"/>
  <c r="I77" i="7"/>
  <c r="H77" i="7"/>
  <c r="B78" i="7"/>
  <c r="I144" i="12"/>
  <c r="H144" i="12"/>
  <c r="B145" i="12"/>
  <c r="M162" i="4"/>
  <c r="C163" i="4"/>
  <c r="N282" i="4"/>
  <c r="D283" i="4"/>
  <c r="I182" i="7"/>
  <c r="H182" i="7"/>
  <c r="B183" i="7"/>
  <c r="H224" i="7"/>
  <c r="I224" i="7"/>
  <c r="J224" i="7" s="1"/>
  <c r="B225" i="7"/>
  <c r="J119" i="7"/>
  <c r="J275" i="12"/>
  <c r="J17" i="12"/>
  <c r="I198" i="12"/>
  <c r="H198" i="12"/>
  <c r="B199" i="12"/>
  <c r="J84" i="7"/>
  <c r="O136" i="4"/>
  <c r="E137" i="4"/>
  <c r="I353" i="12"/>
  <c r="H353" i="12"/>
  <c r="B354" i="12"/>
  <c r="I248" i="12"/>
  <c r="H248" i="12"/>
  <c r="B249" i="12"/>
  <c r="P34" i="4"/>
  <c r="F35" i="4"/>
  <c r="I35" i="4" s="1"/>
  <c r="P293" i="4"/>
  <c r="F294" i="4"/>
  <c r="I14" i="7"/>
  <c r="H14" i="7"/>
  <c r="B15" i="7"/>
  <c r="M86" i="4"/>
  <c r="C87" i="4"/>
  <c r="I281" i="7"/>
  <c r="H281" i="7"/>
  <c r="B282" i="7"/>
  <c r="O53" i="4"/>
  <c r="E54" i="4"/>
  <c r="L133" i="4"/>
  <c r="B134" i="4"/>
  <c r="L84" i="4"/>
  <c r="B85" i="4"/>
  <c r="I155" i="7"/>
  <c r="H155" i="7"/>
  <c r="B156" i="7"/>
  <c r="J197" i="12"/>
  <c r="I304" i="12"/>
  <c r="H304" i="12"/>
  <c r="B305" i="12"/>
  <c r="I339" i="12"/>
  <c r="H339" i="12"/>
  <c r="B340" i="12"/>
  <c r="I40" i="12"/>
  <c r="H40" i="12"/>
  <c r="Q364" i="4"/>
  <c r="G365" i="4"/>
  <c r="Q265" i="4"/>
  <c r="G266" i="4"/>
  <c r="J22" i="12"/>
  <c r="N80" i="4"/>
  <c r="D81" i="4"/>
  <c r="P328" i="4"/>
  <c r="F329" i="4"/>
  <c r="Q315" i="4"/>
  <c r="G316" i="4"/>
  <c r="I310" i="12"/>
  <c r="H310" i="12"/>
  <c r="B311" i="12"/>
  <c r="L218" i="4"/>
  <c r="B219" i="4"/>
  <c r="P299" i="4"/>
  <c r="F300" i="4"/>
  <c r="I260" i="7"/>
  <c r="H260" i="7"/>
  <c r="B261" i="7"/>
  <c r="P341" i="4"/>
  <c r="F342" i="4"/>
  <c r="O39" i="4"/>
  <c r="E40" i="4"/>
  <c r="H222" i="12"/>
  <c r="I222" i="12"/>
  <c r="J143" i="12"/>
  <c r="I71" i="7"/>
  <c r="H71" i="7"/>
  <c r="B72" i="7"/>
  <c r="M239" i="4"/>
  <c r="C240" i="4"/>
  <c r="I240" i="4" s="1"/>
  <c r="M93" i="4"/>
  <c r="C94" i="4"/>
  <c r="N205" i="4"/>
  <c r="D206" i="4"/>
  <c r="J237" i="7"/>
  <c r="N255" i="4"/>
  <c r="D256" i="4"/>
  <c r="O186" i="4"/>
  <c r="E187" i="4"/>
  <c r="J70" i="7"/>
  <c r="P231" i="4"/>
  <c r="S231" i="4" s="1"/>
  <c r="F232" i="4"/>
  <c r="P232" i="4" s="1"/>
  <c r="P355" i="4"/>
  <c r="F356" i="4"/>
  <c r="L128" i="4"/>
  <c r="I128" i="4"/>
  <c r="H128" i="4"/>
  <c r="B129" i="4"/>
  <c r="O60" i="4"/>
  <c r="E61" i="4"/>
  <c r="J154" i="7"/>
  <c r="I240" i="12"/>
  <c r="H240" i="12"/>
  <c r="B241" i="12"/>
  <c r="L49" i="4"/>
  <c r="B50" i="4"/>
  <c r="O255" i="4"/>
  <c r="E256" i="4"/>
  <c r="M324" i="4"/>
  <c r="C325" i="4"/>
  <c r="H213" i="12"/>
  <c r="I213" i="12"/>
  <c r="B214" i="12"/>
  <c r="J303" i="12"/>
  <c r="J338" i="12"/>
  <c r="J39" i="12"/>
  <c r="I262" i="12"/>
  <c r="H262" i="12"/>
  <c r="B263" i="12"/>
  <c r="M309" i="4"/>
  <c r="C310" i="4"/>
  <c r="I86" i="12"/>
  <c r="H86" i="12"/>
  <c r="B87" i="12"/>
  <c r="I318" i="12"/>
  <c r="H318" i="12"/>
  <c r="B319" i="12"/>
  <c r="N37" i="4"/>
  <c r="D38" i="4"/>
  <c r="H42" i="7"/>
  <c r="I42" i="7"/>
  <c r="B43" i="7"/>
  <c r="L78" i="4"/>
  <c r="B79" i="4"/>
  <c r="I273" i="7"/>
  <c r="H273" i="7"/>
  <c r="B274" i="7"/>
  <c r="P362" i="4"/>
  <c r="F363" i="4"/>
  <c r="N303" i="4"/>
  <c r="D304" i="4"/>
  <c r="J74" i="12"/>
  <c r="I99" i="7"/>
  <c r="H99" i="7"/>
  <c r="B100" i="7"/>
  <c r="J239" i="12"/>
  <c r="O94" i="4"/>
  <c r="E95" i="4"/>
  <c r="L22" i="4"/>
  <c r="B23" i="4"/>
  <c r="L92" i="4"/>
  <c r="B93" i="4"/>
  <c r="J212" i="12"/>
  <c r="J41" i="7"/>
  <c r="I127" i="7"/>
  <c r="H127" i="7"/>
  <c r="B128" i="7"/>
  <c r="M43" i="4"/>
  <c r="C44" i="4"/>
  <c r="J261" i="12"/>
  <c r="N142" i="4"/>
  <c r="D143" i="4"/>
  <c r="P19" i="4"/>
  <c r="F20" i="4"/>
  <c r="J85" i="12"/>
  <c r="I121" i="12"/>
  <c r="H121" i="12"/>
  <c r="B122" i="12"/>
  <c r="P138" i="4"/>
  <c r="F139" i="4"/>
  <c r="L275" i="4"/>
  <c r="B276" i="4"/>
  <c r="I359" i="12"/>
  <c r="H359" i="12"/>
  <c r="B360" i="12"/>
  <c r="O347" i="4"/>
  <c r="E348" i="4"/>
  <c r="M211" i="4"/>
  <c r="C212" i="4"/>
  <c r="P306" i="4"/>
  <c r="F307" i="4"/>
  <c r="L224" i="4"/>
  <c r="B225" i="4"/>
  <c r="O214" i="4"/>
  <c r="E215" i="4"/>
  <c r="P215" i="4"/>
  <c r="F216" i="4"/>
  <c r="N178" i="4"/>
  <c r="D179" i="4"/>
  <c r="J98" i="7"/>
  <c r="I134" i="7"/>
  <c r="H134" i="7"/>
  <c r="B135" i="7"/>
  <c r="L15" i="4"/>
  <c r="B16" i="4"/>
  <c r="P166" i="4"/>
  <c r="F167" i="4"/>
  <c r="M64" i="4"/>
  <c r="C65" i="4"/>
  <c r="H65" i="4" s="1"/>
  <c r="P222" i="4"/>
  <c r="F223" i="4"/>
  <c r="L112" i="4"/>
  <c r="B113" i="4"/>
  <c r="P237" i="4"/>
  <c r="F238" i="4"/>
  <c r="I23" i="12"/>
  <c r="H23" i="12"/>
  <c r="B24" i="12"/>
  <c r="H296" i="12"/>
  <c r="I296" i="12"/>
  <c r="B297" i="12"/>
  <c r="P278" i="4"/>
  <c r="F279" i="4"/>
  <c r="I206" i="12"/>
  <c r="H206" i="12"/>
  <c r="B207" i="12"/>
  <c r="L196" i="4"/>
  <c r="B197" i="4"/>
  <c r="M100" i="4"/>
  <c r="C101" i="4"/>
  <c r="T7" i="4"/>
  <c r="N296" i="4"/>
  <c r="D297" i="4"/>
  <c r="J120" i="12"/>
  <c r="N122" i="4"/>
  <c r="D123" i="4"/>
  <c r="L120" i="4"/>
  <c r="B121" i="4"/>
  <c r="H49" i="7"/>
  <c r="I49" i="7"/>
  <c r="B50" i="7"/>
  <c r="L323" i="4"/>
  <c r="B324" i="4"/>
  <c r="J358" i="12"/>
  <c r="J295" i="12"/>
  <c r="O158" i="4"/>
  <c r="E159" i="4"/>
  <c r="L43" i="4"/>
  <c r="B44" i="4"/>
  <c r="L233" i="4"/>
  <c r="B234" i="4"/>
  <c r="N318" i="4"/>
  <c r="D319" i="4"/>
  <c r="P104" i="4"/>
  <c r="F105" i="4"/>
  <c r="I114" i="12"/>
  <c r="H114" i="12"/>
  <c r="B115" i="12"/>
  <c r="M268" i="4"/>
  <c r="C269" i="4"/>
  <c r="N340" i="4"/>
  <c r="D341" i="4"/>
  <c r="I35" i="7"/>
  <c r="H35" i="7"/>
  <c r="B36" i="7"/>
  <c r="O361" i="4"/>
  <c r="E362" i="4"/>
  <c r="N149" i="4"/>
  <c r="D150" i="4"/>
  <c r="M183" i="4"/>
  <c r="C184" i="4"/>
  <c r="H184" i="4" s="1"/>
  <c r="M332" i="4"/>
  <c r="C333" i="4"/>
  <c r="I21" i="7"/>
  <c r="H21" i="7"/>
  <c r="B22" i="7"/>
  <c r="J205" i="12"/>
  <c r="N130" i="4"/>
  <c r="D131" i="4"/>
  <c r="N107" i="4"/>
  <c r="D108" i="4"/>
  <c r="I130" i="12"/>
  <c r="H130" i="12"/>
  <c r="B131" i="12"/>
  <c r="J324" i="12"/>
  <c r="I65" i="12"/>
  <c r="H65" i="12"/>
  <c r="B66" i="12"/>
  <c r="P110" i="4"/>
  <c r="F111" i="4"/>
  <c r="Q336" i="4"/>
  <c r="G337" i="4"/>
  <c r="O290" i="4"/>
  <c r="E291" i="4"/>
  <c r="Q322" i="4"/>
  <c r="G323" i="4"/>
  <c r="J113" i="12"/>
  <c r="M274" i="4"/>
  <c r="C275" i="4"/>
  <c r="I275" i="4" s="1"/>
  <c r="M107" i="4"/>
  <c r="C108" i="4"/>
  <c r="L211" i="4"/>
  <c r="B212" i="4"/>
  <c r="I140" i="7"/>
  <c r="H140" i="7"/>
  <c r="B141" i="7"/>
  <c r="I114" i="7"/>
  <c r="H114" i="7"/>
  <c r="B115" i="7"/>
  <c r="M204" i="4"/>
  <c r="C205" i="4"/>
  <c r="O74" i="4"/>
  <c r="E75" i="4"/>
  <c r="H106" i="7"/>
  <c r="I106" i="7"/>
  <c r="J106" i="7" s="1"/>
  <c r="B107" i="7"/>
  <c r="I247" i="4"/>
  <c r="H247" i="4"/>
  <c r="L247" i="4"/>
  <c r="B248" i="4"/>
  <c r="H136" i="12"/>
  <c r="I136" i="12"/>
  <c r="B137" i="12"/>
  <c r="L358" i="4"/>
  <c r="B359" i="4"/>
  <c r="J135" i="12"/>
  <c r="N227" i="4"/>
  <c r="D228" i="4"/>
  <c r="L162" i="4"/>
  <c r="B163" i="4"/>
  <c r="O172" i="4"/>
  <c r="E173" i="4"/>
  <c r="P54" i="4"/>
  <c r="F55" i="4"/>
  <c r="I345" i="12"/>
  <c r="H345" i="12"/>
  <c r="B346" i="12"/>
  <c r="H171" i="12"/>
  <c r="I171" i="12"/>
  <c r="B172" i="12"/>
  <c r="J99" i="12"/>
  <c r="O31" i="4"/>
  <c r="E32" i="4"/>
  <c r="J139" i="7"/>
  <c r="M281" i="4"/>
  <c r="C282" i="4"/>
  <c r="P98" i="4"/>
  <c r="F99" i="4"/>
  <c r="I98" i="4"/>
  <c r="H98" i="4"/>
  <c r="N310" i="4"/>
  <c r="D311" i="4"/>
  <c r="I10" i="12"/>
  <c r="H10" i="12"/>
  <c r="B11" i="12"/>
  <c r="P117" i="4"/>
  <c r="F118" i="4"/>
  <c r="I75" i="12"/>
  <c r="H75" i="12"/>
  <c r="M114" i="4"/>
  <c r="C115" i="4"/>
  <c r="N157" i="4"/>
  <c r="D158" i="4"/>
  <c r="L141" i="4"/>
  <c r="B142" i="4"/>
  <c r="I79" i="12"/>
  <c r="H79" i="12"/>
  <c r="B80" i="12"/>
  <c r="P208" i="4"/>
  <c r="F209" i="4"/>
  <c r="H100" i="12"/>
  <c r="I100" i="12"/>
  <c r="J100" i="12" s="1"/>
  <c r="B101" i="12"/>
  <c r="N355" i="4"/>
  <c r="D356" i="4"/>
  <c r="M303" i="4"/>
  <c r="C304" i="4"/>
  <c r="L315" i="4"/>
  <c r="B316" i="4"/>
  <c r="L240" i="4"/>
  <c r="B241" i="4"/>
  <c r="J64" i="12"/>
  <c r="P271" i="4"/>
  <c r="F272" i="4"/>
  <c r="H332" i="12"/>
  <c r="I332" i="12"/>
  <c r="B333" i="12"/>
  <c r="M190" i="4"/>
  <c r="C191" i="4"/>
  <c r="M295" i="4"/>
  <c r="C296" i="4"/>
  <c r="O241" i="4"/>
  <c r="E242" i="4"/>
  <c r="N44" i="4"/>
  <c r="D45" i="4"/>
  <c r="P334" i="4"/>
  <c r="F335" i="4"/>
  <c r="N212" i="4"/>
  <c r="D213" i="4"/>
  <c r="M338" i="4"/>
  <c r="C339" i="4"/>
  <c r="H338" i="4"/>
  <c r="I338" i="4"/>
  <c r="H231" i="4"/>
  <c r="J231" i="4" s="1"/>
  <c r="I91" i="7"/>
  <c r="H91" i="7"/>
  <c r="B92" i="7"/>
  <c r="L266" i="4"/>
  <c r="B267" i="4"/>
  <c r="Q330" i="4"/>
  <c r="G331" i="4"/>
  <c r="O129" i="4"/>
  <c r="E130" i="4"/>
  <c r="J78" i="12"/>
  <c r="O326" i="4"/>
  <c r="E327" i="4"/>
  <c r="I325" i="12"/>
  <c r="H325" i="12"/>
  <c r="B326" i="12"/>
  <c r="O368" i="4"/>
  <c r="E369" i="4"/>
  <c r="M288" i="4"/>
  <c r="C289" i="4"/>
  <c r="O355" i="4"/>
  <c r="E356" i="4"/>
  <c r="O178" i="4"/>
  <c r="E179" i="4"/>
  <c r="P188" i="4"/>
  <c r="F189" i="4"/>
  <c r="N332" i="4"/>
  <c r="D333" i="4"/>
  <c r="M134" i="4"/>
  <c r="C135" i="4"/>
  <c r="O248" i="4"/>
  <c r="E249" i="4"/>
  <c r="P131" i="4"/>
  <c r="F132" i="4"/>
  <c r="J129" i="12"/>
  <c r="N163" i="4"/>
  <c r="D164" i="4"/>
  <c r="L259" i="4"/>
  <c r="B260" i="4"/>
  <c r="N9" i="4"/>
  <c r="D10" i="4"/>
  <c r="N114" i="4"/>
  <c r="D115" i="4"/>
  <c r="I245" i="7"/>
  <c r="H245" i="7"/>
  <c r="B246" i="7"/>
  <c r="I266" i="7"/>
  <c r="H266" i="7"/>
  <c r="B267" i="7"/>
  <c r="J344" i="12"/>
  <c r="J170" i="12"/>
  <c r="O88" i="4"/>
  <c r="E89" i="4"/>
  <c r="M226" i="4"/>
  <c r="C227" i="4"/>
  <c r="O102" i="4"/>
  <c r="E103" i="4"/>
  <c r="P82" i="4"/>
  <c r="F83" i="4"/>
  <c r="J120" i="7" l="1"/>
  <c r="J273" i="7"/>
  <c r="F147" i="4"/>
  <c r="M143" i="4"/>
  <c r="Q287" i="4"/>
  <c r="F350" i="4"/>
  <c r="O18" i="4"/>
  <c r="J171" i="12"/>
  <c r="J283" i="12"/>
  <c r="J45" i="12"/>
  <c r="J310" i="12"/>
  <c r="J240" i="12"/>
  <c r="J290" i="12"/>
  <c r="J325" i="12"/>
  <c r="D291" i="4"/>
  <c r="J100" i="4"/>
  <c r="F245" i="4"/>
  <c r="H245" i="4" s="1"/>
  <c r="M24" i="4"/>
  <c r="E236" i="4"/>
  <c r="E237" i="4" s="1"/>
  <c r="D18" i="4"/>
  <c r="D19" i="4" s="1"/>
  <c r="F259" i="4"/>
  <c r="P258" i="4"/>
  <c r="H101" i="4"/>
  <c r="E26" i="4"/>
  <c r="O26" i="4" s="1"/>
  <c r="C53" i="4"/>
  <c r="M53" i="4" s="1"/>
  <c r="R100" i="4"/>
  <c r="O144" i="4"/>
  <c r="E145" i="4"/>
  <c r="E278" i="4"/>
  <c r="O278" i="4" s="1"/>
  <c r="I65" i="4"/>
  <c r="J65" i="4" s="1"/>
  <c r="S183" i="4"/>
  <c r="N234" i="4"/>
  <c r="D235" i="4"/>
  <c r="F161" i="4"/>
  <c r="P160" i="4"/>
  <c r="E117" i="4"/>
  <c r="E118" i="4" s="1"/>
  <c r="Q308" i="4"/>
  <c r="G309" i="4"/>
  <c r="H232" i="4"/>
  <c r="N185" i="4"/>
  <c r="D186" i="4"/>
  <c r="T8" i="4"/>
  <c r="H233" i="4"/>
  <c r="J233" i="4" s="1"/>
  <c r="J338" i="4"/>
  <c r="P90" i="4"/>
  <c r="F91" i="4"/>
  <c r="M121" i="4"/>
  <c r="C122" i="4"/>
  <c r="Q344" i="4"/>
  <c r="G345" i="4"/>
  <c r="R232" i="4"/>
  <c r="D88" i="4"/>
  <c r="N87" i="4"/>
  <c r="O200" i="4"/>
  <c r="E201" i="4"/>
  <c r="D250" i="4"/>
  <c r="N250" i="4" s="1"/>
  <c r="N249" i="4"/>
  <c r="J128" i="4"/>
  <c r="I232" i="4"/>
  <c r="N276" i="4"/>
  <c r="D277" i="4"/>
  <c r="N52" i="4"/>
  <c r="D53" i="4"/>
  <c r="E314" i="4"/>
  <c r="O313" i="4"/>
  <c r="C262" i="4"/>
  <c r="M261" i="4"/>
  <c r="J247" i="4"/>
  <c r="O305" i="4"/>
  <c r="E306" i="4"/>
  <c r="O165" i="4"/>
  <c r="E166" i="4"/>
  <c r="G260" i="4"/>
  <c r="Q259" i="4"/>
  <c r="E321" i="4"/>
  <c r="O320" i="4"/>
  <c r="Q9" i="4"/>
  <c r="G10" i="4"/>
  <c r="S232" i="4"/>
  <c r="T232" i="4" s="1"/>
  <c r="P153" i="4"/>
  <c r="F154" i="4"/>
  <c r="R183" i="4"/>
  <c r="H183" i="4"/>
  <c r="N59" i="4"/>
  <c r="D60" i="4"/>
  <c r="H60" i="4" s="1"/>
  <c r="F28" i="4"/>
  <c r="P27" i="4"/>
  <c r="N137" i="4"/>
  <c r="D138" i="4"/>
  <c r="N138" i="4" s="1"/>
  <c r="J238" i="7"/>
  <c r="J318" i="12"/>
  <c r="J157" i="12"/>
  <c r="J28" i="7"/>
  <c r="J296" i="12"/>
  <c r="J23" i="12"/>
  <c r="J10" i="12"/>
  <c r="J182" i="7"/>
  <c r="J86" i="12"/>
  <c r="J49" i="7"/>
  <c r="J155" i="7"/>
  <c r="J85" i="7"/>
  <c r="J150" i="12"/>
  <c r="J121" i="12"/>
  <c r="J31" i="12"/>
  <c r="J245" i="7"/>
  <c r="J65" i="12"/>
  <c r="J210" i="7"/>
  <c r="J40" i="12"/>
  <c r="J42" i="7"/>
  <c r="J56" i="7"/>
  <c r="J266" i="7"/>
  <c r="J178" i="12"/>
  <c r="L197" i="4"/>
  <c r="B198" i="4"/>
  <c r="N150" i="4"/>
  <c r="D151" i="4"/>
  <c r="I32" i="12"/>
  <c r="H32" i="12"/>
  <c r="B33" i="12"/>
  <c r="I246" i="7"/>
  <c r="H246" i="7"/>
  <c r="B247" i="7"/>
  <c r="I142" i="4"/>
  <c r="H142" i="4"/>
  <c r="L142" i="4"/>
  <c r="B143" i="4"/>
  <c r="P238" i="4"/>
  <c r="F239" i="4"/>
  <c r="I238" i="4"/>
  <c r="H238" i="4"/>
  <c r="S182" i="4"/>
  <c r="T182" i="4" s="1"/>
  <c r="O40" i="4"/>
  <c r="E41" i="4"/>
  <c r="M163" i="4"/>
  <c r="C164" i="4"/>
  <c r="N348" i="4"/>
  <c r="D349" i="4"/>
  <c r="S100" i="4"/>
  <c r="T100" i="4" s="1"/>
  <c r="I291" i="12"/>
  <c r="H291" i="12"/>
  <c r="B292" i="12"/>
  <c r="N73" i="4"/>
  <c r="D74" i="4"/>
  <c r="N362" i="4"/>
  <c r="D363" i="4"/>
  <c r="N213" i="4"/>
  <c r="D214" i="4"/>
  <c r="I241" i="12"/>
  <c r="H241" i="12"/>
  <c r="B242" i="12"/>
  <c r="H36" i="7"/>
  <c r="I36" i="7"/>
  <c r="B37" i="7"/>
  <c r="N333" i="4"/>
  <c r="D334" i="4"/>
  <c r="M275" i="4"/>
  <c r="S275" i="4" s="1"/>
  <c r="C276" i="4"/>
  <c r="I276" i="4" s="1"/>
  <c r="I92" i="7"/>
  <c r="H92" i="7"/>
  <c r="B93" i="7"/>
  <c r="I172" i="12"/>
  <c r="H172" i="12"/>
  <c r="B173" i="12"/>
  <c r="L248" i="4"/>
  <c r="I248" i="4"/>
  <c r="H248" i="4"/>
  <c r="B249" i="4"/>
  <c r="I22" i="7"/>
  <c r="H22" i="7"/>
  <c r="B23" i="7"/>
  <c r="J114" i="12"/>
  <c r="P139" i="4"/>
  <c r="F140" i="4"/>
  <c r="P350" i="4"/>
  <c r="F351" i="4"/>
  <c r="R231" i="4"/>
  <c r="T231" i="4" s="1"/>
  <c r="J276" i="12"/>
  <c r="N241" i="4"/>
  <c r="D242" i="4"/>
  <c r="J228" i="12"/>
  <c r="N368" i="4"/>
  <c r="D369" i="4"/>
  <c r="P266" i="4"/>
  <c r="F267" i="4"/>
  <c r="P267" i="4" s="1"/>
  <c r="P48" i="4"/>
  <c r="F49" i="4"/>
  <c r="N193" i="4"/>
  <c r="D194" i="4"/>
  <c r="O208" i="4"/>
  <c r="E209" i="4"/>
  <c r="I198" i="7"/>
  <c r="H198" i="7"/>
  <c r="B199" i="7"/>
  <c r="M347" i="4"/>
  <c r="C348" i="4"/>
  <c r="I347" i="4"/>
  <c r="H347" i="4"/>
  <c r="N327" i="4"/>
  <c r="D328" i="4"/>
  <c r="P105" i="4"/>
  <c r="R105" i="4" s="1"/>
  <c r="F106" i="4"/>
  <c r="P106" i="4" s="1"/>
  <c r="L113" i="4"/>
  <c r="B114" i="4"/>
  <c r="N179" i="4"/>
  <c r="D180" i="4"/>
  <c r="I214" i="12"/>
  <c r="H214" i="12"/>
  <c r="B215" i="12"/>
  <c r="P342" i="4"/>
  <c r="F343" i="4"/>
  <c r="O54" i="4"/>
  <c r="E55" i="4"/>
  <c r="L190" i="4"/>
  <c r="B191" i="4"/>
  <c r="L36" i="4"/>
  <c r="B37" i="4"/>
  <c r="J91" i="7"/>
  <c r="P272" i="4"/>
  <c r="F273" i="4"/>
  <c r="Q323" i="4"/>
  <c r="G324" i="4"/>
  <c r="J21" i="7"/>
  <c r="N123" i="4"/>
  <c r="D124" i="4"/>
  <c r="I122" i="12"/>
  <c r="H122" i="12"/>
  <c r="B123" i="12"/>
  <c r="J213" i="12"/>
  <c r="Q365" i="4"/>
  <c r="G366" i="4"/>
  <c r="H35" i="4"/>
  <c r="J35" i="4" s="1"/>
  <c r="L66" i="4"/>
  <c r="I296" i="4"/>
  <c r="H296" i="4"/>
  <c r="L296" i="4"/>
  <c r="B297" i="4"/>
  <c r="I57" i="7"/>
  <c r="H57" i="7"/>
  <c r="B58" i="7"/>
  <c r="O341" i="4"/>
  <c r="E342" i="4"/>
  <c r="L365" i="4"/>
  <c r="B366" i="4"/>
  <c r="M170" i="4"/>
  <c r="C171" i="4"/>
  <c r="O103" i="4"/>
  <c r="E104" i="4"/>
  <c r="N291" i="4"/>
  <c r="D292" i="4"/>
  <c r="P189" i="4"/>
  <c r="S189" i="4" s="1"/>
  <c r="F190" i="4"/>
  <c r="P190" i="4" s="1"/>
  <c r="R247" i="4"/>
  <c r="S247" i="4"/>
  <c r="I274" i="7"/>
  <c r="H274" i="7"/>
  <c r="B275" i="7"/>
  <c r="O179" i="4"/>
  <c r="E180" i="4"/>
  <c r="N158" i="4"/>
  <c r="D159" i="4"/>
  <c r="I346" i="12"/>
  <c r="H346" i="12"/>
  <c r="B347" i="12"/>
  <c r="N319" i="4"/>
  <c r="D320" i="4"/>
  <c r="P216" i="4"/>
  <c r="F217" i="4"/>
  <c r="I261" i="7"/>
  <c r="H261" i="7"/>
  <c r="B262" i="7"/>
  <c r="I199" i="12"/>
  <c r="H199" i="12"/>
  <c r="B200" i="12"/>
  <c r="I145" i="12"/>
  <c r="H145" i="12"/>
  <c r="H189" i="4"/>
  <c r="I148" i="7"/>
  <c r="H148" i="7"/>
  <c r="B149" i="7"/>
  <c r="J197" i="7"/>
  <c r="O46" i="4"/>
  <c r="E47" i="4"/>
  <c r="H10" i="4"/>
  <c r="M10" i="4"/>
  <c r="I10" i="4"/>
  <c r="C11" i="4"/>
  <c r="N221" i="4"/>
  <c r="D222" i="4"/>
  <c r="O13" i="4"/>
  <c r="I13" i="4"/>
  <c r="H13" i="4"/>
  <c r="H310" i="4"/>
  <c r="L310" i="4"/>
  <c r="I310" i="4"/>
  <c r="B311" i="4"/>
  <c r="I282" i="7"/>
  <c r="H282" i="7"/>
  <c r="B283" i="7"/>
  <c r="B284" i="7" s="1"/>
  <c r="J198" i="12"/>
  <c r="J144" i="12"/>
  <c r="I177" i="7"/>
  <c r="H177" i="7"/>
  <c r="B178" i="7"/>
  <c r="J147" i="7"/>
  <c r="O19" i="4"/>
  <c r="E20" i="4"/>
  <c r="M60" i="4"/>
  <c r="I60" i="4"/>
  <c r="J9" i="4"/>
  <c r="L58" i="4"/>
  <c r="I58" i="4"/>
  <c r="H58" i="4"/>
  <c r="B59" i="4"/>
  <c r="O291" i="4"/>
  <c r="E292" i="4"/>
  <c r="L79" i="4"/>
  <c r="I79" i="4"/>
  <c r="H79" i="4"/>
  <c r="B80" i="4"/>
  <c r="M115" i="4"/>
  <c r="C116" i="4"/>
  <c r="P223" i="4"/>
  <c r="F224" i="4"/>
  <c r="O187" i="4"/>
  <c r="E188" i="4"/>
  <c r="I107" i="7"/>
  <c r="H107" i="7"/>
  <c r="B108" i="7"/>
  <c r="M25" i="4"/>
  <c r="I340" i="12"/>
  <c r="H340" i="12"/>
  <c r="B341" i="12"/>
  <c r="I78" i="7"/>
  <c r="H78" i="7"/>
  <c r="B79" i="7"/>
  <c r="O68" i="4"/>
  <c r="E69" i="4"/>
  <c r="P70" i="4"/>
  <c r="F71" i="4"/>
  <c r="I70" i="4"/>
  <c r="H70" i="4"/>
  <c r="L106" i="4"/>
  <c r="B107" i="4"/>
  <c r="S9" i="4"/>
  <c r="R9" i="4"/>
  <c r="I44" i="4"/>
  <c r="L44" i="4"/>
  <c r="H44" i="4"/>
  <c r="B45" i="4"/>
  <c r="Q337" i="4"/>
  <c r="G338" i="4"/>
  <c r="L93" i="4"/>
  <c r="I93" i="4"/>
  <c r="H93" i="4"/>
  <c r="B94" i="4"/>
  <c r="O356" i="4"/>
  <c r="E357" i="4"/>
  <c r="H240" i="4"/>
  <c r="J240" i="4" s="1"/>
  <c r="M184" i="4"/>
  <c r="R184" i="4" s="1"/>
  <c r="C185" i="4"/>
  <c r="H185" i="4" s="1"/>
  <c r="P76" i="4"/>
  <c r="F77" i="4"/>
  <c r="N24" i="4"/>
  <c r="D25" i="4"/>
  <c r="H25" i="4" s="1"/>
  <c r="O221" i="4"/>
  <c r="E222" i="4"/>
  <c r="O81" i="4"/>
  <c r="E82" i="4"/>
  <c r="I282" i="4"/>
  <c r="L282" i="4"/>
  <c r="H282" i="4"/>
  <c r="B283" i="4"/>
  <c r="N66" i="4"/>
  <c r="D67" i="4"/>
  <c r="R338" i="4"/>
  <c r="S338" i="4"/>
  <c r="P300" i="4"/>
  <c r="F301" i="4"/>
  <c r="M325" i="4"/>
  <c r="C326" i="4"/>
  <c r="I189" i="4"/>
  <c r="N115" i="4"/>
  <c r="D116" i="4"/>
  <c r="L241" i="4"/>
  <c r="J345" i="12"/>
  <c r="M333" i="4"/>
  <c r="C334" i="4"/>
  <c r="H333" i="4"/>
  <c r="I333" i="4"/>
  <c r="L234" i="4"/>
  <c r="N297" i="4"/>
  <c r="D298" i="4"/>
  <c r="O215" i="4"/>
  <c r="E216" i="4"/>
  <c r="J260" i="7"/>
  <c r="P55" i="4"/>
  <c r="F56" i="4"/>
  <c r="P20" i="4"/>
  <c r="F21" i="4"/>
  <c r="L225" i="4"/>
  <c r="B226" i="4"/>
  <c r="N256" i="4"/>
  <c r="D257" i="4"/>
  <c r="J281" i="7"/>
  <c r="J176" i="7"/>
  <c r="P83" i="4"/>
  <c r="F84" i="4"/>
  <c r="N10" i="4"/>
  <c r="D11" i="4"/>
  <c r="M339" i="4"/>
  <c r="C340" i="4"/>
  <c r="I339" i="4"/>
  <c r="H339" i="4"/>
  <c r="J75" i="12"/>
  <c r="M101" i="4"/>
  <c r="C102" i="4"/>
  <c r="M65" i="4"/>
  <c r="S65" i="4" s="1"/>
  <c r="C66" i="4"/>
  <c r="I43" i="7"/>
  <c r="H43" i="7"/>
  <c r="B44" i="7"/>
  <c r="O256" i="4"/>
  <c r="E257" i="4"/>
  <c r="J339" i="12"/>
  <c r="M87" i="4"/>
  <c r="C88" i="4"/>
  <c r="J77" i="7"/>
  <c r="O335" i="4"/>
  <c r="E336" i="4"/>
  <c r="I121" i="7"/>
  <c r="H121" i="7"/>
  <c r="B122" i="7"/>
  <c r="N263" i="4"/>
  <c r="D264" i="4"/>
  <c r="N101" i="4"/>
  <c r="D102" i="4"/>
  <c r="H105" i="4"/>
  <c r="O111" i="4"/>
  <c r="H111" i="4"/>
  <c r="I111" i="4"/>
  <c r="I193" i="12"/>
  <c r="H193" i="12"/>
  <c r="B194" i="12"/>
  <c r="H179" i="12"/>
  <c r="I179" i="12"/>
  <c r="B180" i="12"/>
  <c r="Q294" i="4"/>
  <c r="G295" i="4"/>
  <c r="I105" i="4"/>
  <c r="I29" i="7"/>
  <c r="H29" i="7"/>
  <c r="B30" i="7"/>
  <c r="I239" i="7"/>
  <c r="H239" i="7"/>
  <c r="B240" i="7"/>
  <c r="I164" i="12"/>
  <c r="H164" i="12"/>
  <c r="B165" i="12"/>
  <c r="M233" i="4"/>
  <c r="R233" i="4" s="1"/>
  <c r="C234" i="4"/>
  <c r="I234" i="4" s="1"/>
  <c r="I190" i="7"/>
  <c r="H190" i="7"/>
  <c r="B191" i="7"/>
  <c r="P62" i="4"/>
  <c r="F63" i="4"/>
  <c r="P175" i="4"/>
  <c r="F176" i="4"/>
  <c r="I175" i="4"/>
  <c r="H175" i="4"/>
  <c r="J192" i="12"/>
  <c r="I170" i="4"/>
  <c r="H170" i="4"/>
  <c r="L170" i="4"/>
  <c r="B171" i="4"/>
  <c r="P335" i="4"/>
  <c r="F336" i="4"/>
  <c r="O173" i="4"/>
  <c r="E174" i="4"/>
  <c r="I16" i="4"/>
  <c r="L16" i="4"/>
  <c r="H16" i="4"/>
  <c r="B17" i="4"/>
  <c r="L50" i="4"/>
  <c r="B51" i="4"/>
  <c r="N206" i="4"/>
  <c r="D207" i="4"/>
  <c r="L219" i="4"/>
  <c r="I219" i="4"/>
  <c r="H219" i="4"/>
  <c r="B220" i="4"/>
  <c r="J14" i="7"/>
  <c r="O284" i="4"/>
  <c r="E285" i="4"/>
  <c r="J204" i="7"/>
  <c r="L185" i="4"/>
  <c r="I54" i="12"/>
  <c r="H54" i="12"/>
  <c r="J163" i="12"/>
  <c r="J189" i="7"/>
  <c r="N171" i="4"/>
  <c r="D172" i="4"/>
  <c r="I95" i="12"/>
  <c r="H95" i="12"/>
  <c r="B96" i="12"/>
  <c r="M150" i="4"/>
  <c r="C151" i="4"/>
  <c r="H158" i="12"/>
  <c r="I158" i="12"/>
  <c r="B159" i="12"/>
  <c r="O151" i="4"/>
  <c r="E152" i="4"/>
  <c r="M16" i="4"/>
  <c r="C17" i="4"/>
  <c r="I326" i="12"/>
  <c r="H326" i="12"/>
  <c r="B327" i="12"/>
  <c r="M304" i="4"/>
  <c r="C305" i="4"/>
  <c r="M205" i="4"/>
  <c r="C206" i="4"/>
  <c r="I66" i="12"/>
  <c r="H66" i="12"/>
  <c r="B67" i="12"/>
  <c r="O159" i="4"/>
  <c r="E160" i="4"/>
  <c r="M212" i="4"/>
  <c r="C213" i="4"/>
  <c r="I319" i="12"/>
  <c r="H319" i="12"/>
  <c r="B320" i="12"/>
  <c r="P294" i="4"/>
  <c r="F295" i="4"/>
  <c r="H294" i="4"/>
  <c r="I294" i="4"/>
  <c r="M72" i="4"/>
  <c r="C73" i="4"/>
  <c r="L352" i="4"/>
  <c r="I352" i="4"/>
  <c r="H352" i="4"/>
  <c r="B353" i="4"/>
  <c r="I101" i="4"/>
  <c r="I184" i="4"/>
  <c r="J184" i="4" s="1"/>
  <c r="J182" i="4"/>
  <c r="N31" i="4"/>
  <c r="D32" i="4"/>
  <c r="J58" i="12"/>
  <c r="P321" i="4"/>
  <c r="F322" i="4"/>
  <c r="J304" i="12"/>
  <c r="I59" i="12"/>
  <c r="H59" i="12"/>
  <c r="B60" i="12"/>
  <c r="M227" i="4"/>
  <c r="C228" i="4"/>
  <c r="N164" i="4"/>
  <c r="D165" i="4"/>
  <c r="N311" i="4"/>
  <c r="D312" i="4"/>
  <c r="L163" i="4"/>
  <c r="I163" i="4"/>
  <c r="H163" i="4"/>
  <c r="B164" i="4"/>
  <c r="I207" i="12"/>
  <c r="H207" i="12"/>
  <c r="B208" i="12"/>
  <c r="N143" i="4"/>
  <c r="D144" i="4"/>
  <c r="H144" i="4" s="1"/>
  <c r="O95" i="4"/>
  <c r="E96" i="4"/>
  <c r="Q274" i="4"/>
  <c r="G275" i="4"/>
  <c r="Q275" i="4" s="1"/>
  <c r="J53" i="12"/>
  <c r="L289" i="4"/>
  <c r="H289" i="4"/>
  <c r="I289" i="4"/>
  <c r="B290" i="4"/>
  <c r="L345" i="4"/>
  <c r="I345" i="4"/>
  <c r="H345" i="4"/>
  <c r="B346" i="4"/>
  <c r="J94" i="12"/>
  <c r="I284" i="12"/>
  <c r="H284" i="12"/>
  <c r="B285" i="12"/>
  <c r="I9" i="7"/>
  <c r="H9" i="7"/>
  <c r="C10" i="7"/>
  <c r="M289" i="4"/>
  <c r="C290" i="4"/>
  <c r="P35" i="4"/>
  <c r="R35" i="4" s="1"/>
  <c r="F36" i="4"/>
  <c r="P36" i="4" s="1"/>
  <c r="M38" i="4"/>
  <c r="C39" i="4"/>
  <c r="I220" i="7"/>
  <c r="H220" i="7"/>
  <c r="O230" i="4"/>
  <c r="I230" i="4"/>
  <c r="H230" i="4"/>
  <c r="M319" i="4"/>
  <c r="C320" i="4"/>
  <c r="I319" i="4"/>
  <c r="H319" i="4"/>
  <c r="P286" i="4"/>
  <c r="F287" i="4"/>
  <c r="Q358" i="4"/>
  <c r="G359" i="4"/>
  <c r="O263" i="4"/>
  <c r="E264" i="4"/>
  <c r="L72" i="4"/>
  <c r="I72" i="4"/>
  <c r="H72" i="4"/>
  <c r="B73" i="4"/>
  <c r="J8" i="7"/>
  <c r="I205" i="7"/>
  <c r="H205" i="7"/>
  <c r="B206" i="7"/>
  <c r="I101" i="12"/>
  <c r="H101" i="12"/>
  <c r="B102" i="12"/>
  <c r="J98" i="4"/>
  <c r="J114" i="7"/>
  <c r="I131" i="12"/>
  <c r="H131" i="12"/>
  <c r="O362" i="4"/>
  <c r="E363" i="4"/>
  <c r="P279" i="4"/>
  <c r="F280" i="4"/>
  <c r="O348" i="4"/>
  <c r="E349" i="4"/>
  <c r="M44" i="4"/>
  <c r="C45" i="4"/>
  <c r="I100" i="7"/>
  <c r="H100" i="7"/>
  <c r="B101" i="7"/>
  <c r="M94" i="4"/>
  <c r="C95" i="4"/>
  <c r="I249" i="12"/>
  <c r="H249" i="12"/>
  <c r="B250" i="12"/>
  <c r="M248" i="4"/>
  <c r="C249" i="4"/>
  <c r="M249" i="4" s="1"/>
  <c r="I86" i="7"/>
  <c r="H86" i="7"/>
  <c r="B87" i="7"/>
  <c r="P251" i="4"/>
  <c r="F252" i="4"/>
  <c r="P202" i="4"/>
  <c r="F203" i="4"/>
  <c r="M199" i="4"/>
  <c r="C200" i="4"/>
  <c r="I211" i="7"/>
  <c r="H211" i="7"/>
  <c r="B212" i="7"/>
  <c r="I46" i="12"/>
  <c r="H46" i="12"/>
  <c r="B47" i="12"/>
  <c r="I271" i="12"/>
  <c r="H271" i="12"/>
  <c r="M30" i="4"/>
  <c r="C31" i="4"/>
  <c r="Q280" i="4"/>
  <c r="G281" i="4"/>
  <c r="H163" i="7"/>
  <c r="I163" i="7"/>
  <c r="B164" i="7"/>
  <c r="I256" i="12"/>
  <c r="H256" i="12"/>
  <c r="B257" i="12"/>
  <c r="Q302" i="4"/>
  <c r="G303" i="4"/>
  <c r="Q303" i="4" s="1"/>
  <c r="L316" i="4"/>
  <c r="B317" i="4"/>
  <c r="P111" i="4"/>
  <c r="F112" i="4"/>
  <c r="O327" i="4"/>
  <c r="E328" i="4"/>
  <c r="J206" i="12"/>
  <c r="R98" i="4"/>
  <c r="S98" i="4"/>
  <c r="H360" i="12"/>
  <c r="I360" i="12"/>
  <c r="B361" i="12"/>
  <c r="Q316" i="4"/>
  <c r="G317" i="4"/>
  <c r="I368" i="12"/>
  <c r="H368" i="12"/>
  <c r="B369" i="12"/>
  <c r="N199" i="4"/>
  <c r="D200" i="4"/>
  <c r="J270" i="12"/>
  <c r="M240" i="4"/>
  <c r="S240" i="4" s="1"/>
  <c r="C241" i="4"/>
  <c r="H235" i="12"/>
  <c r="I235" i="12"/>
  <c r="B236" i="12"/>
  <c r="M129" i="4"/>
  <c r="C130" i="4"/>
  <c r="J66" i="7"/>
  <c r="J162" i="7"/>
  <c r="J255" i="12"/>
  <c r="J234" i="7"/>
  <c r="O123" i="4"/>
  <c r="E124" i="4"/>
  <c r="P125" i="4"/>
  <c r="F126" i="4"/>
  <c r="L302" i="4"/>
  <c r="B303" i="4"/>
  <c r="I183" i="4"/>
  <c r="O75" i="4"/>
  <c r="E76" i="4"/>
  <c r="I23" i="4"/>
  <c r="L23" i="4"/>
  <c r="H23" i="4"/>
  <c r="B24" i="4"/>
  <c r="L177" i="4"/>
  <c r="I177" i="4"/>
  <c r="H177" i="4"/>
  <c r="B178" i="4"/>
  <c r="M360" i="4"/>
  <c r="C361" i="4"/>
  <c r="P314" i="4"/>
  <c r="F315" i="4"/>
  <c r="L330" i="4"/>
  <c r="B331" i="4"/>
  <c r="H305" i="12"/>
  <c r="I305" i="12"/>
  <c r="B306" i="12"/>
  <c r="P167" i="4"/>
  <c r="F168" i="4"/>
  <c r="P307" i="4"/>
  <c r="F308" i="4"/>
  <c r="N38" i="4"/>
  <c r="D39" i="4"/>
  <c r="N228" i="4"/>
  <c r="D229" i="4"/>
  <c r="N108" i="4"/>
  <c r="D109" i="4"/>
  <c r="P132" i="4"/>
  <c r="F133" i="4"/>
  <c r="J35" i="7"/>
  <c r="I263" i="12"/>
  <c r="H263" i="12"/>
  <c r="B264" i="12"/>
  <c r="L85" i="4"/>
  <c r="B86" i="4"/>
  <c r="P41" i="4"/>
  <c r="F42" i="4"/>
  <c r="J367" i="12"/>
  <c r="H19" i="12"/>
  <c r="I19" i="12"/>
  <c r="H267" i="7"/>
  <c r="I267" i="7"/>
  <c r="J267" i="7" s="1"/>
  <c r="B268" i="7"/>
  <c r="I24" i="12"/>
  <c r="H24" i="12"/>
  <c r="B25" i="12"/>
  <c r="I129" i="4"/>
  <c r="H129" i="4"/>
  <c r="L129" i="4"/>
  <c r="J353" i="12"/>
  <c r="I183" i="7"/>
  <c r="H183" i="7"/>
  <c r="B184" i="7"/>
  <c r="L29" i="4"/>
  <c r="B30" i="4"/>
  <c r="I253" i="7"/>
  <c r="H253" i="7"/>
  <c r="B254" i="7"/>
  <c r="J234" i="12"/>
  <c r="L149" i="4"/>
  <c r="H149" i="4"/>
  <c r="I149" i="4"/>
  <c r="B150" i="4"/>
  <c r="M353" i="4"/>
  <c r="C354" i="4"/>
  <c r="M156" i="4"/>
  <c r="C157" i="4"/>
  <c r="O298" i="4"/>
  <c r="E299" i="4"/>
  <c r="P118" i="4"/>
  <c r="F119" i="4"/>
  <c r="O369" i="4"/>
  <c r="E370" i="4"/>
  <c r="O370" i="4" s="1"/>
  <c r="I311" i="12"/>
  <c r="H311" i="12"/>
  <c r="B312" i="12"/>
  <c r="N45" i="4"/>
  <c r="D46" i="4"/>
  <c r="P99" i="4"/>
  <c r="H99" i="4"/>
  <c r="I99" i="4"/>
  <c r="O242" i="4"/>
  <c r="E243" i="4"/>
  <c r="L324" i="4"/>
  <c r="I324" i="4"/>
  <c r="H324" i="4"/>
  <c r="B325" i="4"/>
  <c r="O193" i="4"/>
  <c r="E194" i="4"/>
  <c r="I135" i="7"/>
  <c r="H135" i="7"/>
  <c r="B136" i="7"/>
  <c r="I354" i="12"/>
  <c r="H354" i="12"/>
  <c r="B355" i="12"/>
  <c r="J359" i="12"/>
  <c r="I72" i="7"/>
  <c r="H72" i="7"/>
  <c r="B73" i="7"/>
  <c r="N131" i="4"/>
  <c r="N341" i="4"/>
  <c r="D342" i="4"/>
  <c r="J134" i="7"/>
  <c r="O249" i="4"/>
  <c r="E250" i="4"/>
  <c r="L267" i="4"/>
  <c r="B268" i="4"/>
  <c r="M191" i="4"/>
  <c r="C192" i="4"/>
  <c r="H50" i="7"/>
  <c r="I50" i="7"/>
  <c r="B51" i="7"/>
  <c r="J262" i="12"/>
  <c r="J71" i="7"/>
  <c r="N81" i="4"/>
  <c r="D82" i="4"/>
  <c r="O137" i="4"/>
  <c r="E138" i="4"/>
  <c r="J18" i="12"/>
  <c r="J252" i="7"/>
  <c r="I186" i="12"/>
  <c r="H186" i="12"/>
  <c r="B187" i="12"/>
  <c r="I11" i="12"/>
  <c r="H11" i="12"/>
  <c r="B12" i="12"/>
  <c r="N356" i="4"/>
  <c r="I356" i="4"/>
  <c r="H356" i="4"/>
  <c r="H87" i="12"/>
  <c r="I87" i="12"/>
  <c r="B88" i="12"/>
  <c r="I141" i="7"/>
  <c r="H141" i="7"/>
  <c r="B142" i="7"/>
  <c r="M310" i="4"/>
  <c r="C311" i="4"/>
  <c r="M296" i="4"/>
  <c r="C297" i="4"/>
  <c r="I212" i="4"/>
  <c r="H212" i="4"/>
  <c r="L212" i="4"/>
  <c r="B213" i="4"/>
  <c r="I80" i="12"/>
  <c r="H80" i="12"/>
  <c r="B81" i="12"/>
  <c r="M269" i="4"/>
  <c r="C270" i="4"/>
  <c r="L276" i="4"/>
  <c r="P147" i="4"/>
  <c r="F148" i="4"/>
  <c r="I147" i="4"/>
  <c r="H147" i="4"/>
  <c r="M256" i="4"/>
  <c r="I256" i="4"/>
  <c r="H256" i="4"/>
  <c r="M368" i="4"/>
  <c r="C369" i="4"/>
  <c r="I368" i="4"/>
  <c r="H368" i="4"/>
  <c r="N269" i="4"/>
  <c r="D270" i="4"/>
  <c r="I205" i="4"/>
  <c r="H205" i="4"/>
  <c r="L205" i="4"/>
  <c r="B206" i="4"/>
  <c r="H169" i="7"/>
  <c r="I169" i="7"/>
  <c r="J169" i="7" s="1"/>
  <c r="B170" i="7"/>
  <c r="I15" i="7"/>
  <c r="H15" i="7"/>
  <c r="B16" i="7"/>
  <c r="O89" i="4"/>
  <c r="E90" i="4"/>
  <c r="I156" i="7"/>
  <c r="H156" i="7"/>
  <c r="B157" i="7"/>
  <c r="O130" i="4"/>
  <c r="E131" i="4"/>
  <c r="I131" i="4" s="1"/>
  <c r="J130" i="12"/>
  <c r="H128" i="7"/>
  <c r="I128" i="7"/>
  <c r="J128" i="7" s="1"/>
  <c r="B129" i="7"/>
  <c r="J248" i="12"/>
  <c r="P209" i="4"/>
  <c r="F210" i="4"/>
  <c r="J140" i="7"/>
  <c r="O32" i="4"/>
  <c r="E33" i="4"/>
  <c r="I137" i="12"/>
  <c r="H137" i="12"/>
  <c r="B138" i="12"/>
  <c r="M108" i="4"/>
  <c r="C109" i="4"/>
  <c r="H275" i="4"/>
  <c r="J275" i="4" s="1"/>
  <c r="P363" i="4"/>
  <c r="F364" i="4"/>
  <c r="S128" i="4"/>
  <c r="R128" i="4"/>
  <c r="J222" i="12"/>
  <c r="L134" i="4"/>
  <c r="B135" i="4"/>
  <c r="N283" i="4"/>
  <c r="D284" i="4"/>
  <c r="H156" i="4"/>
  <c r="L156" i="4"/>
  <c r="I156" i="4"/>
  <c r="B157" i="4"/>
  <c r="I151" i="12"/>
  <c r="H151" i="12"/>
  <c r="B152" i="12"/>
  <c r="J185" i="12"/>
  <c r="L260" i="4"/>
  <c r="B261" i="4"/>
  <c r="I115" i="7"/>
  <c r="H115" i="7"/>
  <c r="P195" i="4"/>
  <c r="F196" i="4"/>
  <c r="H297" i="12"/>
  <c r="I297" i="12"/>
  <c r="J297" i="12" s="1"/>
  <c r="B298" i="12"/>
  <c r="J99" i="7"/>
  <c r="I225" i="7"/>
  <c r="H225" i="7"/>
  <c r="B226" i="7"/>
  <c r="M282" i="4"/>
  <c r="C283" i="4"/>
  <c r="O61" i="4"/>
  <c r="E62" i="4"/>
  <c r="Q331" i="4"/>
  <c r="G332" i="4"/>
  <c r="Q332" i="4" s="1"/>
  <c r="I359" i="4"/>
  <c r="L359" i="4"/>
  <c r="H359" i="4"/>
  <c r="B360" i="4"/>
  <c r="J127" i="7"/>
  <c r="N304" i="4"/>
  <c r="D305" i="4"/>
  <c r="P329" i="4"/>
  <c r="F330" i="4"/>
  <c r="P330" i="4" s="1"/>
  <c r="M135" i="4"/>
  <c r="C136" i="4"/>
  <c r="H333" i="12"/>
  <c r="I333" i="12"/>
  <c r="B334" i="12"/>
  <c r="J332" i="12"/>
  <c r="J79" i="12"/>
  <c r="J136" i="12"/>
  <c r="M144" i="4"/>
  <c r="I115" i="12"/>
  <c r="H115" i="12"/>
  <c r="B116" i="12"/>
  <c r="L121" i="4"/>
  <c r="I121" i="4"/>
  <c r="H121" i="4"/>
  <c r="B122" i="4"/>
  <c r="P356" i="4"/>
  <c r="F357" i="4"/>
  <c r="Q266" i="4"/>
  <c r="G267" i="4"/>
  <c r="I277" i="12"/>
  <c r="H277" i="12"/>
  <c r="B278" i="12"/>
  <c r="I229" i="12"/>
  <c r="H229" i="12"/>
  <c r="N94" i="4"/>
  <c r="D95" i="4"/>
  <c r="P13" i="4"/>
  <c r="F14" i="4"/>
  <c r="M79" i="4"/>
  <c r="C80" i="4"/>
  <c r="M178" i="4"/>
  <c r="C179" i="4"/>
  <c r="M219" i="4"/>
  <c r="C220" i="4"/>
  <c r="J168" i="7"/>
  <c r="J72" i="7" l="1"/>
  <c r="J50" i="7"/>
  <c r="J253" i="7"/>
  <c r="I245" i="4"/>
  <c r="F246" i="4"/>
  <c r="P245" i="4"/>
  <c r="E27" i="4"/>
  <c r="J101" i="4"/>
  <c r="T183" i="4"/>
  <c r="J333" i="4"/>
  <c r="O236" i="4"/>
  <c r="N18" i="4"/>
  <c r="E279" i="4"/>
  <c r="R189" i="4"/>
  <c r="J284" i="12"/>
  <c r="J66" i="12"/>
  <c r="T247" i="4"/>
  <c r="J111" i="4"/>
  <c r="J289" i="4"/>
  <c r="T98" i="4"/>
  <c r="J230" i="4"/>
  <c r="J72" i="4"/>
  <c r="E146" i="4"/>
  <c r="O145" i="4"/>
  <c r="J99" i="4"/>
  <c r="O117" i="4"/>
  <c r="H276" i="4"/>
  <c r="J276" i="4" s="1"/>
  <c r="F260" i="4"/>
  <c r="H259" i="4"/>
  <c r="P259" i="4"/>
  <c r="I259" i="4"/>
  <c r="I144" i="4"/>
  <c r="J163" i="4"/>
  <c r="J282" i="4"/>
  <c r="H36" i="4"/>
  <c r="J324" i="4"/>
  <c r="J60" i="4"/>
  <c r="D187" i="4"/>
  <c r="N186" i="4"/>
  <c r="Q309" i="4"/>
  <c r="G310" i="4"/>
  <c r="N235" i="4"/>
  <c r="D236" i="4"/>
  <c r="I161" i="4"/>
  <c r="P161" i="4"/>
  <c r="H161" i="4"/>
  <c r="F162" i="4"/>
  <c r="R275" i="4"/>
  <c r="T275" i="4" s="1"/>
  <c r="J232" i="4"/>
  <c r="R101" i="4"/>
  <c r="J189" i="4"/>
  <c r="C263" i="4"/>
  <c r="M262" i="4"/>
  <c r="J205" i="4"/>
  <c r="J219" i="4"/>
  <c r="J310" i="4"/>
  <c r="J177" i="4"/>
  <c r="I28" i="4"/>
  <c r="P28" i="4"/>
  <c r="H28" i="4"/>
  <c r="F29" i="4"/>
  <c r="S35" i="4"/>
  <c r="N60" i="4"/>
  <c r="R60" i="4" s="1"/>
  <c r="D61" i="4"/>
  <c r="D278" i="4"/>
  <c r="N277" i="4"/>
  <c r="O201" i="4"/>
  <c r="E202" i="4"/>
  <c r="N53" i="4"/>
  <c r="R53" i="4" s="1"/>
  <c r="D54" i="4"/>
  <c r="H131" i="4"/>
  <c r="J131" i="4" s="1"/>
  <c r="I25" i="4"/>
  <c r="J25" i="4" s="1"/>
  <c r="S101" i="4"/>
  <c r="J296" i="4"/>
  <c r="G261" i="4"/>
  <c r="Q261" i="4" s="1"/>
  <c r="Q260" i="4"/>
  <c r="C123" i="4"/>
  <c r="M122" i="4"/>
  <c r="I185" i="4"/>
  <c r="J185" i="4" s="1"/>
  <c r="O166" i="4"/>
  <c r="E167" i="4"/>
  <c r="H91" i="4"/>
  <c r="I91" i="4"/>
  <c r="F92" i="4"/>
  <c r="P91" i="4"/>
  <c r="E315" i="4"/>
  <c r="O315" i="4" s="1"/>
  <c r="O314" i="4"/>
  <c r="J23" i="4"/>
  <c r="I53" i="4"/>
  <c r="S184" i="4"/>
  <c r="J175" i="4"/>
  <c r="S105" i="4"/>
  <c r="T105" i="4" s="1"/>
  <c r="J345" i="4"/>
  <c r="O321" i="4"/>
  <c r="E322" i="4"/>
  <c r="H234" i="4"/>
  <c r="J234" i="4" s="1"/>
  <c r="J44" i="4"/>
  <c r="O306" i="4"/>
  <c r="E307" i="4"/>
  <c r="Q10" i="4"/>
  <c r="G11" i="4"/>
  <c r="G346" i="4"/>
  <c r="Q346" i="4" s="1"/>
  <c r="Q345" i="4"/>
  <c r="S233" i="4"/>
  <c r="T233" i="4" s="1"/>
  <c r="J238" i="4"/>
  <c r="T189" i="4"/>
  <c r="J142" i="4"/>
  <c r="J245" i="4"/>
  <c r="I154" i="4"/>
  <c r="F155" i="4"/>
  <c r="H154" i="4"/>
  <c r="P154" i="4"/>
  <c r="J183" i="4"/>
  <c r="N88" i="4"/>
  <c r="D89" i="4"/>
  <c r="H53" i="4"/>
  <c r="T9" i="4"/>
  <c r="J115" i="7"/>
  <c r="J340" i="12"/>
  <c r="J22" i="7"/>
  <c r="J54" i="12"/>
  <c r="J29" i="7"/>
  <c r="J211" i="7"/>
  <c r="J43" i="7"/>
  <c r="J235" i="12"/>
  <c r="J319" i="12"/>
  <c r="J101" i="12"/>
  <c r="J263" i="12"/>
  <c r="I284" i="7"/>
  <c r="H284" i="7"/>
  <c r="B285" i="7"/>
  <c r="J199" i="12"/>
  <c r="J256" i="12"/>
  <c r="J190" i="7"/>
  <c r="J95" i="12"/>
  <c r="J87" i="12"/>
  <c r="J282" i="7"/>
  <c r="J277" i="12"/>
  <c r="J148" i="7"/>
  <c r="J261" i="7"/>
  <c r="J186" i="12"/>
  <c r="J24" i="12"/>
  <c r="J135" i="7"/>
  <c r="J311" i="12"/>
  <c r="J183" i="7"/>
  <c r="J241" i="12"/>
  <c r="J156" i="7"/>
  <c r="M220" i="4"/>
  <c r="C221" i="4"/>
  <c r="M270" i="4"/>
  <c r="S352" i="4"/>
  <c r="R352" i="4"/>
  <c r="I184" i="7"/>
  <c r="H184" i="7"/>
  <c r="B185" i="7"/>
  <c r="N19" i="4"/>
  <c r="H19" i="4"/>
  <c r="I19" i="4"/>
  <c r="P246" i="4"/>
  <c r="I246" i="4"/>
  <c r="H246" i="4"/>
  <c r="S324" i="4"/>
  <c r="R324" i="4"/>
  <c r="J149" i="4"/>
  <c r="O124" i="4"/>
  <c r="E125" i="4"/>
  <c r="J360" i="12"/>
  <c r="I101" i="7"/>
  <c r="H101" i="7"/>
  <c r="S72" i="4"/>
  <c r="R72" i="4"/>
  <c r="M290" i="4"/>
  <c r="C291" i="4"/>
  <c r="O96" i="4"/>
  <c r="E97" i="4"/>
  <c r="S170" i="4"/>
  <c r="R170" i="4"/>
  <c r="J105" i="4"/>
  <c r="O47" i="4"/>
  <c r="E48" i="4"/>
  <c r="J36" i="7"/>
  <c r="Q295" i="4"/>
  <c r="G296" i="4"/>
  <c r="Q296" i="4" s="1"/>
  <c r="O257" i="4"/>
  <c r="E258" i="4"/>
  <c r="M326" i="4"/>
  <c r="C327" i="4"/>
  <c r="I326" i="4"/>
  <c r="H326" i="4"/>
  <c r="P77" i="4"/>
  <c r="F78" i="4"/>
  <c r="I77" i="4"/>
  <c r="H77" i="4"/>
  <c r="J70" i="4"/>
  <c r="P239" i="4"/>
  <c r="I239" i="4"/>
  <c r="H239" i="4"/>
  <c r="J100" i="7"/>
  <c r="I10" i="7"/>
  <c r="H10" i="7"/>
  <c r="C11" i="7"/>
  <c r="N144" i="4"/>
  <c r="R144" i="4" s="1"/>
  <c r="D145" i="4"/>
  <c r="J170" i="4"/>
  <c r="P71" i="4"/>
  <c r="I71" i="4"/>
  <c r="H71" i="4"/>
  <c r="Q324" i="4"/>
  <c r="G325" i="4"/>
  <c r="Q325" i="4" s="1"/>
  <c r="S238" i="4"/>
  <c r="R238" i="4"/>
  <c r="S245" i="4"/>
  <c r="R245" i="4"/>
  <c r="O243" i="4"/>
  <c r="E244" i="4"/>
  <c r="I67" i="12"/>
  <c r="H67" i="12"/>
  <c r="B68" i="12"/>
  <c r="I261" i="4"/>
  <c r="H261" i="4"/>
  <c r="L261" i="4"/>
  <c r="B262" i="4"/>
  <c r="O250" i="4"/>
  <c r="E251" i="4"/>
  <c r="O251" i="4" s="1"/>
  <c r="I180" i="12"/>
  <c r="H180" i="12"/>
  <c r="I44" i="7"/>
  <c r="H44" i="7"/>
  <c r="B45" i="7"/>
  <c r="P21" i="4"/>
  <c r="F22" i="4"/>
  <c r="H21" i="4"/>
  <c r="I21" i="4"/>
  <c r="M185" i="4"/>
  <c r="S185" i="4" s="1"/>
  <c r="C186" i="4"/>
  <c r="S70" i="4"/>
  <c r="R70" i="4"/>
  <c r="I149" i="7"/>
  <c r="H149" i="7"/>
  <c r="B150" i="7"/>
  <c r="O180" i="4"/>
  <c r="E181" i="4"/>
  <c r="O342" i="4"/>
  <c r="E343" i="4"/>
  <c r="I331" i="4"/>
  <c r="H331" i="4"/>
  <c r="L331" i="4"/>
  <c r="B332" i="4"/>
  <c r="O264" i="4"/>
  <c r="E265" i="4"/>
  <c r="N32" i="4"/>
  <c r="D33" i="4"/>
  <c r="J147" i="4"/>
  <c r="P148" i="4"/>
  <c r="I148" i="4"/>
  <c r="H148" i="4"/>
  <c r="I86" i="4"/>
  <c r="H86" i="4"/>
  <c r="L86" i="4"/>
  <c r="B87" i="4"/>
  <c r="S330" i="4"/>
  <c r="R330" i="4"/>
  <c r="M45" i="4"/>
  <c r="C46" i="4"/>
  <c r="P357" i="4"/>
  <c r="F358" i="4"/>
  <c r="N305" i="4"/>
  <c r="D306" i="4"/>
  <c r="P364" i="4"/>
  <c r="F365" i="4"/>
  <c r="O90" i="4"/>
  <c r="H90" i="4"/>
  <c r="I90" i="4"/>
  <c r="S147" i="4"/>
  <c r="R147" i="4"/>
  <c r="I254" i="7"/>
  <c r="H254" i="7"/>
  <c r="B255" i="7"/>
  <c r="H330" i="4"/>
  <c r="J271" i="12"/>
  <c r="J9" i="7"/>
  <c r="H208" i="12"/>
  <c r="I208" i="12"/>
  <c r="J208" i="12" s="1"/>
  <c r="M206" i="4"/>
  <c r="C207" i="4"/>
  <c r="J179" i="12"/>
  <c r="O69" i="4"/>
  <c r="I69" i="4"/>
  <c r="H69" i="4"/>
  <c r="H80" i="4"/>
  <c r="I80" i="4"/>
  <c r="L80" i="4"/>
  <c r="I178" i="7"/>
  <c r="H178" i="7"/>
  <c r="P273" i="4"/>
  <c r="F274" i="4"/>
  <c r="I273" i="4"/>
  <c r="H273" i="4"/>
  <c r="I242" i="12"/>
  <c r="H242" i="12"/>
  <c r="B243" i="12"/>
  <c r="I88" i="12"/>
  <c r="H88" i="12"/>
  <c r="B89" i="12"/>
  <c r="S149" i="4"/>
  <c r="R149" i="4"/>
  <c r="I330" i="4"/>
  <c r="T128" i="4"/>
  <c r="Q359" i="4"/>
  <c r="G360" i="4"/>
  <c r="Q360" i="4" s="1"/>
  <c r="S99" i="4"/>
  <c r="R99" i="4"/>
  <c r="O328" i="4"/>
  <c r="E329" i="4"/>
  <c r="O349" i="4"/>
  <c r="E350" i="4"/>
  <c r="P287" i="4"/>
  <c r="F288" i="4"/>
  <c r="I287" i="4"/>
  <c r="H287" i="4"/>
  <c r="I285" i="12"/>
  <c r="H285" i="12"/>
  <c r="P56" i="4"/>
  <c r="F57" i="4"/>
  <c r="I56" i="4"/>
  <c r="H56" i="4"/>
  <c r="I58" i="7"/>
  <c r="H58" i="7"/>
  <c r="B59" i="7"/>
  <c r="P351" i="4"/>
  <c r="I351" i="4"/>
  <c r="H351" i="4"/>
  <c r="I143" i="4"/>
  <c r="H143" i="4"/>
  <c r="L143" i="4"/>
  <c r="P42" i="4"/>
  <c r="F43" i="4"/>
  <c r="I42" i="4"/>
  <c r="H42" i="4"/>
  <c r="M31" i="4"/>
  <c r="C32" i="4"/>
  <c r="Q267" i="4"/>
  <c r="G268" i="4"/>
  <c r="Q268" i="4" s="1"/>
  <c r="O118" i="4"/>
  <c r="H118" i="4"/>
  <c r="I118" i="4"/>
  <c r="I16" i="7"/>
  <c r="H16" i="7"/>
  <c r="B17" i="7"/>
  <c r="J356" i="4"/>
  <c r="N46" i="4"/>
  <c r="D47" i="4"/>
  <c r="M130" i="4"/>
  <c r="I130" i="4"/>
  <c r="H130" i="4"/>
  <c r="I47" i="12"/>
  <c r="H47" i="12"/>
  <c r="J207" i="12"/>
  <c r="I353" i="4"/>
  <c r="H353" i="4"/>
  <c r="L353" i="4"/>
  <c r="M305" i="4"/>
  <c r="H305" i="4"/>
  <c r="I305" i="4"/>
  <c r="O285" i="4"/>
  <c r="E286" i="4"/>
  <c r="H194" i="12"/>
  <c r="I194" i="12"/>
  <c r="O357" i="4"/>
  <c r="I357" i="4"/>
  <c r="H357" i="4"/>
  <c r="J79" i="4"/>
  <c r="J177" i="7"/>
  <c r="S142" i="4"/>
  <c r="R142" i="4"/>
  <c r="L30" i="4"/>
  <c r="H30" i="4"/>
  <c r="I30" i="4"/>
  <c r="B31" i="4"/>
  <c r="I264" i="12"/>
  <c r="H264" i="12"/>
  <c r="P315" i="4"/>
  <c r="F316" i="4"/>
  <c r="P112" i="4"/>
  <c r="F113" i="4"/>
  <c r="H112" i="4"/>
  <c r="I112" i="4"/>
  <c r="P280" i="4"/>
  <c r="F281" i="4"/>
  <c r="I280" i="4"/>
  <c r="H280" i="4"/>
  <c r="I164" i="4"/>
  <c r="H164" i="4"/>
  <c r="L164" i="4"/>
  <c r="M66" i="4"/>
  <c r="R66" i="4" s="1"/>
  <c r="C67" i="4"/>
  <c r="S79" i="4"/>
  <c r="R79" i="4"/>
  <c r="J57" i="7"/>
  <c r="H37" i="4"/>
  <c r="I37" i="4"/>
  <c r="L37" i="4"/>
  <c r="B38" i="4"/>
  <c r="N328" i="4"/>
  <c r="I328" i="4"/>
  <c r="H328" i="4"/>
  <c r="P140" i="4"/>
  <c r="F141" i="4"/>
  <c r="I140" i="4"/>
  <c r="H140" i="4"/>
  <c r="J15" i="7"/>
  <c r="I236" i="12"/>
  <c r="H236" i="12"/>
  <c r="J46" i="12"/>
  <c r="J352" i="4"/>
  <c r="I327" i="12"/>
  <c r="H327" i="12"/>
  <c r="P176" i="4"/>
  <c r="I176" i="4"/>
  <c r="H176" i="4"/>
  <c r="J193" i="12"/>
  <c r="O216" i="4"/>
  <c r="I216" i="4"/>
  <c r="H216" i="4"/>
  <c r="P301" i="4"/>
  <c r="F302" i="4"/>
  <c r="I301" i="4"/>
  <c r="H301" i="4"/>
  <c r="L94" i="4"/>
  <c r="I94" i="4"/>
  <c r="H94" i="4"/>
  <c r="H79" i="7"/>
  <c r="I79" i="7"/>
  <c r="B80" i="7"/>
  <c r="O292" i="4"/>
  <c r="E293" i="4"/>
  <c r="J145" i="12"/>
  <c r="H275" i="7"/>
  <c r="I275" i="7"/>
  <c r="B276" i="7"/>
  <c r="L297" i="4"/>
  <c r="H297" i="4"/>
  <c r="I297" i="4"/>
  <c r="R36" i="4"/>
  <c r="S36" i="4"/>
  <c r="T36" i="4" s="1"/>
  <c r="I283" i="7"/>
  <c r="H283" i="7"/>
  <c r="I200" i="12"/>
  <c r="H200" i="12"/>
  <c r="B201" i="12"/>
  <c r="S296" i="4"/>
  <c r="R296" i="4"/>
  <c r="N214" i="4"/>
  <c r="D215" i="4"/>
  <c r="I247" i="7"/>
  <c r="H247" i="7"/>
  <c r="B248" i="7"/>
  <c r="I12" i="12"/>
  <c r="H12" i="12"/>
  <c r="J11" i="12"/>
  <c r="R163" i="4"/>
  <c r="S163" i="4"/>
  <c r="M73" i="4"/>
  <c r="C74" i="4"/>
  <c r="J326" i="12"/>
  <c r="P63" i="4"/>
  <c r="F64" i="4"/>
  <c r="I63" i="4"/>
  <c r="H63" i="4"/>
  <c r="N298" i="4"/>
  <c r="D299" i="4"/>
  <c r="T338" i="4"/>
  <c r="J93" i="4"/>
  <c r="J78" i="7"/>
  <c r="J274" i="7"/>
  <c r="I36" i="4"/>
  <c r="J347" i="4"/>
  <c r="I23" i="7"/>
  <c r="H23" i="7"/>
  <c r="B24" i="7"/>
  <c r="I220" i="4"/>
  <c r="H220" i="4"/>
  <c r="L220" i="4"/>
  <c r="L178" i="4"/>
  <c r="I178" i="4"/>
  <c r="H178" i="4"/>
  <c r="M17" i="4"/>
  <c r="C18" i="4"/>
  <c r="S111" i="4"/>
  <c r="R111" i="4"/>
  <c r="S93" i="4"/>
  <c r="R93" i="4"/>
  <c r="I341" i="12"/>
  <c r="H341" i="12"/>
  <c r="L191" i="4"/>
  <c r="I191" i="4"/>
  <c r="H191" i="4"/>
  <c r="B192" i="4"/>
  <c r="M348" i="4"/>
  <c r="I348" i="4"/>
  <c r="H348" i="4"/>
  <c r="J246" i="7"/>
  <c r="L360" i="4"/>
  <c r="I360" i="4"/>
  <c r="H360" i="4"/>
  <c r="N342" i="4"/>
  <c r="H342" i="4"/>
  <c r="I342" i="4"/>
  <c r="N312" i="4"/>
  <c r="D313" i="4"/>
  <c r="M241" i="4"/>
  <c r="R241" i="4" s="1"/>
  <c r="C242" i="4"/>
  <c r="I317" i="4"/>
  <c r="H317" i="4"/>
  <c r="L317" i="4"/>
  <c r="B318" i="4"/>
  <c r="M200" i="4"/>
  <c r="I200" i="4"/>
  <c r="H200" i="4"/>
  <c r="J131" i="12"/>
  <c r="J319" i="4"/>
  <c r="S345" i="4"/>
  <c r="R345" i="4"/>
  <c r="J294" i="4"/>
  <c r="R219" i="4"/>
  <c r="S219" i="4"/>
  <c r="H59" i="4"/>
  <c r="L59" i="4"/>
  <c r="I59" i="4"/>
  <c r="H311" i="4"/>
  <c r="L311" i="4"/>
  <c r="I311" i="4"/>
  <c r="I190" i="4"/>
  <c r="S347" i="4"/>
  <c r="R347" i="4"/>
  <c r="N363" i="4"/>
  <c r="I363" i="4"/>
  <c r="H363" i="4"/>
  <c r="H33" i="12"/>
  <c r="I33" i="12"/>
  <c r="I199" i="7"/>
  <c r="H199" i="7"/>
  <c r="I249" i="4"/>
  <c r="H249" i="4"/>
  <c r="L249" i="4"/>
  <c r="B250" i="4"/>
  <c r="H212" i="7"/>
  <c r="I212" i="7"/>
  <c r="B213" i="7"/>
  <c r="J359" i="4"/>
  <c r="S121" i="4"/>
  <c r="R121" i="4"/>
  <c r="L157" i="4"/>
  <c r="I157" i="4"/>
  <c r="H157" i="4"/>
  <c r="J137" i="12"/>
  <c r="I206" i="4"/>
  <c r="L206" i="4"/>
  <c r="H206" i="4"/>
  <c r="J80" i="12"/>
  <c r="P119" i="4"/>
  <c r="F120" i="4"/>
  <c r="H119" i="4"/>
  <c r="I119" i="4"/>
  <c r="S177" i="4"/>
  <c r="R177" i="4"/>
  <c r="P203" i="4"/>
  <c r="F204" i="4"/>
  <c r="I203" i="4"/>
  <c r="H203" i="4"/>
  <c r="S319" i="4"/>
  <c r="R319" i="4"/>
  <c r="P295" i="4"/>
  <c r="I295" i="4"/>
  <c r="H295" i="4"/>
  <c r="O152" i="4"/>
  <c r="E153" i="4"/>
  <c r="H191" i="7"/>
  <c r="I191" i="7"/>
  <c r="B192" i="7"/>
  <c r="J339" i="4"/>
  <c r="N67" i="4"/>
  <c r="D68" i="4"/>
  <c r="Q338" i="4"/>
  <c r="G339" i="4"/>
  <c r="Q339" i="4" s="1"/>
  <c r="J58" i="4"/>
  <c r="S310" i="4"/>
  <c r="R310" i="4"/>
  <c r="I262" i="7"/>
  <c r="H262" i="7"/>
  <c r="H190" i="4"/>
  <c r="N74" i="4"/>
  <c r="D75" i="4"/>
  <c r="J32" i="12"/>
  <c r="I170" i="7"/>
  <c r="H170" i="7"/>
  <c r="B171" i="7"/>
  <c r="N229" i="4"/>
  <c r="I229" i="4"/>
  <c r="H229" i="4"/>
  <c r="I24" i="4"/>
  <c r="H24" i="4"/>
  <c r="L24" i="4"/>
  <c r="L290" i="4"/>
  <c r="I290" i="4"/>
  <c r="H290" i="4"/>
  <c r="S294" i="4"/>
  <c r="R294" i="4"/>
  <c r="L51" i="4"/>
  <c r="I51" i="4"/>
  <c r="H51" i="4"/>
  <c r="B52" i="4"/>
  <c r="M340" i="4"/>
  <c r="C341" i="4"/>
  <c r="H340" i="4"/>
  <c r="I340" i="4"/>
  <c r="R58" i="4"/>
  <c r="S58" i="4"/>
  <c r="J198" i="7"/>
  <c r="J248" i="4"/>
  <c r="N151" i="4"/>
  <c r="D152" i="4"/>
  <c r="H152" i="12"/>
  <c r="I152" i="12"/>
  <c r="N207" i="4"/>
  <c r="D208" i="4"/>
  <c r="S190" i="4"/>
  <c r="R190" i="4"/>
  <c r="M80" i="4"/>
  <c r="C81" i="4"/>
  <c r="J115" i="12"/>
  <c r="M283" i="4"/>
  <c r="C284" i="4"/>
  <c r="J156" i="4"/>
  <c r="O33" i="4"/>
  <c r="E34" i="4"/>
  <c r="S205" i="4"/>
  <c r="R205" i="4"/>
  <c r="L213" i="4"/>
  <c r="I213" i="4"/>
  <c r="H213" i="4"/>
  <c r="R129" i="4"/>
  <c r="S129" i="4"/>
  <c r="P14" i="4"/>
  <c r="F15" i="4"/>
  <c r="H14" i="4"/>
  <c r="I14" i="4"/>
  <c r="J144" i="4"/>
  <c r="S156" i="4"/>
  <c r="R156" i="4"/>
  <c r="S212" i="4"/>
  <c r="R212" i="4"/>
  <c r="O138" i="4"/>
  <c r="E139" i="4"/>
  <c r="H138" i="4"/>
  <c r="I138" i="4"/>
  <c r="O299" i="4"/>
  <c r="E300" i="4"/>
  <c r="P252" i="4"/>
  <c r="F253" i="4"/>
  <c r="P253" i="4" s="1"/>
  <c r="N165" i="4"/>
  <c r="D166" i="4"/>
  <c r="I159" i="12"/>
  <c r="H159" i="12"/>
  <c r="N102" i="4"/>
  <c r="D103" i="4"/>
  <c r="R339" i="4"/>
  <c r="S339" i="4"/>
  <c r="R240" i="4"/>
  <c r="T240" i="4" s="1"/>
  <c r="I66" i="4"/>
  <c r="O55" i="4"/>
  <c r="I55" i="4"/>
  <c r="H55" i="4"/>
  <c r="O209" i="4"/>
  <c r="H209" i="4"/>
  <c r="I209" i="4"/>
  <c r="S248" i="4"/>
  <c r="R248" i="4"/>
  <c r="I292" i="12"/>
  <c r="H292" i="12"/>
  <c r="M179" i="4"/>
  <c r="I179" i="4"/>
  <c r="H179" i="4"/>
  <c r="J151" i="12"/>
  <c r="H355" i="12"/>
  <c r="I355" i="12"/>
  <c r="J129" i="4"/>
  <c r="S23" i="4"/>
  <c r="R23" i="4"/>
  <c r="N200" i="4"/>
  <c r="D201" i="4"/>
  <c r="I102" i="12"/>
  <c r="H102" i="12"/>
  <c r="B103" i="12"/>
  <c r="J158" i="12"/>
  <c r="M234" i="4"/>
  <c r="S234" i="4" s="1"/>
  <c r="C235" i="4"/>
  <c r="N11" i="4"/>
  <c r="D12" i="4"/>
  <c r="M334" i="4"/>
  <c r="I334" i="4"/>
  <c r="H334" i="4"/>
  <c r="H108" i="7"/>
  <c r="I108" i="7"/>
  <c r="J13" i="4"/>
  <c r="P217" i="4"/>
  <c r="F218" i="4"/>
  <c r="H217" i="4"/>
  <c r="I217" i="4"/>
  <c r="H66" i="4"/>
  <c r="H173" i="12"/>
  <c r="I173" i="12"/>
  <c r="L198" i="4"/>
  <c r="I198" i="4"/>
  <c r="H198" i="4"/>
  <c r="B199" i="4"/>
  <c r="H25" i="12"/>
  <c r="I25" i="12"/>
  <c r="B26" i="12"/>
  <c r="H87" i="7"/>
  <c r="I87" i="7"/>
  <c r="S289" i="4"/>
  <c r="R289" i="4"/>
  <c r="M228" i="4"/>
  <c r="H228" i="4"/>
  <c r="I228" i="4"/>
  <c r="I320" i="12"/>
  <c r="H320" i="12"/>
  <c r="N264" i="4"/>
  <c r="I264" i="4"/>
  <c r="H264" i="4"/>
  <c r="S333" i="4"/>
  <c r="R333" i="4"/>
  <c r="L283" i="4"/>
  <c r="I283" i="4"/>
  <c r="H283" i="4"/>
  <c r="L45" i="4"/>
  <c r="I45" i="4"/>
  <c r="H45" i="4"/>
  <c r="R13" i="4"/>
  <c r="S13" i="4"/>
  <c r="N292" i="4"/>
  <c r="I292" i="4"/>
  <c r="H292" i="4"/>
  <c r="P343" i="4"/>
  <c r="F344" i="4"/>
  <c r="N194" i="4"/>
  <c r="I194" i="4"/>
  <c r="H194" i="4"/>
  <c r="J291" i="12"/>
  <c r="S230" i="4"/>
  <c r="R230" i="4"/>
  <c r="M151" i="4"/>
  <c r="I151" i="4"/>
  <c r="H151" i="4"/>
  <c r="I17" i="4"/>
  <c r="L17" i="4"/>
  <c r="H17" i="4"/>
  <c r="I165" i="12"/>
  <c r="H165" i="12"/>
  <c r="B166" i="12"/>
  <c r="P84" i="4"/>
  <c r="F85" i="4"/>
  <c r="I84" i="4"/>
  <c r="H84" i="4"/>
  <c r="J107" i="7"/>
  <c r="N222" i="4"/>
  <c r="H222" i="4"/>
  <c r="I222" i="4"/>
  <c r="J172" i="12"/>
  <c r="L122" i="4"/>
  <c r="I122" i="4"/>
  <c r="H122" i="4"/>
  <c r="R359" i="4"/>
  <c r="S359" i="4"/>
  <c r="N39" i="4"/>
  <c r="D40" i="4"/>
  <c r="J86" i="7"/>
  <c r="I60" i="12"/>
  <c r="H60" i="12"/>
  <c r="B61" i="12"/>
  <c r="I122" i="7"/>
  <c r="H122" i="7"/>
  <c r="I241" i="4"/>
  <c r="R282" i="4"/>
  <c r="S282" i="4"/>
  <c r="R44" i="4"/>
  <c r="S44" i="4"/>
  <c r="O188" i="4"/>
  <c r="H188" i="4"/>
  <c r="I188" i="4"/>
  <c r="O104" i="4"/>
  <c r="I104" i="4"/>
  <c r="H104" i="4"/>
  <c r="I215" i="12"/>
  <c r="H215" i="12"/>
  <c r="P49" i="4"/>
  <c r="F50" i="4"/>
  <c r="H49" i="4"/>
  <c r="I49" i="4"/>
  <c r="I93" i="7"/>
  <c r="H93" i="7"/>
  <c r="B94" i="7"/>
  <c r="N349" i="4"/>
  <c r="H349" i="4"/>
  <c r="I349" i="4"/>
  <c r="H138" i="12"/>
  <c r="I138" i="12"/>
  <c r="J138" i="12" s="1"/>
  <c r="N95" i="4"/>
  <c r="D96" i="4"/>
  <c r="I257" i="12"/>
  <c r="H257" i="12"/>
  <c r="I206" i="7"/>
  <c r="H206" i="7"/>
  <c r="J220" i="7"/>
  <c r="T184" i="4"/>
  <c r="I96" i="12"/>
  <c r="H96" i="12"/>
  <c r="S16" i="4"/>
  <c r="R16" i="4"/>
  <c r="J164" i="12"/>
  <c r="M11" i="4"/>
  <c r="I11" i="4"/>
  <c r="H11" i="4"/>
  <c r="N320" i="4"/>
  <c r="D321" i="4"/>
  <c r="Q366" i="4"/>
  <c r="G367" i="4"/>
  <c r="Q367" i="4" s="1"/>
  <c r="M39" i="4"/>
  <c r="H39" i="4"/>
  <c r="I39" i="4"/>
  <c r="J59" i="12"/>
  <c r="J16" i="4"/>
  <c r="H240" i="7"/>
  <c r="I240" i="7"/>
  <c r="B241" i="7"/>
  <c r="J121" i="7"/>
  <c r="H241" i="4"/>
  <c r="O82" i="4"/>
  <c r="E83" i="4"/>
  <c r="J10" i="4"/>
  <c r="J214" i="12"/>
  <c r="J92" i="7"/>
  <c r="M164" i="4"/>
  <c r="C165" i="4"/>
  <c r="M102" i="4"/>
  <c r="I102" i="4"/>
  <c r="H102" i="4"/>
  <c r="J121" i="4"/>
  <c r="O62" i="4"/>
  <c r="I62" i="4"/>
  <c r="H62" i="4"/>
  <c r="N284" i="4"/>
  <c r="D285" i="4"/>
  <c r="I136" i="7"/>
  <c r="H136" i="7"/>
  <c r="I369" i="12"/>
  <c r="H369" i="12"/>
  <c r="B370" i="12"/>
  <c r="M157" i="4"/>
  <c r="C158" i="4"/>
  <c r="M213" i="4"/>
  <c r="C214" i="4"/>
  <c r="O174" i="4"/>
  <c r="I174" i="4"/>
  <c r="H174" i="4"/>
  <c r="O336" i="4"/>
  <c r="I336" i="4"/>
  <c r="H336" i="4"/>
  <c r="N257" i="4"/>
  <c r="H257" i="4"/>
  <c r="I257" i="4"/>
  <c r="N116" i="4"/>
  <c r="D117" i="4"/>
  <c r="S10" i="4"/>
  <c r="R10" i="4"/>
  <c r="H347" i="12"/>
  <c r="I347" i="12"/>
  <c r="B348" i="12"/>
  <c r="O279" i="4"/>
  <c r="I279" i="4"/>
  <c r="H279" i="4"/>
  <c r="M276" i="4"/>
  <c r="S276" i="4" s="1"/>
  <c r="C277" i="4"/>
  <c r="I312" i="12"/>
  <c r="H312" i="12"/>
  <c r="B313" i="12"/>
  <c r="O363" i="4"/>
  <c r="E364" i="4"/>
  <c r="S175" i="4"/>
  <c r="R175" i="4"/>
  <c r="M109" i="4"/>
  <c r="I109" i="4"/>
  <c r="H109" i="4"/>
  <c r="I116" i="12"/>
  <c r="H116" i="12"/>
  <c r="B117" i="12"/>
  <c r="N109" i="4"/>
  <c r="D110" i="4"/>
  <c r="M320" i="4"/>
  <c r="I320" i="4"/>
  <c r="H320" i="4"/>
  <c r="N82" i="4"/>
  <c r="I82" i="4"/>
  <c r="H82" i="4"/>
  <c r="J225" i="7"/>
  <c r="O76" i="4"/>
  <c r="I76" i="4"/>
  <c r="H76" i="4"/>
  <c r="M311" i="4"/>
  <c r="C312" i="4"/>
  <c r="P308" i="4"/>
  <c r="F309" i="4"/>
  <c r="I308" i="4"/>
  <c r="H308" i="4"/>
  <c r="H334" i="12"/>
  <c r="I334" i="12"/>
  <c r="H268" i="7"/>
  <c r="I268" i="7"/>
  <c r="B269" i="7"/>
  <c r="J333" i="12"/>
  <c r="P196" i="4"/>
  <c r="F197" i="4"/>
  <c r="H196" i="4"/>
  <c r="I196" i="4"/>
  <c r="P168" i="4"/>
  <c r="F169" i="4"/>
  <c r="I168" i="4"/>
  <c r="H168" i="4"/>
  <c r="J368" i="12"/>
  <c r="I164" i="7"/>
  <c r="H164" i="7"/>
  <c r="O237" i="4"/>
  <c r="I237" i="4"/>
  <c r="H237" i="4"/>
  <c r="N172" i="4"/>
  <c r="D173" i="4"/>
  <c r="J239" i="7"/>
  <c r="O222" i="4"/>
  <c r="E223" i="4"/>
  <c r="L107" i="4"/>
  <c r="I107" i="4"/>
  <c r="H107" i="4"/>
  <c r="B108" i="4"/>
  <c r="P224" i="4"/>
  <c r="F225" i="4"/>
  <c r="H224" i="4"/>
  <c r="I224" i="4"/>
  <c r="O20" i="4"/>
  <c r="I20" i="4"/>
  <c r="H20" i="4"/>
  <c r="I123" i="12"/>
  <c r="H123" i="12"/>
  <c r="B124" i="12"/>
  <c r="N369" i="4"/>
  <c r="D370" i="4"/>
  <c r="O41" i="4"/>
  <c r="I41" i="4"/>
  <c r="H41" i="4"/>
  <c r="M361" i="4"/>
  <c r="C362" i="4"/>
  <c r="I361" i="4"/>
  <c r="H361" i="4"/>
  <c r="I187" i="12"/>
  <c r="H187" i="12"/>
  <c r="I226" i="7"/>
  <c r="H226" i="7"/>
  <c r="B227" i="7"/>
  <c r="P210" i="4"/>
  <c r="F211" i="4"/>
  <c r="I210" i="4"/>
  <c r="H210" i="4"/>
  <c r="N270" i="4"/>
  <c r="D271" i="4"/>
  <c r="M297" i="4"/>
  <c r="C298" i="4"/>
  <c r="J354" i="12"/>
  <c r="M369" i="4"/>
  <c r="H369" i="4"/>
  <c r="I369" i="4"/>
  <c r="L303" i="4"/>
  <c r="I303" i="4"/>
  <c r="H303" i="4"/>
  <c r="B304" i="4"/>
  <c r="I142" i="7"/>
  <c r="H142" i="7"/>
  <c r="B143" i="7"/>
  <c r="O131" i="4"/>
  <c r="R131" i="4" s="1"/>
  <c r="E132" i="4"/>
  <c r="J256" i="4"/>
  <c r="J141" i="7"/>
  <c r="M192" i="4"/>
  <c r="C193" i="4"/>
  <c r="H325" i="4"/>
  <c r="I325" i="4"/>
  <c r="L325" i="4"/>
  <c r="M354" i="4"/>
  <c r="C355" i="4"/>
  <c r="I354" i="4"/>
  <c r="H354" i="4"/>
  <c r="Q317" i="4"/>
  <c r="G318" i="4"/>
  <c r="Q318" i="4" s="1"/>
  <c r="J163" i="7"/>
  <c r="J249" i="12"/>
  <c r="I73" i="4"/>
  <c r="H73" i="4"/>
  <c r="L73" i="4"/>
  <c r="P336" i="4"/>
  <c r="F337" i="4"/>
  <c r="I30" i="7"/>
  <c r="H30" i="7"/>
  <c r="B31" i="7"/>
  <c r="S106" i="4"/>
  <c r="R106" i="4"/>
  <c r="J346" i="12"/>
  <c r="M171" i="4"/>
  <c r="C172" i="4"/>
  <c r="N180" i="4"/>
  <c r="I180" i="4"/>
  <c r="H180" i="4"/>
  <c r="N334" i="4"/>
  <c r="D335" i="4"/>
  <c r="S356" i="4"/>
  <c r="R356" i="4"/>
  <c r="O27" i="4"/>
  <c r="H27" i="4"/>
  <c r="I27" i="4"/>
  <c r="P133" i="4"/>
  <c r="F134" i="4"/>
  <c r="I133" i="4"/>
  <c r="H133" i="4"/>
  <c r="I81" i="12"/>
  <c r="H81" i="12"/>
  <c r="B82" i="12"/>
  <c r="I73" i="7"/>
  <c r="H73" i="7"/>
  <c r="J212" i="4"/>
  <c r="I298" i="12"/>
  <c r="H298" i="12"/>
  <c r="B299" i="12"/>
  <c r="J368" i="4"/>
  <c r="S368" i="4"/>
  <c r="R368" i="4"/>
  <c r="O194" i="4"/>
  <c r="E195" i="4"/>
  <c r="H250" i="12"/>
  <c r="I250" i="12"/>
  <c r="J205" i="7"/>
  <c r="J229" i="12"/>
  <c r="H278" i="12"/>
  <c r="I278" i="12"/>
  <c r="L135" i="4"/>
  <c r="I135" i="4"/>
  <c r="H135" i="4"/>
  <c r="B136" i="4"/>
  <c r="M136" i="4"/>
  <c r="C137" i="4"/>
  <c r="R256" i="4"/>
  <c r="S256" i="4"/>
  <c r="J19" i="12"/>
  <c r="H306" i="12"/>
  <c r="I306" i="12"/>
  <c r="P126" i="4"/>
  <c r="F127" i="4"/>
  <c r="I126" i="4"/>
  <c r="H126" i="4"/>
  <c r="M95" i="4"/>
  <c r="H95" i="4"/>
  <c r="I95" i="4"/>
  <c r="P322" i="4"/>
  <c r="F323" i="4"/>
  <c r="M88" i="4"/>
  <c r="I88" i="4"/>
  <c r="H88" i="4"/>
  <c r="N25" i="4"/>
  <c r="R25" i="4" s="1"/>
  <c r="D26" i="4"/>
  <c r="H106" i="4"/>
  <c r="M116" i="4"/>
  <c r="I116" i="4"/>
  <c r="H116" i="4"/>
  <c r="R65" i="4"/>
  <c r="T65" i="4" s="1"/>
  <c r="N159" i="4"/>
  <c r="H159" i="4"/>
  <c r="I159" i="4"/>
  <c r="J122" i="12"/>
  <c r="I346" i="4"/>
  <c r="H346" i="4"/>
  <c r="L346" i="4"/>
  <c r="I129" i="7"/>
  <c r="H129" i="7"/>
  <c r="I51" i="7"/>
  <c r="H51" i="7"/>
  <c r="B52" i="7"/>
  <c r="H157" i="7"/>
  <c r="I157" i="7"/>
  <c r="J157" i="7" s="1"/>
  <c r="L268" i="4"/>
  <c r="B269" i="4"/>
  <c r="H150" i="4"/>
  <c r="L150" i="4"/>
  <c r="I150" i="4"/>
  <c r="J305" i="12"/>
  <c r="H361" i="12"/>
  <c r="I361" i="12"/>
  <c r="B362" i="12"/>
  <c r="Q281" i="4"/>
  <c r="G282" i="4"/>
  <c r="Q282" i="4" s="1"/>
  <c r="O160" i="4"/>
  <c r="H160" i="4"/>
  <c r="I160" i="4"/>
  <c r="L171" i="4"/>
  <c r="I171" i="4"/>
  <c r="H171" i="4"/>
  <c r="L226" i="4"/>
  <c r="I226" i="4"/>
  <c r="H226" i="4"/>
  <c r="B227" i="4"/>
  <c r="T35" i="4"/>
  <c r="I106" i="4"/>
  <c r="J106" i="4" s="1"/>
  <c r="H366" i="4"/>
  <c r="L366" i="4"/>
  <c r="I366" i="4"/>
  <c r="B367" i="4"/>
  <c r="N124" i="4"/>
  <c r="I124" i="4"/>
  <c r="H124" i="4"/>
  <c r="I114" i="4"/>
  <c r="H114" i="4"/>
  <c r="L114" i="4"/>
  <c r="B115" i="4"/>
  <c r="N242" i="4"/>
  <c r="D243" i="4"/>
  <c r="I37" i="7"/>
  <c r="H37" i="7"/>
  <c r="B38" i="7"/>
  <c r="J254" i="7" l="1"/>
  <c r="J184" i="7"/>
  <c r="J334" i="12"/>
  <c r="J159" i="4"/>
  <c r="J27" i="4"/>
  <c r="S66" i="4"/>
  <c r="J209" i="4"/>
  <c r="J259" i="4"/>
  <c r="S144" i="4"/>
  <c r="J306" i="12"/>
  <c r="J81" i="12"/>
  <c r="J67" i="12"/>
  <c r="J187" i="12"/>
  <c r="J292" i="12"/>
  <c r="T163" i="4"/>
  <c r="J30" i="4"/>
  <c r="J351" i="4"/>
  <c r="J37" i="4"/>
  <c r="J196" i="4"/>
  <c r="T282" i="4"/>
  <c r="J36" i="4"/>
  <c r="J95" i="4"/>
  <c r="J19" i="4"/>
  <c r="J161" i="4"/>
  <c r="J55" i="4"/>
  <c r="J118" i="4"/>
  <c r="J228" i="4"/>
  <c r="J311" i="4"/>
  <c r="J305" i="4"/>
  <c r="R259" i="4"/>
  <c r="S259" i="4"/>
  <c r="J126" i="4"/>
  <c r="J239" i="4"/>
  <c r="P260" i="4"/>
  <c r="H260" i="4"/>
  <c r="I260" i="4"/>
  <c r="H315" i="4"/>
  <c r="T93" i="4"/>
  <c r="I315" i="4"/>
  <c r="T245" i="4"/>
  <c r="J135" i="4"/>
  <c r="O146" i="4"/>
  <c r="I146" i="4"/>
  <c r="H146" i="4"/>
  <c r="S53" i="4"/>
  <c r="T53" i="4" s="1"/>
  <c r="T319" i="4"/>
  <c r="J249" i="4"/>
  <c r="T106" i="4"/>
  <c r="J303" i="4"/>
  <c r="J246" i="4"/>
  <c r="J104" i="4"/>
  <c r="J301" i="4"/>
  <c r="T256" i="4"/>
  <c r="J224" i="4"/>
  <c r="J119" i="4"/>
  <c r="J342" i="4"/>
  <c r="T101" i="4"/>
  <c r="P162" i="4"/>
  <c r="I162" i="4"/>
  <c r="H162" i="4"/>
  <c r="R161" i="4"/>
  <c r="S161" i="4"/>
  <c r="J151" i="4"/>
  <c r="N236" i="4"/>
  <c r="H236" i="4"/>
  <c r="I236" i="4"/>
  <c r="J62" i="4"/>
  <c r="Q310" i="4"/>
  <c r="G311" i="4"/>
  <c r="Q311" i="4" s="1"/>
  <c r="H187" i="4"/>
  <c r="N187" i="4"/>
  <c r="I187" i="4"/>
  <c r="J41" i="4"/>
  <c r="T345" i="4"/>
  <c r="J150" i="4"/>
  <c r="J28" i="4"/>
  <c r="O307" i="4"/>
  <c r="I307" i="4"/>
  <c r="H307" i="4"/>
  <c r="J14" i="4"/>
  <c r="R185" i="4"/>
  <c r="T185" i="4" s="1"/>
  <c r="J237" i="4"/>
  <c r="T66" i="4"/>
  <c r="T70" i="4"/>
  <c r="J200" i="4"/>
  <c r="T99" i="4"/>
  <c r="J17" i="4"/>
  <c r="J143" i="4"/>
  <c r="H322" i="4"/>
  <c r="O322" i="4"/>
  <c r="R322" i="4" s="1"/>
  <c r="I322" i="4"/>
  <c r="O202" i="4"/>
  <c r="H202" i="4"/>
  <c r="I202" i="4"/>
  <c r="H54" i="4"/>
  <c r="I54" i="4"/>
  <c r="N54" i="4"/>
  <c r="J349" i="4"/>
  <c r="J330" i="4"/>
  <c r="T149" i="4"/>
  <c r="I278" i="4"/>
  <c r="H278" i="4"/>
  <c r="N278" i="4"/>
  <c r="J369" i="4"/>
  <c r="J194" i="4"/>
  <c r="J213" i="4"/>
  <c r="J178" i="4"/>
  <c r="H61" i="4"/>
  <c r="I61" i="4"/>
  <c r="N61" i="4"/>
  <c r="J190" i="4"/>
  <c r="J331" i="4"/>
  <c r="S91" i="4"/>
  <c r="R91" i="4"/>
  <c r="T248" i="4"/>
  <c r="P29" i="4"/>
  <c r="H29" i="4"/>
  <c r="I29" i="4"/>
  <c r="J11" i="4"/>
  <c r="P155" i="4"/>
  <c r="H155" i="4"/>
  <c r="I155" i="4"/>
  <c r="P92" i="4"/>
  <c r="I92" i="4"/>
  <c r="H92" i="4"/>
  <c r="S241" i="4"/>
  <c r="T241" i="4" s="1"/>
  <c r="R234" i="4"/>
  <c r="T234" i="4" s="1"/>
  <c r="J360" i="4"/>
  <c r="T296" i="4"/>
  <c r="J216" i="4"/>
  <c r="J77" i="4"/>
  <c r="J154" i="4"/>
  <c r="J91" i="4"/>
  <c r="Q11" i="4"/>
  <c r="G12" i="4"/>
  <c r="R28" i="4"/>
  <c r="S28" i="4"/>
  <c r="S154" i="4"/>
  <c r="R154" i="4"/>
  <c r="J63" i="4"/>
  <c r="J229" i="4"/>
  <c r="T144" i="4"/>
  <c r="T72" i="4"/>
  <c r="S60" i="4"/>
  <c r="T60" i="4" s="1"/>
  <c r="T324" i="4"/>
  <c r="O167" i="4"/>
  <c r="H167" i="4"/>
  <c r="I167" i="4"/>
  <c r="J130" i="4"/>
  <c r="I89" i="4"/>
  <c r="H89" i="4"/>
  <c r="N89" i="4"/>
  <c r="T16" i="4"/>
  <c r="J84" i="4"/>
  <c r="J179" i="4"/>
  <c r="J357" i="4"/>
  <c r="J94" i="4"/>
  <c r="T347" i="4"/>
  <c r="J53" i="4"/>
  <c r="S131" i="4"/>
  <c r="T190" i="4"/>
  <c r="J80" i="4"/>
  <c r="H263" i="4"/>
  <c r="M263" i="4"/>
  <c r="I263" i="4"/>
  <c r="M123" i="4"/>
  <c r="I123" i="4"/>
  <c r="H123" i="4"/>
  <c r="J280" i="4"/>
  <c r="J191" i="4"/>
  <c r="J198" i="4"/>
  <c r="J23" i="7"/>
  <c r="J142" i="7"/>
  <c r="J164" i="7"/>
  <c r="J312" i="12"/>
  <c r="J206" i="7"/>
  <c r="J165" i="12"/>
  <c r="J178" i="7"/>
  <c r="J200" i="12"/>
  <c r="J327" i="12"/>
  <c r="I285" i="7"/>
  <c r="H285" i="7"/>
  <c r="B286" i="7"/>
  <c r="J236" i="12"/>
  <c r="J122" i="7"/>
  <c r="J33" i="12"/>
  <c r="J284" i="7"/>
  <c r="J170" i="7"/>
  <c r="J341" i="12"/>
  <c r="J180" i="12"/>
  <c r="J247" i="7"/>
  <c r="J149" i="7"/>
  <c r="J264" i="12"/>
  <c r="J47" i="12"/>
  <c r="J136" i="7"/>
  <c r="J93" i="7"/>
  <c r="J37" i="7"/>
  <c r="J226" i="7"/>
  <c r="J361" i="12"/>
  <c r="J355" i="12"/>
  <c r="J12" i="12"/>
  <c r="J88" i="12"/>
  <c r="I370" i="12"/>
  <c r="H370" i="12"/>
  <c r="J226" i="4"/>
  <c r="S346" i="4"/>
  <c r="R346" i="4"/>
  <c r="M193" i="4"/>
  <c r="I193" i="4"/>
  <c r="H193" i="4"/>
  <c r="P309" i="4"/>
  <c r="I309" i="4"/>
  <c r="H309" i="4"/>
  <c r="S194" i="4"/>
  <c r="R194" i="4"/>
  <c r="I26" i="12"/>
  <c r="H26" i="12"/>
  <c r="T129" i="4"/>
  <c r="H171" i="7"/>
  <c r="I171" i="7"/>
  <c r="S295" i="4"/>
  <c r="R295" i="4"/>
  <c r="S249" i="4"/>
  <c r="R249" i="4"/>
  <c r="J297" i="4"/>
  <c r="P281" i="4"/>
  <c r="H281" i="4"/>
  <c r="I281" i="4"/>
  <c r="O350" i="4"/>
  <c r="I350" i="4"/>
  <c r="H350" i="4"/>
  <c r="S80" i="4"/>
  <c r="R80" i="4"/>
  <c r="J73" i="4"/>
  <c r="R150" i="4"/>
  <c r="S150" i="4"/>
  <c r="J114" i="4"/>
  <c r="J88" i="4"/>
  <c r="J250" i="12"/>
  <c r="J180" i="4"/>
  <c r="R308" i="4"/>
  <c r="S308" i="4"/>
  <c r="S257" i="4"/>
  <c r="R257" i="4"/>
  <c r="T131" i="4"/>
  <c r="J49" i="4"/>
  <c r="P344" i="4"/>
  <c r="I344" i="4"/>
  <c r="H344" i="4"/>
  <c r="J25" i="12"/>
  <c r="H103" i="12"/>
  <c r="I103" i="12"/>
  <c r="R191" i="4"/>
  <c r="S191" i="4"/>
  <c r="T191" i="4" s="1"/>
  <c r="P64" i="4"/>
  <c r="H64" i="4"/>
  <c r="I64" i="4"/>
  <c r="R280" i="4"/>
  <c r="S280" i="4"/>
  <c r="T280" i="4" s="1"/>
  <c r="O286" i="4"/>
  <c r="H286" i="4"/>
  <c r="I286" i="4"/>
  <c r="J286" i="4" s="1"/>
  <c r="M32" i="4"/>
  <c r="H32" i="4"/>
  <c r="I32" i="4"/>
  <c r="N306" i="4"/>
  <c r="I306" i="4"/>
  <c r="H306" i="4"/>
  <c r="I150" i="7"/>
  <c r="H150" i="7"/>
  <c r="S73" i="4"/>
  <c r="R73" i="4"/>
  <c r="T339" i="4"/>
  <c r="T58" i="4"/>
  <c r="S63" i="4"/>
  <c r="R63" i="4"/>
  <c r="S297" i="4"/>
  <c r="R297" i="4"/>
  <c r="J112" i="4"/>
  <c r="O329" i="4"/>
  <c r="H329" i="4"/>
  <c r="I329" i="4"/>
  <c r="J329" i="4" s="1"/>
  <c r="R88" i="4"/>
  <c r="S88" i="4"/>
  <c r="S180" i="4"/>
  <c r="R180" i="4"/>
  <c r="M172" i="4"/>
  <c r="H172" i="4"/>
  <c r="I172" i="4"/>
  <c r="I276" i="7"/>
  <c r="H276" i="7"/>
  <c r="P358" i="4"/>
  <c r="I358" i="4"/>
  <c r="H358" i="4"/>
  <c r="P78" i="4"/>
  <c r="I78" i="4"/>
  <c r="H78" i="4"/>
  <c r="J101" i="7"/>
  <c r="J124" i="4"/>
  <c r="S11" i="4"/>
  <c r="R11" i="4"/>
  <c r="L199" i="4"/>
  <c r="I199" i="4"/>
  <c r="H199" i="4"/>
  <c r="S200" i="4"/>
  <c r="R200" i="4"/>
  <c r="S124" i="4"/>
  <c r="R124" i="4"/>
  <c r="O132" i="4"/>
  <c r="I132" i="4"/>
  <c r="H132" i="4"/>
  <c r="M362" i="4"/>
  <c r="I362" i="4"/>
  <c r="H362" i="4"/>
  <c r="R109" i="4"/>
  <c r="S109" i="4"/>
  <c r="S336" i="4"/>
  <c r="R336" i="4"/>
  <c r="J102" i="4"/>
  <c r="S49" i="4"/>
  <c r="R49" i="4"/>
  <c r="R122" i="4"/>
  <c r="S122" i="4"/>
  <c r="J292" i="4"/>
  <c r="N201" i="4"/>
  <c r="H201" i="4"/>
  <c r="I201" i="4"/>
  <c r="N103" i="4"/>
  <c r="I103" i="4"/>
  <c r="H103" i="4"/>
  <c r="S213" i="4"/>
  <c r="R213" i="4"/>
  <c r="J340" i="4"/>
  <c r="N75" i="4"/>
  <c r="I75" i="4"/>
  <c r="H75" i="4"/>
  <c r="J203" i="4"/>
  <c r="J199" i="7"/>
  <c r="L318" i="4"/>
  <c r="H318" i="4"/>
  <c r="I318" i="4"/>
  <c r="M74" i="4"/>
  <c r="I74" i="4"/>
  <c r="H74" i="4"/>
  <c r="J275" i="7"/>
  <c r="P113" i="4"/>
  <c r="I113" i="4"/>
  <c r="H113" i="4"/>
  <c r="J42" i="4"/>
  <c r="J69" i="4"/>
  <c r="T238" i="4"/>
  <c r="R77" i="4"/>
  <c r="S77" i="4"/>
  <c r="P323" i="4"/>
  <c r="H323" i="4"/>
  <c r="I323" i="4"/>
  <c r="J336" i="4"/>
  <c r="S361" i="4"/>
  <c r="R361" i="4"/>
  <c r="S102" i="4"/>
  <c r="R102" i="4"/>
  <c r="S292" i="4"/>
  <c r="R292" i="4"/>
  <c r="P204" i="4"/>
  <c r="H204" i="4"/>
  <c r="I204" i="4"/>
  <c r="J204" i="4" s="1"/>
  <c r="S317" i="4"/>
  <c r="R317" i="4"/>
  <c r="S112" i="4"/>
  <c r="R112" i="4"/>
  <c r="S305" i="4"/>
  <c r="R305" i="4"/>
  <c r="P43" i="4"/>
  <c r="H43" i="4"/>
  <c r="I43" i="4"/>
  <c r="R69" i="4"/>
  <c r="S69" i="4"/>
  <c r="M46" i="4"/>
  <c r="H46" i="4"/>
  <c r="I46" i="4"/>
  <c r="O125" i="4"/>
  <c r="H125" i="4"/>
  <c r="I125" i="4"/>
  <c r="H227" i="4"/>
  <c r="L227" i="4"/>
  <c r="I227" i="4"/>
  <c r="S126" i="4"/>
  <c r="R126" i="4"/>
  <c r="S226" i="4"/>
  <c r="R226" i="4"/>
  <c r="T368" i="4"/>
  <c r="I143" i="7"/>
  <c r="J143" i="7" s="1"/>
  <c r="H143" i="7"/>
  <c r="S237" i="4"/>
  <c r="R237" i="4"/>
  <c r="T175" i="4"/>
  <c r="J174" i="4"/>
  <c r="R276" i="4"/>
  <c r="T276" i="4" s="1"/>
  <c r="J215" i="12"/>
  <c r="J222" i="4"/>
  <c r="T13" i="4"/>
  <c r="R198" i="4"/>
  <c r="S198" i="4"/>
  <c r="T205" i="4"/>
  <c r="M341" i="4"/>
  <c r="I341" i="4"/>
  <c r="H341" i="4"/>
  <c r="S203" i="4"/>
  <c r="R203" i="4"/>
  <c r="J140" i="4"/>
  <c r="R353" i="4"/>
  <c r="S353" i="4"/>
  <c r="R42" i="4"/>
  <c r="S42" i="4"/>
  <c r="M186" i="4"/>
  <c r="H186" i="4"/>
  <c r="I186" i="4"/>
  <c r="J326" i="4"/>
  <c r="H82" i="12"/>
  <c r="I82" i="12"/>
  <c r="J346" i="4"/>
  <c r="R168" i="4"/>
  <c r="S168" i="4"/>
  <c r="J82" i="4"/>
  <c r="S114" i="4"/>
  <c r="R114" i="4"/>
  <c r="L269" i="4"/>
  <c r="N173" i="4"/>
  <c r="I173" i="4"/>
  <c r="H173" i="4"/>
  <c r="J102" i="12"/>
  <c r="H367" i="4"/>
  <c r="L367" i="4"/>
  <c r="I367" i="4"/>
  <c r="J366" i="4"/>
  <c r="R366" i="4"/>
  <c r="S366" i="4"/>
  <c r="S95" i="4"/>
  <c r="R95" i="4"/>
  <c r="M312" i="4"/>
  <c r="C313" i="4"/>
  <c r="H312" i="4"/>
  <c r="I312" i="4"/>
  <c r="O364" i="4"/>
  <c r="I364" i="4"/>
  <c r="H364" i="4"/>
  <c r="S174" i="4"/>
  <c r="R174" i="4"/>
  <c r="J173" i="12"/>
  <c r="T23" i="4"/>
  <c r="J159" i="12"/>
  <c r="O34" i="4"/>
  <c r="H34" i="4"/>
  <c r="I34" i="4"/>
  <c r="R340" i="4"/>
  <c r="S340" i="4"/>
  <c r="J317" i="4"/>
  <c r="T111" i="4"/>
  <c r="O293" i="4"/>
  <c r="I293" i="4"/>
  <c r="H293" i="4"/>
  <c r="P141" i="4"/>
  <c r="H141" i="4"/>
  <c r="I141" i="4"/>
  <c r="S143" i="4"/>
  <c r="R143" i="4"/>
  <c r="M327" i="4"/>
  <c r="H327" i="4"/>
  <c r="I327" i="4"/>
  <c r="J279" i="4"/>
  <c r="T333" i="4"/>
  <c r="O195" i="4"/>
  <c r="I195" i="4"/>
  <c r="H195" i="4"/>
  <c r="J361" i="4"/>
  <c r="J109" i="4"/>
  <c r="P50" i="4"/>
  <c r="I50" i="4"/>
  <c r="H50" i="4"/>
  <c r="J122" i="4"/>
  <c r="I52" i="7"/>
  <c r="H52" i="7"/>
  <c r="H299" i="12"/>
  <c r="I299" i="12"/>
  <c r="J299" i="12" s="1"/>
  <c r="I31" i="7"/>
  <c r="H31" i="7"/>
  <c r="R41" i="4"/>
  <c r="S41" i="4"/>
  <c r="M214" i="4"/>
  <c r="H214" i="4"/>
  <c r="I214" i="4"/>
  <c r="M165" i="4"/>
  <c r="H165" i="4"/>
  <c r="I165" i="4"/>
  <c r="R222" i="4"/>
  <c r="S222" i="4"/>
  <c r="N166" i="4"/>
  <c r="I166" i="4"/>
  <c r="H166" i="4"/>
  <c r="J262" i="7"/>
  <c r="T177" i="4"/>
  <c r="J363" i="4"/>
  <c r="M242" i="4"/>
  <c r="H242" i="4"/>
  <c r="I242" i="4"/>
  <c r="M18" i="4"/>
  <c r="H18" i="4"/>
  <c r="I18" i="4"/>
  <c r="S140" i="4"/>
  <c r="R140" i="4"/>
  <c r="P316" i="4"/>
  <c r="H316" i="4"/>
  <c r="I316" i="4"/>
  <c r="J353" i="4"/>
  <c r="T330" i="4"/>
  <c r="J21" i="4"/>
  <c r="R326" i="4"/>
  <c r="S326" i="4"/>
  <c r="S104" i="4"/>
  <c r="R104" i="4"/>
  <c r="J45" i="4"/>
  <c r="S363" i="4"/>
  <c r="R363" i="4"/>
  <c r="H80" i="7"/>
  <c r="I80" i="7"/>
  <c r="S315" i="4"/>
  <c r="R315" i="4"/>
  <c r="L87" i="4"/>
  <c r="I87" i="4"/>
  <c r="H87" i="4"/>
  <c r="O258" i="4"/>
  <c r="I258" i="4"/>
  <c r="H258" i="4"/>
  <c r="I304" i="4"/>
  <c r="H304" i="4"/>
  <c r="L304" i="4"/>
  <c r="N370" i="4"/>
  <c r="I370" i="4"/>
  <c r="H370" i="4"/>
  <c r="H313" i="12"/>
  <c r="I313" i="12"/>
  <c r="J51" i="7"/>
  <c r="P127" i="4"/>
  <c r="H127" i="4"/>
  <c r="I127" i="4"/>
  <c r="J298" i="12"/>
  <c r="J30" i="7"/>
  <c r="J76" i="4"/>
  <c r="M158" i="4"/>
  <c r="I158" i="4"/>
  <c r="H158" i="4"/>
  <c r="J96" i="12"/>
  <c r="J188" i="4"/>
  <c r="S45" i="4"/>
  <c r="R45" i="4"/>
  <c r="M284" i="4"/>
  <c r="H284" i="4"/>
  <c r="I284" i="4"/>
  <c r="L52" i="4"/>
  <c r="I52" i="4"/>
  <c r="H52" i="4"/>
  <c r="T310" i="4"/>
  <c r="N313" i="4"/>
  <c r="D314" i="4"/>
  <c r="J79" i="7"/>
  <c r="J328" i="4"/>
  <c r="S86" i="4"/>
  <c r="R86" i="4"/>
  <c r="P22" i="4"/>
  <c r="H22" i="4"/>
  <c r="I22" i="4"/>
  <c r="I124" i="12"/>
  <c r="H124" i="12"/>
  <c r="P120" i="4"/>
  <c r="I120" i="4"/>
  <c r="H120" i="4"/>
  <c r="R328" i="4"/>
  <c r="S328" i="4"/>
  <c r="M207" i="4"/>
  <c r="I207" i="4"/>
  <c r="H207" i="4"/>
  <c r="R21" i="4"/>
  <c r="S21" i="4"/>
  <c r="S188" i="4"/>
  <c r="R188" i="4"/>
  <c r="P85" i="4"/>
  <c r="I85" i="4"/>
  <c r="H85" i="4"/>
  <c r="J283" i="4"/>
  <c r="J217" i="4"/>
  <c r="J51" i="4"/>
  <c r="S119" i="4"/>
  <c r="R119" i="4"/>
  <c r="R178" i="4"/>
  <c r="S178" i="4"/>
  <c r="T178" i="4" s="1"/>
  <c r="L38" i="4"/>
  <c r="H38" i="4"/>
  <c r="I38" i="4"/>
  <c r="I31" i="4"/>
  <c r="H31" i="4"/>
  <c r="L31" i="4"/>
  <c r="S351" i="4"/>
  <c r="R351" i="4"/>
  <c r="J86" i="4"/>
  <c r="I45" i="7"/>
  <c r="H45" i="7"/>
  <c r="S246" i="4"/>
  <c r="R246" i="4"/>
  <c r="O83" i="4"/>
  <c r="I83" i="4"/>
  <c r="H83" i="4"/>
  <c r="T44" i="4"/>
  <c r="R84" i="4"/>
  <c r="S84" i="4"/>
  <c r="S283" i="4"/>
  <c r="R283" i="4"/>
  <c r="O300" i="4"/>
  <c r="H300" i="4"/>
  <c r="I300" i="4"/>
  <c r="M81" i="4"/>
  <c r="H81" i="4"/>
  <c r="I81" i="4"/>
  <c r="R51" i="4"/>
  <c r="S51" i="4"/>
  <c r="S220" i="4"/>
  <c r="R220" i="4"/>
  <c r="S37" i="4"/>
  <c r="R37" i="4"/>
  <c r="I59" i="7"/>
  <c r="H59" i="7"/>
  <c r="I248" i="7"/>
  <c r="H248" i="7"/>
  <c r="S94" i="4"/>
  <c r="R94" i="4"/>
  <c r="S130" i="4"/>
  <c r="R130" i="4"/>
  <c r="J148" i="4"/>
  <c r="J44" i="7"/>
  <c r="J71" i="4"/>
  <c r="S217" i="4"/>
  <c r="R217" i="4"/>
  <c r="J138" i="4"/>
  <c r="T294" i="4"/>
  <c r="N68" i="4"/>
  <c r="I68" i="4"/>
  <c r="H68" i="4"/>
  <c r="S206" i="4"/>
  <c r="R206" i="4"/>
  <c r="J220" i="4"/>
  <c r="R30" i="4"/>
  <c r="S30" i="4"/>
  <c r="T30" i="4" s="1"/>
  <c r="J58" i="7"/>
  <c r="S148" i="4"/>
  <c r="R148" i="4"/>
  <c r="R71" i="4"/>
  <c r="S71" i="4"/>
  <c r="S19" i="4"/>
  <c r="R19" i="4"/>
  <c r="I89" i="12"/>
  <c r="H89" i="12"/>
  <c r="O48" i="4"/>
  <c r="I48" i="4"/>
  <c r="H48" i="4"/>
  <c r="I185" i="7"/>
  <c r="H185" i="7"/>
  <c r="H24" i="7"/>
  <c r="I24" i="7"/>
  <c r="J24" i="7" s="1"/>
  <c r="J20" i="4"/>
  <c r="R82" i="4"/>
  <c r="S82" i="4"/>
  <c r="H241" i="7"/>
  <c r="I241" i="7"/>
  <c r="N96" i="4"/>
  <c r="H96" i="4"/>
  <c r="I96" i="4"/>
  <c r="J241" i="4"/>
  <c r="J264" i="4"/>
  <c r="J108" i="7"/>
  <c r="O139" i="4"/>
  <c r="H139" i="4"/>
  <c r="I139" i="4"/>
  <c r="N208" i="4"/>
  <c r="I208" i="4"/>
  <c r="H208" i="4"/>
  <c r="J290" i="4"/>
  <c r="S311" i="4"/>
  <c r="R311" i="4"/>
  <c r="N215" i="4"/>
  <c r="I215" i="4"/>
  <c r="H215" i="4"/>
  <c r="P302" i="4"/>
  <c r="I302" i="4"/>
  <c r="H302" i="4"/>
  <c r="T142" i="4"/>
  <c r="N47" i="4"/>
  <c r="H47" i="4"/>
  <c r="I47" i="4"/>
  <c r="N33" i="4"/>
  <c r="I33" i="4"/>
  <c r="H33" i="4"/>
  <c r="H166" i="12"/>
  <c r="I166" i="12"/>
  <c r="J166" i="12" s="1"/>
  <c r="S171" i="4"/>
  <c r="R171" i="4"/>
  <c r="M298" i="4"/>
  <c r="H298" i="4"/>
  <c r="I298" i="4"/>
  <c r="J160" i="4"/>
  <c r="J133" i="4"/>
  <c r="S20" i="4"/>
  <c r="R20" i="4"/>
  <c r="P197" i="4"/>
  <c r="I197" i="4"/>
  <c r="H197" i="4"/>
  <c r="H348" i="12"/>
  <c r="I348" i="12"/>
  <c r="J240" i="7"/>
  <c r="S17" i="4"/>
  <c r="R17" i="4"/>
  <c r="S264" i="4"/>
  <c r="R264" i="4"/>
  <c r="S138" i="4"/>
  <c r="R138" i="4"/>
  <c r="R290" i="4"/>
  <c r="S290" i="4"/>
  <c r="R342" i="4"/>
  <c r="S342" i="4"/>
  <c r="S301" i="4"/>
  <c r="R301" i="4"/>
  <c r="I255" i="7"/>
  <c r="H255" i="7"/>
  <c r="J157" i="4"/>
  <c r="J59" i="4"/>
  <c r="J56" i="4"/>
  <c r="I243" i="12"/>
  <c r="H243" i="12"/>
  <c r="B244" i="12"/>
  <c r="O265" i="4"/>
  <c r="E266" i="4"/>
  <c r="I265" i="4"/>
  <c r="H265" i="4"/>
  <c r="N145" i="4"/>
  <c r="I145" i="4"/>
  <c r="H145" i="4"/>
  <c r="S133" i="4"/>
  <c r="R133" i="4"/>
  <c r="I61" i="12"/>
  <c r="H61" i="12"/>
  <c r="J320" i="12"/>
  <c r="J334" i="4"/>
  <c r="T212" i="4"/>
  <c r="S157" i="4"/>
  <c r="R157" i="4"/>
  <c r="S59" i="4"/>
  <c r="R59" i="4"/>
  <c r="T79" i="4"/>
  <c r="P57" i="4"/>
  <c r="H57" i="4"/>
  <c r="I57" i="4"/>
  <c r="L262" i="4"/>
  <c r="I262" i="4"/>
  <c r="H262" i="4"/>
  <c r="T352" i="4"/>
  <c r="J129" i="7"/>
  <c r="S303" i="4"/>
  <c r="R303" i="4"/>
  <c r="J123" i="12"/>
  <c r="S160" i="4"/>
  <c r="R160" i="4"/>
  <c r="P225" i="4"/>
  <c r="I225" i="4"/>
  <c r="H225" i="4"/>
  <c r="I192" i="7"/>
  <c r="H192" i="7"/>
  <c r="S360" i="4"/>
  <c r="R360" i="4"/>
  <c r="H201" i="12"/>
  <c r="I201" i="12"/>
  <c r="R216" i="4"/>
  <c r="S216" i="4"/>
  <c r="M67" i="4"/>
  <c r="I67" i="4"/>
  <c r="H67" i="4"/>
  <c r="I17" i="7"/>
  <c r="H17" i="7"/>
  <c r="R56" i="4"/>
  <c r="S56" i="4"/>
  <c r="J242" i="12"/>
  <c r="H332" i="4"/>
  <c r="L332" i="4"/>
  <c r="I332" i="4"/>
  <c r="R261" i="4"/>
  <c r="S261" i="4"/>
  <c r="H11" i="7"/>
  <c r="I11" i="7"/>
  <c r="M277" i="4"/>
  <c r="H277" i="4"/>
  <c r="I277" i="4"/>
  <c r="J206" i="4"/>
  <c r="M137" i="4"/>
  <c r="I137" i="4"/>
  <c r="H137" i="4"/>
  <c r="N271" i="4"/>
  <c r="J347" i="12"/>
  <c r="H269" i="7"/>
  <c r="I269" i="7"/>
  <c r="J320" i="4"/>
  <c r="S334" i="4"/>
  <c r="R334" i="4"/>
  <c r="R209" i="4"/>
  <c r="S209" i="4"/>
  <c r="J116" i="4"/>
  <c r="J354" i="4"/>
  <c r="J210" i="4"/>
  <c r="S224" i="4"/>
  <c r="R224" i="4"/>
  <c r="J268" i="7"/>
  <c r="S320" i="4"/>
  <c r="R320" i="4"/>
  <c r="T10" i="4"/>
  <c r="J39" i="4"/>
  <c r="J60" i="12"/>
  <c r="S151" i="4"/>
  <c r="R151" i="4"/>
  <c r="N12" i="4"/>
  <c r="I12" i="4"/>
  <c r="H12" i="4"/>
  <c r="T156" i="4"/>
  <c r="J152" i="12"/>
  <c r="R24" i="4"/>
  <c r="S24" i="4"/>
  <c r="T24" i="4" s="1"/>
  <c r="J191" i="7"/>
  <c r="T121" i="4"/>
  <c r="T219" i="4"/>
  <c r="T147" i="4"/>
  <c r="R331" i="4"/>
  <c r="S331" i="4"/>
  <c r="J369" i="12"/>
  <c r="S369" i="4"/>
  <c r="R369" i="4"/>
  <c r="I136" i="4"/>
  <c r="H136" i="4"/>
  <c r="L136" i="4"/>
  <c r="R116" i="4"/>
  <c r="S116" i="4"/>
  <c r="S27" i="4"/>
  <c r="R27" i="4"/>
  <c r="P211" i="4"/>
  <c r="I211" i="4"/>
  <c r="H211" i="4"/>
  <c r="I108" i="4"/>
  <c r="H108" i="4"/>
  <c r="L108" i="4"/>
  <c r="N110" i="4"/>
  <c r="I110" i="4"/>
  <c r="H110" i="4"/>
  <c r="S164" i="4"/>
  <c r="R164" i="4"/>
  <c r="J16" i="7"/>
  <c r="J285" i="12"/>
  <c r="J273" i="4"/>
  <c r="J90" i="4"/>
  <c r="J261" i="4"/>
  <c r="J10" i="7"/>
  <c r="T170" i="4"/>
  <c r="P134" i="4"/>
  <c r="H134" i="4"/>
  <c r="I134" i="4"/>
  <c r="S196" i="4"/>
  <c r="R196" i="4"/>
  <c r="H213" i="7"/>
  <c r="I213" i="7"/>
  <c r="J213" i="7" s="1"/>
  <c r="J348" i="4"/>
  <c r="J176" i="4"/>
  <c r="S357" i="4"/>
  <c r="R357" i="4"/>
  <c r="P274" i="4"/>
  <c r="I274" i="4"/>
  <c r="H274" i="4"/>
  <c r="I68" i="12"/>
  <c r="H68" i="12"/>
  <c r="O97" i="4"/>
  <c r="I97" i="4"/>
  <c r="H97" i="4"/>
  <c r="M221" i="4"/>
  <c r="I221" i="4"/>
  <c r="H221" i="4"/>
  <c r="J73" i="7"/>
  <c r="J168" i="4"/>
  <c r="P169" i="4"/>
  <c r="I169" i="4"/>
  <c r="H169" i="4"/>
  <c r="P218" i="4"/>
  <c r="H218" i="4"/>
  <c r="I218" i="4"/>
  <c r="J218" i="4" s="1"/>
  <c r="S179" i="4"/>
  <c r="R179" i="4"/>
  <c r="J171" i="4"/>
  <c r="J257" i="12"/>
  <c r="S159" i="4"/>
  <c r="R159" i="4"/>
  <c r="N285" i="4"/>
  <c r="I285" i="4"/>
  <c r="H285" i="4"/>
  <c r="S39" i="4"/>
  <c r="R39" i="4"/>
  <c r="T230" i="4"/>
  <c r="M235" i="4"/>
  <c r="H235" i="4"/>
  <c r="I235" i="4"/>
  <c r="S55" i="4"/>
  <c r="R55" i="4"/>
  <c r="N152" i="4"/>
  <c r="I152" i="4"/>
  <c r="H152" i="4"/>
  <c r="J24" i="4"/>
  <c r="O153" i="4"/>
  <c r="I153" i="4"/>
  <c r="H153" i="4"/>
  <c r="N26" i="4"/>
  <c r="H26" i="4"/>
  <c r="I26" i="4"/>
  <c r="J278" i="12"/>
  <c r="T356" i="4"/>
  <c r="S325" i="4"/>
  <c r="R325" i="4"/>
  <c r="I227" i="7"/>
  <c r="H227" i="7"/>
  <c r="J107" i="4"/>
  <c r="H117" i="12"/>
  <c r="I117" i="12"/>
  <c r="J117" i="12" s="1"/>
  <c r="N117" i="4"/>
  <c r="H117" i="4"/>
  <c r="I117" i="4"/>
  <c r="J117" i="4" s="1"/>
  <c r="S349" i="4"/>
  <c r="R349" i="4"/>
  <c r="N40" i="4"/>
  <c r="H40" i="4"/>
  <c r="I40" i="4"/>
  <c r="T289" i="4"/>
  <c r="J66" i="4"/>
  <c r="J212" i="7"/>
  <c r="R348" i="4"/>
  <c r="S348" i="4"/>
  <c r="N299" i="4"/>
  <c r="I299" i="4"/>
  <c r="H299" i="4"/>
  <c r="J283" i="7"/>
  <c r="S176" i="4"/>
  <c r="R176" i="4"/>
  <c r="J164" i="4"/>
  <c r="J287" i="4"/>
  <c r="S273" i="4"/>
  <c r="R273" i="4"/>
  <c r="S90" i="4"/>
  <c r="R90" i="4"/>
  <c r="O343" i="4"/>
  <c r="I343" i="4"/>
  <c r="H343" i="4"/>
  <c r="P337" i="4"/>
  <c r="H337" i="4"/>
  <c r="I337" i="4"/>
  <c r="R279" i="4"/>
  <c r="S279" i="4"/>
  <c r="I38" i="7"/>
  <c r="H38" i="7"/>
  <c r="H362" i="12"/>
  <c r="I362" i="12"/>
  <c r="M355" i="4"/>
  <c r="H355" i="4"/>
  <c r="I355" i="4"/>
  <c r="S228" i="4"/>
  <c r="R228" i="4"/>
  <c r="N243" i="4"/>
  <c r="I243" i="4"/>
  <c r="H243" i="4"/>
  <c r="S135" i="4"/>
  <c r="R135" i="4"/>
  <c r="R354" i="4"/>
  <c r="S354" i="4"/>
  <c r="S210" i="4"/>
  <c r="R210" i="4"/>
  <c r="L115" i="4"/>
  <c r="I115" i="4"/>
  <c r="H115" i="4"/>
  <c r="N335" i="4"/>
  <c r="I335" i="4"/>
  <c r="H335" i="4"/>
  <c r="J325" i="4"/>
  <c r="S107" i="4"/>
  <c r="R107" i="4"/>
  <c r="I94" i="7"/>
  <c r="H94" i="7"/>
  <c r="J87" i="7"/>
  <c r="S25" i="4"/>
  <c r="T25" i="4" s="1"/>
  <c r="P15" i="4"/>
  <c r="H15" i="4"/>
  <c r="I15" i="4"/>
  <c r="I192" i="4"/>
  <c r="H192" i="4"/>
  <c r="L192" i="4"/>
  <c r="R118" i="4"/>
  <c r="S118" i="4"/>
  <c r="P288" i="4"/>
  <c r="I288" i="4"/>
  <c r="H288" i="4"/>
  <c r="P365" i="4"/>
  <c r="I365" i="4"/>
  <c r="H365" i="4"/>
  <c r="M291" i="4"/>
  <c r="H291" i="4"/>
  <c r="I291" i="4"/>
  <c r="R76" i="4"/>
  <c r="S76" i="4"/>
  <c r="O223" i="4"/>
  <c r="I223" i="4"/>
  <c r="H223" i="4"/>
  <c r="J308" i="4"/>
  <c r="J116" i="12"/>
  <c r="J257" i="4"/>
  <c r="S62" i="4"/>
  <c r="R62" i="4"/>
  <c r="N321" i="4"/>
  <c r="I321" i="4"/>
  <c r="H321" i="4"/>
  <c r="T359" i="4"/>
  <c r="S14" i="4"/>
  <c r="R14" i="4"/>
  <c r="S229" i="4"/>
  <c r="R229" i="4"/>
  <c r="J295" i="4"/>
  <c r="H250" i="4"/>
  <c r="L250" i="4"/>
  <c r="I250" i="4"/>
  <c r="B251" i="4"/>
  <c r="J194" i="12"/>
  <c r="R287" i="4"/>
  <c r="S287" i="4"/>
  <c r="O181" i="4"/>
  <c r="H181" i="4"/>
  <c r="I181" i="4"/>
  <c r="O244" i="4"/>
  <c r="I244" i="4"/>
  <c r="H244" i="4"/>
  <c r="S239" i="4"/>
  <c r="R239" i="4"/>
  <c r="J285" i="7" l="1"/>
  <c r="J201" i="12"/>
  <c r="T118" i="4"/>
  <c r="T21" i="4"/>
  <c r="T353" i="4"/>
  <c r="J61" i="4"/>
  <c r="J227" i="4"/>
  <c r="T180" i="4"/>
  <c r="T112" i="4"/>
  <c r="J167" i="4"/>
  <c r="J260" i="4"/>
  <c r="J362" i="12"/>
  <c r="J103" i="12"/>
  <c r="J61" i="12"/>
  <c r="T69" i="4"/>
  <c r="J92" i="4"/>
  <c r="T198" i="4"/>
  <c r="J242" i="4"/>
  <c r="T342" i="4"/>
  <c r="T122" i="4"/>
  <c r="J54" i="4"/>
  <c r="J155" i="4"/>
  <c r="J315" i="4"/>
  <c r="T161" i="4"/>
  <c r="T259" i="4"/>
  <c r="J250" i="4"/>
  <c r="T84" i="4"/>
  <c r="J284" i="4"/>
  <c r="T349" i="4"/>
  <c r="T366" i="4"/>
  <c r="T77" i="4"/>
  <c r="S146" i="4"/>
  <c r="R146" i="4"/>
  <c r="J332" i="4"/>
  <c r="J81" i="4"/>
  <c r="J29" i="4"/>
  <c r="J236" i="4"/>
  <c r="T56" i="4"/>
  <c r="J57" i="4"/>
  <c r="J96" i="4"/>
  <c r="J146" i="4"/>
  <c r="S260" i="4"/>
  <c r="R260" i="4"/>
  <c r="T308" i="4"/>
  <c r="J187" i="4"/>
  <c r="T41" i="4"/>
  <c r="T150" i="4"/>
  <c r="R187" i="4"/>
  <c r="S187" i="4"/>
  <c r="T220" i="4"/>
  <c r="J202" i="4"/>
  <c r="J322" i="4"/>
  <c r="J181" i="4"/>
  <c r="T116" i="4"/>
  <c r="J318" i="4"/>
  <c r="R236" i="4"/>
  <c r="S236" i="4"/>
  <c r="J300" i="4"/>
  <c r="T168" i="4"/>
  <c r="T91" i="4"/>
  <c r="T354" i="4"/>
  <c r="J162" i="4"/>
  <c r="T331" i="4"/>
  <c r="T290" i="4"/>
  <c r="J47" i="4"/>
  <c r="T226" i="4"/>
  <c r="T295" i="4"/>
  <c r="J263" i="4"/>
  <c r="T28" i="4"/>
  <c r="T154" i="4"/>
  <c r="J158" i="4"/>
  <c r="T363" i="4"/>
  <c r="T95" i="4"/>
  <c r="S162" i="4"/>
  <c r="R162" i="4"/>
  <c r="J278" i="4"/>
  <c r="J306" i="4"/>
  <c r="T305" i="4"/>
  <c r="J74" i="4"/>
  <c r="R155" i="4"/>
  <c r="S155" i="4"/>
  <c r="J26" i="4"/>
  <c r="J67" i="4"/>
  <c r="T59" i="4"/>
  <c r="T82" i="4"/>
  <c r="J18" i="4"/>
  <c r="S202" i="4"/>
  <c r="R202" i="4"/>
  <c r="T49" i="4"/>
  <c r="J192" i="4"/>
  <c r="J355" i="4"/>
  <c r="R54" i="4"/>
  <c r="S54" i="4"/>
  <c r="J132" i="4"/>
  <c r="J221" i="4"/>
  <c r="T246" i="4"/>
  <c r="J364" i="4"/>
  <c r="T292" i="4"/>
  <c r="S123" i="4"/>
  <c r="R123" i="4"/>
  <c r="T86" i="4"/>
  <c r="T90" i="4"/>
  <c r="S89" i="4"/>
  <c r="R89" i="4"/>
  <c r="S167" i="4"/>
  <c r="R167" i="4"/>
  <c r="J166" i="4"/>
  <c r="J40" i="4"/>
  <c r="T328" i="4"/>
  <c r="T42" i="4"/>
  <c r="T126" i="4"/>
  <c r="T213" i="4"/>
  <c r="T27" i="4"/>
  <c r="J136" i="4"/>
  <c r="J89" i="4"/>
  <c r="J321" i="4"/>
  <c r="S263" i="4"/>
  <c r="R263" i="4"/>
  <c r="R61" i="4"/>
  <c r="S61" i="4"/>
  <c r="T279" i="4"/>
  <c r="J235" i="4"/>
  <c r="J277" i="4"/>
  <c r="Q12" i="4"/>
  <c r="G13" i="4"/>
  <c r="T336" i="4"/>
  <c r="S29" i="4"/>
  <c r="R29" i="4"/>
  <c r="J262" i="4"/>
  <c r="T210" i="4"/>
  <c r="J337" i="4"/>
  <c r="T160" i="4"/>
  <c r="J265" i="4"/>
  <c r="T71" i="4"/>
  <c r="J323" i="4"/>
  <c r="S322" i="4"/>
  <c r="T322" i="4" s="1"/>
  <c r="T196" i="4"/>
  <c r="T224" i="4"/>
  <c r="J123" i="4"/>
  <c r="T94" i="4"/>
  <c r="T20" i="4"/>
  <c r="T194" i="4"/>
  <c r="J307" i="4"/>
  <c r="T159" i="4"/>
  <c r="T171" i="4"/>
  <c r="R92" i="4"/>
  <c r="S92" i="4"/>
  <c r="T301" i="4"/>
  <c r="T334" i="4"/>
  <c r="T261" i="4"/>
  <c r="T303" i="4"/>
  <c r="R278" i="4"/>
  <c r="S278" i="4"/>
  <c r="T278" i="4" s="1"/>
  <c r="R307" i="4"/>
  <c r="S307" i="4"/>
  <c r="T273" i="4"/>
  <c r="J195" i="4"/>
  <c r="J75" i="4"/>
  <c r="T76" i="4"/>
  <c r="J38" i="4"/>
  <c r="J127" i="4"/>
  <c r="T326" i="4"/>
  <c r="J46" i="4"/>
  <c r="J243" i="12"/>
  <c r="B287" i="7"/>
  <c r="I286" i="7"/>
  <c r="H286" i="7"/>
  <c r="J227" i="7"/>
  <c r="J171" i="7"/>
  <c r="J31" i="7"/>
  <c r="J248" i="7"/>
  <c r="J276" i="7"/>
  <c r="J94" i="7"/>
  <c r="J45" i="7"/>
  <c r="J38" i="7"/>
  <c r="J185" i="7"/>
  <c r="J89" i="12"/>
  <c r="S265" i="4"/>
  <c r="R265" i="4"/>
  <c r="R195" i="4"/>
  <c r="S195" i="4"/>
  <c r="T195" i="4" s="1"/>
  <c r="S204" i="4"/>
  <c r="R204" i="4"/>
  <c r="J64" i="4"/>
  <c r="S350" i="4"/>
  <c r="R350" i="4"/>
  <c r="J207" i="4"/>
  <c r="T45" i="4"/>
  <c r="T315" i="4"/>
  <c r="R364" i="4"/>
  <c r="S364" i="4"/>
  <c r="T88" i="4"/>
  <c r="J281" i="4"/>
  <c r="I244" i="12"/>
  <c r="H244" i="12"/>
  <c r="T311" i="4"/>
  <c r="H251" i="4"/>
  <c r="I251" i="4"/>
  <c r="L251" i="4"/>
  <c r="B252" i="4"/>
  <c r="S365" i="4"/>
  <c r="R365" i="4"/>
  <c r="T325" i="4"/>
  <c r="T320" i="4"/>
  <c r="J197" i="4"/>
  <c r="T19" i="4"/>
  <c r="R207" i="4"/>
  <c r="S207" i="4"/>
  <c r="J80" i="7"/>
  <c r="J312" i="4"/>
  <c r="J186" i="4"/>
  <c r="S132" i="4"/>
  <c r="R132" i="4"/>
  <c r="S64" i="4"/>
  <c r="R64" i="4"/>
  <c r="R197" i="4"/>
  <c r="S197" i="4"/>
  <c r="S166" i="4"/>
  <c r="R166" i="4"/>
  <c r="S281" i="4"/>
  <c r="R281" i="4"/>
  <c r="S250" i="4"/>
  <c r="R250" i="4"/>
  <c r="T179" i="4"/>
  <c r="J134" i="4"/>
  <c r="S332" i="4"/>
  <c r="R332" i="4"/>
  <c r="J208" i="4"/>
  <c r="J59" i="7"/>
  <c r="T222" i="4"/>
  <c r="J327" i="4"/>
  <c r="M313" i="4"/>
  <c r="I313" i="4"/>
  <c r="H313" i="4"/>
  <c r="S186" i="4"/>
  <c r="R186" i="4"/>
  <c r="T102" i="4"/>
  <c r="R75" i="4"/>
  <c r="S75" i="4"/>
  <c r="S262" i="4"/>
  <c r="R262" i="4"/>
  <c r="J139" i="4"/>
  <c r="T148" i="4"/>
  <c r="T37" i="4"/>
  <c r="T351" i="4"/>
  <c r="J120" i="4"/>
  <c r="R158" i="4"/>
  <c r="S158" i="4"/>
  <c r="T158" i="4" s="1"/>
  <c r="J165" i="4"/>
  <c r="S327" i="4"/>
  <c r="R327" i="4"/>
  <c r="T361" i="4"/>
  <c r="T124" i="4"/>
  <c r="T249" i="4"/>
  <c r="S31" i="4"/>
  <c r="R31" i="4"/>
  <c r="R120" i="4"/>
  <c r="S120" i="4"/>
  <c r="S227" i="4"/>
  <c r="R227" i="4"/>
  <c r="R165" i="4"/>
  <c r="S165" i="4"/>
  <c r="T143" i="4"/>
  <c r="T200" i="4"/>
  <c r="T297" i="4"/>
  <c r="J31" i="4"/>
  <c r="J124" i="12"/>
  <c r="T104" i="4"/>
  <c r="J214" i="4"/>
  <c r="J141" i="4"/>
  <c r="J125" i="4"/>
  <c r="J103" i="4"/>
  <c r="J344" i="4"/>
  <c r="R312" i="4"/>
  <c r="S312" i="4"/>
  <c r="S323" i="4"/>
  <c r="R323" i="4"/>
  <c r="S103" i="4"/>
  <c r="R103" i="4"/>
  <c r="J199" i="4"/>
  <c r="T63" i="4"/>
  <c r="S344" i="4"/>
  <c r="R344" i="4"/>
  <c r="R136" i="4"/>
  <c r="S136" i="4"/>
  <c r="S208" i="4"/>
  <c r="R208" i="4"/>
  <c r="J17" i="7"/>
  <c r="J15" i="4"/>
  <c r="T348" i="4"/>
  <c r="T51" i="4"/>
  <c r="J22" i="4"/>
  <c r="S214" i="4"/>
  <c r="R214" i="4"/>
  <c r="S141" i="4"/>
  <c r="R141" i="4"/>
  <c r="J367" i="4"/>
  <c r="T203" i="4"/>
  <c r="S125" i="4"/>
  <c r="R125" i="4"/>
  <c r="J201" i="4"/>
  <c r="S199" i="4"/>
  <c r="R199" i="4"/>
  <c r="T176" i="4"/>
  <c r="T369" i="4"/>
  <c r="S192" i="4"/>
  <c r="R192" i="4"/>
  <c r="S38" i="4"/>
  <c r="R38" i="4"/>
  <c r="S367" i="4"/>
  <c r="R367" i="4"/>
  <c r="S22" i="4"/>
  <c r="R22" i="4"/>
  <c r="J293" i="4"/>
  <c r="J341" i="4"/>
  <c r="S201" i="4"/>
  <c r="R201" i="4"/>
  <c r="T11" i="4"/>
  <c r="J26" i="12"/>
  <c r="J269" i="7"/>
  <c r="T216" i="4"/>
  <c r="T157" i="4"/>
  <c r="S96" i="4"/>
  <c r="R96" i="4"/>
  <c r="T206" i="4"/>
  <c r="J313" i="12"/>
  <c r="S293" i="4"/>
  <c r="R293" i="4"/>
  <c r="R341" i="4"/>
  <c r="S341" i="4"/>
  <c r="R46" i="4"/>
  <c r="S46" i="4"/>
  <c r="T46" i="4" s="1"/>
  <c r="T73" i="4"/>
  <c r="T257" i="4"/>
  <c r="S218" i="4"/>
  <c r="R218" i="4"/>
  <c r="T229" i="4"/>
  <c r="J299" i="4"/>
  <c r="J241" i="7"/>
  <c r="S81" i="4"/>
  <c r="R81" i="4"/>
  <c r="J316" i="4"/>
  <c r="J173" i="4"/>
  <c r="J150" i="7"/>
  <c r="J365" i="4"/>
  <c r="T62" i="4"/>
  <c r="J370" i="4"/>
  <c r="S316" i="4"/>
  <c r="R316" i="4"/>
  <c r="T340" i="4"/>
  <c r="S173" i="4"/>
  <c r="R173" i="4"/>
  <c r="J43" i="4"/>
  <c r="J78" i="4"/>
  <c r="J309" i="4"/>
  <c r="J298" i="4"/>
  <c r="S57" i="4"/>
  <c r="R57" i="4"/>
  <c r="J152" i="4"/>
  <c r="S67" i="4"/>
  <c r="R67" i="4"/>
  <c r="S321" i="4"/>
  <c r="R321" i="4"/>
  <c r="T119" i="4"/>
  <c r="R40" i="4"/>
  <c r="S40" i="4"/>
  <c r="S309" i="4"/>
  <c r="R309" i="4"/>
  <c r="S26" i="4"/>
  <c r="R26" i="4"/>
  <c r="J153" i="4"/>
  <c r="T14" i="4"/>
  <c r="S298" i="4"/>
  <c r="R298" i="4"/>
  <c r="R355" i="4"/>
  <c r="S355" i="4"/>
  <c r="T355" i="4" s="1"/>
  <c r="S221" i="4"/>
  <c r="R221" i="4"/>
  <c r="S304" i="4"/>
  <c r="R304" i="4"/>
  <c r="T140" i="4"/>
  <c r="J52" i="7"/>
  <c r="J34" i="4"/>
  <c r="S43" i="4"/>
  <c r="R43" i="4"/>
  <c r="J113" i="4"/>
  <c r="S306" i="4"/>
  <c r="R306" i="4"/>
  <c r="S113" i="4"/>
  <c r="R113" i="4"/>
  <c r="J358" i="4"/>
  <c r="J32" i="4"/>
  <c r="J193" i="4"/>
  <c r="J33" i="4"/>
  <c r="J97" i="4"/>
  <c r="N314" i="4"/>
  <c r="H314" i="4"/>
  <c r="I314" i="4"/>
  <c r="R78" i="4"/>
  <c r="S78" i="4"/>
  <c r="T78" i="4" s="1"/>
  <c r="T107" i="4"/>
  <c r="S235" i="4"/>
  <c r="R235" i="4"/>
  <c r="T239" i="4"/>
  <c r="S108" i="4"/>
  <c r="R108" i="4"/>
  <c r="T217" i="4"/>
  <c r="J304" i="4"/>
  <c r="R34" i="4"/>
  <c r="S34" i="4"/>
  <c r="T34" i="4" s="1"/>
  <c r="S358" i="4"/>
  <c r="R358" i="4"/>
  <c r="S193" i="4"/>
  <c r="R193" i="4"/>
  <c r="J243" i="4"/>
  <c r="S243" i="4"/>
  <c r="R243" i="4"/>
  <c r="R169" i="4"/>
  <c r="S169" i="4"/>
  <c r="T169" i="4" s="1"/>
  <c r="T55" i="4"/>
  <c r="J68" i="12"/>
  <c r="S110" i="4"/>
  <c r="R110" i="4"/>
  <c r="J12" i="4"/>
  <c r="J192" i="7"/>
  <c r="T133" i="4"/>
  <c r="T39" i="4"/>
  <c r="J274" i="4"/>
  <c r="R137" i="4"/>
  <c r="S137" i="4"/>
  <c r="J85" i="4"/>
  <c r="J52" i="4"/>
  <c r="S18" i="4"/>
  <c r="R18" i="4"/>
  <c r="J50" i="4"/>
  <c r="T114" i="4"/>
  <c r="T109" i="4"/>
  <c r="S32" i="4"/>
  <c r="R32" i="4"/>
  <c r="S288" i="4"/>
  <c r="R288" i="4"/>
  <c r="R152" i="4"/>
  <c r="S152" i="4"/>
  <c r="T283" i="4"/>
  <c r="J137" i="4"/>
  <c r="T138" i="4"/>
  <c r="R244" i="4"/>
  <c r="S244" i="4"/>
  <c r="J343" i="4"/>
  <c r="R117" i="4"/>
  <c r="S117" i="4"/>
  <c r="R274" i="4"/>
  <c r="S274" i="4"/>
  <c r="J108" i="4"/>
  <c r="T151" i="4"/>
  <c r="J225" i="4"/>
  <c r="J145" i="4"/>
  <c r="T264" i="4"/>
  <c r="J302" i="4"/>
  <c r="S85" i="4"/>
  <c r="R85" i="4"/>
  <c r="S52" i="4"/>
  <c r="R52" i="4"/>
  <c r="J258" i="4"/>
  <c r="S50" i="4"/>
  <c r="R50" i="4"/>
  <c r="T346" i="4"/>
  <c r="S225" i="4"/>
  <c r="R225" i="4"/>
  <c r="R145" i="4"/>
  <c r="S145" i="4"/>
  <c r="R302" i="4"/>
  <c r="S302" i="4"/>
  <c r="S258" i="4"/>
  <c r="R258" i="4"/>
  <c r="S74" i="4"/>
  <c r="R74" i="4"/>
  <c r="J172" i="4"/>
  <c r="S139" i="4"/>
  <c r="R139" i="4"/>
  <c r="T228" i="4"/>
  <c r="T209" i="4"/>
  <c r="S299" i="4"/>
  <c r="R299" i="4"/>
  <c r="S15" i="4"/>
  <c r="R15" i="4"/>
  <c r="J255" i="7"/>
  <c r="T164" i="4"/>
  <c r="S33" i="4"/>
  <c r="R33" i="4"/>
  <c r="R47" i="4"/>
  <c r="S47" i="4"/>
  <c r="J223" i="4"/>
  <c r="R337" i="4"/>
  <c r="S337" i="4"/>
  <c r="T337" i="4" s="1"/>
  <c r="S12" i="4"/>
  <c r="R12" i="4"/>
  <c r="J244" i="4"/>
  <c r="S223" i="4"/>
  <c r="R223" i="4"/>
  <c r="J335" i="4"/>
  <c r="S335" i="4"/>
  <c r="R335" i="4"/>
  <c r="S343" i="4"/>
  <c r="R343" i="4"/>
  <c r="J291" i="4"/>
  <c r="J115" i="4"/>
  <c r="J285" i="4"/>
  <c r="T357" i="4"/>
  <c r="J211" i="4"/>
  <c r="T17" i="4"/>
  <c r="J48" i="4"/>
  <c r="J83" i="4"/>
  <c r="T188" i="4"/>
  <c r="S242" i="4"/>
  <c r="R242" i="4"/>
  <c r="T317" i="4"/>
  <c r="R286" i="4"/>
  <c r="S286" i="4"/>
  <c r="T80" i="4"/>
  <c r="S329" i="4"/>
  <c r="R329" i="4"/>
  <c r="S127" i="4"/>
  <c r="R127" i="4"/>
  <c r="S97" i="4"/>
  <c r="R97" i="4"/>
  <c r="T360" i="4"/>
  <c r="S181" i="4"/>
  <c r="R181" i="4"/>
  <c r="S115" i="4"/>
  <c r="R115" i="4"/>
  <c r="R285" i="4"/>
  <c r="S285" i="4"/>
  <c r="S211" i="4"/>
  <c r="R211" i="4"/>
  <c r="S277" i="4"/>
  <c r="R277" i="4"/>
  <c r="J215" i="4"/>
  <c r="S48" i="4"/>
  <c r="R48" i="4"/>
  <c r="T130" i="4"/>
  <c r="S83" i="4"/>
  <c r="R83" i="4"/>
  <c r="S284" i="4"/>
  <c r="R284" i="4"/>
  <c r="J87" i="4"/>
  <c r="T174" i="4"/>
  <c r="T237" i="4"/>
  <c r="J362" i="4"/>
  <c r="S172" i="4"/>
  <c r="R172" i="4"/>
  <c r="J370" i="12"/>
  <c r="J288" i="4"/>
  <c r="T135" i="4"/>
  <c r="S134" i="4"/>
  <c r="R134" i="4"/>
  <c r="J169" i="4"/>
  <c r="S153" i="4"/>
  <c r="R153" i="4"/>
  <c r="J68" i="4"/>
  <c r="S68" i="4"/>
  <c r="R68" i="4"/>
  <c r="R300" i="4"/>
  <c r="S300" i="4"/>
  <c r="R370" i="4"/>
  <c r="S370" i="4"/>
  <c r="J110" i="4"/>
  <c r="T287" i="4"/>
  <c r="R291" i="4"/>
  <c r="S291" i="4"/>
  <c r="J11" i="7"/>
  <c r="O266" i="4"/>
  <c r="E267" i="4"/>
  <c r="I266" i="4"/>
  <c r="H266" i="4"/>
  <c r="J348" i="12"/>
  <c r="S215" i="4"/>
  <c r="R215" i="4"/>
  <c r="S87" i="4"/>
  <c r="R87" i="4"/>
  <c r="J82" i="12"/>
  <c r="S318" i="4"/>
  <c r="R318" i="4"/>
  <c r="R362" i="4"/>
  <c r="S362" i="4"/>
  <c r="J350" i="4"/>
  <c r="T145" i="4" l="1"/>
  <c r="T152" i="4"/>
  <c r="T364" i="4"/>
  <c r="T291" i="4"/>
  <c r="T137" i="4"/>
  <c r="T165" i="4"/>
  <c r="T274" i="4"/>
  <c r="T117" i="4"/>
  <c r="T40" i="4"/>
  <c r="J314" i="4"/>
  <c r="T120" i="4"/>
  <c r="T312" i="4"/>
  <c r="T300" i="4"/>
  <c r="T286" i="4"/>
  <c r="T75" i="4"/>
  <c r="T307" i="4"/>
  <c r="J251" i="4"/>
  <c r="T197" i="4"/>
  <c r="T187" i="4"/>
  <c r="T244" i="4"/>
  <c r="T155" i="4"/>
  <c r="T260" i="4"/>
  <c r="T54" i="4"/>
  <c r="T146" i="4"/>
  <c r="T370" i="4"/>
  <c r="T285" i="4"/>
  <c r="T236" i="4"/>
  <c r="T61" i="4"/>
  <c r="T167" i="4"/>
  <c r="T227" i="4"/>
  <c r="T323" i="4"/>
  <c r="T263" i="4"/>
  <c r="T293" i="4"/>
  <c r="T125" i="4"/>
  <c r="T162" i="4"/>
  <c r="T262" i="4"/>
  <c r="T132" i="4"/>
  <c r="T207" i="4"/>
  <c r="G14" i="4"/>
  <c r="Q13" i="4"/>
  <c r="T136" i="4"/>
  <c r="T92" i="4"/>
  <c r="T202" i="4"/>
  <c r="T208" i="4"/>
  <c r="T362" i="4"/>
  <c r="T302" i="4"/>
  <c r="T309" i="4"/>
  <c r="T211" i="4"/>
  <c r="T153" i="4"/>
  <c r="T29" i="4"/>
  <c r="T341" i="4"/>
  <c r="T123" i="4"/>
  <c r="T115" i="4"/>
  <c r="T89" i="4"/>
  <c r="J244" i="12"/>
  <c r="J286" i="7"/>
  <c r="H287" i="7"/>
  <c r="I287" i="7"/>
  <c r="J287" i="7" s="1"/>
  <c r="B288" i="7"/>
  <c r="R251" i="4"/>
  <c r="S251" i="4"/>
  <c r="T251" i="4" s="1"/>
  <c r="T258" i="4"/>
  <c r="T97" i="4"/>
  <c r="T113" i="4"/>
  <c r="T327" i="4"/>
  <c r="T250" i="4"/>
  <c r="I252" i="4"/>
  <c r="H252" i="4"/>
  <c r="L252" i="4"/>
  <c r="B253" i="4"/>
  <c r="T243" i="4"/>
  <c r="T166" i="4"/>
  <c r="T181" i="4"/>
  <c r="T134" i="4"/>
  <c r="T332" i="4"/>
  <c r="T127" i="4"/>
  <c r="T74" i="4"/>
  <c r="T281" i="4"/>
  <c r="T172" i="4"/>
  <c r="T81" i="4"/>
  <c r="T365" i="4"/>
  <c r="T329" i="4"/>
  <c r="T85" i="4"/>
  <c r="T64" i="4"/>
  <c r="T38" i="4"/>
  <c r="T12" i="4"/>
  <c r="T32" i="4"/>
  <c r="T173" i="4"/>
  <c r="T96" i="4"/>
  <c r="T141" i="4"/>
  <c r="T321" i="4"/>
  <c r="T193" i="4"/>
  <c r="T215" i="4"/>
  <c r="T358" i="4"/>
  <c r="T57" i="4"/>
  <c r="T22" i="4"/>
  <c r="T367" i="4"/>
  <c r="T318" i="4"/>
  <c r="T225" i="4"/>
  <c r="T43" i="4"/>
  <c r="T50" i="4"/>
  <c r="T47" i="4"/>
  <c r="T214" i="4"/>
  <c r="T350" i="4"/>
  <c r="T67" i="4"/>
  <c r="T199" i="4"/>
  <c r="T31" i="4"/>
  <c r="T218" i="4"/>
  <c r="T344" i="4"/>
  <c r="T223" i="4"/>
  <c r="T103" i="4"/>
  <c r="J266" i="4"/>
  <c r="T52" i="4"/>
  <c r="T221" i="4"/>
  <c r="T15" i="4"/>
  <c r="T204" i="4"/>
  <c r="T192" i="4"/>
  <c r="O267" i="4"/>
  <c r="E268" i="4"/>
  <c r="I267" i="4"/>
  <c r="H267" i="4"/>
  <c r="T18" i="4"/>
  <c r="T242" i="4"/>
  <c r="T235" i="4"/>
  <c r="T186" i="4"/>
  <c r="R266" i="4"/>
  <c r="S266" i="4"/>
  <c r="T304" i="4"/>
  <c r="T48" i="4"/>
  <c r="T316" i="4"/>
  <c r="T277" i="4"/>
  <c r="T201" i="4"/>
  <c r="T87" i="4"/>
  <c r="T288" i="4"/>
  <c r="T33" i="4"/>
  <c r="T68" i="4"/>
  <c r="T26" i="4"/>
  <c r="J313" i="4"/>
  <c r="T343" i="4"/>
  <c r="T335" i="4"/>
  <c r="T306" i="4"/>
  <c r="T284" i="4"/>
  <c r="T83" i="4"/>
  <c r="T108" i="4"/>
  <c r="T299" i="4"/>
  <c r="T298" i="4"/>
  <c r="T139" i="4"/>
  <c r="T110" i="4"/>
  <c r="R314" i="4"/>
  <c r="S314" i="4"/>
  <c r="T314" i="4" s="1"/>
  <c r="S313" i="4"/>
  <c r="R313" i="4"/>
  <c r="T265" i="4"/>
  <c r="T266" i="4" l="1"/>
  <c r="Q14" i="4"/>
  <c r="G15" i="4"/>
  <c r="H288" i="7"/>
  <c r="I288" i="7"/>
  <c r="J288" i="7" s="1"/>
  <c r="B289" i="7"/>
  <c r="I253" i="4"/>
  <c r="L253" i="4"/>
  <c r="H253" i="4"/>
  <c r="B254" i="4"/>
  <c r="J267" i="4"/>
  <c r="T313" i="4"/>
  <c r="S252" i="4"/>
  <c r="R252" i="4"/>
  <c r="J252" i="4"/>
  <c r="S267" i="4"/>
  <c r="R267" i="4"/>
  <c r="O268" i="4"/>
  <c r="E269" i="4"/>
  <c r="I268" i="4"/>
  <c r="H268" i="4"/>
  <c r="G16" i="4" l="1"/>
  <c r="Q15" i="4"/>
  <c r="B290" i="7"/>
  <c r="H289" i="7"/>
  <c r="I289" i="7"/>
  <c r="J289" i="7" s="1"/>
  <c r="J268" i="4"/>
  <c r="T267" i="4"/>
  <c r="O269" i="4"/>
  <c r="E270" i="4"/>
  <c r="H269" i="4"/>
  <c r="I269" i="4"/>
  <c r="S268" i="4"/>
  <c r="R268" i="4"/>
  <c r="T252" i="4"/>
  <c r="S253" i="4"/>
  <c r="R253" i="4"/>
  <c r="L254" i="4"/>
  <c r="I254" i="4"/>
  <c r="H254" i="4"/>
  <c r="B255" i="4"/>
  <c r="J253" i="4"/>
  <c r="J269" i="4" l="1"/>
  <c r="J254" i="4"/>
  <c r="Q16" i="4"/>
  <c r="G17" i="4"/>
  <c r="B291" i="7"/>
  <c r="I290" i="7"/>
  <c r="H290" i="7"/>
  <c r="O270" i="4"/>
  <c r="E271" i="4"/>
  <c r="I270" i="4"/>
  <c r="H270" i="4"/>
  <c r="L255" i="4"/>
  <c r="I255" i="4"/>
  <c r="H255" i="4"/>
  <c r="S254" i="4"/>
  <c r="R254" i="4"/>
  <c r="T253" i="4"/>
  <c r="T268" i="4"/>
  <c r="S269" i="4"/>
  <c r="R269" i="4"/>
  <c r="T269" i="4" l="1"/>
  <c r="J255" i="4"/>
  <c r="Q17" i="4"/>
  <c r="G18" i="4"/>
  <c r="J290" i="7"/>
  <c r="H291" i="7"/>
  <c r="B292" i="7"/>
  <c r="I291" i="7"/>
  <c r="J291" i="7" s="1"/>
  <c r="O271" i="4"/>
  <c r="E272" i="4"/>
  <c r="I271" i="4"/>
  <c r="H271" i="4"/>
  <c r="T254" i="4"/>
  <c r="S255" i="4"/>
  <c r="R255" i="4"/>
  <c r="J270" i="4"/>
  <c r="S270" i="4"/>
  <c r="R270" i="4"/>
  <c r="T255" i="4" l="1"/>
  <c r="Q18" i="4"/>
  <c r="G19" i="4"/>
  <c r="B293" i="7"/>
  <c r="I292" i="7"/>
  <c r="H292" i="7"/>
  <c r="T270" i="4"/>
  <c r="J271" i="4"/>
  <c r="R271" i="4"/>
  <c r="S271" i="4"/>
  <c r="O272" i="4"/>
  <c r="I272" i="4"/>
  <c r="H272" i="4"/>
  <c r="T271" i="4" l="1"/>
  <c r="G20" i="4"/>
  <c r="Q19" i="4"/>
  <c r="J292" i="7"/>
  <c r="I293" i="7"/>
  <c r="H293" i="7"/>
  <c r="B294" i="7"/>
  <c r="J272" i="4"/>
  <c r="S272" i="4"/>
  <c r="R272" i="4"/>
  <c r="Q20" i="4" l="1"/>
  <c r="G21" i="4"/>
  <c r="B295" i="7"/>
  <c r="I294" i="7"/>
  <c r="H294" i="7"/>
  <c r="J293" i="7"/>
  <c r="T272" i="4"/>
  <c r="G22" i="4" l="1"/>
  <c r="Q21" i="4"/>
  <c r="J294" i="7"/>
  <c r="B296" i="7"/>
  <c r="I295" i="7"/>
  <c r="H295" i="7"/>
  <c r="G23" i="4" l="1"/>
  <c r="Q22" i="4"/>
  <c r="J295" i="7"/>
  <c r="I296" i="7"/>
  <c r="H296" i="7"/>
  <c r="B297" i="7"/>
  <c r="Q23" i="4" l="1"/>
  <c r="G24" i="4"/>
  <c r="B298" i="7"/>
  <c r="I297" i="7"/>
  <c r="H297" i="7"/>
  <c r="J296" i="7"/>
  <c r="Q24" i="4" l="1"/>
  <c r="G25" i="4"/>
  <c r="J297" i="7"/>
  <c r="B299" i="7"/>
  <c r="H298" i="7"/>
  <c r="I298" i="7"/>
  <c r="J298" i="7" s="1"/>
  <c r="Q25" i="4" l="1"/>
  <c r="G26" i="4"/>
  <c r="B300" i="7"/>
  <c r="H299" i="7"/>
  <c r="I299" i="7"/>
  <c r="J299" i="7" s="1"/>
  <c r="Q26" i="4" l="1"/>
  <c r="G27" i="4"/>
  <c r="B301" i="7"/>
  <c r="I300" i="7"/>
  <c r="H300" i="7"/>
  <c r="Q27" i="4" l="1"/>
  <c r="G28" i="4"/>
  <c r="J300" i="7"/>
  <c r="B302" i="7"/>
  <c r="I301" i="7"/>
  <c r="H301" i="7"/>
  <c r="Q28" i="4" l="1"/>
  <c r="G29" i="4"/>
  <c r="J301" i="7"/>
  <c r="H302" i="7"/>
  <c r="B303" i="7"/>
  <c r="I302" i="7"/>
  <c r="J302" i="7" s="1"/>
  <c r="Q29" i="4" l="1"/>
  <c r="G30" i="4"/>
  <c r="I303" i="7"/>
  <c r="B304" i="7"/>
  <c r="H303" i="7"/>
  <c r="Q30" i="4" l="1"/>
  <c r="G31" i="4"/>
  <c r="B305" i="7"/>
  <c r="I304" i="7"/>
  <c r="H304" i="7"/>
  <c r="J303" i="7"/>
  <c r="Q31" i="4" l="1"/>
  <c r="G32" i="4"/>
  <c r="J304" i="7"/>
  <c r="H305" i="7"/>
  <c r="I305" i="7"/>
  <c r="J305" i="7" s="1"/>
  <c r="B306" i="7"/>
  <c r="Q32" i="4" l="1"/>
  <c r="G33" i="4"/>
  <c r="H306" i="7"/>
  <c r="I306" i="7"/>
  <c r="J306" i="7" s="1"/>
  <c r="B307" i="7"/>
  <c r="Q33" i="4" l="1"/>
  <c r="G34" i="4"/>
  <c r="H307" i="7"/>
  <c r="B308" i="7"/>
  <c r="I307" i="7"/>
  <c r="J307" i="7" s="1"/>
  <c r="Q34" i="4" l="1"/>
  <c r="G35" i="4"/>
  <c r="B309" i="7"/>
  <c r="H308" i="7"/>
  <c r="I308" i="7"/>
  <c r="J308" i="7" s="1"/>
  <c r="Q35" i="4" l="1"/>
  <c r="G36" i="4"/>
  <c r="H309" i="7"/>
  <c r="I309" i="7"/>
  <c r="J309" i="7" s="1"/>
  <c r="B310" i="7"/>
  <c r="Q36" i="4" l="1"/>
  <c r="G37" i="4"/>
  <c r="I310" i="7"/>
  <c r="H310" i="7"/>
  <c r="B311" i="7"/>
  <c r="Q37" i="4" l="1"/>
  <c r="G38" i="4"/>
  <c r="B312" i="7"/>
  <c r="I311" i="7"/>
  <c r="H311" i="7"/>
  <c r="J310" i="7"/>
  <c r="Q38" i="4" l="1"/>
  <c r="G39" i="4"/>
  <c r="J311" i="7"/>
  <c r="I312" i="7"/>
  <c r="H312" i="7"/>
  <c r="B313" i="7"/>
  <c r="Q39" i="4" l="1"/>
  <c r="G40" i="4"/>
  <c r="I313" i="7"/>
  <c r="H313" i="7"/>
  <c r="B314" i="7"/>
  <c r="J312" i="7"/>
  <c r="Q40" i="4" l="1"/>
  <c r="G41" i="4"/>
  <c r="I314" i="7"/>
  <c r="H314" i="7"/>
  <c r="B315" i="7"/>
  <c r="J313" i="7"/>
  <c r="J314" i="7" l="1"/>
  <c r="Q41" i="4"/>
  <c r="G42" i="4"/>
  <c r="H315" i="7"/>
  <c r="I315" i="7"/>
  <c r="J315" i="7" s="1"/>
  <c r="B316" i="7"/>
  <c r="Q42" i="4" l="1"/>
  <c r="G43" i="4"/>
  <c r="B317" i="7"/>
  <c r="I316" i="7"/>
  <c r="H316" i="7"/>
  <c r="Q43" i="4" l="1"/>
  <c r="G44" i="4"/>
  <c r="J316" i="7"/>
  <c r="B318" i="7"/>
  <c r="I317" i="7"/>
  <c r="H317" i="7"/>
  <c r="Q44" i="4" l="1"/>
  <c r="G45" i="4"/>
  <c r="J317" i="7"/>
  <c r="B319" i="7"/>
  <c r="H318" i="7"/>
  <c r="I318" i="7"/>
  <c r="J318" i="7" s="1"/>
  <c r="Q45" i="4" l="1"/>
  <c r="G46" i="4"/>
  <c r="B320" i="7"/>
  <c r="I319" i="7"/>
  <c r="H319" i="7"/>
  <c r="Q46" i="4" l="1"/>
  <c r="G47" i="4"/>
  <c r="J319" i="7"/>
  <c r="B321" i="7"/>
  <c r="H320" i="7"/>
  <c r="I320" i="7"/>
  <c r="J320" i="7" s="1"/>
  <c r="Q47" i="4" l="1"/>
  <c r="G48" i="4"/>
  <c r="H321" i="7"/>
  <c r="I321" i="7"/>
  <c r="J321" i="7" s="1"/>
  <c r="B322" i="7"/>
  <c r="Q48" i="4" l="1"/>
  <c r="G49" i="4"/>
  <c r="B323" i="7"/>
  <c r="I322" i="7"/>
  <c r="H322" i="7"/>
  <c r="Q49" i="4" l="1"/>
  <c r="G50" i="4"/>
  <c r="J322" i="7"/>
  <c r="I323" i="7"/>
  <c r="H323" i="7"/>
  <c r="B324" i="7"/>
  <c r="Q50" i="4" l="1"/>
  <c r="G51" i="4"/>
  <c r="H324" i="7"/>
  <c r="B325" i="7"/>
  <c r="I324" i="7"/>
  <c r="J324" i="7" s="1"/>
  <c r="J323" i="7"/>
  <c r="Q51" i="4" l="1"/>
  <c r="G52" i="4"/>
  <c r="I325" i="7"/>
  <c r="H325" i="7"/>
  <c r="B326" i="7"/>
  <c r="Q52" i="4" l="1"/>
  <c r="G53" i="4"/>
  <c r="H326" i="7"/>
  <c r="B327" i="7"/>
  <c r="I326" i="7"/>
  <c r="J326" i="7" s="1"/>
  <c r="J325" i="7"/>
  <c r="Q53" i="4" l="1"/>
  <c r="G54" i="4"/>
  <c r="B328" i="7"/>
  <c r="I327" i="7"/>
  <c r="H327" i="7"/>
  <c r="Q54" i="4" l="1"/>
  <c r="G55" i="4"/>
  <c r="J327" i="7"/>
  <c r="H328" i="7"/>
  <c r="B329" i="7"/>
  <c r="I328" i="7"/>
  <c r="J328" i="7" s="1"/>
  <c r="Q55" i="4" l="1"/>
  <c r="G56" i="4"/>
  <c r="I329" i="7"/>
  <c r="H329" i="7"/>
  <c r="B330" i="7"/>
  <c r="Q56" i="4" l="1"/>
  <c r="G57" i="4"/>
  <c r="I330" i="7"/>
  <c r="H330" i="7"/>
  <c r="B331" i="7"/>
  <c r="J329" i="7"/>
  <c r="Q57" i="4" l="1"/>
  <c r="G58" i="4"/>
  <c r="H331" i="7"/>
  <c r="B332" i="7"/>
  <c r="I331" i="7"/>
  <c r="J331" i="7" s="1"/>
  <c r="J330" i="7"/>
  <c r="Q58" i="4" l="1"/>
  <c r="G59" i="4"/>
  <c r="B333" i="7"/>
  <c r="I332" i="7"/>
  <c r="H332" i="7"/>
  <c r="Q59" i="4" l="1"/>
  <c r="G60" i="4"/>
  <c r="J332" i="7"/>
  <c r="I333" i="7"/>
  <c r="B334" i="7"/>
  <c r="H333" i="7"/>
  <c r="Q60" i="4" l="1"/>
  <c r="G61" i="4"/>
  <c r="B335" i="7"/>
  <c r="H334" i="7"/>
  <c r="I334" i="7"/>
  <c r="J334" i="7" s="1"/>
  <c r="J333" i="7"/>
  <c r="Q61" i="4" l="1"/>
  <c r="G62" i="4"/>
  <c r="I335" i="7"/>
  <c r="H335" i="7"/>
  <c r="B336" i="7"/>
  <c r="Q62" i="4" l="1"/>
  <c r="G63" i="4"/>
  <c r="B337" i="7"/>
  <c r="H336" i="7"/>
  <c r="I336" i="7"/>
  <c r="J336" i="7" s="1"/>
  <c r="J335" i="7"/>
  <c r="Q63" i="4" l="1"/>
  <c r="G64" i="4"/>
  <c r="I337" i="7"/>
  <c r="B338" i="7"/>
  <c r="H337" i="7"/>
  <c r="Q64" i="4" l="1"/>
  <c r="G65" i="4"/>
  <c r="I338" i="7"/>
  <c r="H338" i="7"/>
  <c r="B339" i="7"/>
  <c r="J337" i="7"/>
  <c r="Q65" i="4" l="1"/>
  <c r="G66" i="4"/>
  <c r="I339" i="7"/>
  <c r="H339" i="7"/>
  <c r="B340" i="7"/>
  <c r="J338" i="7"/>
  <c r="Q66" i="4" l="1"/>
  <c r="G67" i="4"/>
  <c r="I340" i="7"/>
  <c r="H340" i="7"/>
  <c r="B341" i="7"/>
  <c r="J339" i="7"/>
  <c r="G68" i="4" l="1"/>
  <c r="Q67" i="4"/>
  <c r="H341" i="7"/>
  <c r="B342" i="7"/>
  <c r="I341" i="7"/>
  <c r="J341" i="7" s="1"/>
  <c r="J340" i="7"/>
  <c r="Q68" i="4" l="1"/>
  <c r="G69" i="4"/>
  <c r="H342" i="7"/>
  <c r="B343" i="7"/>
  <c r="I342" i="7"/>
  <c r="J342" i="7" s="1"/>
  <c r="G70" i="4" l="1"/>
  <c r="Q69" i="4"/>
  <c r="I343" i="7"/>
  <c r="B344" i="7"/>
  <c r="H343" i="7"/>
  <c r="Q70" i="4" l="1"/>
  <c r="G71" i="4"/>
  <c r="B345" i="7"/>
  <c r="H344" i="7"/>
  <c r="I344" i="7"/>
  <c r="J344" i="7" s="1"/>
  <c r="J343" i="7"/>
  <c r="Q71" i="4" l="1"/>
  <c r="G72" i="4"/>
  <c r="I345" i="7"/>
  <c r="H345" i="7"/>
  <c r="B346" i="7"/>
  <c r="Q72" i="4" l="1"/>
  <c r="G73" i="4"/>
  <c r="I346" i="7"/>
  <c r="H346" i="7"/>
  <c r="B347" i="7"/>
  <c r="J345" i="7"/>
  <c r="Q73" i="4" l="1"/>
  <c r="G74" i="4"/>
  <c r="H347" i="7"/>
  <c r="I347" i="7"/>
  <c r="J347" i="7" s="1"/>
  <c r="B348" i="7"/>
  <c r="J346" i="7"/>
  <c r="Q74" i="4" l="1"/>
  <c r="G75" i="4"/>
  <c r="I348" i="7"/>
  <c r="H348" i="7"/>
  <c r="B349" i="7"/>
  <c r="G76" i="4" l="1"/>
  <c r="Q75" i="4"/>
  <c r="H349" i="7"/>
  <c r="B350" i="7"/>
  <c r="I349" i="7"/>
  <c r="J349" i="7" s="1"/>
  <c r="J348" i="7"/>
  <c r="Q76" i="4" l="1"/>
  <c r="G77" i="4"/>
  <c r="I350" i="7"/>
  <c r="H350" i="7"/>
  <c r="B351" i="7"/>
  <c r="Q77" i="4" l="1"/>
  <c r="G78" i="4"/>
  <c r="I351" i="7"/>
  <c r="H351" i="7"/>
  <c r="B352" i="7"/>
  <c r="J350" i="7"/>
  <c r="Q78" i="4" l="1"/>
  <c r="G79" i="4"/>
  <c r="I352" i="7"/>
  <c r="H352" i="7"/>
  <c r="B353" i="7"/>
  <c r="J351" i="7"/>
  <c r="Q79" i="4" l="1"/>
  <c r="G80" i="4"/>
  <c r="I353" i="7"/>
  <c r="H353" i="7"/>
  <c r="B354" i="7"/>
  <c r="J352" i="7"/>
  <c r="Q80" i="4" l="1"/>
  <c r="G81" i="4"/>
  <c r="I354" i="7"/>
  <c r="H354" i="7"/>
  <c r="B355" i="7"/>
  <c r="J353" i="7"/>
  <c r="Q81" i="4" l="1"/>
  <c r="G82" i="4"/>
  <c r="I355" i="7"/>
  <c r="H355" i="7"/>
  <c r="B356" i="7"/>
  <c r="J354" i="7"/>
  <c r="Q82" i="4" l="1"/>
  <c r="G83" i="4"/>
  <c r="I356" i="7"/>
  <c r="H356" i="7"/>
  <c r="B357" i="7"/>
  <c r="J355" i="7"/>
  <c r="Q83" i="4" l="1"/>
  <c r="G84" i="4"/>
  <c r="I357" i="7"/>
  <c r="H357" i="7"/>
  <c r="B358" i="7"/>
  <c r="J356" i="7"/>
  <c r="Q84" i="4" l="1"/>
  <c r="G85" i="4"/>
  <c r="I358" i="7"/>
  <c r="H358" i="7"/>
  <c r="B359" i="7"/>
  <c r="J357" i="7"/>
  <c r="Q85" i="4" l="1"/>
  <c r="G86" i="4"/>
  <c r="H359" i="7"/>
  <c r="B360" i="7"/>
  <c r="I359" i="7"/>
  <c r="J359" i="7" s="1"/>
  <c r="J358" i="7"/>
  <c r="Q86" i="4" l="1"/>
  <c r="G87" i="4"/>
  <c r="I360" i="7"/>
  <c r="H360" i="7"/>
  <c r="B361" i="7"/>
  <c r="Q87" i="4" l="1"/>
  <c r="G88" i="4"/>
  <c r="H361" i="7"/>
  <c r="I361" i="7"/>
  <c r="J361" i="7" s="1"/>
  <c r="B362" i="7"/>
  <c r="J360" i="7"/>
  <c r="Q88" i="4" l="1"/>
  <c r="G89" i="4"/>
  <c r="I362" i="7"/>
  <c r="B363" i="7"/>
  <c r="H362" i="7"/>
  <c r="Q89" i="4" l="1"/>
  <c r="G90" i="4"/>
  <c r="I363" i="7"/>
  <c r="H363" i="7"/>
  <c r="B364" i="7"/>
  <c r="J362" i="7"/>
  <c r="G91" i="4" l="1"/>
  <c r="Q90" i="4"/>
  <c r="I364" i="7"/>
  <c r="H364" i="7"/>
  <c r="B365" i="7"/>
  <c r="J363" i="7"/>
  <c r="Q91" i="4" l="1"/>
  <c r="G92" i="4"/>
  <c r="I365" i="7"/>
  <c r="H365" i="7"/>
  <c r="B366" i="7"/>
  <c r="J364" i="7"/>
  <c r="Q92" i="4" l="1"/>
  <c r="G93" i="4"/>
  <c r="I366" i="7"/>
  <c r="H366" i="7"/>
  <c r="B367" i="7"/>
  <c r="J365" i="7"/>
  <c r="Q93" i="4" l="1"/>
  <c r="G94" i="4"/>
  <c r="I367" i="7"/>
  <c r="H367" i="7"/>
  <c r="B368" i="7"/>
  <c r="J366" i="7"/>
  <c r="Q94" i="4" l="1"/>
  <c r="G95" i="4"/>
  <c r="I368" i="7"/>
  <c r="H368" i="7"/>
  <c r="B369" i="7"/>
  <c r="J367" i="7"/>
  <c r="Q95" i="4" l="1"/>
  <c r="G96" i="4"/>
  <c r="I369" i="7"/>
  <c r="H369" i="7"/>
  <c r="B370" i="7"/>
  <c r="J368" i="7"/>
  <c r="Q96" i="4" l="1"/>
  <c r="G97" i="4"/>
  <c r="I370" i="7"/>
  <c r="H370" i="7"/>
  <c r="J369" i="7"/>
  <c r="Q97" i="4" l="1"/>
  <c r="G98" i="4"/>
  <c r="J370" i="7"/>
  <c r="Q98" i="4" l="1"/>
  <c r="G99" i="4"/>
  <c r="Q99" i="4" l="1"/>
  <c r="G100" i="4"/>
  <c r="Q100" i="4" l="1"/>
  <c r="G101" i="4"/>
  <c r="Q101" i="4" l="1"/>
  <c r="G102" i="4"/>
  <c r="Q102" i="4" l="1"/>
  <c r="G103" i="4"/>
  <c r="Q103" i="4" l="1"/>
  <c r="G104" i="4"/>
  <c r="Q104" i="4" l="1"/>
  <c r="G105" i="4"/>
  <c r="Q105" i="4" l="1"/>
  <c r="G106" i="4"/>
  <c r="Q106" i="4" l="1"/>
  <c r="G107" i="4"/>
  <c r="Q107" i="4" l="1"/>
  <c r="G108" i="4"/>
  <c r="Q108" i="4" l="1"/>
  <c r="G109" i="4"/>
  <c r="Q109" i="4" l="1"/>
  <c r="G110" i="4"/>
  <c r="Q110" i="4" l="1"/>
  <c r="G111" i="4"/>
  <c r="Q111" i="4" l="1"/>
  <c r="G112" i="4"/>
  <c r="Q112" i="4" l="1"/>
  <c r="G113" i="4"/>
  <c r="Q113" i="4" l="1"/>
  <c r="G114" i="4"/>
  <c r="Q114" i="4" l="1"/>
  <c r="G115" i="4"/>
  <c r="Q115" i="4" l="1"/>
  <c r="G116" i="4"/>
  <c r="Q116" i="4" l="1"/>
  <c r="G117" i="4"/>
  <c r="Q117" i="4" l="1"/>
  <c r="G118" i="4"/>
  <c r="Q118" i="4" l="1"/>
  <c r="G119" i="4"/>
  <c r="Q119" i="4" l="1"/>
  <c r="G120" i="4"/>
  <c r="G121" i="4" l="1"/>
  <c r="Q120" i="4"/>
  <c r="Q121" i="4" l="1"/>
  <c r="G122" i="4"/>
  <c r="Q122" i="4" l="1"/>
  <c r="G123" i="4"/>
  <c r="Q123" i="4" l="1"/>
  <c r="G124" i="4"/>
  <c r="Q124" i="4" l="1"/>
  <c r="G125" i="4"/>
  <c r="Q125" i="4" l="1"/>
  <c r="G126" i="4"/>
  <c r="Q126" i="4" l="1"/>
  <c r="G127" i="4"/>
  <c r="Q127" i="4" l="1"/>
  <c r="G128" i="4"/>
  <c r="Q128" i="4" l="1"/>
  <c r="G129" i="4"/>
  <c r="Q129" i="4" l="1"/>
  <c r="G130" i="4"/>
  <c r="Q130" i="4" l="1"/>
  <c r="G131" i="4"/>
  <c r="Q131" i="4" l="1"/>
  <c r="G132" i="4"/>
  <c r="Q132" i="4" l="1"/>
  <c r="G133" i="4"/>
  <c r="Q133" i="4" l="1"/>
  <c r="G134" i="4"/>
  <c r="Q134" i="4" l="1"/>
  <c r="G135" i="4"/>
  <c r="Q135" i="4" l="1"/>
  <c r="G136" i="4"/>
  <c r="Q136" i="4" l="1"/>
  <c r="G137" i="4"/>
  <c r="Q137" i="4" l="1"/>
  <c r="G138" i="4"/>
  <c r="Q138" i="4" l="1"/>
  <c r="G139" i="4"/>
  <c r="Q139" i="4" l="1"/>
  <c r="G140" i="4"/>
  <c r="Q140" i="4" l="1"/>
  <c r="G141" i="4"/>
  <c r="Q141" i="4" l="1"/>
  <c r="G142" i="4"/>
  <c r="Q142" i="4" l="1"/>
  <c r="G143" i="4"/>
  <c r="Q143" i="4" l="1"/>
  <c r="G144" i="4"/>
  <c r="Q144" i="4" l="1"/>
  <c r="G145" i="4"/>
  <c r="Q145" i="4" l="1"/>
  <c r="G146" i="4"/>
  <c r="Q146" i="4" l="1"/>
  <c r="G147" i="4"/>
  <c r="Q147" i="4" l="1"/>
  <c r="G148" i="4"/>
  <c r="Q148" i="4" l="1"/>
  <c r="G149" i="4"/>
  <c r="Q149" i="4" l="1"/>
  <c r="G150" i="4"/>
  <c r="Q150" i="4" l="1"/>
  <c r="G151" i="4"/>
  <c r="Q151" i="4" l="1"/>
  <c r="G152" i="4"/>
  <c r="Q152" i="4" l="1"/>
  <c r="G153" i="4"/>
  <c r="Q153" i="4" l="1"/>
  <c r="G154" i="4"/>
  <c r="Q154" i="4" l="1"/>
  <c r="G155" i="4"/>
  <c r="Q155" i="4" l="1"/>
  <c r="G156" i="4"/>
  <c r="Q156" i="4" l="1"/>
  <c r="G157" i="4"/>
  <c r="Q157" i="4" l="1"/>
  <c r="G158" i="4"/>
  <c r="Q158" i="4" l="1"/>
  <c r="G159" i="4"/>
  <c r="Q159" i="4" l="1"/>
  <c r="G160" i="4"/>
  <c r="Q160" i="4" l="1"/>
  <c r="G161" i="4"/>
  <c r="Q161" i="4" l="1"/>
  <c r="G162" i="4"/>
  <c r="Q162" i="4" l="1"/>
  <c r="G163" i="4"/>
  <c r="Q163" i="4" l="1"/>
  <c r="G164" i="4"/>
  <c r="Q164" i="4" l="1"/>
  <c r="G165" i="4"/>
  <c r="Q165" i="4" l="1"/>
  <c r="G166" i="4"/>
  <c r="Q166" i="4" l="1"/>
  <c r="G167" i="4"/>
  <c r="Q167" i="4" l="1"/>
  <c r="G168" i="4"/>
  <c r="Q168" i="4" l="1"/>
  <c r="G169" i="4"/>
  <c r="Q169" i="4" l="1"/>
  <c r="G170" i="4"/>
  <c r="Q170" i="4" l="1"/>
  <c r="G171" i="4"/>
  <c r="Q171" i="4" l="1"/>
  <c r="G172" i="4"/>
  <c r="Q172" i="4" l="1"/>
  <c r="G173" i="4"/>
  <c r="G174" i="4" l="1"/>
  <c r="Q173" i="4"/>
  <c r="Q174" i="4" l="1"/>
  <c r="G175" i="4"/>
  <c r="Q175" i="4" l="1"/>
  <c r="G176" i="4"/>
  <c r="Q176" i="4" l="1"/>
  <c r="G177" i="4"/>
  <c r="Q177" i="4" l="1"/>
  <c r="G178" i="4"/>
  <c r="Q178" i="4" l="1"/>
  <c r="G179" i="4"/>
  <c r="Q179" i="4" l="1"/>
  <c r="G180" i="4"/>
  <c r="Q180" i="4" l="1"/>
  <c r="G181" i="4"/>
  <c r="Q181" i="4" l="1"/>
  <c r="G182" i="4"/>
  <c r="Q182" i="4" l="1"/>
  <c r="G183" i="4"/>
  <c r="Q183" i="4" l="1"/>
  <c r="G184" i="4"/>
  <c r="G185" i="4" l="1"/>
  <c r="Q184" i="4"/>
  <c r="Q185" i="4" l="1"/>
  <c r="G186" i="4"/>
  <c r="Q186" i="4" l="1"/>
  <c r="G187" i="4"/>
  <c r="G188" i="4" l="1"/>
  <c r="Q187" i="4"/>
  <c r="Q188" i="4" l="1"/>
  <c r="G189" i="4"/>
  <c r="Q189" i="4" l="1"/>
  <c r="G190" i="4"/>
  <c r="Q190" i="4" l="1"/>
  <c r="G191" i="4"/>
  <c r="G192" i="4" l="1"/>
  <c r="Q191" i="4"/>
  <c r="Q192" i="4" l="1"/>
  <c r="G193" i="4"/>
  <c r="Q193" i="4" l="1"/>
  <c r="G194" i="4"/>
  <c r="Q194" i="4" l="1"/>
  <c r="G195" i="4"/>
  <c r="Q195" i="4" l="1"/>
  <c r="G196" i="4"/>
  <c r="Q196" i="4" l="1"/>
  <c r="G197" i="4"/>
  <c r="Q197" i="4" l="1"/>
  <c r="G198" i="4"/>
  <c r="Q198" i="4" l="1"/>
  <c r="G199" i="4"/>
  <c r="G200" i="4" l="1"/>
  <c r="Q199" i="4"/>
  <c r="Q200" i="4" l="1"/>
  <c r="G201" i="4"/>
  <c r="Q201" i="4" l="1"/>
  <c r="G202" i="4"/>
  <c r="G203" i="4" l="1"/>
  <c r="Q202" i="4"/>
  <c r="Q203" i="4" l="1"/>
  <c r="G204" i="4"/>
  <c r="Q204" i="4" l="1"/>
  <c r="G205" i="4"/>
  <c r="G206" i="4" l="1"/>
  <c r="Q205" i="4"/>
  <c r="Q206" i="4" l="1"/>
  <c r="G207" i="4"/>
  <c r="Q207" i="4" l="1"/>
  <c r="G208" i="4"/>
  <c r="Q208" i="4" l="1"/>
  <c r="G209" i="4"/>
  <c r="Q209" i="4" l="1"/>
  <c r="G210" i="4"/>
  <c r="Q210" i="4" l="1"/>
  <c r="G211" i="4"/>
  <c r="Q211" i="4" l="1"/>
  <c r="G212" i="4"/>
  <c r="Q212" i="4" l="1"/>
  <c r="G213" i="4"/>
  <c r="Q213" i="4" l="1"/>
  <c r="G214" i="4"/>
  <c r="Q214" i="4" l="1"/>
  <c r="G215" i="4"/>
  <c r="Q215" i="4" l="1"/>
  <c r="G216" i="4"/>
  <c r="Q216" i="4" l="1"/>
  <c r="G217" i="4"/>
  <c r="G220" i="4"/>
  <c r="Q217" i="4" l="1"/>
  <c r="G218" i="4"/>
  <c r="Q220" i="4"/>
  <c r="G221" i="4"/>
  <c r="Q218" i="4" l="1"/>
  <c r="G219" i="4"/>
  <c r="Q219" i="4" s="1"/>
  <c r="Q221" i="4"/>
  <c r="G222" i="4"/>
  <c r="Q222" i="4" l="1"/>
  <c r="G223" i="4"/>
  <c r="Q223" i="4" l="1"/>
  <c r="G224" i="4"/>
  <c r="Q224" i="4" l="1"/>
  <c r="G225" i="4"/>
  <c r="Q225" i="4" l="1"/>
  <c r="G226" i="4"/>
  <c r="Q226" i="4" l="1"/>
  <c r="G227" i="4"/>
  <c r="Q227" i="4" l="1"/>
  <c r="G228" i="4"/>
  <c r="Q228" i="4" l="1"/>
  <c r="G229" i="4"/>
  <c r="Q229" i="4" l="1"/>
  <c r="G230" i="4"/>
  <c r="Q230" i="4" l="1"/>
  <c r="G231" i="4"/>
  <c r="Q231" i="4" l="1"/>
  <c r="G232" i="4"/>
  <c r="Q232" i="4" l="1"/>
  <c r="G233" i="4"/>
  <c r="Q233" i="4" l="1"/>
  <c r="G234" i="4"/>
  <c r="Q234" i="4" l="1"/>
  <c r="G235" i="4"/>
  <c r="Q235" i="4" l="1"/>
  <c r="G236" i="4"/>
  <c r="Q236" i="4" l="1"/>
  <c r="G237" i="4"/>
  <c r="Q237" i="4" l="1"/>
  <c r="G238" i="4"/>
  <c r="Q238" i="4" l="1"/>
  <c r="G239" i="4"/>
  <c r="Q239" i="4" l="1"/>
  <c r="G240" i="4"/>
  <c r="Q240" i="4" l="1"/>
  <c r="G241" i="4"/>
  <c r="Q241" i="4" l="1"/>
  <c r="G242" i="4"/>
  <c r="Q242" i="4" l="1"/>
  <c r="G243" i="4"/>
  <c r="Q243" i="4" l="1"/>
  <c r="G244" i="4"/>
  <c r="Q244" i="4" l="1"/>
  <c r="G245" i="4"/>
  <c r="Q245" i="4" l="1"/>
  <c r="G246" i="4"/>
  <c r="Q246" i="4" l="1"/>
  <c r="G247" i="4"/>
  <c r="Q247" i="4" l="1"/>
  <c r="G248" i="4"/>
  <c r="Q248" i="4" l="1"/>
  <c r="G249" i="4"/>
  <c r="Q249" i="4" l="1"/>
  <c r="G250" i="4"/>
  <c r="Q250" i="4" l="1"/>
  <c r="G251" i="4"/>
  <c r="Q251" i="4" l="1"/>
  <c r="G252" i="4"/>
  <c r="Q252" i="4" l="1"/>
  <c r="G253" i="4"/>
  <c r="Q253" i="4" l="1"/>
  <c r="G254" i="4"/>
  <c r="Q254" i="4" s="1"/>
</calcChain>
</file>

<file path=xl/sharedStrings.xml><?xml version="1.0" encoding="utf-8"?>
<sst xmlns="http://schemas.openxmlformats.org/spreadsheetml/2006/main" count="951" uniqueCount="144">
  <si>
    <t>Start Date</t>
  </si>
  <si>
    <t>End Date</t>
  </si>
  <si>
    <t>ARASFO PJKI Index</t>
  </si>
  <si>
    <t>Dates</t>
  </si>
  <si>
    <t>PX_LAST</t>
  </si>
  <si>
    <t>Day</t>
  </si>
  <si>
    <t>Min</t>
  </si>
  <si>
    <t>Max</t>
  </si>
  <si>
    <t>Range</t>
  </si>
  <si>
    <t>01.01.2020</t>
  </si>
  <si>
    <t>Column1</t>
  </si>
  <si>
    <t>Column2</t>
  </si>
  <si>
    <t>ARA fuel oil stocks weekly</t>
  </si>
  <si>
    <t>DOESRES3 Index</t>
  </si>
  <si>
    <t>PADD 3 weekly stocks</t>
  </si>
  <si>
    <t>FUJAIRAH stocks</t>
  </si>
  <si>
    <t>Light Distillates</t>
  </si>
  <si>
    <t>Middle Distillates</t>
  </si>
  <si>
    <t>Resid and heavy distillates</t>
  </si>
  <si>
    <t>Total Products</t>
  </si>
  <si>
    <t>Month</t>
  </si>
  <si>
    <t>mb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</si>
  <si>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</si>
  <si>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</si>
  <si>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</si>
  <si>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</si>
  <si>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</si>
  <si>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</si>
  <si>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</si>
  <si>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</si>
  <si>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</si>
  <si>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</si>
  <si>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</si>
  <si>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</si>
  <si>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</si>
  <si>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</si>
  <si>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</si>
  <si>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</si>
  <si>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</si>
  <si>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</si>
  <si>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</si>
  <si>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</si>
  <si>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</si>
  <si>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</si>
  <si>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</si>
  <si>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</si>
  <si>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</si>
  <si>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</si>
  <si>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</si>
  <si>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</si>
  <si>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</si>
  <si>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</si>
  <si>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</si>
  <si>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</si>
  <si>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</si>
  <si>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</si>
  <si>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</si>
  <si>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</si>
  <si>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</si>
  <si>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</si>
  <si>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</si>
  <si>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</si>
  <si>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</si>
  <si>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</si>
  <si>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</si>
  <si>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</si>
  <si>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</si>
  <si>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</si>
  <si>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</si>
  <si>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</si>
  <si>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</si>
  <si>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</si>
  <si>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</si>
  <si>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</si>
  <si>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</si>
  <si>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</si>
  <si>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</si>
  <si>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</si>
  <si>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</si>
  <si>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</si>
  <si>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</si>
  <si>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</si>
  <si>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</si>
  <si>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</si>
  <si>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</si>
  <si>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</si>
  <si>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</si>
  <si>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</si>
  <si>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</si>
  <si>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</si>
  <si>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</si>
  <si>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</si>
  <si>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</si>
  <si>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</si>
  <si>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</si>
  <si>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</si>
  <si>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</si>
  <si>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</si>
  <si>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</si>
  <si>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</si>
  <si>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</si>
  <si>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</si>
  <si>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</si>
  <si>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</si>
  <si>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</si>
  <si>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</si>
  <si>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</si>
  <si>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</si>
  <si>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</si>
  <si>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SPIVRESD Index</t>
  </si>
  <si>
    <t>c</t>
  </si>
  <si>
    <t>Singapore stocks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</si>
  <si>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</si>
  <si>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</si>
  <si>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</si>
  <si>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</si>
  <si>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</si>
  <si>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</si>
  <si>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</si>
  <si>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</si>
  <si>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</si>
  <si>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</si>
  <si>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</si>
  <si>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</si>
  <si>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</si>
  <si>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</si>
  <si>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</si>
  <si>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</si>
  <si>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</si>
  <si>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</si>
  <si>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</si>
  <si>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</si>
  <si>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</si>
  <si>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</si>
  <si>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</si>
  <si>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</si>
  <si>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Year</t>
  </si>
  <si>
    <t>Resid &amp; Heavy distillates</t>
  </si>
  <si>
    <t>Row Labels</t>
  </si>
  <si>
    <t>Grand Total</t>
  </si>
  <si>
    <t>Column Labels</t>
  </si>
  <si>
    <t>Average of Resid &amp; Heavy distillates</t>
  </si>
  <si>
    <t>Week</t>
  </si>
  <si>
    <t>Apr-25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</si>
</sst>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);\(#,##0\);\-\-_)"/>
    <numFmt numFmtId="165" formatCode="dd\.mm\.yyyy"/>
    <numFmt numFmtId="166" formatCode="#,##0;\(#,##0\);\-"/>
    <numFmt numFmtId="167" formatCode="#,##0.00;\(#,##0.00\);\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9"/>
      <color theme="1"/>
      <name val="Arial"/>
      <family val="2"/>
    </font>
    <font>
      <sz val="9"/>
      <color theme="1"/>
      <name val="Open Sans"/>
      <family val="2"/>
    </font>
    <font>
      <sz val="9"/>
      <name val="Open Sans"/>
      <family val="2"/>
    </font>
    <font>
      <sz val="13"/>
      <color theme="0"/>
      <name val="Open Sans"/>
      <family val="2"/>
    </font>
    <font>
      <sz val="9"/>
      <color theme="0"/>
      <name val="Open Sans"/>
      <family val="2"/>
    </font>
    <font>
      <sz val="9"/>
      <color theme="2" tint="-0.499984740745262"/>
      <name val="Open Sans"/>
      <family val="2"/>
    </font>
    <font>
      <sz val="11"/>
      <color theme="1"/>
      <name val="Myriad Pro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7">
    <xf numFmtId="0" fontId="0" fillId="0" borderId="0"/>
    <xf numFmtId="0" fontId="3" fillId="0" borderId="0"/>
    <xf numFmtId="164" fontId="4" fillId="0" borderId="0"/>
    <xf numFmtId="0" fontId="1" fillId="0" borderId="0"/>
    <xf numFmtId="0" fontId="5" fillId="0" borderId="0"/>
    <xf numFmtId="0" fontId="1" fillId="0" borderId="0"/>
    <xf numFmtId="0" fontId="5" fillId="0" borderId="0"/>
  </cellStyleXfs>
  <cellXfs count="53">
    <xf numFmtId="0" fontId="0" fillId="0" borderId="0" xfId="0"/>
    <xf numFmtId="165" fontId="0" fillId="0" borderId="0" xfId="0" applyNumberFormat="1"/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NumberFormat="1" applyFont="1" applyBorder="1"/>
    <xf numFmtId="0" fontId="0" fillId="0" borderId="0" xfId="0"/>
    <xf numFmtId="0" fontId="0" fillId="0" borderId="0" xfId="0"/>
    <xf numFmtId="165" fontId="0" fillId="0" borderId="0" xfId="0" applyNumberFormat="1"/>
    <xf numFmtId="14" fontId="0" fillId="0" borderId="0" xfId="0" applyNumberFormat="1"/>
    <xf numFmtId="0" fontId="0" fillId="0" borderId="4" xfId="0" applyFont="1" applyBorder="1"/>
    <xf numFmtId="0" fontId="0" fillId="3" borderId="0" xfId="0" applyFill="1" applyAlignment="1"/>
    <xf numFmtId="0" fontId="0" fillId="0" borderId="0" xfId="0"/>
    <xf numFmtId="0" fontId="0" fillId="0" borderId="0" xfId="0"/>
    <xf numFmtId="167" fontId="0" fillId="0" borderId="0" xfId="0" applyNumberFormat="1"/>
    <xf numFmtId="166" fontId="9" fillId="6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8" fillId="5" borderId="9" xfId="0" applyFont="1" applyFill="1" applyBorder="1" applyAlignment="1">
      <alignment horizontal="center" vertical="center" wrapText="1"/>
    </xf>
    <xf numFmtId="0" fontId="6" fillId="0" borderId="0" xfId="0" applyFont="1"/>
    <xf numFmtId="0" fontId="7" fillId="4" borderId="0" xfId="0" applyFont="1" applyFill="1" applyAlignment="1"/>
    <xf numFmtId="0" fontId="8" fillId="5" borderId="8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1" fontId="6" fillId="6" borderId="9" xfId="0" applyNumberFormat="1" applyFont="1" applyFill="1" applyBorder="1" applyAlignment="1">
      <alignment horizontal="center"/>
    </xf>
    <xf numFmtId="166" fontId="9" fillId="6" borderId="9" xfId="0" applyNumberFormat="1" applyFont="1" applyFill="1" applyBorder="1" applyAlignment="1">
      <alignment horizontal="center"/>
    </xf>
    <xf numFmtId="167" fontId="6" fillId="0" borderId="9" xfId="0" applyNumberFormat="1" applyFont="1" applyFill="1" applyBorder="1"/>
    <xf numFmtId="0" fontId="8" fillId="5" borderId="7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167" fontId="6" fillId="0" borderId="9" xfId="0" applyNumberFormat="1" applyFont="1" applyBorder="1"/>
    <xf numFmtId="0" fontId="10" fillId="0" borderId="0" xfId="0" applyFont="1"/>
    <xf numFmtId="1" fontId="6" fillId="7" borderId="10" xfId="0" applyNumberFormat="1" applyFont="1" applyFill="1" applyBorder="1" applyAlignment="1">
      <alignment horizontal="center"/>
    </xf>
    <xf numFmtId="167" fontId="6" fillId="0" borderId="10" xfId="0" applyNumberFormat="1" applyFont="1" applyBorder="1"/>
    <xf numFmtId="0" fontId="0" fillId="0" borderId="0" xfId="0"/>
    <xf numFmtId="0" fontId="8" fillId="5" borderId="9" xfId="0" applyFont="1" applyFill="1" applyBorder="1" applyAlignment="1">
      <alignment horizontal="center" vertical="center" wrapText="1"/>
    </xf>
    <xf numFmtId="0" fontId="6" fillId="0" borderId="0" xfId="0" applyFont="1"/>
    <xf numFmtId="0" fontId="7" fillId="4" borderId="0" xfId="0" applyFont="1" applyFill="1" applyAlignment="1"/>
    <xf numFmtId="0" fontId="8" fillId="5" borderId="8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1" fontId="6" fillId="6" borderId="9" xfId="0" applyNumberFormat="1" applyFont="1" applyFill="1" applyBorder="1" applyAlignment="1">
      <alignment horizontal="center"/>
    </xf>
    <xf numFmtId="166" fontId="9" fillId="6" borderId="9" xfId="0" applyNumberFormat="1" applyFont="1" applyFill="1" applyBorder="1" applyAlignment="1">
      <alignment horizontal="center"/>
    </xf>
    <xf numFmtId="167" fontId="6" fillId="0" borderId="9" xfId="0" applyNumberFormat="1" applyFont="1" applyFill="1" applyBorder="1"/>
    <xf numFmtId="0" fontId="8" fillId="5" borderId="7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15" fontId="6" fillId="6" borderId="9" xfId="0" applyNumberFormat="1" applyFont="1" applyFill="1" applyBorder="1" applyAlignment="1">
      <alignment horizontal="center"/>
    </xf>
    <xf numFmtId="167" fontId="6" fillId="0" borderId="9" xfId="0" applyNumberFormat="1" applyFont="1" applyBorder="1"/>
    <xf numFmtId="0" fontId="10" fillId="0" borderId="0" xfId="0" applyFont="1"/>
    <xf numFmtId="15" fontId="6" fillId="7" borderId="10" xfId="0" applyNumberFormat="1" applyFont="1" applyFill="1" applyBorder="1" applyAlignment="1">
      <alignment horizontal="center"/>
    </xf>
    <xf numFmtId="1" fontId="6" fillId="7" borderId="10" xfId="0" applyNumberFormat="1" applyFont="1" applyFill="1" applyBorder="1" applyAlignment="1">
      <alignment horizontal="center"/>
    </xf>
    <xf numFmtId="167" fontId="6" fillId="0" borderId="10" xfId="0" applyNumberFormat="1" applyFont="1" applyBorder="1"/>
    <xf numFmtId="0" fontId="0" fillId="2" borderId="0" xfId="0" applyFill="1" applyAlignment="1">
      <alignment horizontal="center"/>
    </xf>
  </cellXfs>
  <cellStyles count="7">
    <cellStyle name="Normal" xfId="0" builtinId="0"/>
    <cellStyle name="Normal 2" xfId="4" xr:uid="{00000000-0005-0000-0000-000001000000}"/>
    <cellStyle name="Normal 2 2 2" xfId="2" xr:uid="{00000000-0005-0000-0000-000002000000}"/>
    <cellStyle name="Normal 3 2" xfId="1" xr:uid="{00000000-0005-0000-0000-000003000000}"/>
    <cellStyle name="Normal 6" xfId="6" xr:uid="{00000000-0005-0000-0000-000004000000}"/>
    <cellStyle name="Normal 9" xfId="3" xr:uid="{00000000-0005-0000-0000-000005000000}"/>
    <cellStyle name="Normal 9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[Fuel stocks.xlsx]Data Singapore!R6C2</stp>
        <stp>PX_LAST</stp>
        <tr r="B6" s="11"/>
      </tp>
    </main>
    <main first="bofaddin.rtdserver">
      <tp t="e">
        <v>#N/A</v>
        <stp/>
        <stp>BDH|13363619321688323468</stp>
        <tr r="A8" s="11"/>
      </tp>
    </main>
    <main first="bofaddin.rtdserver">
      <tp t="e">
        <v>#N/A</v>
        <stp/>
        <stp>BDH|14015686970505058557</stp>
        <tr r="A8" s="5"/>
      </tp>
    </main>
    <main first="bloomberg.rtd">
      <tp t="e">
        <v>#N/A</v>
        <stp/>
        <stp>##V3_BFIELDINFOV12</stp>
        <stp>[Fuel stocks.xlsx]Data PADD 3!R6C2</stp>
        <stp>PX_LAST</stp>
        <tr r="B6" s="5"/>
      </tp>
    </main>
    <main first="bloomberg.rtd">
      <tp t="e">
        <v>#N/A</v>
        <stp/>
        <stp>##V3_BFIELDINFOV12</stp>
        <stp>[Fuel stocks.xlsx]Data ARA PJK!R5C2</stp>
        <stp>PX_LAST</stp>
        <tr r="B5" s="3"/>
      </tp>
    </main>
    <main first="bofaddin.rtdserver">
      <tp t="e">
        <v>#N/A</v>
        <stp/>
        <stp>BDH|731815496073268503</stp>
        <tr r="A7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u="sng">
                <a:solidFill>
                  <a:sysClr val="windowText" lastClr="000000"/>
                </a:solidFill>
              </a:rPr>
              <a:t>ARA fuel oil stocks (weekly  PJK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98807336099989"/>
          <c:y val="0.12363333333333335"/>
          <c:w val="0.83734319917892797"/>
          <c:h val="0.65210524934383207"/>
        </c:manualLayout>
      </c:layout>
      <c:areaChart>
        <c:grouping val="stacked"/>
        <c:varyColors val="0"/>
        <c:ser>
          <c:idx val="6"/>
          <c:order val="6"/>
          <c:tx>
            <c:v>Min</c:v>
          </c:tx>
          <c:spPr>
            <a:noFill/>
            <a:ln>
              <a:noFill/>
            </a:ln>
            <a:effectLst/>
          </c:spPr>
          <c:val>
            <c:numRef>
              <c:f>'Graphs ARA PJK'!$H$5:$H$370</c:f>
              <c:numCache>
                <c:formatCode>General</c:formatCode>
                <c:ptCount val="366"/>
                <c:pt idx="0">
                  <c:v>1108</c:v>
                </c:pt>
                <c:pt idx="1">
                  <c:v>1108</c:v>
                </c:pt>
                <c:pt idx="2">
                  <c:v>1108</c:v>
                </c:pt>
                <c:pt idx="3">
                  <c:v>1108</c:v>
                </c:pt>
                <c:pt idx="4">
                  <c:v>1108</c:v>
                </c:pt>
                <c:pt idx="5">
                  <c:v>1108</c:v>
                </c:pt>
                <c:pt idx="6">
                  <c:v>1108</c:v>
                </c:pt>
                <c:pt idx="7">
                  <c:v>1108</c:v>
                </c:pt>
                <c:pt idx="8">
                  <c:v>1114</c:v>
                </c:pt>
                <c:pt idx="9">
                  <c:v>1114</c:v>
                </c:pt>
                <c:pt idx="10">
                  <c:v>1114</c:v>
                </c:pt>
                <c:pt idx="11">
                  <c:v>1114</c:v>
                </c:pt>
                <c:pt idx="12">
                  <c:v>1114</c:v>
                </c:pt>
                <c:pt idx="13">
                  <c:v>1114</c:v>
                </c:pt>
                <c:pt idx="14">
                  <c:v>1087</c:v>
                </c:pt>
                <c:pt idx="15">
                  <c:v>1057</c:v>
                </c:pt>
                <c:pt idx="16">
                  <c:v>1057</c:v>
                </c:pt>
                <c:pt idx="17">
                  <c:v>1057</c:v>
                </c:pt>
                <c:pt idx="18">
                  <c:v>1057</c:v>
                </c:pt>
                <c:pt idx="19">
                  <c:v>1057</c:v>
                </c:pt>
                <c:pt idx="20">
                  <c:v>1057</c:v>
                </c:pt>
                <c:pt idx="21">
                  <c:v>1057</c:v>
                </c:pt>
                <c:pt idx="22">
                  <c:v>1079</c:v>
                </c:pt>
                <c:pt idx="23">
                  <c:v>1079</c:v>
                </c:pt>
                <c:pt idx="24">
                  <c:v>1079</c:v>
                </c:pt>
                <c:pt idx="25">
                  <c:v>1079</c:v>
                </c:pt>
                <c:pt idx="26">
                  <c:v>1079</c:v>
                </c:pt>
                <c:pt idx="27">
                  <c:v>1079</c:v>
                </c:pt>
                <c:pt idx="28">
                  <c:v>1079</c:v>
                </c:pt>
                <c:pt idx="29">
                  <c:v>1006</c:v>
                </c:pt>
                <c:pt idx="30">
                  <c:v>1006</c:v>
                </c:pt>
                <c:pt idx="31">
                  <c:v>1006</c:v>
                </c:pt>
                <c:pt idx="32">
                  <c:v>1006</c:v>
                </c:pt>
                <c:pt idx="33">
                  <c:v>1006</c:v>
                </c:pt>
                <c:pt idx="34">
                  <c:v>1006</c:v>
                </c:pt>
                <c:pt idx="35">
                  <c:v>1006</c:v>
                </c:pt>
                <c:pt idx="36">
                  <c:v>1101</c:v>
                </c:pt>
                <c:pt idx="37">
                  <c:v>1101</c:v>
                </c:pt>
                <c:pt idx="38">
                  <c:v>1101</c:v>
                </c:pt>
                <c:pt idx="39">
                  <c:v>1101</c:v>
                </c:pt>
                <c:pt idx="40">
                  <c:v>1101</c:v>
                </c:pt>
                <c:pt idx="41">
                  <c:v>1101</c:v>
                </c:pt>
                <c:pt idx="42">
                  <c:v>1101</c:v>
                </c:pt>
                <c:pt idx="43">
                  <c:v>1010</c:v>
                </c:pt>
                <c:pt idx="44">
                  <c:v>1010</c:v>
                </c:pt>
                <c:pt idx="45">
                  <c:v>1010</c:v>
                </c:pt>
                <c:pt idx="46">
                  <c:v>1010</c:v>
                </c:pt>
                <c:pt idx="47">
                  <c:v>1010</c:v>
                </c:pt>
                <c:pt idx="48">
                  <c:v>1010</c:v>
                </c:pt>
                <c:pt idx="49">
                  <c:v>1010</c:v>
                </c:pt>
                <c:pt idx="50">
                  <c:v>1064</c:v>
                </c:pt>
                <c:pt idx="51">
                  <c:v>1064</c:v>
                </c:pt>
                <c:pt idx="52">
                  <c:v>1064</c:v>
                </c:pt>
                <c:pt idx="53">
                  <c:v>1064</c:v>
                </c:pt>
                <c:pt idx="54">
                  <c:v>1064</c:v>
                </c:pt>
                <c:pt idx="55">
                  <c:v>1064</c:v>
                </c:pt>
                <c:pt idx="56">
                  <c:v>1012</c:v>
                </c:pt>
                <c:pt idx="57">
                  <c:v>1012</c:v>
                </c:pt>
                <c:pt idx="58">
                  <c:v>1012</c:v>
                </c:pt>
                <c:pt idx="59">
                  <c:v>1012</c:v>
                </c:pt>
                <c:pt idx="60">
                  <c:v>1012</c:v>
                </c:pt>
                <c:pt idx="61">
                  <c:v>1012</c:v>
                </c:pt>
                <c:pt idx="62">
                  <c:v>1012</c:v>
                </c:pt>
                <c:pt idx="63">
                  <c:v>1016</c:v>
                </c:pt>
                <c:pt idx="64">
                  <c:v>988</c:v>
                </c:pt>
                <c:pt idx="65">
                  <c:v>988</c:v>
                </c:pt>
                <c:pt idx="66">
                  <c:v>988</c:v>
                </c:pt>
                <c:pt idx="67">
                  <c:v>988</c:v>
                </c:pt>
                <c:pt idx="68">
                  <c:v>988</c:v>
                </c:pt>
                <c:pt idx="69">
                  <c:v>988</c:v>
                </c:pt>
                <c:pt idx="70">
                  <c:v>988</c:v>
                </c:pt>
                <c:pt idx="71">
                  <c:v>1030</c:v>
                </c:pt>
                <c:pt idx="72">
                  <c:v>957</c:v>
                </c:pt>
                <c:pt idx="73">
                  <c:v>957</c:v>
                </c:pt>
                <c:pt idx="74">
                  <c:v>957</c:v>
                </c:pt>
                <c:pt idx="75">
                  <c:v>957</c:v>
                </c:pt>
                <c:pt idx="76">
                  <c:v>957</c:v>
                </c:pt>
                <c:pt idx="77">
                  <c:v>957</c:v>
                </c:pt>
                <c:pt idx="78">
                  <c:v>957</c:v>
                </c:pt>
                <c:pt idx="79">
                  <c:v>1055</c:v>
                </c:pt>
                <c:pt idx="80">
                  <c:v>1055</c:v>
                </c:pt>
                <c:pt idx="81">
                  <c:v>1055</c:v>
                </c:pt>
                <c:pt idx="82">
                  <c:v>1055</c:v>
                </c:pt>
                <c:pt idx="83">
                  <c:v>1055</c:v>
                </c:pt>
                <c:pt idx="84">
                  <c:v>1044</c:v>
                </c:pt>
                <c:pt idx="85">
                  <c:v>1044</c:v>
                </c:pt>
                <c:pt idx="86">
                  <c:v>1035</c:v>
                </c:pt>
                <c:pt idx="87">
                  <c:v>1035</c:v>
                </c:pt>
                <c:pt idx="88">
                  <c:v>1035</c:v>
                </c:pt>
                <c:pt idx="89">
                  <c:v>1035</c:v>
                </c:pt>
                <c:pt idx="90">
                  <c:v>1035</c:v>
                </c:pt>
                <c:pt idx="91">
                  <c:v>1035</c:v>
                </c:pt>
                <c:pt idx="92">
                  <c:v>1035</c:v>
                </c:pt>
                <c:pt idx="93">
                  <c:v>1041</c:v>
                </c:pt>
                <c:pt idx="94">
                  <c:v>1041</c:v>
                </c:pt>
                <c:pt idx="95">
                  <c:v>1041</c:v>
                </c:pt>
                <c:pt idx="96">
                  <c:v>1041</c:v>
                </c:pt>
                <c:pt idx="97">
                  <c:v>1041</c:v>
                </c:pt>
                <c:pt idx="98">
                  <c:v>1041</c:v>
                </c:pt>
                <c:pt idx="99">
                  <c:v>1041</c:v>
                </c:pt>
                <c:pt idx="100">
                  <c:v>1078</c:v>
                </c:pt>
                <c:pt idx="101">
                  <c:v>1078</c:v>
                </c:pt>
                <c:pt idx="102">
                  <c:v>1078</c:v>
                </c:pt>
                <c:pt idx="103">
                  <c:v>1078</c:v>
                </c:pt>
                <c:pt idx="104">
                  <c:v>1078</c:v>
                </c:pt>
                <c:pt idx="105">
                  <c:v>1078</c:v>
                </c:pt>
                <c:pt idx="106">
                  <c:v>1078</c:v>
                </c:pt>
                <c:pt idx="107">
                  <c:v>1125</c:v>
                </c:pt>
                <c:pt idx="108">
                  <c:v>1125</c:v>
                </c:pt>
                <c:pt idx="109">
                  <c:v>1125</c:v>
                </c:pt>
                <c:pt idx="110">
                  <c:v>1125</c:v>
                </c:pt>
                <c:pt idx="111">
                  <c:v>1125</c:v>
                </c:pt>
                <c:pt idx="112">
                  <c:v>1131</c:v>
                </c:pt>
                <c:pt idx="113">
                  <c:v>1131</c:v>
                </c:pt>
                <c:pt idx="114">
                  <c:v>1048</c:v>
                </c:pt>
                <c:pt idx="115">
                  <c:v>1048</c:v>
                </c:pt>
                <c:pt idx="116">
                  <c:v>1048</c:v>
                </c:pt>
                <c:pt idx="117">
                  <c:v>1048</c:v>
                </c:pt>
                <c:pt idx="118">
                  <c:v>1048</c:v>
                </c:pt>
                <c:pt idx="119">
                  <c:v>1048</c:v>
                </c:pt>
                <c:pt idx="120">
                  <c:v>1048</c:v>
                </c:pt>
                <c:pt idx="121">
                  <c:v>1057</c:v>
                </c:pt>
                <c:pt idx="122">
                  <c:v>1057</c:v>
                </c:pt>
                <c:pt idx="123">
                  <c:v>1057</c:v>
                </c:pt>
                <c:pt idx="124">
                  <c:v>1057</c:v>
                </c:pt>
                <c:pt idx="125">
                  <c:v>1072</c:v>
                </c:pt>
                <c:pt idx="126">
                  <c:v>1072</c:v>
                </c:pt>
                <c:pt idx="127">
                  <c:v>1072</c:v>
                </c:pt>
                <c:pt idx="128">
                  <c:v>1103</c:v>
                </c:pt>
                <c:pt idx="129">
                  <c:v>1103</c:v>
                </c:pt>
                <c:pt idx="130">
                  <c:v>1103</c:v>
                </c:pt>
                <c:pt idx="131">
                  <c:v>1103</c:v>
                </c:pt>
                <c:pt idx="132">
                  <c:v>1202</c:v>
                </c:pt>
                <c:pt idx="133">
                  <c:v>1252</c:v>
                </c:pt>
                <c:pt idx="134">
                  <c:v>1221</c:v>
                </c:pt>
                <c:pt idx="135">
                  <c:v>1221</c:v>
                </c:pt>
                <c:pt idx="136">
                  <c:v>1221</c:v>
                </c:pt>
                <c:pt idx="137">
                  <c:v>1221</c:v>
                </c:pt>
                <c:pt idx="138">
                  <c:v>1221</c:v>
                </c:pt>
                <c:pt idx="139">
                  <c:v>1220</c:v>
                </c:pt>
                <c:pt idx="140">
                  <c:v>1220</c:v>
                </c:pt>
                <c:pt idx="141">
                  <c:v>1217</c:v>
                </c:pt>
                <c:pt idx="142">
                  <c:v>1217</c:v>
                </c:pt>
                <c:pt idx="143">
                  <c:v>1217</c:v>
                </c:pt>
                <c:pt idx="144">
                  <c:v>1217</c:v>
                </c:pt>
                <c:pt idx="145">
                  <c:v>1217</c:v>
                </c:pt>
                <c:pt idx="146">
                  <c:v>1217</c:v>
                </c:pt>
                <c:pt idx="147">
                  <c:v>1217</c:v>
                </c:pt>
                <c:pt idx="148">
                  <c:v>1194</c:v>
                </c:pt>
                <c:pt idx="149">
                  <c:v>1194</c:v>
                </c:pt>
                <c:pt idx="150">
                  <c:v>1194</c:v>
                </c:pt>
                <c:pt idx="151">
                  <c:v>1194</c:v>
                </c:pt>
                <c:pt idx="152">
                  <c:v>1194</c:v>
                </c:pt>
                <c:pt idx="153">
                  <c:v>1194</c:v>
                </c:pt>
                <c:pt idx="154">
                  <c:v>1072</c:v>
                </c:pt>
                <c:pt idx="155">
                  <c:v>1072</c:v>
                </c:pt>
                <c:pt idx="156">
                  <c:v>1072</c:v>
                </c:pt>
                <c:pt idx="157">
                  <c:v>1072</c:v>
                </c:pt>
                <c:pt idx="158">
                  <c:v>1072</c:v>
                </c:pt>
                <c:pt idx="159">
                  <c:v>1072</c:v>
                </c:pt>
                <c:pt idx="160">
                  <c:v>1072</c:v>
                </c:pt>
                <c:pt idx="161">
                  <c:v>1025</c:v>
                </c:pt>
                <c:pt idx="162">
                  <c:v>1025</c:v>
                </c:pt>
                <c:pt idx="163">
                  <c:v>1025</c:v>
                </c:pt>
                <c:pt idx="164">
                  <c:v>1025</c:v>
                </c:pt>
                <c:pt idx="165">
                  <c:v>1025</c:v>
                </c:pt>
                <c:pt idx="166">
                  <c:v>1025</c:v>
                </c:pt>
                <c:pt idx="167">
                  <c:v>1025</c:v>
                </c:pt>
                <c:pt idx="168">
                  <c:v>1157</c:v>
                </c:pt>
                <c:pt idx="169">
                  <c:v>1108</c:v>
                </c:pt>
                <c:pt idx="170">
                  <c:v>1108</c:v>
                </c:pt>
                <c:pt idx="171">
                  <c:v>1108</c:v>
                </c:pt>
                <c:pt idx="172">
                  <c:v>1108</c:v>
                </c:pt>
                <c:pt idx="173">
                  <c:v>1108</c:v>
                </c:pt>
                <c:pt idx="174">
                  <c:v>1108</c:v>
                </c:pt>
                <c:pt idx="175">
                  <c:v>1108</c:v>
                </c:pt>
                <c:pt idx="176">
                  <c:v>1125</c:v>
                </c:pt>
                <c:pt idx="177">
                  <c:v>1125</c:v>
                </c:pt>
                <c:pt idx="178">
                  <c:v>1125</c:v>
                </c:pt>
                <c:pt idx="179">
                  <c:v>1125</c:v>
                </c:pt>
                <c:pt idx="180">
                  <c:v>1125</c:v>
                </c:pt>
                <c:pt idx="181">
                  <c:v>1125</c:v>
                </c:pt>
                <c:pt idx="182">
                  <c:v>1125</c:v>
                </c:pt>
                <c:pt idx="183">
                  <c:v>1248</c:v>
                </c:pt>
                <c:pt idx="184">
                  <c:v>1248</c:v>
                </c:pt>
                <c:pt idx="185">
                  <c:v>1248</c:v>
                </c:pt>
                <c:pt idx="186">
                  <c:v>1248</c:v>
                </c:pt>
                <c:pt idx="187">
                  <c:v>1248</c:v>
                </c:pt>
                <c:pt idx="188">
                  <c:v>1248</c:v>
                </c:pt>
                <c:pt idx="189">
                  <c:v>1248</c:v>
                </c:pt>
                <c:pt idx="190">
                  <c:v>1258</c:v>
                </c:pt>
                <c:pt idx="191">
                  <c:v>1258</c:v>
                </c:pt>
                <c:pt idx="192">
                  <c:v>1258</c:v>
                </c:pt>
                <c:pt idx="193">
                  <c:v>1258</c:v>
                </c:pt>
                <c:pt idx="194">
                  <c:v>1258</c:v>
                </c:pt>
                <c:pt idx="195">
                  <c:v>1258</c:v>
                </c:pt>
                <c:pt idx="196">
                  <c:v>1258</c:v>
                </c:pt>
                <c:pt idx="197">
                  <c:v>1273</c:v>
                </c:pt>
                <c:pt idx="198">
                  <c:v>1273</c:v>
                </c:pt>
                <c:pt idx="199">
                  <c:v>1273</c:v>
                </c:pt>
                <c:pt idx="200">
                  <c:v>1273</c:v>
                </c:pt>
                <c:pt idx="201">
                  <c:v>1273</c:v>
                </c:pt>
                <c:pt idx="202">
                  <c:v>1273</c:v>
                </c:pt>
                <c:pt idx="203">
                  <c:v>1273</c:v>
                </c:pt>
                <c:pt idx="204">
                  <c:v>1200</c:v>
                </c:pt>
                <c:pt idx="205">
                  <c:v>1183</c:v>
                </c:pt>
                <c:pt idx="206">
                  <c:v>1183</c:v>
                </c:pt>
                <c:pt idx="207">
                  <c:v>1183</c:v>
                </c:pt>
                <c:pt idx="208">
                  <c:v>1183</c:v>
                </c:pt>
                <c:pt idx="209">
                  <c:v>1183</c:v>
                </c:pt>
                <c:pt idx="210">
                  <c:v>1183</c:v>
                </c:pt>
                <c:pt idx="211">
                  <c:v>1060</c:v>
                </c:pt>
                <c:pt idx="212">
                  <c:v>1060</c:v>
                </c:pt>
                <c:pt idx="213">
                  <c:v>1060</c:v>
                </c:pt>
                <c:pt idx="214">
                  <c:v>1060</c:v>
                </c:pt>
                <c:pt idx="215">
                  <c:v>1060</c:v>
                </c:pt>
                <c:pt idx="216">
                  <c:v>1060</c:v>
                </c:pt>
                <c:pt idx="217">
                  <c:v>1060</c:v>
                </c:pt>
                <c:pt idx="218">
                  <c:v>1098</c:v>
                </c:pt>
                <c:pt idx="219">
                  <c:v>1098</c:v>
                </c:pt>
                <c:pt idx="220">
                  <c:v>1098</c:v>
                </c:pt>
                <c:pt idx="221">
                  <c:v>1098</c:v>
                </c:pt>
                <c:pt idx="222">
                  <c:v>1098</c:v>
                </c:pt>
                <c:pt idx="223">
                  <c:v>1098</c:v>
                </c:pt>
                <c:pt idx="224">
                  <c:v>1098</c:v>
                </c:pt>
                <c:pt idx="225">
                  <c:v>1020</c:v>
                </c:pt>
                <c:pt idx="226">
                  <c:v>1020</c:v>
                </c:pt>
                <c:pt idx="227">
                  <c:v>1020</c:v>
                </c:pt>
                <c:pt idx="228">
                  <c:v>1020</c:v>
                </c:pt>
                <c:pt idx="229">
                  <c:v>1020</c:v>
                </c:pt>
                <c:pt idx="230">
                  <c:v>1020</c:v>
                </c:pt>
                <c:pt idx="231">
                  <c:v>1020</c:v>
                </c:pt>
                <c:pt idx="232">
                  <c:v>1033</c:v>
                </c:pt>
                <c:pt idx="233">
                  <c:v>1033</c:v>
                </c:pt>
                <c:pt idx="234">
                  <c:v>1033</c:v>
                </c:pt>
                <c:pt idx="235">
                  <c:v>1033</c:v>
                </c:pt>
                <c:pt idx="236">
                  <c:v>1033</c:v>
                </c:pt>
                <c:pt idx="237">
                  <c:v>1033</c:v>
                </c:pt>
                <c:pt idx="238">
                  <c:v>1033</c:v>
                </c:pt>
                <c:pt idx="239">
                  <c:v>1083</c:v>
                </c:pt>
                <c:pt idx="240">
                  <c:v>1083</c:v>
                </c:pt>
                <c:pt idx="241">
                  <c:v>1083</c:v>
                </c:pt>
                <c:pt idx="242">
                  <c:v>1083</c:v>
                </c:pt>
                <c:pt idx="243">
                  <c:v>1083</c:v>
                </c:pt>
                <c:pt idx="244">
                  <c:v>1083</c:v>
                </c:pt>
                <c:pt idx="245">
                  <c:v>1083</c:v>
                </c:pt>
                <c:pt idx="246">
                  <c:v>967</c:v>
                </c:pt>
                <c:pt idx="247">
                  <c:v>967</c:v>
                </c:pt>
                <c:pt idx="248">
                  <c:v>967</c:v>
                </c:pt>
                <c:pt idx="249">
                  <c:v>967</c:v>
                </c:pt>
                <c:pt idx="250">
                  <c:v>967</c:v>
                </c:pt>
                <c:pt idx="251">
                  <c:v>967</c:v>
                </c:pt>
                <c:pt idx="252">
                  <c:v>967</c:v>
                </c:pt>
                <c:pt idx="253">
                  <c:v>954</c:v>
                </c:pt>
                <c:pt idx="254">
                  <c:v>954</c:v>
                </c:pt>
                <c:pt idx="255">
                  <c:v>954</c:v>
                </c:pt>
                <c:pt idx="256">
                  <c:v>954</c:v>
                </c:pt>
                <c:pt idx="257">
                  <c:v>954</c:v>
                </c:pt>
                <c:pt idx="258">
                  <c:v>954</c:v>
                </c:pt>
                <c:pt idx="259">
                  <c:v>954</c:v>
                </c:pt>
                <c:pt idx="260">
                  <c:v>948</c:v>
                </c:pt>
                <c:pt idx="261">
                  <c:v>948</c:v>
                </c:pt>
                <c:pt idx="262">
                  <c:v>948</c:v>
                </c:pt>
                <c:pt idx="263">
                  <c:v>948</c:v>
                </c:pt>
                <c:pt idx="264">
                  <c:v>948</c:v>
                </c:pt>
                <c:pt idx="265">
                  <c:v>948</c:v>
                </c:pt>
                <c:pt idx="266">
                  <c:v>948</c:v>
                </c:pt>
                <c:pt idx="267">
                  <c:v>865</c:v>
                </c:pt>
                <c:pt idx="268">
                  <c:v>865</c:v>
                </c:pt>
                <c:pt idx="269">
                  <c:v>865</c:v>
                </c:pt>
                <c:pt idx="270">
                  <c:v>865</c:v>
                </c:pt>
                <c:pt idx="271">
                  <c:v>865</c:v>
                </c:pt>
                <c:pt idx="272">
                  <c:v>865</c:v>
                </c:pt>
                <c:pt idx="273">
                  <c:v>865</c:v>
                </c:pt>
                <c:pt idx="274">
                  <c:v>873</c:v>
                </c:pt>
                <c:pt idx="275">
                  <c:v>873</c:v>
                </c:pt>
                <c:pt idx="276">
                  <c:v>873</c:v>
                </c:pt>
                <c:pt idx="277">
                  <c:v>873</c:v>
                </c:pt>
                <c:pt idx="278">
                  <c:v>873</c:v>
                </c:pt>
                <c:pt idx="279">
                  <c:v>873</c:v>
                </c:pt>
                <c:pt idx="280">
                  <c:v>873</c:v>
                </c:pt>
                <c:pt idx="281">
                  <c:v>979</c:v>
                </c:pt>
                <c:pt idx="282">
                  <c:v>979</c:v>
                </c:pt>
                <c:pt idx="283">
                  <c:v>979</c:v>
                </c:pt>
                <c:pt idx="284">
                  <c:v>979</c:v>
                </c:pt>
                <c:pt idx="285">
                  <c:v>979</c:v>
                </c:pt>
                <c:pt idx="286">
                  <c:v>979</c:v>
                </c:pt>
                <c:pt idx="287">
                  <c:v>979</c:v>
                </c:pt>
                <c:pt idx="288">
                  <c:v>1032</c:v>
                </c:pt>
                <c:pt idx="289">
                  <c:v>1032</c:v>
                </c:pt>
                <c:pt idx="290">
                  <c:v>1032</c:v>
                </c:pt>
                <c:pt idx="291">
                  <c:v>1032</c:v>
                </c:pt>
                <c:pt idx="292">
                  <c:v>1032</c:v>
                </c:pt>
                <c:pt idx="293">
                  <c:v>1032</c:v>
                </c:pt>
                <c:pt idx="294">
                  <c:v>1032</c:v>
                </c:pt>
                <c:pt idx="295">
                  <c:v>1040</c:v>
                </c:pt>
                <c:pt idx="296">
                  <c:v>1040</c:v>
                </c:pt>
                <c:pt idx="297">
                  <c:v>1040</c:v>
                </c:pt>
                <c:pt idx="298">
                  <c:v>1040</c:v>
                </c:pt>
                <c:pt idx="299">
                  <c:v>1040</c:v>
                </c:pt>
                <c:pt idx="300">
                  <c:v>986</c:v>
                </c:pt>
                <c:pt idx="301">
                  <c:v>986</c:v>
                </c:pt>
                <c:pt idx="302">
                  <c:v>986</c:v>
                </c:pt>
                <c:pt idx="303">
                  <c:v>986</c:v>
                </c:pt>
                <c:pt idx="304">
                  <c:v>986</c:v>
                </c:pt>
                <c:pt idx="305">
                  <c:v>986</c:v>
                </c:pt>
                <c:pt idx="306">
                  <c:v>986</c:v>
                </c:pt>
                <c:pt idx="307">
                  <c:v>1055</c:v>
                </c:pt>
                <c:pt idx="308">
                  <c:v>1055</c:v>
                </c:pt>
                <c:pt idx="309">
                  <c:v>1055</c:v>
                </c:pt>
                <c:pt idx="310">
                  <c:v>987</c:v>
                </c:pt>
                <c:pt idx="311">
                  <c:v>987</c:v>
                </c:pt>
                <c:pt idx="312">
                  <c:v>987</c:v>
                </c:pt>
                <c:pt idx="313">
                  <c:v>987</c:v>
                </c:pt>
                <c:pt idx="314">
                  <c:v>987</c:v>
                </c:pt>
                <c:pt idx="315">
                  <c:v>987</c:v>
                </c:pt>
                <c:pt idx="316">
                  <c:v>987</c:v>
                </c:pt>
                <c:pt idx="317">
                  <c:v>1006</c:v>
                </c:pt>
                <c:pt idx="318">
                  <c:v>1006</c:v>
                </c:pt>
                <c:pt idx="319">
                  <c:v>1006</c:v>
                </c:pt>
                <c:pt idx="320">
                  <c:v>1006</c:v>
                </c:pt>
                <c:pt idx="321">
                  <c:v>1006</c:v>
                </c:pt>
                <c:pt idx="322">
                  <c:v>1006</c:v>
                </c:pt>
                <c:pt idx="323">
                  <c:v>1006</c:v>
                </c:pt>
                <c:pt idx="324">
                  <c:v>1077</c:v>
                </c:pt>
                <c:pt idx="325">
                  <c:v>1094</c:v>
                </c:pt>
                <c:pt idx="326">
                  <c:v>1094</c:v>
                </c:pt>
                <c:pt idx="327">
                  <c:v>1094</c:v>
                </c:pt>
                <c:pt idx="328">
                  <c:v>1094</c:v>
                </c:pt>
                <c:pt idx="329">
                  <c:v>1094</c:v>
                </c:pt>
                <c:pt idx="330">
                  <c:v>1094</c:v>
                </c:pt>
                <c:pt idx="331">
                  <c:v>1115</c:v>
                </c:pt>
                <c:pt idx="332">
                  <c:v>1115</c:v>
                </c:pt>
                <c:pt idx="333">
                  <c:v>1115</c:v>
                </c:pt>
                <c:pt idx="334">
                  <c:v>1115</c:v>
                </c:pt>
                <c:pt idx="335">
                  <c:v>989</c:v>
                </c:pt>
                <c:pt idx="336">
                  <c:v>989</c:v>
                </c:pt>
                <c:pt idx="337">
                  <c:v>989</c:v>
                </c:pt>
                <c:pt idx="338">
                  <c:v>989</c:v>
                </c:pt>
                <c:pt idx="339">
                  <c:v>989</c:v>
                </c:pt>
                <c:pt idx="340">
                  <c:v>989</c:v>
                </c:pt>
                <c:pt idx="341">
                  <c:v>989</c:v>
                </c:pt>
                <c:pt idx="342">
                  <c:v>1076</c:v>
                </c:pt>
                <c:pt idx="343">
                  <c:v>1076</c:v>
                </c:pt>
                <c:pt idx="344">
                  <c:v>1076</c:v>
                </c:pt>
                <c:pt idx="345">
                  <c:v>1076</c:v>
                </c:pt>
                <c:pt idx="346">
                  <c:v>1076</c:v>
                </c:pt>
                <c:pt idx="347">
                  <c:v>1076</c:v>
                </c:pt>
                <c:pt idx="348">
                  <c:v>1076</c:v>
                </c:pt>
                <c:pt idx="349">
                  <c:v>1101</c:v>
                </c:pt>
                <c:pt idx="350">
                  <c:v>1101</c:v>
                </c:pt>
                <c:pt idx="351">
                  <c:v>1101</c:v>
                </c:pt>
                <c:pt idx="352">
                  <c:v>1033</c:v>
                </c:pt>
                <c:pt idx="353">
                  <c:v>1033</c:v>
                </c:pt>
                <c:pt idx="354">
                  <c:v>1033</c:v>
                </c:pt>
                <c:pt idx="355">
                  <c:v>1033</c:v>
                </c:pt>
                <c:pt idx="356">
                  <c:v>1033</c:v>
                </c:pt>
                <c:pt idx="357">
                  <c:v>1033</c:v>
                </c:pt>
                <c:pt idx="358">
                  <c:v>1033</c:v>
                </c:pt>
                <c:pt idx="359">
                  <c:v>1096</c:v>
                </c:pt>
                <c:pt idx="360">
                  <c:v>1096</c:v>
                </c:pt>
                <c:pt idx="361">
                  <c:v>1096</c:v>
                </c:pt>
                <c:pt idx="362">
                  <c:v>1096</c:v>
                </c:pt>
                <c:pt idx="363">
                  <c:v>1007</c:v>
                </c:pt>
                <c:pt idx="364">
                  <c:v>1007</c:v>
                </c:pt>
                <c:pt idx="365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7E-422C-BDB9-AE8FB02AF4B8}"/>
            </c:ext>
          </c:extLst>
        </c:ser>
        <c:ser>
          <c:idx val="7"/>
          <c:order val="7"/>
          <c:tx>
            <c:v>Range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val>
            <c:numRef>
              <c:f>'Graphs ARA PJK'!$J$5:$J$370</c:f>
              <c:numCache>
                <c:formatCode>General</c:formatCode>
                <c:ptCount val="366"/>
                <c:pt idx="0">
                  <c:v>364</c:v>
                </c:pt>
                <c:pt idx="1">
                  <c:v>364</c:v>
                </c:pt>
                <c:pt idx="2">
                  <c:v>364</c:v>
                </c:pt>
                <c:pt idx="3">
                  <c:v>364</c:v>
                </c:pt>
                <c:pt idx="4">
                  <c:v>364</c:v>
                </c:pt>
                <c:pt idx="5">
                  <c:v>364</c:v>
                </c:pt>
                <c:pt idx="6">
                  <c:v>364</c:v>
                </c:pt>
                <c:pt idx="7">
                  <c:v>364</c:v>
                </c:pt>
                <c:pt idx="8">
                  <c:v>358</c:v>
                </c:pt>
                <c:pt idx="9">
                  <c:v>358</c:v>
                </c:pt>
                <c:pt idx="10">
                  <c:v>358</c:v>
                </c:pt>
                <c:pt idx="11">
                  <c:v>249</c:v>
                </c:pt>
                <c:pt idx="12">
                  <c:v>249</c:v>
                </c:pt>
                <c:pt idx="13">
                  <c:v>163</c:v>
                </c:pt>
                <c:pt idx="14">
                  <c:v>190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231</c:v>
                </c:pt>
                <c:pt idx="19">
                  <c:v>231</c:v>
                </c:pt>
                <c:pt idx="20">
                  <c:v>231</c:v>
                </c:pt>
                <c:pt idx="21">
                  <c:v>231</c:v>
                </c:pt>
                <c:pt idx="22">
                  <c:v>209</c:v>
                </c:pt>
                <c:pt idx="23">
                  <c:v>209</c:v>
                </c:pt>
                <c:pt idx="24">
                  <c:v>209</c:v>
                </c:pt>
                <c:pt idx="25">
                  <c:v>265</c:v>
                </c:pt>
                <c:pt idx="26">
                  <c:v>265</c:v>
                </c:pt>
                <c:pt idx="27">
                  <c:v>265</c:v>
                </c:pt>
                <c:pt idx="28">
                  <c:v>265</c:v>
                </c:pt>
                <c:pt idx="29">
                  <c:v>338</c:v>
                </c:pt>
                <c:pt idx="30">
                  <c:v>338</c:v>
                </c:pt>
                <c:pt idx="31">
                  <c:v>338</c:v>
                </c:pt>
                <c:pt idx="32">
                  <c:v>298</c:v>
                </c:pt>
                <c:pt idx="33">
                  <c:v>298</c:v>
                </c:pt>
                <c:pt idx="34">
                  <c:v>466</c:v>
                </c:pt>
                <c:pt idx="35">
                  <c:v>466</c:v>
                </c:pt>
                <c:pt idx="36">
                  <c:v>371</c:v>
                </c:pt>
                <c:pt idx="37">
                  <c:v>371</c:v>
                </c:pt>
                <c:pt idx="38">
                  <c:v>371</c:v>
                </c:pt>
                <c:pt idx="39">
                  <c:v>371</c:v>
                </c:pt>
                <c:pt idx="40">
                  <c:v>371</c:v>
                </c:pt>
                <c:pt idx="41">
                  <c:v>201</c:v>
                </c:pt>
                <c:pt idx="42">
                  <c:v>201</c:v>
                </c:pt>
                <c:pt idx="43">
                  <c:v>292</c:v>
                </c:pt>
                <c:pt idx="44">
                  <c:v>292</c:v>
                </c:pt>
                <c:pt idx="45">
                  <c:v>292</c:v>
                </c:pt>
                <c:pt idx="46">
                  <c:v>292</c:v>
                </c:pt>
                <c:pt idx="47">
                  <c:v>292</c:v>
                </c:pt>
                <c:pt idx="48">
                  <c:v>335</c:v>
                </c:pt>
                <c:pt idx="49">
                  <c:v>335</c:v>
                </c:pt>
                <c:pt idx="50">
                  <c:v>281</c:v>
                </c:pt>
                <c:pt idx="51">
                  <c:v>281</c:v>
                </c:pt>
                <c:pt idx="52">
                  <c:v>281</c:v>
                </c:pt>
                <c:pt idx="53">
                  <c:v>281</c:v>
                </c:pt>
                <c:pt idx="54">
                  <c:v>281</c:v>
                </c:pt>
                <c:pt idx="55">
                  <c:v>287</c:v>
                </c:pt>
                <c:pt idx="56">
                  <c:v>339</c:v>
                </c:pt>
                <c:pt idx="57">
                  <c:v>339</c:v>
                </c:pt>
                <c:pt idx="58">
                  <c:v>339</c:v>
                </c:pt>
                <c:pt idx="59">
                  <c:v>339</c:v>
                </c:pt>
                <c:pt idx="60">
                  <c:v>339</c:v>
                </c:pt>
                <c:pt idx="61">
                  <c:v>339</c:v>
                </c:pt>
                <c:pt idx="62">
                  <c:v>360</c:v>
                </c:pt>
                <c:pt idx="63">
                  <c:v>356</c:v>
                </c:pt>
                <c:pt idx="64">
                  <c:v>384</c:v>
                </c:pt>
                <c:pt idx="65">
                  <c:v>384</c:v>
                </c:pt>
                <c:pt idx="66">
                  <c:v>384</c:v>
                </c:pt>
                <c:pt idx="67">
                  <c:v>384</c:v>
                </c:pt>
                <c:pt idx="68">
                  <c:v>384</c:v>
                </c:pt>
                <c:pt idx="69">
                  <c:v>490</c:v>
                </c:pt>
                <c:pt idx="70">
                  <c:v>490</c:v>
                </c:pt>
                <c:pt idx="71">
                  <c:v>448</c:v>
                </c:pt>
                <c:pt idx="72">
                  <c:v>521</c:v>
                </c:pt>
                <c:pt idx="73">
                  <c:v>521</c:v>
                </c:pt>
                <c:pt idx="74">
                  <c:v>521</c:v>
                </c:pt>
                <c:pt idx="75">
                  <c:v>521</c:v>
                </c:pt>
                <c:pt idx="76">
                  <c:v>319</c:v>
                </c:pt>
                <c:pt idx="77">
                  <c:v>319</c:v>
                </c:pt>
                <c:pt idx="78">
                  <c:v>319</c:v>
                </c:pt>
                <c:pt idx="79">
                  <c:v>221</c:v>
                </c:pt>
                <c:pt idx="80">
                  <c:v>221</c:v>
                </c:pt>
                <c:pt idx="81">
                  <c:v>180</c:v>
                </c:pt>
                <c:pt idx="82">
                  <c:v>180</c:v>
                </c:pt>
                <c:pt idx="83">
                  <c:v>281</c:v>
                </c:pt>
                <c:pt idx="84">
                  <c:v>292</c:v>
                </c:pt>
                <c:pt idx="85">
                  <c:v>292</c:v>
                </c:pt>
                <c:pt idx="86">
                  <c:v>301</c:v>
                </c:pt>
                <c:pt idx="87">
                  <c:v>301</c:v>
                </c:pt>
                <c:pt idx="88">
                  <c:v>337</c:v>
                </c:pt>
                <c:pt idx="89">
                  <c:v>337</c:v>
                </c:pt>
                <c:pt idx="90">
                  <c:v>337</c:v>
                </c:pt>
                <c:pt idx="91">
                  <c:v>337</c:v>
                </c:pt>
                <c:pt idx="92">
                  <c:v>337</c:v>
                </c:pt>
                <c:pt idx="93">
                  <c:v>331</c:v>
                </c:pt>
                <c:pt idx="94">
                  <c:v>331</c:v>
                </c:pt>
                <c:pt idx="95">
                  <c:v>333</c:v>
                </c:pt>
                <c:pt idx="96">
                  <c:v>333</c:v>
                </c:pt>
                <c:pt idx="97">
                  <c:v>349</c:v>
                </c:pt>
                <c:pt idx="98">
                  <c:v>349</c:v>
                </c:pt>
                <c:pt idx="99">
                  <c:v>349</c:v>
                </c:pt>
                <c:pt idx="100">
                  <c:v>312</c:v>
                </c:pt>
                <c:pt idx="101">
                  <c:v>312</c:v>
                </c:pt>
                <c:pt idx="102">
                  <c:v>312</c:v>
                </c:pt>
                <c:pt idx="103">
                  <c:v>312</c:v>
                </c:pt>
                <c:pt idx="104">
                  <c:v>162</c:v>
                </c:pt>
                <c:pt idx="105">
                  <c:v>162</c:v>
                </c:pt>
                <c:pt idx="106">
                  <c:v>162</c:v>
                </c:pt>
                <c:pt idx="107">
                  <c:v>115</c:v>
                </c:pt>
                <c:pt idx="108">
                  <c:v>115</c:v>
                </c:pt>
                <c:pt idx="109">
                  <c:v>137</c:v>
                </c:pt>
                <c:pt idx="110">
                  <c:v>137</c:v>
                </c:pt>
                <c:pt idx="111">
                  <c:v>137</c:v>
                </c:pt>
                <c:pt idx="112">
                  <c:v>131</c:v>
                </c:pt>
                <c:pt idx="113">
                  <c:v>131</c:v>
                </c:pt>
                <c:pt idx="114">
                  <c:v>214</c:v>
                </c:pt>
                <c:pt idx="115">
                  <c:v>214</c:v>
                </c:pt>
                <c:pt idx="116">
                  <c:v>194</c:v>
                </c:pt>
                <c:pt idx="117">
                  <c:v>194</c:v>
                </c:pt>
                <c:pt idx="118">
                  <c:v>194</c:v>
                </c:pt>
                <c:pt idx="119">
                  <c:v>194</c:v>
                </c:pt>
                <c:pt idx="120">
                  <c:v>194</c:v>
                </c:pt>
                <c:pt idx="121">
                  <c:v>185</c:v>
                </c:pt>
                <c:pt idx="122">
                  <c:v>185</c:v>
                </c:pt>
                <c:pt idx="123">
                  <c:v>298</c:v>
                </c:pt>
                <c:pt idx="124">
                  <c:v>298</c:v>
                </c:pt>
                <c:pt idx="125">
                  <c:v>283</c:v>
                </c:pt>
                <c:pt idx="126">
                  <c:v>283</c:v>
                </c:pt>
                <c:pt idx="127">
                  <c:v>283</c:v>
                </c:pt>
                <c:pt idx="128">
                  <c:v>252</c:v>
                </c:pt>
                <c:pt idx="129">
                  <c:v>252</c:v>
                </c:pt>
                <c:pt idx="130">
                  <c:v>258</c:v>
                </c:pt>
                <c:pt idx="131">
                  <c:v>258</c:v>
                </c:pt>
                <c:pt idx="132">
                  <c:v>159</c:v>
                </c:pt>
                <c:pt idx="133">
                  <c:v>109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147</c:v>
                </c:pt>
                <c:pt idx="138">
                  <c:v>147</c:v>
                </c:pt>
                <c:pt idx="139">
                  <c:v>148</c:v>
                </c:pt>
                <c:pt idx="140">
                  <c:v>148</c:v>
                </c:pt>
                <c:pt idx="141">
                  <c:v>151</c:v>
                </c:pt>
                <c:pt idx="142">
                  <c:v>151</c:v>
                </c:pt>
                <c:pt idx="143">
                  <c:v>151</c:v>
                </c:pt>
                <c:pt idx="144">
                  <c:v>145</c:v>
                </c:pt>
                <c:pt idx="145">
                  <c:v>145</c:v>
                </c:pt>
                <c:pt idx="146">
                  <c:v>145</c:v>
                </c:pt>
                <c:pt idx="147">
                  <c:v>145</c:v>
                </c:pt>
                <c:pt idx="148">
                  <c:v>168</c:v>
                </c:pt>
                <c:pt idx="149">
                  <c:v>168</c:v>
                </c:pt>
                <c:pt idx="150">
                  <c:v>168</c:v>
                </c:pt>
                <c:pt idx="151">
                  <c:v>199</c:v>
                </c:pt>
                <c:pt idx="152">
                  <c:v>199</c:v>
                </c:pt>
                <c:pt idx="153">
                  <c:v>199</c:v>
                </c:pt>
                <c:pt idx="154">
                  <c:v>321</c:v>
                </c:pt>
                <c:pt idx="155">
                  <c:v>321</c:v>
                </c:pt>
                <c:pt idx="156">
                  <c:v>321</c:v>
                </c:pt>
                <c:pt idx="157">
                  <c:v>321</c:v>
                </c:pt>
                <c:pt idx="158">
                  <c:v>351</c:v>
                </c:pt>
                <c:pt idx="159">
                  <c:v>351</c:v>
                </c:pt>
                <c:pt idx="160">
                  <c:v>384</c:v>
                </c:pt>
                <c:pt idx="161">
                  <c:v>431</c:v>
                </c:pt>
                <c:pt idx="162">
                  <c:v>431</c:v>
                </c:pt>
                <c:pt idx="163">
                  <c:v>431</c:v>
                </c:pt>
                <c:pt idx="164">
                  <c:v>431</c:v>
                </c:pt>
                <c:pt idx="165">
                  <c:v>431</c:v>
                </c:pt>
                <c:pt idx="166">
                  <c:v>431</c:v>
                </c:pt>
                <c:pt idx="167">
                  <c:v>399</c:v>
                </c:pt>
                <c:pt idx="168">
                  <c:v>267</c:v>
                </c:pt>
                <c:pt idx="169">
                  <c:v>316</c:v>
                </c:pt>
                <c:pt idx="170">
                  <c:v>316</c:v>
                </c:pt>
                <c:pt idx="171">
                  <c:v>316</c:v>
                </c:pt>
                <c:pt idx="172">
                  <c:v>295</c:v>
                </c:pt>
                <c:pt idx="173">
                  <c:v>295</c:v>
                </c:pt>
                <c:pt idx="174">
                  <c:v>377</c:v>
                </c:pt>
                <c:pt idx="175">
                  <c:v>377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360</c:v>
                </c:pt>
                <c:pt idx="181">
                  <c:v>408</c:v>
                </c:pt>
                <c:pt idx="182">
                  <c:v>408</c:v>
                </c:pt>
                <c:pt idx="183">
                  <c:v>285</c:v>
                </c:pt>
                <c:pt idx="184">
                  <c:v>285</c:v>
                </c:pt>
                <c:pt idx="185">
                  <c:v>285</c:v>
                </c:pt>
                <c:pt idx="186">
                  <c:v>285</c:v>
                </c:pt>
                <c:pt idx="187">
                  <c:v>285</c:v>
                </c:pt>
                <c:pt idx="188">
                  <c:v>277</c:v>
                </c:pt>
                <c:pt idx="189">
                  <c:v>277</c:v>
                </c:pt>
                <c:pt idx="190">
                  <c:v>267</c:v>
                </c:pt>
                <c:pt idx="191">
                  <c:v>267</c:v>
                </c:pt>
                <c:pt idx="192">
                  <c:v>267</c:v>
                </c:pt>
                <c:pt idx="193">
                  <c:v>248</c:v>
                </c:pt>
                <c:pt idx="194">
                  <c:v>248</c:v>
                </c:pt>
                <c:pt idx="195">
                  <c:v>263</c:v>
                </c:pt>
                <c:pt idx="196">
                  <c:v>263</c:v>
                </c:pt>
                <c:pt idx="197">
                  <c:v>248</c:v>
                </c:pt>
                <c:pt idx="198">
                  <c:v>248</c:v>
                </c:pt>
                <c:pt idx="199">
                  <c:v>248</c:v>
                </c:pt>
                <c:pt idx="200">
                  <c:v>297</c:v>
                </c:pt>
                <c:pt idx="201">
                  <c:v>297</c:v>
                </c:pt>
                <c:pt idx="202">
                  <c:v>439</c:v>
                </c:pt>
                <c:pt idx="203">
                  <c:v>439</c:v>
                </c:pt>
                <c:pt idx="204">
                  <c:v>512</c:v>
                </c:pt>
                <c:pt idx="205">
                  <c:v>529</c:v>
                </c:pt>
                <c:pt idx="206">
                  <c:v>529</c:v>
                </c:pt>
                <c:pt idx="207">
                  <c:v>529</c:v>
                </c:pt>
                <c:pt idx="208">
                  <c:v>529</c:v>
                </c:pt>
                <c:pt idx="209">
                  <c:v>562</c:v>
                </c:pt>
                <c:pt idx="210">
                  <c:v>562</c:v>
                </c:pt>
                <c:pt idx="211">
                  <c:v>685</c:v>
                </c:pt>
                <c:pt idx="212">
                  <c:v>685</c:v>
                </c:pt>
                <c:pt idx="213">
                  <c:v>685</c:v>
                </c:pt>
                <c:pt idx="214">
                  <c:v>685</c:v>
                </c:pt>
                <c:pt idx="215">
                  <c:v>685</c:v>
                </c:pt>
                <c:pt idx="216">
                  <c:v>628</c:v>
                </c:pt>
                <c:pt idx="217">
                  <c:v>628</c:v>
                </c:pt>
                <c:pt idx="218">
                  <c:v>590</c:v>
                </c:pt>
                <c:pt idx="219">
                  <c:v>590</c:v>
                </c:pt>
                <c:pt idx="220">
                  <c:v>590</c:v>
                </c:pt>
                <c:pt idx="221">
                  <c:v>590</c:v>
                </c:pt>
                <c:pt idx="222">
                  <c:v>590</c:v>
                </c:pt>
                <c:pt idx="223">
                  <c:v>586</c:v>
                </c:pt>
                <c:pt idx="224">
                  <c:v>586</c:v>
                </c:pt>
                <c:pt idx="225">
                  <c:v>664</c:v>
                </c:pt>
                <c:pt idx="226">
                  <c:v>664</c:v>
                </c:pt>
                <c:pt idx="227">
                  <c:v>664</c:v>
                </c:pt>
                <c:pt idx="228">
                  <c:v>652</c:v>
                </c:pt>
                <c:pt idx="229">
                  <c:v>652</c:v>
                </c:pt>
                <c:pt idx="230">
                  <c:v>723</c:v>
                </c:pt>
                <c:pt idx="231">
                  <c:v>723</c:v>
                </c:pt>
                <c:pt idx="232">
                  <c:v>710</c:v>
                </c:pt>
                <c:pt idx="233">
                  <c:v>710</c:v>
                </c:pt>
                <c:pt idx="234">
                  <c:v>710</c:v>
                </c:pt>
                <c:pt idx="235">
                  <c:v>710</c:v>
                </c:pt>
                <c:pt idx="236">
                  <c:v>710</c:v>
                </c:pt>
                <c:pt idx="237">
                  <c:v>712</c:v>
                </c:pt>
                <c:pt idx="238">
                  <c:v>712</c:v>
                </c:pt>
                <c:pt idx="239">
                  <c:v>662</c:v>
                </c:pt>
                <c:pt idx="240">
                  <c:v>662</c:v>
                </c:pt>
                <c:pt idx="241">
                  <c:v>662</c:v>
                </c:pt>
                <c:pt idx="242">
                  <c:v>662</c:v>
                </c:pt>
                <c:pt idx="243">
                  <c:v>662</c:v>
                </c:pt>
                <c:pt idx="244">
                  <c:v>662</c:v>
                </c:pt>
                <c:pt idx="245">
                  <c:v>662</c:v>
                </c:pt>
                <c:pt idx="246">
                  <c:v>778</c:v>
                </c:pt>
                <c:pt idx="247">
                  <c:v>778</c:v>
                </c:pt>
                <c:pt idx="248">
                  <c:v>778</c:v>
                </c:pt>
                <c:pt idx="249">
                  <c:v>778</c:v>
                </c:pt>
                <c:pt idx="250">
                  <c:v>778</c:v>
                </c:pt>
                <c:pt idx="251">
                  <c:v>640</c:v>
                </c:pt>
                <c:pt idx="252">
                  <c:v>640</c:v>
                </c:pt>
                <c:pt idx="253">
                  <c:v>653</c:v>
                </c:pt>
                <c:pt idx="254">
                  <c:v>653</c:v>
                </c:pt>
                <c:pt idx="255">
                  <c:v>653</c:v>
                </c:pt>
                <c:pt idx="256">
                  <c:v>562</c:v>
                </c:pt>
                <c:pt idx="257">
                  <c:v>562</c:v>
                </c:pt>
                <c:pt idx="258">
                  <c:v>586</c:v>
                </c:pt>
                <c:pt idx="259">
                  <c:v>789</c:v>
                </c:pt>
                <c:pt idx="260">
                  <c:v>795</c:v>
                </c:pt>
                <c:pt idx="261">
                  <c:v>795</c:v>
                </c:pt>
                <c:pt idx="262">
                  <c:v>795</c:v>
                </c:pt>
                <c:pt idx="263">
                  <c:v>795</c:v>
                </c:pt>
                <c:pt idx="264">
                  <c:v>795</c:v>
                </c:pt>
                <c:pt idx="265">
                  <c:v>795</c:v>
                </c:pt>
                <c:pt idx="266">
                  <c:v>569</c:v>
                </c:pt>
                <c:pt idx="267">
                  <c:v>652</c:v>
                </c:pt>
                <c:pt idx="268">
                  <c:v>652</c:v>
                </c:pt>
                <c:pt idx="269">
                  <c:v>652</c:v>
                </c:pt>
                <c:pt idx="270">
                  <c:v>652</c:v>
                </c:pt>
                <c:pt idx="271">
                  <c:v>652</c:v>
                </c:pt>
                <c:pt idx="272">
                  <c:v>652</c:v>
                </c:pt>
                <c:pt idx="273">
                  <c:v>940</c:v>
                </c:pt>
                <c:pt idx="274">
                  <c:v>932</c:v>
                </c:pt>
                <c:pt idx="275">
                  <c:v>932</c:v>
                </c:pt>
                <c:pt idx="276">
                  <c:v>932</c:v>
                </c:pt>
                <c:pt idx="277">
                  <c:v>932</c:v>
                </c:pt>
                <c:pt idx="278">
                  <c:v>932</c:v>
                </c:pt>
                <c:pt idx="279">
                  <c:v>932</c:v>
                </c:pt>
                <c:pt idx="280">
                  <c:v>843</c:v>
                </c:pt>
                <c:pt idx="281">
                  <c:v>737</c:v>
                </c:pt>
                <c:pt idx="282">
                  <c:v>737</c:v>
                </c:pt>
                <c:pt idx="283">
                  <c:v>737</c:v>
                </c:pt>
                <c:pt idx="284">
                  <c:v>737</c:v>
                </c:pt>
                <c:pt idx="285">
                  <c:v>737</c:v>
                </c:pt>
                <c:pt idx="286">
                  <c:v>737</c:v>
                </c:pt>
                <c:pt idx="287">
                  <c:v>764</c:v>
                </c:pt>
                <c:pt idx="288">
                  <c:v>711</c:v>
                </c:pt>
                <c:pt idx="289">
                  <c:v>711</c:v>
                </c:pt>
                <c:pt idx="290">
                  <c:v>711</c:v>
                </c:pt>
                <c:pt idx="291">
                  <c:v>711</c:v>
                </c:pt>
                <c:pt idx="292">
                  <c:v>711</c:v>
                </c:pt>
                <c:pt idx="293">
                  <c:v>711</c:v>
                </c:pt>
                <c:pt idx="294">
                  <c:v>672</c:v>
                </c:pt>
                <c:pt idx="295">
                  <c:v>664</c:v>
                </c:pt>
                <c:pt idx="296">
                  <c:v>664</c:v>
                </c:pt>
                <c:pt idx="297">
                  <c:v>664</c:v>
                </c:pt>
                <c:pt idx="298">
                  <c:v>664</c:v>
                </c:pt>
                <c:pt idx="299">
                  <c:v>664</c:v>
                </c:pt>
                <c:pt idx="300">
                  <c:v>718</c:v>
                </c:pt>
                <c:pt idx="301">
                  <c:v>701</c:v>
                </c:pt>
                <c:pt idx="302">
                  <c:v>701</c:v>
                </c:pt>
                <c:pt idx="303">
                  <c:v>701</c:v>
                </c:pt>
                <c:pt idx="304">
                  <c:v>701</c:v>
                </c:pt>
                <c:pt idx="305">
                  <c:v>701</c:v>
                </c:pt>
                <c:pt idx="306">
                  <c:v>701</c:v>
                </c:pt>
                <c:pt idx="307">
                  <c:v>632</c:v>
                </c:pt>
                <c:pt idx="308">
                  <c:v>632</c:v>
                </c:pt>
                <c:pt idx="309">
                  <c:v>581</c:v>
                </c:pt>
                <c:pt idx="310">
                  <c:v>649</c:v>
                </c:pt>
                <c:pt idx="311">
                  <c:v>649</c:v>
                </c:pt>
                <c:pt idx="312">
                  <c:v>649</c:v>
                </c:pt>
                <c:pt idx="313">
                  <c:v>649</c:v>
                </c:pt>
                <c:pt idx="314">
                  <c:v>649</c:v>
                </c:pt>
                <c:pt idx="315">
                  <c:v>649</c:v>
                </c:pt>
                <c:pt idx="316">
                  <c:v>671</c:v>
                </c:pt>
                <c:pt idx="317">
                  <c:v>652</c:v>
                </c:pt>
                <c:pt idx="318">
                  <c:v>652</c:v>
                </c:pt>
                <c:pt idx="319">
                  <c:v>652</c:v>
                </c:pt>
                <c:pt idx="320">
                  <c:v>652</c:v>
                </c:pt>
                <c:pt idx="321">
                  <c:v>652</c:v>
                </c:pt>
                <c:pt idx="322">
                  <c:v>652</c:v>
                </c:pt>
                <c:pt idx="323">
                  <c:v>671</c:v>
                </c:pt>
                <c:pt idx="324">
                  <c:v>600</c:v>
                </c:pt>
                <c:pt idx="325">
                  <c:v>583</c:v>
                </c:pt>
                <c:pt idx="326">
                  <c:v>583</c:v>
                </c:pt>
                <c:pt idx="327">
                  <c:v>583</c:v>
                </c:pt>
                <c:pt idx="328">
                  <c:v>583</c:v>
                </c:pt>
                <c:pt idx="329">
                  <c:v>583</c:v>
                </c:pt>
                <c:pt idx="330">
                  <c:v>331</c:v>
                </c:pt>
                <c:pt idx="331">
                  <c:v>310</c:v>
                </c:pt>
                <c:pt idx="332">
                  <c:v>310</c:v>
                </c:pt>
                <c:pt idx="333">
                  <c:v>310</c:v>
                </c:pt>
                <c:pt idx="334">
                  <c:v>310</c:v>
                </c:pt>
                <c:pt idx="335">
                  <c:v>436</c:v>
                </c:pt>
                <c:pt idx="336">
                  <c:v>436</c:v>
                </c:pt>
                <c:pt idx="337">
                  <c:v>465</c:v>
                </c:pt>
                <c:pt idx="338">
                  <c:v>465</c:v>
                </c:pt>
                <c:pt idx="339">
                  <c:v>465</c:v>
                </c:pt>
                <c:pt idx="340">
                  <c:v>492</c:v>
                </c:pt>
                <c:pt idx="341">
                  <c:v>492</c:v>
                </c:pt>
                <c:pt idx="342">
                  <c:v>405</c:v>
                </c:pt>
                <c:pt idx="343">
                  <c:v>405</c:v>
                </c:pt>
                <c:pt idx="344">
                  <c:v>405</c:v>
                </c:pt>
                <c:pt idx="345">
                  <c:v>405</c:v>
                </c:pt>
                <c:pt idx="346">
                  <c:v>405</c:v>
                </c:pt>
                <c:pt idx="347">
                  <c:v>303</c:v>
                </c:pt>
                <c:pt idx="348">
                  <c:v>303</c:v>
                </c:pt>
                <c:pt idx="349">
                  <c:v>278</c:v>
                </c:pt>
                <c:pt idx="350">
                  <c:v>278</c:v>
                </c:pt>
                <c:pt idx="351">
                  <c:v>278</c:v>
                </c:pt>
                <c:pt idx="352">
                  <c:v>346</c:v>
                </c:pt>
                <c:pt idx="353">
                  <c:v>346</c:v>
                </c:pt>
                <c:pt idx="354">
                  <c:v>414</c:v>
                </c:pt>
                <c:pt idx="355">
                  <c:v>414</c:v>
                </c:pt>
                <c:pt idx="356">
                  <c:v>414</c:v>
                </c:pt>
                <c:pt idx="357">
                  <c:v>414</c:v>
                </c:pt>
                <c:pt idx="358">
                  <c:v>414</c:v>
                </c:pt>
                <c:pt idx="359">
                  <c:v>351</c:v>
                </c:pt>
                <c:pt idx="360">
                  <c:v>351</c:v>
                </c:pt>
                <c:pt idx="361">
                  <c:v>300</c:v>
                </c:pt>
                <c:pt idx="362">
                  <c:v>300</c:v>
                </c:pt>
                <c:pt idx="363">
                  <c:v>389</c:v>
                </c:pt>
                <c:pt idx="364">
                  <c:v>389</c:v>
                </c:pt>
                <c:pt idx="365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7E-422C-BDB9-AE8FB02A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222728"/>
        <c:axId val="1669221744"/>
      </c:areaChart>
      <c:lineChart>
        <c:grouping val="standard"/>
        <c:varyColors val="0"/>
        <c:ser>
          <c:idx val="0"/>
          <c:order val="0"/>
          <c:tx>
            <c:strRef>
              <c:f>'Graphs ARA PJK'!$B$4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ARA PJK'!$A$5:$A$370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'Graphs ARA PJK'!$B$5:$B$370</c:f>
              <c:numCache>
                <c:formatCode>General</c:formatCode>
                <c:ptCount val="366"/>
                <c:pt idx="0">
                  <c:v>1363</c:v>
                </c:pt>
                <c:pt idx="1">
                  <c:v>1363</c:v>
                </c:pt>
                <c:pt idx="2">
                  <c:v>1363</c:v>
                </c:pt>
                <c:pt idx="3">
                  <c:v>1363</c:v>
                </c:pt>
                <c:pt idx="4">
                  <c:v>1363</c:v>
                </c:pt>
                <c:pt idx="5">
                  <c:v>1363</c:v>
                </c:pt>
                <c:pt idx="6">
                  <c:v>1363</c:v>
                </c:pt>
                <c:pt idx="7">
                  <c:v>1363</c:v>
                </c:pt>
                <c:pt idx="8">
                  <c:v>1363</c:v>
                </c:pt>
                <c:pt idx="9">
                  <c:v>1363</c:v>
                </c:pt>
                <c:pt idx="10">
                  <c:v>1363</c:v>
                </c:pt>
                <c:pt idx="11">
                  <c:v>1363</c:v>
                </c:pt>
                <c:pt idx="12">
                  <c:v>1363</c:v>
                </c:pt>
                <c:pt idx="13">
                  <c:v>1263</c:v>
                </c:pt>
                <c:pt idx="14">
                  <c:v>1263</c:v>
                </c:pt>
                <c:pt idx="15">
                  <c:v>1263</c:v>
                </c:pt>
                <c:pt idx="16">
                  <c:v>1263</c:v>
                </c:pt>
                <c:pt idx="17">
                  <c:v>1263</c:v>
                </c:pt>
                <c:pt idx="18">
                  <c:v>1263</c:v>
                </c:pt>
                <c:pt idx="19">
                  <c:v>1263</c:v>
                </c:pt>
                <c:pt idx="20">
                  <c:v>1171</c:v>
                </c:pt>
                <c:pt idx="21">
                  <c:v>1171</c:v>
                </c:pt>
                <c:pt idx="22">
                  <c:v>1171</c:v>
                </c:pt>
                <c:pt idx="23">
                  <c:v>1171</c:v>
                </c:pt>
                <c:pt idx="24">
                  <c:v>1171</c:v>
                </c:pt>
                <c:pt idx="25">
                  <c:v>1171</c:v>
                </c:pt>
                <c:pt idx="26">
                  <c:v>1171</c:v>
                </c:pt>
                <c:pt idx="27">
                  <c:v>1304</c:v>
                </c:pt>
                <c:pt idx="28">
                  <c:v>1304</c:v>
                </c:pt>
                <c:pt idx="29">
                  <c:v>1304</c:v>
                </c:pt>
                <c:pt idx="30">
                  <c:v>1304</c:v>
                </c:pt>
                <c:pt idx="31">
                  <c:v>1304</c:v>
                </c:pt>
                <c:pt idx="32">
                  <c:v>1304</c:v>
                </c:pt>
                <c:pt idx="33">
                  <c:v>1304</c:v>
                </c:pt>
                <c:pt idx="34">
                  <c:v>1472</c:v>
                </c:pt>
                <c:pt idx="35">
                  <c:v>1472</c:v>
                </c:pt>
                <c:pt idx="36">
                  <c:v>1472</c:v>
                </c:pt>
                <c:pt idx="37">
                  <c:v>1472</c:v>
                </c:pt>
                <c:pt idx="38">
                  <c:v>1472</c:v>
                </c:pt>
                <c:pt idx="39">
                  <c:v>1472</c:v>
                </c:pt>
                <c:pt idx="40">
                  <c:v>1472</c:v>
                </c:pt>
                <c:pt idx="41">
                  <c:v>1302</c:v>
                </c:pt>
                <c:pt idx="42">
                  <c:v>1302</c:v>
                </c:pt>
                <c:pt idx="43">
                  <c:v>1302</c:v>
                </c:pt>
                <c:pt idx="44">
                  <c:v>1302</c:v>
                </c:pt>
                <c:pt idx="45">
                  <c:v>1302</c:v>
                </c:pt>
                <c:pt idx="46">
                  <c:v>1302</c:v>
                </c:pt>
                <c:pt idx="47">
                  <c:v>1302</c:v>
                </c:pt>
                <c:pt idx="48">
                  <c:v>1345</c:v>
                </c:pt>
                <c:pt idx="49">
                  <c:v>1345</c:v>
                </c:pt>
                <c:pt idx="50">
                  <c:v>1345</c:v>
                </c:pt>
                <c:pt idx="51">
                  <c:v>1345</c:v>
                </c:pt>
                <c:pt idx="52">
                  <c:v>1345</c:v>
                </c:pt>
                <c:pt idx="53">
                  <c:v>1345</c:v>
                </c:pt>
                <c:pt idx="54">
                  <c:v>1345</c:v>
                </c:pt>
                <c:pt idx="55">
                  <c:v>1351</c:v>
                </c:pt>
                <c:pt idx="56">
                  <c:v>1351</c:v>
                </c:pt>
                <c:pt idx="57">
                  <c:v>1351</c:v>
                </c:pt>
                <c:pt idx="58">
                  <c:v>1351</c:v>
                </c:pt>
                <c:pt idx="59">
                  <c:v>1351</c:v>
                </c:pt>
                <c:pt idx="60">
                  <c:v>1351</c:v>
                </c:pt>
                <c:pt idx="61">
                  <c:v>1351</c:v>
                </c:pt>
                <c:pt idx="62">
                  <c:v>1372</c:v>
                </c:pt>
                <c:pt idx="63">
                  <c:v>1372</c:v>
                </c:pt>
                <c:pt idx="64">
                  <c:v>1372</c:v>
                </c:pt>
                <c:pt idx="65">
                  <c:v>1372</c:v>
                </c:pt>
                <c:pt idx="66">
                  <c:v>1372</c:v>
                </c:pt>
                <c:pt idx="67">
                  <c:v>1372</c:v>
                </c:pt>
                <c:pt idx="68">
                  <c:v>1372</c:v>
                </c:pt>
                <c:pt idx="69">
                  <c:v>1478</c:v>
                </c:pt>
                <c:pt idx="70">
                  <c:v>1478</c:v>
                </c:pt>
                <c:pt idx="71">
                  <c:v>1478</c:v>
                </c:pt>
                <c:pt idx="72">
                  <c:v>1478</c:v>
                </c:pt>
                <c:pt idx="73">
                  <c:v>1478</c:v>
                </c:pt>
                <c:pt idx="74">
                  <c:v>1478</c:v>
                </c:pt>
                <c:pt idx="75">
                  <c:v>1478</c:v>
                </c:pt>
                <c:pt idx="76">
                  <c:v>1212</c:v>
                </c:pt>
                <c:pt idx="77">
                  <c:v>1212</c:v>
                </c:pt>
                <c:pt idx="78">
                  <c:v>1212</c:v>
                </c:pt>
                <c:pt idx="79">
                  <c:v>1212</c:v>
                </c:pt>
                <c:pt idx="80">
                  <c:v>1212</c:v>
                </c:pt>
                <c:pt idx="81">
                  <c:v>1212</c:v>
                </c:pt>
                <c:pt idx="82">
                  <c:v>1212</c:v>
                </c:pt>
                <c:pt idx="83">
                  <c:v>1336</c:v>
                </c:pt>
                <c:pt idx="84">
                  <c:v>1336</c:v>
                </c:pt>
                <c:pt idx="85">
                  <c:v>1336</c:v>
                </c:pt>
                <c:pt idx="86">
                  <c:v>1336</c:v>
                </c:pt>
                <c:pt idx="87">
                  <c:v>1336</c:v>
                </c:pt>
                <c:pt idx="88">
                  <c:v>1336</c:v>
                </c:pt>
                <c:pt idx="89">
                  <c:v>1336</c:v>
                </c:pt>
                <c:pt idx="90">
                  <c:v>1355</c:v>
                </c:pt>
                <c:pt idx="91">
                  <c:v>1355</c:v>
                </c:pt>
                <c:pt idx="92">
                  <c:v>1355</c:v>
                </c:pt>
                <c:pt idx="93">
                  <c:v>1355</c:v>
                </c:pt>
                <c:pt idx="94">
                  <c:v>1355</c:v>
                </c:pt>
                <c:pt idx="95">
                  <c:v>1355</c:v>
                </c:pt>
                <c:pt idx="96">
                  <c:v>1355</c:v>
                </c:pt>
                <c:pt idx="97">
                  <c:v>1390</c:v>
                </c:pt>
                <c:pt idx="98">
                  <c:v>1390</c:v>
                </c:pt>
                <c:pt idx="99">
                  <c:v>1390</c:v>
                </c:pt>
                <c:pt idx="100">
                  <c:v>1390</c:v>
                </c:pt>
                <c:pt idx="101">
                  <c:v>1390</c:v>
                </c:pt>
                <c:pt idx="102">
                  <c:v>1390</c:v>
                </c:pt>
                <c:pt idx="103">
                  <c:v>1390</c:v>
                </c:pt>
                <c:pt idx="104">
                  <c:v>1171</c:v>
                </c:pt>
                <c:pt idx="105">
                  <c:v>1171</c:v>
                </c:pt>
                <c:pt idx="106">
                  <c:v>1171</c:v>
                </c:pt>
                <c:pt idx="107">
                  <c:v>1171</c:v>
                </c:pt>
                <c:pt idx="108">
                  <c:v>1171</c:v>
                </c:pt>
                <c:pt idx="109">
                  <c:v>1171</c:v>
                </c:pt>
                <c:pt idx="110">
                  <c:v>1171</c:v>
                </c:pt>
                <c:pt idx="111">
                  <c:v>1233</c:v>
                </c:pt>
                <c:pt idx="112">
                  <c:v>1233</c:v>
                </c:pt>
                <c:pt idx="113">
                  <c:v>1233</c:v>
                </c:pt>
                <c:pt idx="114">
                  <c:v>1233</c:v>
                </c:pt>
                <c:pt idx="115">
                  <c:v>1233</c:v>
                </c:pt>
                <c:pt idx="116">
                  <c:v>1233</c:v>
                </c:pt>
                <c:pt idx="117">
                  <c:v>1233</c:v>
                </c:pt>
                <c:pt idx="118">
                  <c:v>1057</c:v>
                </c:pt>
                <c:pt idx="119">
                  <c:v>1057</c:v>
                </c:pt>
                <c:pt idx="120">
                  <c:v>1057</c:v>
                </c:pt>
                <c:pt idx="121">
                  <c:v>1057</c:v>
                </c:pt>
                <c:pt idx="122">
                  <c:v>1057</c:v>
                </c:pt>
                <c:pt idx="123">
                  <c:v>1057</c:v>
                </c:pt>
                <c:pt idx="124">
                  <c:v>1057</c:v>
                </c:pt>
                <c:pt idx="125">
                  <c:v>1103</c:v>
                </c:pt>
                <c:pt idx="126">
                  <c:v>1103</c:v>
                </c:pt>
                <c:pt idx="127">
                  <c:v>1103</c:v>
                </c:pt>
                <c:pt idx="128">
                  <c:v>1103</c:v>
                </c:pt>
                <c:pt idx="129">
                  <c:v>1103</c:v>
                </c:pt>
                <c:pt idx="130">
                  <c:v>1103</c:v>
                </c:pt>
                <c:pt idx="131">
                  <c:v>1103</c:v>
                </c:pt>
                <c:pt idx="132">
                  <c:v>1347</c:v>
                </c:pt>
                <c:pt idx="133">
                  <c:v>1347</c:v>
                </c:pt>
                <c:pt idx="134">
                  <c:v>1347</c:v>
                </c:pt>
                <c:pt idx="135">
                  <c:v>1347</c:v>
                </c:pt>
                <c:pt idx="136">
                  <c:v>1347</c:v>
                </c:pt>
                <c:pt idx="137">
                  <c:v>1347</c:v>
                </c:pt>
                <c:pt idx="138">
                  <c:v>1347</c:v>
                </c:pt>
                <c:pt idx="139">
                  <c:v>1220</c:v>
                </c:pt>
                <c:pt idx="140">
                  <c:v>1220</c:v>
                </c:pt>
                <c:pt idx="141">
                  <c:v>1220</c:v>
                </c:pt>
                <c:pt idx="142">
                  <c:v>1220</c:v>
                </c:pt>
                <c:pt idx="143">
                  <c:v>1220</c:v>
                </c:pt>
                <c:pt idx="144">
                  <c:v>1220</c:v>
                </c:pt>
                <c:pt idx="145">
                  <c:v>1220</c:v>
                </c:pt>
                <c:pt idx="146">
                  <c:v>1356</c:v>
                </c:pt>
                <c:pt idx="147">
                  <c:v>1356</c:v>
                </c:pt>
                <c:pt idx="148">
                  <c:v>1356</c:v>
                </c:pt>
                <c:pt idx="149">
                  <c:v>1356</c:v>
                </c:pt>
                <c:pt idx="150">
                  <c:v>1356</c:v>
                </c:pt>
                <c:pt idx="151">
                  <c:v>1356</c:v>
                </c:pt>
                <c:pt idx="152">
                  <c:v>1356</c:v>
                </c:pt>
                <c:pt idx="153">
                  <c:v>1255</c:v>
                </c:pt>
                <c:pt idx="154">
                  <c:v>1255</c:v>
                </c:pt>
                <c:pt idx="155">
                  <c:v>1255</c:v>
                </c:pt>
                <c:pt idx="156">
                  <c:v>1255</c:v>
                </c:pt>
                <c:pt idx="157">
                  <c:v>1255</c:v>
                </c:pt>
                <c:pt idx="158">
                  <c:v>1255</c:v>
                </c:pt>
                <c:pt idx="159">
                  <c:v>1255</c:v>
                </c:pt>
                <c:pt idx="160">
                  <c:v>1456</c:v>
                </c:pt>
                <c:pt idx="161">
                  <c:v>1456</c:v>
                </c:pt>
                <c:pt idx="162">
                  <c:v>1456</c:v>
                </c:pt>
                <c:pt idx="163">
                  <c:v>1456</c:v>
                </c:pt>
                <c:pt idx="164">
                  <c:v>1456</c:v>
                </c:pt>
                <c:pt idx="165">
                  <c:v>1456</c:v>
                </c:pt>
                <c:pt idx="166">
                  <c:v>1456</c:v>
                </c:pt>
                <c:pt idx="167">
                  <c:v>1304</c:v>
                </c:pt>
                <c:pt idx="168">
                  <c:v>1304</c:v>
                </c:pt>
                <c:pt idx="169">
                  <c:v>1304</c:v>
                </c:pt>
                <c:pt idx="170">
                  <c:v>1304</c:v>
                </c:pt>
                <c:pt idx="171">
                  <c:v>1304</c:v>
                </c:pt>
                <c:pt idx="172">
                  <c:v>1304</c:v>
                </c:pt>
                <c:pt idx="173">
                  <c:v>1304</c:v>
                </c:pt>
                <c:pt idx="174">
                  <c:v>1485</c:v>
                </c:pt>
                <c:pt idx="175">
                  <c:v>1485</c:v>
                </c:pt>
                <c:pt idx="176">
                  <c:v>1485</c:v>
                </c:pt>
                <c:pt idx="177">
                  <c:v>1485</c:v>
                </c:pt>
                <c:pt idx="178">
                  <c:v>1485</c:v>
                </c:pt>
                <c:pt idx="179">
                  <c:v>1485</c:v>
                </c:pt>
                <c:pt idx="180">
                  <c:v>1485</c:v>
                </c:pt>
                <c:pt idx="181">
                  <c:v>1533</c:v>
                </c:pt>
                <c:pt idx="182">
                  <c:v>1533</c:v>
                </c:pt>
                <c:pt idx="183">
                  <c:v>1533</c:v>
                </c:pt>
                <c:pt idx="184">
                  <c:v>1533</c:v>
                </c:pt>
                <c:pt idx="185">
                  <c:v>1533</c:v>
                </c:pt>
                <c:pt idx="186">
                  <c:v>1533</c:v>
                </c:pt>
                <c:pt idx="187">
                  <c:v>1533</c:v>
                </c:pt>
                <c:pt idx="188">
                  <c:v>1502</c:v>
                </c:pt>
                <c:pt idx="189">
                  <c:v>1502</c:v>
                </c:pt>
                <c:pt idx="190">
                  <c:v>1502</c:v>
                </c:pt>
                <c:pt idx="191">
                  <c:v>1502</c:v>
                </c:pt>
                <c:pt idx="192">
                  <c:v>1502</c:v>
                </c:pt>
                <c:pt idx="193">
                  <c:v>1502</c:v>
                </c:pt>
                <c:pt idx="194">
                  <c:v>1502</c:v>
                </c:pt>
                <c:pt idx="195">
                  <c:v>1521</c:v>
                </c:pt>
                <c:pt idx="196">
                  <c:v>1521</c:v>
                </c:pt>
                <c:pt idx="197">
                  <c:v>1521</c:v>
                </c:pt>
                <c:pt idx="198">
                  <c:v>1521</c:v>
                </c:pt>
                <c:pt idx="199">
                  <c:v>1521</c:v>
                </c:pt>
                <c:pt idx="200">
                  <c:v>1521</c:v>
                </c:pt>
                <c:pt idx="201">
                  <c:v>1521</c:v>
                </c:pt>
                <c:pt idx="202">
                  <c:v>1712</c:v>
                </c:pt>
                <c:pt idx="203">
                  <c:v>1712</c:v>
                </c:pt>
                <c:pt idx="204">
                  <c:v>1712</c:v>
                </c:pt>
                <c:pt idx="205">
                  <c:v>1712</c:v>
                </c:pt>
                <c:pt idx="206">
                  <c:v>1712</c:v>
                </c:pt>
                <c:pt idx="207">
                  <c:v>1712</c:v>
                </c:pt>
                <c:pt idx="208">
                  <c:v>1712</c:v>
                </c:pt>
                <c:pt idx="209">
                  <c:v>1745</c:v>
                </c:pt>
                <c:pt idx="210">
                  <c:v>1745</c:v>
                </c:pt>
                <c:pt idx="211">
                  <c:v>1745</c:v>
                </c:pt>
                <c:pt idx="212">
                  <c:v>1745</c:v>
                </c:pt>
                <c:pt idx="213">
                  <c:v>1745</c:v>
                </c:pt>
                <c:pt idx="214">
                  <c:v>1745</c:v>
                </c:pt>
                <c:pt idx="215">
                  <c:v>1745</c:v>
                </c:pt>
                <c:pt idx="216">
                  <c:v>1688</c:v>
                </c:pt>
                <c:pt idx="217">
                  <c:v>1688</c:v>
                </c:pt>
                <c:pt idx="218">
                  <c:v>1688</c:v>
                </c:pt>
                <c:pt idx="219">
                  <c:v>1688</c:v>
                </c:pt>
                <c:pt idx="220">
                  <c:v>1688</c:v>
                </c:pt>
                <c:pt idx="221">
                  <c:v>1688</c:v>
                </c:pt>
                <c:pt idx="222">
                  <c:v>1688</c:v>
                </c:pt>
                <c:pt idx="223">
                  <c:v>1672</c:v>
                </c:pt>
                <c:pt idx="224">
                  <c:v>1672</c:v>
                </c:pt>
                <c:pt idx="225">
                  <c:v>1672</c:v>
                </c:pt>
                <c:pt idx="226">
                  <c:v>1672</c:v>
                </c:pt>
                <c:pt idx="227">
                  <c:v>1672</c:v>
                </c:pt>
                <c:pt idx="228">
                  <c:v>1672</c:v>
                </c:pt>
                <c:pt idx="229">
                  <c:v>1672</c:v>
                </c:pt>
                <c:pt idx="230">
                  <c:v>1743</c:v>
                </c:pt>
                <c:pt idx="231">
                  <c:v>1743</c:v>
                </c:pt>
                <c:pt idx="232">
                  <c:v>1743</c:v>
                </c:pt>
                <c:pt idx="233">
                  <c:v>1743</c:v>
                </c:pt>
                <c:pt idx="234">
                  <c:v>1743</c:v>
                </c:pt>
                <c:pt idx="235">
                  <c:v>1743</c:v>
                </c:pt>
                <c:pt idx="236">
                  <c:v>1743</c:v>
                </c:pt>
                <c:pt idx="237">
                  <c:v>1745</c:v>
                </c:pt>
                <c:pt idx="238">
                  <c:v>1745</c:v>
                </c:pt>
                <c:pt idx="239">
                  <c:v>1745</c:v>
                </c:pt>
                <c:pt idx="240">
                  <c:v>1745</c:v>
                </c:pt>
                <c:pt idx="241">
                  <c:v>1745</c:v>
                </c:pt>
                <c:pt idx="242">
                  <c:v>1745</c:v>
                </c:pt>
                <c:pt idx="243">
                  <c:v>1745</c:v>
                </c:pt>
                <c:pt idx="244">
                  <c:v>1745</c:v>
                </c:pt>
                <c:pt idx="245">
                  <c:v>1745</c:v>
                </c:pt>
                <c:pt idx="246">
                  <c:v>1745</c:v>
                </c:pt>
                <c:pt idx="247">
                  <c:v>1745</c:v>
                </c:pt>
                <c:pt idx="248">
                  <c:v>1745</c:v>
                </c:pt>
                <c:pt idx="249">
                  <c:v>1745</c:v>
                </c:pt>
                <c:pt idx="250">
                  <c:v>1745</c:v>
                </c:pt>
                <c:pt idx="251">
                  <c:v>1357</c:v>
                </c:pt>
                <c:pt idx="252">
                  <c:v>1357</c:v>
                </c:pt>
                <c:pt idx="253">
                  <c:v>1357</c:v>
                </c:pt>
                <c:pt idx="254">
                  <c:v>1357</c:v>
                </c:pt>
                <c:pt idx="255">
                  <c:v>1357</c:v>
                </c:pt>
                <c:pt idx="256">
                  <c:v>1357</c:v>
                </c:pt>
                <c:pt idx="257">
                  <c:v>1357</c:v>
                </c:pt>
                <c:pt idx="258">
                  <c:v>1540</c:v>
                </c:pt>
                <c:pt idx="259">
                  <c:v>1540</c:v>
                </c:pt>
                <c:pt idx="260">
                  <c:v>1540</c:v>
                </c:pt>
                <c:pt idx="261">
                  <c:v>1540</c:v>
                </c:pt>
                <c:pt idx="262">
                  <c:v>1540</c:v>
                </c:pt>
                <c:pt idx="263">
                  <c:v>1540</c:v>
                </c:pt>
                <c:pt idx="264">
                  <c:v>1540</c:v>
                </c:pt>
                <c:pt idx="265">
                  <c:v>1473</c:v>
                </c:pt>
                <c:pt idx="266">
                  <c:v>1473</c:v>
                </c:pt>
                <c:pt idx="267">
                  <c:v>1473</c:v>
                </c:pt>
                <c:pt idx="268">
                  <c:v>1473</c:v>
                </c:pt>
                <c:pt idx="269">
                  <c:v>1473</c:v>
                </c:pt>
                <c:pt idx="270">
                  <c:v>1473</c:v>
                </c:pt>
                <c:pt idx="271">
                  <c:v>1473</c:v>
                </c:pt>
                <c:pt idx="272">
                  <c:v>1272</c:v>
                </c:pt>
                <c:pt idx="273">
                  <c:v>1272</c:v>
                </c:pt>
                <c:pt idx="274">
                  <c:v>1272</c:v>
                </c:pt>
                <c:pt idx="275">
                  <c:v>1272</c:v>
                </c:pt>
                <c:pt idx="276">
                  <c:v>1272</c:v>
                </c:pt>
                <c:pt idx="277">
                  <c:v>1272</c:v>
                </c:pt>
                <c:pt idx="278">
                  <c:v>1272</c:v>
                </c:pt>
                <c:pt idx="279">
                  <c:v>1291</c:v>
                </c:pt>
                <c:pt idx="280">
                  <c:v>1291</c:v>
                </c:pt>
                <c:pt idx="281">
                  <c:v>1291</c:v>
                </c:pt>
                <c:pt idx="282">
                  <c:v>1291</c:v>
                </c:pt>
                <c:pt idx="283">
                  <c:v>1291</c:v>
                </c:pt>
                <c:pt idx="284">
                  <c:v>1291</c:v>
                </c:pt>
                <c:pt idx="285">
                  <c:v>1291</c:v>
                </c:pt>
                <c:pt idx="286">
                  <c:v>1287</c:v>
                </c:pt>
                <c:pt idx="287">
                  <c:v>1287</c:v>
                </c:pt>
                <c:pt idx="288">
                  <c:v>1287</c:v>
                </c:pt>
                <c:pt idx="289">
                  <c:v>1287</c:v>
                </c:pt>
                <c:pt idx="290">
                  <c:v>1287</c:v>
                </c:pt>
                <c:pt idx="291">
                  <c:v>1287</c:v>
                </c:pt>
                <c:pt idx="292">
                  <c:v>1287</c:v>
                </c:pt>
                <c:pt idx="293">
                  <c:v>1231</c:v>
                </c:pt>
                <c:pt idx="294">
                  <c:v>1231</c:v>
                </c:pt>
                <c:pt idx="295">
                  <c:v>1231</c:v>
                </c:pt>
                <c:pt idx="296">
                  <c:v>1231</c:v>
                </c:pt>
                <c:pt idx="297">
                  <c:v>1231</c:v>
                </c:pt>
                <c:pt idx="298">
                  <c:v>1231</c:v>
                </c:pt>
                <c:pt idx="299">
                  <c:v>1231</c:v>
                </c:pt>
                <c:pt idx="300">
                  <c:v>986</c:v>
                </c:pt>
                <c:pt idx="301">
                  <c:v>986</c:v>
                </c:pt>
                <c:pt idx="302">
                  <c:v>986</c:v>
                </c:pt>
                <c:pt idx="303">
                  <c:v>986</c:v>
                </c:pt>
                <c:pt idx="304">
                  <c:v>986</c:v>
                </c:pt>
                <c:pt idx="305">
                  <c:v>986</c:v>
                </c:pt>
                <c:pt idx="306">
                  <c:v>986</c:v>
                </c:pt>
                <c:pt idx="307">
                  <c:v>1160</c:v>
                </c:pt>
                <c:pt idx="308">
                  <c:v>1160</c:v>
                </c:pt>
                <c:pt idx="309">
                  <c:v>1160</c:v>
                </c:pt>
                <c:pt idx="310">
                  <c:v>1160</c:v>
                </c:pt>
                <c:pt idx="311">
                  <c:v>1160</c:v>
                </c:pt>
                <c:pt idx="312">
                  <c:v>1160</c:v>
                </c:pt>
                <c:pt idx="313">
                  <c:v>1160</c:v>
                </c:pt>
                <c:pt idx="314">
                  <c:v>1043</c:v>
                </c:pt>
                <c:pt idx="315">
                  <c:v>1043</c:v>
                </c:pt>
                <c:pt idx="316">
                  <c:v>1043</c:v>
                </c:pt>
                <c:pt idx="317">
                  <c:v>1043</c:v>
                </c:pt>
                <c:pt idx="318">
                  <c:v>1043</c:v>
                </c:pt>
                <c:pt idx="319">
                  <c:v>1043</c:v>
                </c:pt>
                <c:pt idx="320">
                  <c:v>1043</c:v>
                </c:pt>
                <c:pt idx="321">
                  <c:v>1113</c:v>
                </c:pt>
                <c:pt idx="322">
                  <c:v>1113</c:v>
                </c:pt>
                <c:pt idx="323">
                  <c:v>1113</c:v>
                </c:pt>
                <c:pt idx="324">
                  <c:v>1113</c:v>
                </c:pt>
                <c:pt idx="325">
                  <c:v>1113</c:v>
                </c:pt>
                <c:pt idx="326">
                  <c:v>1113</c:v>
                </c:pt>
                <c:pt idx="327">
                  <c:v>1113</c:v>
                </c:pt>
                <c:pt idx="328">
                  <c:v>1115</c:v>
                </c:pt>
                <c:pt idx="329">
                  <c:v>1115</c:v>
                </c:pt>
                <c:pt idx="330">
                  <c:v>1115</c:v>
                </c:pt>
                <c:pt idx="331">
                  <c:v>1115</c:v>
                </c:pt>
                <c:pt idx="332">
                  <c:v>1115</c:v>
                </c:pt>
                <c:pt idx="333">
                  <c:v>1115</c:v>
                </c:pt>
                <c:pt idx="334">
                  <c:v>1115</c:v>
                </c:pt>
                <c:pt idx="335">
                  <c:v>989</c:v>
                </c:pt>
                <c:pt idx="336">
                  <c:v>989</c:v>
                </c:pt>
                <c:pt idx="337">
                  <c:v>989</c:v>
                </c:pt>
                <c:pt idx="338">
                  <c:v>989</c:v>
                </c:pt>
                <c:pt idx="339">
                  <c:v>989</c:v>
                </c:pt>
                <c:pt idx="340">
                  <c:v>989</c:v>
                </c:pt>
                <c:pt idx="341">
                  <c:v>989</c:v>
                </c:pt>
                <c:pt idx="342">
                  <c:v>1076</c:v>
                </c:pt>
                <c:pt idx="343">
                  <c:v>1076</c:v>
                </c:pt>
                <c:pt idx="344">
                  <c:v>1076</c:v>
                </c:pt>
                <c:pt idx="345">
                  <c:v>1076</c:v>
                </c:pt>
                <c:pt idx="346">
                  <c:v>1076</c:v>
                </c:pt>
                <c:pt idx="347">
                  <c:v>1076</c:v>
                </c:pt>
                <c:pt idx="348">
                  <c:v>1076</c:v>
                </c:pt>
                <c:pt idx="349">
                  <c:v>1184</c:v>
                </c:pt>
                <c:pt idx="350">
                  <c:v>1184</c:v>
                </c:pt>
                <c:pt idx="351">
                  <c:v>1184</c:v>
                </c:pt>
                <c:pt idx="352">
                  <c:v>1184</c:v>
                </c:pt>
                <c:pt idx="353">
                  <c:v>1184</c:v>
                </c:pt>
                <c:pt idx="354">
                  <c:v>1184</c:v>
                </c:pt>
                <c:pt idx="355">
                  <c:v>1184</c:v>
                </c:pt>
                <c:pt idx="356">
                  <c:v>1211</c:v>
                </c:pt>
                <c:pt idx="357">
                  <c:v>1211</c:v>
                </c:pt>
                <c:pt idx="358">
                  <c:v>1211</c:v>
                </c:pt>
                <c:pt idx="359">
                  <c:v>1211</c:v>
                </c:pt>
                <c:pt idx="360">
                  <c:v>1211</c:v>
                </c:pt>
                <c:pt idx="361">
                  <c:v>1211</c:v>
                </c:pt>
                <c:pt idx="362">
                  <c:v>1211</c:v>
                </c:pt>
                <c:pt idx="363">
                  <c:v>1007</c:v>
                </c:pt>
                <c:pt idx="364">
                  <c:v>1007</c:v>
                </c:pt>
                <c:pt idx="365">
                  <c:v>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E-422C-BDB9-AE8FB02AF4B8}"/>
            </c:ext>
          </c:extLst>
        </c:ser>
        <c:ser>
          <c:idx val="1"/>
          <c:order val="1"/>
          <c:tx>
            <c:strRef>
              <c:f>'Graphs ARA PJK'!$C$4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ARA PJK'!$A$5:$A$370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'Graphs ARA PJK'!$C$5:$C$370</c:f>
              <c:numCache>
                <c:formatCode>General</c:formatCode>
                <c:ptCount val="366"/>
                <c:pt idx="0">
                  <c:v>1163</c:v>
                </c:pt>
                <c:pt idx="1">
                  <c:v>1163</c:v>
                </c:pt>
                <c:pt idx="2">
                  <c:v>1163</c:v>
                </c:pt>
                <c:pt idx="3">
                  <c:v>1163</c:v>
                </c:pt>
                <c:pt idx="4">
                  <c:v>1163</c:v>
                </c:pt>
                <c:pt idx="5">
                  <c:v>1163</c:v>
                </c:pt>
                <c:pt idx="6">
                  <c:v>1163</c:v>
                </c:pt>
                <c:pt idx="7">
                  <c:v>1141</c:v>
                </c:pt>
                <c:pt idx="8">
                  <c:v>1141</c:v>
                </c:pt>
                <c:pt idx="9">
                  <c:v>1141</c:v>
                </c:pt>
                <c:pt idx="10">
                  <c:v>1141</c:v>
                </c:pt>
                <c:pt idx="11">
                  <c:v>1141</c:v>
                </c:pt>
                <c:pt idx="12">
                  <c:v>1141</c:v>
                </c:pt>
                <c:pt idx="13">
                  <c:v>1141</c:v>
                </c:pt>
                <c:pt idx="14">
                  <c:v>1087</c:v>
                </c:pt>
                <c:pt idx="15">
                  <c:v>1087</c:v>
                </c:pt>
                <c:pt idx="16">
                  <c:v>1087</c:v>
                </c:pt>
                <c:pt idx="17">
                  <c:v>1087</c:v>
                </c:pt>
                <c:pt idx="18">
                  <c:v>1087</c:v>
                </c:pt>
                <c:pt idx="19">
                  <c:v>1087</c:v>
                </c:pt>
                <c:pt idx="20">
                  <c:v>1087</c:v>
                </c:pt>
                <c:pt idx="21">
                  <c:v>1169</c:v>
                </c:pt>
                <c:pt idx="22">
                  <c:v>1169</c:v>
                </c:pt>
                <c:pt idx="23">
                  <c:v>1169</c:v>
                </c:pt>
                <c:pt idx="24">
                  <c:v>1169</c:v>
                </c:pt>
                <c:pt idx="25">
                  <c:v>1169</c:v>
                </c:pt>
                <c:pt idx="26">
                  <c:v>1169</c:v>
                </c:pt>
                <c:pt idx="27">
                  <c:v>1169</c:v>
                </c:pt>
                <c:pt idx="28">
                  <c:v>1273</c:v>
                </c:pt>
                <c:pt idx="29">
                  <c:v>1273</c:v>
                </c:pt>
                <c:pt idx="30">
                  <c:v>1273</c:v>
                </c:pt>
                <c:pt idx="31">
                  <c:v>1273</c:v>
                </c:pt>
                <c:pt idx="32">
                  <c:v>1273</c:v>
                </c:pt>
                <c:pt idx="33">
                  <c:v>1273</c:v>
                </c:pt>
                <c:pt idx="34">
                  <c:v>1273</c:v>
                </c:pt>
                <c:pt idx="35">
                  <c:v>1128</c:v>
                </c:pt>
                <c:pt idx="36">
                  <c:v>1128</c:v>
                </c:pt>
                <c:pt idx="37">
                  <c:v>1128</c:v>
                </c:pt>
                <c:pt idx="38">
                  <c:v>1128</c:v>
                </c:pt>
                <c:pt idx="39">
                  <c:v>1128</c:v>
                </c:pt>
                <c:pt idx="40">
                  <c:v>1128</c:v>
                </c:pt>
                <c:pt idx="41">
                  <c:v>1128</c:v>
                </c:pt>
                <c:pt idx="42">
                  <c:v>1157</c:v>
                </c:pt>
                <c:pt idx="43">
                  <c:v>1157</c:v>
                </c:pt>
                <c:pt idx="44">
                  <c:v>1157</c:v>
                </c:pt>
                <c:pt idx="45">
                  <c:v>1157</c:v>
                </c:pt>
                <c:pt idx="46">
                  <c:v>1157</c:v>
                </c:pt>
                <c:pt idx="47">
                  <c:v>1157</c:v>
                </c:pt>
                <c:pt idx="48">
                  <c:v>1157</c:v>
                </c:pt>
                <c:pt idx="49">
                  <c:v>1065</c:v>
                </c:pt>
                <c:pt idx="50">
                  <c:v>1065</c:v>
                </c:pt>
                <c:pt idx="51">
                  <c:v>1065</c:v>
                </c:pt>
                <c:pt idx="52">
                  <c:v>1065</c:v>
                </c:pt>
                <c:pt idx="53">
                  <c:v>1065</c:v>
                </c:pt>
                <c:pt idx="54">
                  <c:v>1065</c:v>
                </c:pt>
                <c:pt idx="55">
                  <c:v>1065</c:v>
                </c:pt>
                <c:pt idx="56">
                  <c:v>1012</c:v>
                </c:pt>
                <c:pt idx="57">
                  <c:v>1012</c:v>
                </c:pt>
                <c:pt idx="58">
                  <c:v>1012</c:v>
                </c:pt>
                <c:pt idx="59">
                  <c:v>1012</c:v>
                </c:pt>
                <c:pt idx="60">
                  <c:v>1012</c:v>
                </c:pt>
                <c:pt idx="61">
                  <c:v>1012</c:v>
                </c:pt>
                <c:pt idx="62">
                  <c:v>1012</c:v>
                </c:pt>
                <c:pt idx="63">
                  <c:v>1016</c:v>
                </c:pt>
                <c:pt idx="64">
                  <c:v>1016</c:v>
                </c:pt>
                <c:pt idx="65">
                  <c:v>1016</c:v>
                </c:pt>
                <c:pt idx="66">
                  <c:v>1016</c:v>
                </c:pt>
                <c:pt idx="67">
                  <c:v>1016</c:v>
                </c:pt>
                <c:pt idx="68">
                  <c:v>1016</c:v>
                </c:pt>
                <c:pt idx="69">
                  <c:v>1016</c:v>
                </c:pt>
                <c:pt idx="70">
                  <c:v>1035</c:v>
                </c:pt>
                <c:pt idx="71">
                  <c:v>1035</c:v>
                </c:pt>
                <c:pt idx="72">
                  <c:v>1035</c:v>
                </c:pt>
                <c:pt idx="73">
                  <c:v>1035</c:v>
                </c:pt>
                <c:pt idx="74">
                  <c:v>1035</c:v>
                </c:pt>
                <c:pt idx="75">
                  <c:v>1035</c:v>
                </c:pt>
                <c:pt idx="76">
                  <c:v>1035</c:v>
                </c:pt>
                <c:pt idx="77">
                  <c:v>1107</c:v>
                </c:pt>
                <c:pt idx="78">
                  <c:v>1107</c:v>
                </c:pt>
                <c:pt idx="79">
                  <c:v>1107</c:v>
                </c:pt>
                <c:pt idx="80">
                  <c:v>1107</c:v>
                </c:pt>
                <c:pt idx="81">
                  <c:v>1107</c:v>
                </c:pt>
                <c:pt idx="82">
                  <c:v>1107</c:v>
                </c:pt>
                <c:pt idx="83">
                  <c:v>1107</c:v>
                </c:pt>
                <c:pt idx="84">
                  <c:v>1044</c:v>
                </c:pt>
                <c:pt idx="85">
                  <c:v>1044</c:v>
                </c:pt>
                <c:pt idx="86">
                  <c:v>1044</c:v>
                </c:pt>
                <c:pt idx="87">
                  <c:v>1044</c:v>
                </c:pt>
                <c:pt idx="88">
                  <c:v>1044</c:v>
                </c:pt>
                <c:pt idx="89">
                  <c:v>1044</c:v>
                </c:pt>
                <c:pt idx="90">
                  <c:v>1044</c:v>
                </c:pt>
                <c:pt idx="91">
                  <c:v>1163</c:v>
                </c:pt>
                <c:pt idx="92">
                  <c:v>1163</c:v>
                </c:pt>
                <c:pt idx="93">
                  <c:v>1163</c:v>
                </c:pt>
                <c:pt idx="94">
                  <c:v>1163</c:v>
                </c:pt>
                <c:pt idx="95">
                  <c:v>1163</c:v>
                </c:pt>
                <c:pt idx="96">
                  <c:v>1163</c:v>
                </c:pt>
                <c:pt idx="97">
                  <c:v>1163</c:v>
                </c:pt>
                <c:pt idx="98">
                  <c:v>1223</c:v>
                </c:pt>
                <c:pt idx="99">
                  <c:v>1223</c:v>
                </c:pt>
                <c:pt idx="100">
                  <c:v>1223</c:v>
                </c:pt>
                <c:pt idx="101">
                  <c:v>1223</c:v>
                </c:pt>
                <c:pt idx="102">
                  <c:v>1223</c:v>
                </c:pt>
                <c:pt idx="103">
                  <c:v>1223</c:v>
                </c:pt>
                <c:pt idx="104">
                  <c:v>1223</c:v>
                </c:pt>
                <c:pt idx="105">
                  <c:v>1125</c:v>
                </c:pt>
                <c:pt idx="106">
                  <c:v>1125</c:v>
                </c:pt>
                <c:pt idx="107">
                  <c:v>1125</c:v>
                </c:pt>
                <c:pt idx="108">
                  <c:v>1125</c:v>
                </c:pt>
                <c:pt idx="109">
                  <c:v>1125</c:v>
                </c:pt>
                <c:pt idx="110">
                  <c:v>1125</c:v>
                </c:pt>
                <c:pt idx="111">
                  <c:v>1125</c:v>
                </c:pt>
                <c:pt idx="112">
                  <c:v>1131</c:v>
                </c:pt>
                <c:pt idx="113">
                  <c:v>1131</c:v>
                </c:pt>
                <c:pt idx="114">
                  <c:v>1131</c:v>
                </c:pt>
                <c:pt idx="115">
                  <c:v>1131</c:v>
                </c:pt>
                <c:pt idx="116">
                  <c:v>1131</c:v>
                </c:pt>
                <c:pt idx="117">
                  <c:v>1131</c:v>
                </c:pt>
                <c:pt idx="118">
                  <c:v>1131</c:v>
                </c:pt>
                <c:pt idx="119">
                  <c:v>1184</c:v>
                </c:pt>
                <c:pt idx="120">
                  <c:v>1184</c:v>
                </c:pt>
                <c:pt idx="121">
                  <c:v>1184</c:v>
                </c:pt>
                <c:pt idx="122">
                  <c:v>1184</c:v>
                </c:pt>
                <c:pt idx="123">
                  <c:v>1184</c:v>
                </c:pt>
                <c:pt idx="124">
                  <c:v>1184</c:v>
                </c:pt>
                <c:pt idx="125">
                  <c:v>1184</c:v>
                </c:pt>
                <c:pt idx="126">
                  <c:v>1202</c:v>
                </c:pt>
                <c:pt idx="127">
                  <c:v>1202</c:v>
                </c:pt>
                <c:pt idx="128">
                  <c:v>1202</c:v>
                </c:pt>
                <c:pt idx="129">
                  <c:v>1202</c:v>
                </c:pt>
                <c:pt idx="130">
                  <c:v>1202</c:v>
                </c:pt>
                <c:pt idx="131">
                  <c:v>1202</c:v>
                </c:pt>
                <c:pt idx="132">
                  <c:v>1202</c:v>
                </c:pt>
                <c:pt idx="133">
                  <c:v>1252</c:v>
                </c:pt>
                <c:pt idx="134">
                  <c:v>1252</c:v>
                </c:pt>
                <c:pt idx="135">
                  <c:v>1252</c:v>
                </c:pt>
                <c:pt idx="136">
                  <c:v>1252</c:v>
                </c:pt>
                <c:pt idx="137">
                  <c:v>1252</c:v>
                </c:pt>
                <c:pt idx="138">
                  <c:v>1252</c:v>
                </c:pt>
                <c:pt idx="139">
                  <c:v>1252</c:v>
                </c:pt>
                <c:pt idx="140">
                  <c:v>1235</c:v>
                </c:pt>
                <c:pt idx="141">
                  <c:v>1235</c:v>
                </c:pt>
                <c:pt idx="142">
                  <c:v>1235</c:v>
                </c:pt>
                <c:pt idx="143">
                  <c:v>1235</c:v>
                </c:pt>
                <c:pt idx="144">
                  <c:v>1235</c:v>
                </c:pt>
                <c:pt idx="145">
                  <c:v>1235</c:v>
                </c:pt>
                <c:pt idx="146">
                  <c:v>1235</c:v>
                </c:pt>
                <c:pt idx="147">
                  <c:v>1243</c:v>
                </c:pt>
                <c:pt idx="148">
                  <c:v>1243</c:v>
                </c:pt>
                <c:pt idx="149">
                  <c:v>1243</c:v>
                </c:pt>
                <c:pt idx="150">
                  <c:v>1243</c:v>
                </c:pt>
                <c:pt idx="151">
                  <c:v>1243</c:v>
                </c:pt>
                <c:pt idx="152">
                  <c:v>1243</c:v>
                </c:pt>
                <c:pt idx="153">
                  <c:v>1243</c:v>
                </c:pt>
                <c:pt idx="154">
                  <c:v>1072</c:v>
                </c:pt>
                <c:pt idx="155">
                  <c:v>1072</c:v>
                </c:pt>
                <c:pt idx="156">
                  <c:v>1072</c:v>
                </c:pt>
                <c:pt idx="157">
                  <c:v>1072</c:v>
                </c:pt>
                <c:pt idx="158">
                  <c:v>1072</c:v>
                </c:pt>
                <c:pt idx="159">
                  <c:v>1072</c:v>
                </c:pt>
                <c:pt idx="160">
                  <c:v>1072</c:v>
                </c:pt>
                <c:pt idx="161">
                  <c:v>1025</c:v>
                </c:pt>
                <c:pt idx="162">
                  <c:v>1025</c:v>
                </c:pt>
                <c:pt idx="163">
                  <c:v>1025</c:v>
                </c:pt>
                <c:pt idx="164">
                  <c:v>1025</c:v>
                </c:pt>
                <c:pt idx="165">
                  <c:v>1025</c:v>
                </c:pt>
                <c:pt idx="166">
                  <c:v>1025</c:v>
                </c:pt>
                <c:pt idx="167">
                  <c:v>1025</c:v>
                </c:pt>
                <c:pt idx="168">
                  <c:v>1207</c:v>
                </c:pt>
                <c:pt idx="169">
                  <c:v>1207</c:v>
                </c:pt>
                <c:pt idx="170">
                  <c:v>1207</c:v>
                </c:pt>
                <c:pt idx="171">
                  <c:v>1207</c:v>
                </c:pt>
                <c:pt idx="172">
                  <c:v>1207</c:v>
                </c:pt>
                <c:pt idx="173">
                  <c:v>1207</c:v>
                </c:pt>
                <c:pt idx="174">
                  <c:v>1207</c:v>
                </c:pt>
                <c:pt idx="175">
                  <c:v>1236</c:v>
                </c:pt>
                <c:pt idx="176">
                  <c:v>1236</c:v>
                </c:pt>
                <c:pt idx="177">
                  <c:v>1236</c:v>
                </c:pt>
                <c:pt idx="178">
                  <c:v>1236</c:v>
                </c:pt>
                <c:pt idx="179">
                  <c:v>1236</c:v>
                </c:pt>
                <c:pt idx="180">
                  <c:v>1236</c:v>
                </c:pt>
                <c:pt idx="181">
                  <c:v>1236</c:v>
                </c:pt>
                <c:pt idx="182">
                  <c:v>1443</c:v>
                </c:pt>
                <c:pt idx="183">
                  <c:v>1443</c:v>
                </c:pt>
                <c:pt idx="184">
                  <c:v>1443</c:v>
                </c:pt>
                <c:pt idx="185">
                  <c:v>1443</c:v>
                </c:pt>
                <c:pt idx="186">
                  <c:v>1443</c:v>
                </c:pt>
                <c:pt idx="187">
                  <c:v>1443</c:v>
                </c:pt>
                <c:pt idx="188">
                  <c:v>1443</c:v>
                </c:pt>
                <c:pt idx="189">
                  <c:v>1506</c:v>
                </c:pt>
                <c:pt idx="190">
                  <c:v>1506</c:v>
                </c:pt>
                <c:pt idx="191">
                  <c:v>1506</c:v>
                </c:pt>
                <c:pt idx="192">
                  <c:v>1506</c:v>
                </c:pt>
                <c:pt idx="193">
                  <c:v>1506</c:v>
                </c:pt>
                <c:pt idx="194">
                  <c:v>1506</c:v>
                </c:pt>
                <c:pt idx="195">
                  <c:v>1506</c:v>
                </c:pt>
                <c:pt idx="196">
                  <c:v>1486</c:v>
                </c:pt>
                <c:pt idx="197">
                  <c:v>1486</c:v>
                </c:pt>
                <c:pt idx="198">
                  <c:v>1486</c:v>
                </c:pt>
                <c:pt idx="199">
                  <c:v>1486</c:v>
                </c:pt>
                <c:pt idx="200">
                  <c:v>1486</c:v>
                </c:pt>
                <c:pt idx="201">
                  <c:v>1486</c:v>
                </c:pt>
                <c:pt idx="202">
                  <c:v>1486</c:v>
                </c:pt>
                <c:pt idx="203">
                  <c:v>1311</c:v>
                </c:pt>
                <c:pt idx="204">
                  <c:v>1311</c:v>
                </c:pt>
                <c:pt idx="205">
                  <c:v>1311</c:v>
                </c:pt>
                <c:pt idx="206">
                  <c:v>1311</c:v>
                </c:pt>
                <c:pt idx="207">
                  <c:v>1311</c:v>
                </c:pt>
                <c:pt idx="208">
                  <c:v>1311</c:v>
                </c:pt>
                <c:pt idx="209">
                  <c:v>1311</c:v>
                </c:pt>
                <c:pt idx="210">
                  <c:v>1374</c:v>
                </c:pt>
                <c:pt idx="211">
                  <c:v>1374</c:v>
                </c:pt>
                <c:pt idx="212">
                  <c:v>1374</c:v>
                </c:pt>
                <c:pt idx="213">
                  <c:v>1374</c:v>
                </c:pt>
                <c:pt idx="214">
                  <c:v>1374</c:v>
                </c:pt>
                <c:pt idx="215">
                  <c:v>1374</c:v>
                </c:pt>
                <c:pt idx="216">
                  <c:v>1374</c:v>
                </c:pt>
                <c:pt idx="217">
                  <c:v>1220</c:v>
                </c:pt>
                <c:pt idx="218">
                  <c:v>1220</c:v>
                </c:pt>
                <c:pt idx="219">
                  <c:v>1220</c:v>
                </c:pt>
                <c:pt idx="220">
                  <c:v>1220</c:v>
                </c:pt>
                <c:pt idx="221">
                  <c:v>1220</c:v>
                </c:pt>
                <c:pt idx="222">
                  <c:v>1220</c:v>
                </c:pt>
                <c:pt idx="223">
                  <c:v>1220</c:v>
                </c:pt>
                <c:pt idx="224">
                  <c:v>1214</c:v>
                </c:pt>
                <c:pt idx="225">
                  <c:v>1214</c:v>
                </c:pt>
                <c:pt idx="226">
                  <c:v>1214</c:v>
                </c:pt>
                <c:pt idx="227">
                  <c:v>1214</c:v>
                </c:pt>
                <c:pt idx="228">
                  <c:v>1214</c:v>
                </c:pt>
                <c:pt idx="229">
                  <c:v>1214</c:v>
                </c:pt>
                <c:pt idx="230">
                  <c:v>1214</c:v>
                </c:pt>
                <c:pt idx="231">
                  <c:v>1265</c:v>
                </c:pt>
                <c:pt idx="232">
                  <c:v>1265</c:v>
                </c:pt>
                <c:pt idx="233">
                  <c:v>1265</c:v>
                </c:pt>
                <c:pt idx="234">
                  <c:v>1265</c:v>
                </c:pt>
                <c:pt idx="235">
                  <c:v>1265</c:v>
                </c:pt>
                <c:pt idx="236">
                  <c:v>1265</c:v>
                </c:pt>
                <c:pt idx="237">
                  <c:v>1265</c:v>
                </c:pt>
                <c:pt idx="238">
                  <c:v>1428</c:v>
                </c:pt>
                <c:pt idx="239">
                  <c:v>1428</c:v>
                </c:pt>
                <c:pt idx="240">
                  <c:v>1428</c:v>
                </c:pt>
                <c:pt idx="241">
                  <c:v>1428</c:v>
                </c:pt>
                <c:pt idx="242">
                  <c:v>1428</c:v>
                </c:pt>
                <c:pt idx="243">
                  <c:v>1428</c:v>
                </c:pt>
                <c:pt idx="244">
                  <c:v>1428</c:v>
                </c:pt>
                <c:pt idx="245">
                  <c:v>1533</c:v>
                </c:pt>
                <c:pt idx="246">
                  <c:v>1533</c:v>
                </c:pt>
                <c:pt idx="247">
                  <c:v>1533</c:v>
                </c:pt>
                <c:pt idx="248">
                  <c:v>1533</c:v>
                </c:pt>
                <c:pt idx="249">
                  <c:v>1533</c:v>
                </c:pt>
                <c:pt idx="250">
                  <c:v>1533</c:v>
                </c:pt>
                <c:pt idx="251">
                  <c:v>1533</c:v>
                </c:pt>
                <c:pt idx="252">
                  <c:v>1512</c:v>
                </c:pt>
                <c:pt idx="253">
                  <c:v>1512</c:v>
                </c:pt>
                <c:pt idx="254">
                  <c:v>1512</c:v>
                </c:pt>
                <c:pt idx="255">
                  <c:v>1512</c:v>
                </c:pt>
                <c:pt idx="256">
                  <c:v>1512</c:v>
                </c:pt>
                <c:pt idx="257">
                  <c:v>1512</c:v>
                </c:pt>
                <c:pt idx="258">
                  <c:v>1512</c:v>
                </c:pt>
                <c:pt idx="259">
                  <c:v>1743</c:v>
                </c:pt>
                <c:pt idx="260">
                  <c:v>1743</c:v>
                </c:pt>
                <c:pt idx="261">
                  <c:v>1743</c:v>
                </c:pt>
                <c:pt idx="262">
                  <c:v>1743</c:v>
                </c:pt>
                <c:pt idx="263">
                  <c:v>1743</c:v>
                </c:pt>
                <c:pt idx="264">
                  <c:v>1743</c:v>
                </c:pt>
                <c:pt idx="265">
                  <c:v>1743</c:v>
                </c:pt>
                <c:pt idx="266">
                  <c:v>1517</c:v>
                </c:pt>
                <c:pt idx="267">
                  <c:v>1517</c:v>
                </c:pt>
                <c:pt idx="268">
                  <c:v>1517</c:v>
                </c:pt>
                <c:pt idx="269">
                  <c:v>1517</c:v>
                </c:pt>
                <c:pt idx="270">
                  <c:v>1517</c:v>
                </c:pt>
                <c:pt idx="271">
                  <c:v>1517</c:v>
                </c:pt>
                <c:pt idx="272">
                  <c:v>1517</c:v>
                </c:pt>
                <c:pt idx="273">
                  <c:v>1805</c:v>
                </c:pt>
                <c:pt idx="274">
                  <c:v>1805</c:v>
                </c:pt>
                <c:pt idx="275">
                  <c:v>1805</c:v>
                </c:pt>
                <c:pt idx="276">
                  <c:v>1805</c:v>
                </c:pt>
                <c:pt idx="277">
                  <c:v>1805</c:v>
                </c:pt>
                <c:pt idx="278">
                  <c:v>1805</c:v>
                </c:pt>
                <c:pt idx="279">
                  <c:v>1805</c:v>
                </c:pt>
                <c:pt idx="280">
                  <c:v>1716</c:v>
                </c:pt>
                <c:pt idx="281">
                  <c:v>1716</c:v>
                </c:pt>
                <c:pt idx="282">
                  <c:v>1716</c:v>
                </c:pt>
                <c:pt idx="283">
                  <c:v>1716</c:v>
                </c:pt>
                <c:pt idx="284">
                  <c:v>1716</c:v>
                </c:pt>
                <c:pt idx="285">
                  <c:v>1716</c:v>
                </c:pt>
                <c:pt idx="286">
                  <c:v>1716</c:v>
                </c:pt>
                <c:pt idx="287">
                  <c:v>1743</c:v>
                </c:pt>
                <c:pt idx="288">
                  <c:v>1743</c:v>
                </c:pt>
                <c:pt idx="289">
                  <c:v>1743</c:v>
                </c:pt>
                <c:pt idx="290">
                  <c:v>1743</c:v>
                </c:pt>
                <c:pt idx="291">
                  <c:v>1743</c:v>
                </c:pt>
                <c:pt idx="292">
                  <c:v>1743</c:v>
                </c:pt>
                <c:pt idx="293">
                  <c:v>1743</c:v>
                </c:pt>
                <c:pt idx="294">
                  <c:v>1704</c:v>
                </c:pt>
                <c:pt idx="295">
                  <c:v>1704</c:v>
                </c:pt>
                <c:pt idx="296">
                  <c:v>1704</c:v>
                </c:pt>
                <c:pt idx="297">
                  <c:v>1704</c:v>
                </c:pt>
                <c:pt idx="298">
                  <c:v>1704</c:v>
                </c:pt>
                <c:pt idx="299">
                  <c:v>1704</c:v>
                </c:pt>
                <c:pt idx="300">
                  <c:v>1704</c:v>
                </c:pt>
                <c:pt idx="301">
                  <c:v>1687</c:v>
                </c:pt>
                <c:pt idx="302">
                  <c:v>1687</c:v>
                </c:pt>
                <c:pt idx="303">
                  <c:v>1687</c:v>
                </c:pt>
                <c:pt idx="304">
                  <c:v>1687</c:v>
                </c:pt>
                <c:pt idx="305">
                  <c:v>1687</c:v>
                </c:pt>
                <c:pt idx="306">
                  <c:v>1687</c:v>
                </c:pt>
                <c:pt idx="307">
                  <c:v>1687</c:v>
                </c:pt>
                <c:pt idx="308">
                  <c:v>1687</c:v>
                </c:pt>
                <c:pt idx="309">
                  <c:v>1636</c:v>
                </c:pt>
                <c:pt idx="310">
                  <c:v>1636</c:v>
                </c:pt>
                <c:pt idx="311">
                  <c:v>1636</c:v>
                </c:pt>
                <c:pt idx="312">
                  <c:v>1636</c:v>
                </c:pt>
                <c:pt idx="313">
                  <c:v>1636</c:v>
                </c:pt>
                <c:pt idx="314">
                  <c:v>1636</c:v>
                </c:pt>
                <c:pt idx="315">
                  <c:v>1636</c:v>
                </c:pt>
                <c:pt idx="316">
                  <c:v>1658</c:v>
                </c:pt>
                <c:pt idx="317">
                  <c:v>1658</c:v>
                </c:pt>
                <c:pt idx="318">
                  <c:v>1658</c:v>
                </c:pt>
                <c:pt idx="319">
                  <c:v>1658</c:v>
                </c:pt>
                <c:pt idx="320">
                  <c:v>1658</c:v>
                </c:pt>
                <c:pt idx="321">
                  <c:v>1658</c:v>
                </c:pt>
                <c:pt idx="322">
                  <c:v>1658</c:v>
                </c:pt>
                <c:pt idx="323">
                  <c:v>1677</c:v>
                </c:pt>
                <c:pt idx="324">
                  <c:v>1677</c:v>
                </c:pt>
                <c:pt idx="325">
                  <c:v>1677</c:v>
                </c:pt>
                <c:pt idx="326">
                  <c:v>1677</c:v>
                </c:pt>
                <c:pt idx="327">
                  <c:v>1677</c:v>
                </c:pt>
                <c:pt idx="328">
                  <c:v>1677</c:v>
                </c:pt>
                <c:pt idx="329">
                  <c:v>1677</c:v>
                </c:pt>
                <c:pt idx="330">
                  <c:v>1425</c:v>
                </c:pt>
                <c:pt idx="331">
                  <c:v>1425</c:v>
                </c:pt>
                <c:pt idx="332">
                  <c:v>1425</c:v>
                </c:pt>
                <c:pt idx="333">
                  <c:v>1425</c:v>
                </c:pt>
                <c:pt idx="334">
                  <c:v>1425</c:v>
                </c:pt>
                <c:pt idx="335">
                  <c:v>1425</c:v>
                </c:pt>
                <c:pt idx="336">
                  <c:v>1425</c:v>
                </c:pt>
                <c:pt idx="337">
                  <c:v>1454</c:v>
                </c:pt>
                <c:pt idx="338">
                  <c:v>1454</c:v>
                </c:pt>
                <c:pt idx="339">
                  <c:v>1454</c:v>
                </c:pt>
                <c:pt idx="340">
                  <c:v>1454</c:v>
                </c:pt>
                <c:pt idx="341">
                  <c:v>1454</c:v>
                </c:pt>
                <c:pt idx="342">
                  <c:v>1454</c:v>
                </c:pt>
                <c:pt idx="343">
                  <c:v>1454</c:v>
                </c:pt>
                <c:pt idx="344">
                  <c:v>1371</c:v>
                </c:pt>
                <c:pt idx="345">
                  <c:v>1371</c:v>
                </c:pt>
                <c:pt idx="346">
                  <c:v>1371</c:v>
                </c:pt>
                <c:pt idx="347">
                  <c:v>1371</c:v>
                </c:pt>
                <c:pt idx="348">
                  <c:v>1371</c:v>
                </c:pt>
                <c:pt idx="349">
                  <c:v>1371</c:v>
                </c:pt>
                <c:pt idx="350">
                  <c:v>1371</c:v>
                </c:pt>
                <c:pt idx="351">
                  <c:v>1125</c:v>
                </c:pt>
                <c:pt idx="352">
                  <c:v>1125</c:v>
                </c:pt>
                <c:pt idx="353">
                  <c:v>1125</c:v>
                </c:pt>
                <c:pt idx="354">
                  <c:v>1125</c:v>
                </c:pt>
                <c:pt idx="355">
                  <c:v>1125</c:v>
                </c:pt>
                <c:pt idx="356">
                  <c:v>1125</c:v>
                </c:pt>
                <c:pt idx="357">
                  <c:v>1125</c:v>
                </c:pt>
                <c:pt idx="358">
                  <c:v>1096</c:v>
                </c:pt>
                <c:pt idx="359">
                  <c:v>1096</c:v>
                </c:pt>
                <c:pt idx="360">
                  <c:v>1096</c:v>
                </c:pt>
                <c:pt idx="361">
                  <c:v>1096</c:v>
                </c:pt>
                <c:pt idx="362">
                  <c:v>1096</c:v>
                </c:pt>
                <c:pt idx="363">
                  <c:v>1096</c:v>
                </c:pt>
                <c:pt idx="364">
                  <c:v>1096</c:v>
                </c:pt>
                <c:pt idx="365">
                  <c:v>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E-422C-BDB9-AE8FB02AF4B8}"/>
            </c:ext>
          </c:extLst>
        </c:ser>
        <c:ser>
          <c:idx val="2"/>
          <c:order val="2"/>
          <c:tx>
            <c:strRef>
              <c:f>'Graphs ARA PJK'!$D$4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'Graphs ARA PJK'!$A$5:$A$370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'Graphs ARA PJK'!$D$5:$D$370</c:f>
              <c:numCache>
                <c:formatCode>General</c:formatCode>
                <c:ptCount val="366"/>
                <c:pt idx="0">
                  <c:v>1108</c:v>
                </c:pt>
                <c:pt idx="1">
                  <c:v>1108</c:v>
                </c:pt>
                <c:pt idx="2">
                  <c:v>1108</c:v>
                </c:pt>
                <c:pt idx="3">
                  <c:v>1108</c:v>
                </c:pt>
                <c:pt idx="4">
                  <c:v>1108</c:v>
                </c:pt>
                <c:pt idx="5">
                  <c:v>1108</c:v>
                </c:pt>
                <c:pt idx="6">
                  <c:v>1108</c:v>
                </c:pt>
                <c:pt idx="7">
                  <c:v>1108</c:v>
                </c:pt>
                <c:pt idx="8">
                  <c:v>1114</c:v>
                </c:pt>
                <c:pt idx="9">
                  <c:v>1114</c:v>
                </c:pt>
                <c:pt idx="10">
                  <c:v>1114</c:v>
                </c:pt>
                <c:pt idx="11">
                  <c:v>1114</c:v>
                </c:pt>
                <c:pt idx="12">
                  <c:v>1114</c:v>
                </c:pt>
                <c:pt idx="13">
                  <c:v>1114</c:v>
                </c:pt>
                <c:pt idx="14">
                  <c:v>1114</c:v>
                </c:pt>
                <c:pt idx="15">
                  <c:v>1057</c:v>
                </c:pt>
                <c:pt idx="16">
                  <c:v>1057</c:v>
                </c:pt>
                <c:pt idx="17">
                  <c:v>1057</c:v>
                </c:pt>
                <c:pt idx="18">
                  <c:v>1057</c:v>
                </c:pt>
                <c:pt idx="19">
                  <c:v>1057</c:v>
                </c:pt>
                <c:pt idx="20">
                  <c:v>1057</c:v>
                </c:pt>
                <c:pt idx="21">
                  <c:v>1057</c:v>
                </c:pt>
                <c:pt idx="22">
                  <c:v>1079</c:v>
                </c:pt>
                <c:pt idx="23">
                  <c:v>1079</c:v>
                </c:pt>
                <c:pt idx="24">
                  <c:v>1079</c:v>
                </c:pt>
                <c:pt idx="25">
                  <c:v>1079</c:v>
                </c:pt>
                <c:pt idx="26">
                  <c:v>1079</c:v>
                </c:pt>
                <c:pt idx="27">
                  <c:v>1079</c:v>
                </c:pt>
                <c:pt idx="28">
                  <c:v>1079</c:v>
                </c:pt>
                <c:pt idx="29">
                  <c:v>1006</c:v>
                </c:pt>
                <c:pt idx="30">
                  <c:v>1006</c:v>
                </c:pt>
                <c:pt idx="31">
                  <c:v>1006</c:v>
                </c:pt>
                <c:pt idx="32">
                  <c:v>1006</c:v>
                </c:pt>
                <c:pt idx="33">
                  <c:v>1006</c:v>
                </c:pt>
                <c:pt idx="34">
                  <c:v>1006</c:v>
                </c:pt>
                <c:pt idx="35">
                  <c:v>1006</c:v>
                </c:pt>
                <c:pt idx="36">
                  <c:v>1101</c:v>
                </c:pt>
                <c:pt idx="37">
                  <c:v>1101</c:v>
                </c:pt>
                <c:pt idx="38">
                  <c:v>1101</c:v>
                </c:pt>
                <c:pt idx="39">
                  <c:v>1101</c:v>
                </c:pt>
                <c:pt idx="40">
                  <c:v>1101</c:v>
                </c:pt>
                <c:pt idx="41">
                  <c:v>1101</c:v>
                </c:pt>
                <c:pt idx="42">
                  <c:v>1101</c:v>
                </c:pt>
                <c:pt idx="43">
                  <c:v>1010</c:v>
                </c:pt>
                <c:pt idx="44">
                  <c:v>1010</c:v>
                </c:pt>
                <c:pt idx="45">
                  <c:v>1010</c:v>
                </c:pt>
                <c:pt idx="46">
                  <c:v>1010</c:v>
                </c:pt>
                <c:pt idx="47">
                  <c:v>1010</c:v>
                </c:pt>
                <c:pt idx="48">
                  <c:v>1010</c:v>
                </c:pt>
                <c:pt idx="49">
                  <c:v>1010</c:v>
                </c:pt>
                <c:pt idx="50">
                  <c:v>1064</c:v>
                </c:pt>
                <c:pt idx="51">
                  <c:v>1064</c:v>
                </c:pt>
                <c:pt idx="52">
                  <c:v>1064</c:v>
                </c:pt>
                <c:pt idx="53">
                  <c:v>1064</c:v>
                </c:pt>
                <c:pt idx="54">
                  <c:v>1064</c:v>
                </c:pt>
                <c:pt idx="55">
                  <c:v>1064</c:v>
                </c:pt>
                <c:pt idx="56">
                  <c:v>1064</c:v>
                </c:pt>
                <c:pt idx="57">
                  <c:v>1180</c:v>
                </c:pt>
                <c:pt idx="58">
                  <c:v>1180</c:v>
                </c:pt>
                <c:pt idx="59">
                  <c:v>1180</c:v>
                </c:pt>
                <c:pt idx="60">
                  <c:v>1180</c:v>
                </c:pt>
                <c:pt idx="61">
                  <c:v>1180</c:v>
                </c:pt>
                <c:pt idx="62">
                  <c:v>1180</c:v>
                </c:pt>
                <c:pt idx="63">
                  <c:v>1180</c:v>
                </c:pt>
                <c:pt idx="64">
                  <c:v>988</c:v>
                </c:pt>
                <c:pt idx="65">
                  <c:v>988</c:v>
                </c:pt>
                <c:pt idx="66">
                  <c:v>988</c:v>
                </c:pt>
                <c:pt idx="67">
                  <c:v>988</c:v>
                </c:pt>
                <c:pt idx="68">
                  <c:v>988</c:v>
                </c:pt>
                <c:pt idx="69">
                  <c:v>988</c:v>
                </c:pt>
                <c:pt idx="70">
                  <c:v>988</c:v>
                </c:pt>
                <c:pt idx="71">
                  <c:v>1030</c:v>
                </c:pt>
                <c:pt idx="72">
                  <c:v>1030</c:v>
                </c:pt>
                <c:pt idx="73">
                  <c:v>1030</c:v>
                </c:pt>
                <c:pt idx="74">
                  <c:v>1030</c:v>
                </c:pt>
                <c:pt idx="75">
                  <c:v>1030</c:v>
                </c:pt>
                <c:pt idx="76">
                  <c:v>1030</c:v>
                </c:pt>
                <c:pt idx="77">
                  <c:v>1030</c:v>
                </c:pt>
                <c:pt idx="78">
                  <c:v>1055</c:v>
                </c:pt>
                <c:pt idx="79">
                  <c:v>1055</c:v>
                </c:pt>
                <c:pt idx="80">
                  <c:v>1055</c:v>
                </c:pt>
                <c:pt idx="81">
                  <c:v>1055</c:v>
                </c:pt>
                <c:pt idx="82">
                  <c:v>1055</c:v>
                </c:pt>
                <c:pt idx="83">
                  <c:v>1055</c:v>
                </c:pt>
                <c:pt idx="84">
                  <c:v>1055</c:v>
                </c:pt>
                <c:pt idx="85">
                  <c:v>1129</c:v>
                </c:pt>
                <c:pt idx="86">
                  <c:v>1129</c:v>
                </c:pt>
                <c:pt idx="87">
                  <c:v>1129</c:v>
                </c:pt>
                <c:pt idx="88">
                  <c:v>1129</c:v>
                </c:pt>
                <c:pt idx="89">
                  <c:v>1129</c:v>
                </c:pt>
                <c:pt idx="90">
                  <c:v>1129</c:v>
                </c:pt>
                <c:pt idx="91">
                  <c:v>1129</c:v>
                </c:pt>
                <c:pt idx="92">
                  <c:v>1046</c:v>
                </c:pt>
                <c:pt idx="93">
                  <c:v>1046</c:v>
                </c:pt>
                <c:pt idx="94">
                  <c:v>1046</c:v>
                </c:pt>
                <c:pt idx="95">
                  <c:v>1046</c:v>
                </c:pt>
                <c:pt idx="96">
                  <c:v>1046</c:v>
                </c:pt>
                <c:pt idx="97">
                  <c:v>1046</c:v>
                </c:pt>
                <c:pt idx="98">
                  <c:v>1046</c:v>
                </c:pt>
                <c:pt idx="99">
                  <c:v>1097</c:v>
                </c:pt>
                <c:pt idx="100">
                  <c:v>1097</c:v>
                </c:pt>
                <c:pt idx="101">
                  <c:v>1097</c:v>
                </c:pt>
                <c:pt idx="102">
                  <c:v>1097</c:v>
                </c:pt>
                <c:pt idx="103">
                  <c:v>1097</c:v>
                </c:pt>
                <c:pt idx="104">
                  <c:v>1097</c:v>
                </c:pt>
                <c:pt idx="105">
                  <c:v>1097</c:v>
                </c:pt>
                <c:pt idx="106">
                  <c:v>1137</c:v>
                </c:pt>
                <c:pt idx="107">
                  <c:v>1137</c:v>
                </c:pt>
                <c:pt idx="108">
                  <c:v>1137</c:v>
                </c:pt>
                <c:pt idx="109">
                  <c:v>1137</c:v>
                </c:pt>
                <c:pt idx="110">
                  <c:v>1137</c:v>
                </c:pt>
                <c:pt idx="111">
                  <c:v>1137</c:v>
                </c:pt>
                <c:pt idx="112">
                  <c:v>1137</c:v>
                </c:pt>
                <c:pt idx="113">
                  <c:v>1132</c:v>
                </c:pt>
                <c:pt idx="114">
                  <c:v>1132</c:v>
                </c:pt>
                <c:pt idx="115">
                  <c:v>1132</c:v>
                </c:pt>
                <c:pt idx="116">
                  <c:v>1132</c:v>
                </c:pt>
                <c:pt idx="117">
                  <c:v>1132</c:v>
                </c:pt>
                <c:pt idx="118">
                  <c:v>1132</c:v>
                </c:pt>
                <c:pt idx="119">
                  <c:v>1132</c:v>
                </c:pt>
                <c:pt idx="120">
                  <c:v>1142</c:v>
                </c:pt>
                <c:pt idx="121">
                  <c:v>1142</c:v>
                </c:pt>
                <c:pt idx="122">
                  <c:v>1142</c:v>
                </c:pt>
                <c:pt idx="123">
                  <c:v>1142</c:v>
                </c:pt>
                <c:pt idx="124">
                  <c:v>1142</c:v>
                </c:pt>
                <c:pt idx="125">
                  <c:v>1142</c:v>
                </c:pt>
                <c:pt idx="126">
                  <c:v>1142</c:v>
                </c:pt>
                <c:pt idx="127">
                  <c:v>1266</c:v>
                </c:pt>
                <c:pt idx="128">
                  <c:v>1266</c:v>
                </c:pt>
                <c:pt idx="129">
                  <c:v>1266</c:v>
                </c:pt>
                <c:pt idx="130">
                  <c:v>1266</c:v>
                </c:pt>
                <c:pt idx="131">
                  <c:v>1266</c:v>
                </c:pt>
                <c:pt idx="132">
                  <c:v>1266</c:v>
                </c:pt>
                <c:pt idx="133">
                  <c:v>1266</c:v>
                </c:pt>
                <c:pt idx="134">
                  <c:v>1221</c:v>
                </c:pt>
                <c:pt idx="135">
                  <c:v>1221</c:v>
                </c:pt>
                <c:pt idx="136">
                  <c:v>1221</c:v>
                </c:pt>
                <c:pt idx="137">
                  <c:v>1221</c:v>
                </c:pt>
                <c:pt idx="138">
                  <c:v>1221</c:v>
                </c:pt>
                <c:pt idx="139">
                  <c:v>1221</c:v>
                </c:pt>
                <c:pt idx="140">
                  <c:v>1221</c:v>
                </c:pt>
                <c:pt idx="141">
                  <c:v>1217</c:v>
                </c:pt>
                <c:pt idx="142">
                  <c:v>1217</c:v>
                </c:pt>
                <c:pt idx="143">
                  <c:v>1217</c:v>
                </c:pt>
                <c:pt idx="144">
                  <c:v>1217</c:v>
                </c:pt>
                <c:pt idx="145">
                  <c:v>1217</c:v>
                </c:pt>
                <c:pt idx="146">
                  <c:v>1217</c:v>
                </c:pt>
                <c:pt idx="147">
                  <c:v>1217</c:v>
                </c:pt>
                <c:pt idx="148">
                  <c:v>1194</c:v>
                </c:pt>
                <c:pt idx="149">
                  <c:v>1194</c:v>
                </c:pt>
                <c:pt idx="150">
                  <c:v>1194</c:v>
                </c:pt>
                <c:pt idx="151">
                  <c:v>1194</c:v>
                </c:pt>
                <c:pt idx="152">
                  <c:v>1194</c:v>
                </c:pt>
                <c:pt idx="153">
                  <c:v>1194</c:v>
                </c:pt>
                <c:pt idx="154">
                  <c:v>1194</c:v>
                </c:pt>
                <c:pt idx="155">
                  <c:v>1125</c:v>
                </c:pt>
                <c:pt idx="156">
                  <c:v>1125</c:v>
                </c:pt>
                <c:pt idx="157">
                  <c:v>1125</c:v>
                </c:pt>
                <c:pt idx="158">
                  <c:v>1125</c:v>
                </c:pt>
                <c:pt idx="159">
                  <c:v>1125</c:v>
                </c:pt>
                <c:pt idx="160">
                  <c:v>1125</c:v>
                </c:pt>
                <c:pt idx="161">
                  <c:v>1125</c:v>
                </c:pt>
                <c:pt idx="162">
                  <c:v>1157</c:v>
                </c:pt>
                <c:pt idx="163">
                  <c:v>1157</c:v>
                </c:pt>
                <c:pt idx="164">
                  <c:v>1157</c:v>
                </c:pt>
                <c:pt idx="165">
                  <c:v>1157</c:v>
                </c:pt>
                <c:pt idx="166">
                  <c:v>1157</c:v>
                </c:pt>
                <c:pt idx="167">
                  <c:v>1157</c:v>
                </c:pt>
                <c:pt idx="168">
                  <c:v>1157</c:v>
                </c:pt>
                <c:pt idx="169">
                  <c:v>1108</c:v>
                </c:pt>
                <c:pt idx="170">
                  <c:v>1108</c:v>
                </c:pt>
                <c:pt idx="171">
                  <c:v>1108</c:v>
                </c:pt>
                <c:pt idx="172">
                  <c:v>1108</c:v>
                </c:pt>
                <c:pt idx="173">
                  <c:v>1108</c:v>
                </c:pt>
                <c:pt idx="174">
                  <c:v>1108</c:v>
                </c:pt>
                <c:pt idx="175">
                  <c:v>1108</c:v>
                </c:pt>
                <c:pt idx="176">
                  <c:v>1125</c:v>
                </c:pt>
                <c:pt idx="177">
                  <c:v>1125</c:v>
                </c:pt>
                <c:pt idx="178">
                  <c:v>1125</c:v>
                </c:pt>
                <c:pt idx="179">
                  <c:v>1125</c:v>
                </c:pt>
                <c:pt idx="180">
                  <c:v>1125</c:v>
                </c:pt>
                <c:pt idx="181">
                  <c:v>1125</c:v>
                </c:pt>
                <c:pt idx="182">
                  <c:v>1125</c:v>
                </c:pt>
                <c:pt idx="183">
                  <c:v>1248</c:v>
                </c:pt>
                <c:pt idx="184">
                  <c:v>1248</c:v>
                </c:pt>
                <c:pt idx="185">
                  <c:v>1248</c:v>
                </c:pt>
                <c:pt idx="186">
                  <c:v>1248</c:v>
                </c:pt>
                <c:pt idx="187">
                  <c:v>1248</c:v>
                </c:pt>
                <c:pt idx="188">
                  <c:v>1248</c:v>
                </c:pt>
                <c:pt idx="189">
                  <c:v>1248</c:v>
                </c:pt>
                <c:pt idx="190">
                  <c:v>1258</c:v>
                </c:pt>
                <c:pt idx="191">
                  <c:v>1258</c:v>
                </c:pt>
                <c:pt idx="192">
                  <c:v>1258</c:v>
                </c:pt>
                <c:pt idx="193">
                  <c:v>1258</c:v>
                </c:pt>
                <c:pt idx="194">
                  <c:v>1258</c:v>
                </c:pt>
                <c:pt idx="195">
                  <c:v>1258</c:v>
                </c:pt>
                <c:pt idx="196">
                  <c:v>1258</c:v>
                </c:pt>
                <c:pt idx="197">
                  <c:v>1273</c:v>
                </c:pt>
                <c:pt idx="198">
                  <c:v>1273</c:v>
                </c:pt>
                <c:pt idx="199">
                  <c:v>1273</c:v>
                </c:pt>
                <c:pt idx="200">
                  <c:v>1273</c:v>
                </c:pt>
                <c:pt idx="201">
                  <c:v>1273</c:v>
                </c:pt>
                <c:pt idx="202">
                  <c:v>1273</c:v>
                </c:pt>
                <c:pt idx="203">
                  <c:v>1273</c:v>
                </c:pt>
                <c:pt idx="204">
                  <c:v>1200</c:v>
                </c:pt>
                <c:pt idx="205">
                  <c:v>1200</c:v>
                </c:pt>
                <c:pt idx="206">
                  <c:v>1200</c:v>
                </c:pt>
                <c:pt idx="207">
                  <c:v>1200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1060</c:v>
                </c:pt>
                <c:pt idx="212">
                  <c:v>1060</c:v>
                </c:pt>
                <c:pt idx="213">
                  <c:v>1060</c:v>
                </c:pt>
                <c:pt idx="214">
                  <c:v>1060</c:v>
                </c:pt>
                <c:pt idx="215">
                  <c:v>1060</c:v>
                </c:pt>
                <c:pt idx="216">
                  <c:v>1060</c:v>
                </c:pt>
                <c:pt idx="217">
                  <c:v>1060</c:v>
                </c:pt>
                <c:pt idx="218">
                  <c:v>1098</c:v>
                </c:pt>
                <c:pt idx="219">
                  <c:v>1098</c:v>
                </c:pt>
                <c:pt idx="220">
                  <c:v>1098</c:v>
                </c:pt>
                <c:pt idx="221">
                  <c:v>1098</c:v>
                </c:pt>
                <c:pt idx="222">
                  <c:v>1098</c:v>
                </c:pt>
                <c:pt idx="223">
                  <c:v>1098</c:v>
                </c:pt>
                <c:pt idx="224">
                  <c:v>1098</c:v>
                </c:pt>
                <c:pt idx="225">
                  <c:v>1020</c:v>
                </c:pt>
                <c:pt idx="226">
                  <c:v>1020</c:v>
                </c:pt>
                <c:pt idx="227">
                  <c:v>1020</c:v>
                </c:pt>
                <c:pt idx="228">
                  <c:v>1020</c:v>
                </c:pt>
                <c:pt idx="229">
                  <c:v>1020</c:v>
                </c:pt>
                <c:pt idx="230">
                  <c:v>1020</c:v>
                </c:pt>
                <c:pt idx="231">
                  <c:v>1020</c:v>
                </c:pt>
                <c:pt idx="232">
                  <c:v>1033</c:v>
                </c:pt>
                <c:pt idx="233">
                  <c:v>1033</c:v>
                </c:pt>
                <c:pt idx="234">
                  <c:v>1033</c:v>
                </c:pt>
                <c:pt idx="235">
                  <c:v>1033</c:v>
                </c:pt>
                <c:pt idx="236">
                  <c:v>1033</c:v>
                </c:pt>
                <c:pt idx="237">
                  <c:v>1033</c:v>
                </c:pt>
                <c:pt idx="238">
                  <c:v>1033</c:v>
                </c:pt>
                <c:pt idx="239">
                  <c:v>1083</c:v>
                </c:pt>
                <c:pt idx="240">
                  <c:v>1083</c:v>
                </c:pt>
                <c:pt idx="241">
                  <c:v>1083</c:v>
                </c:pt>
                <c:pt idx="242">
                  <c:v>1083</c:v>
                </c:pt>
                <c:pt idx="243">
                  <c:v>1083</c:v>
                </c:pt>
                <c:pt idx="244">
                  <c:v>1083</c:v>
                </c:pt>
                <c:pt idx="245">
                  <c:v>1083</c:v>
                </c:pt>
                <c:pt idx="246">
                  <c:v>967</c:v>
                </c:pt>
                <c:pt idx="247">
                  <c:v>967</c:v>
                </c:pt>
                <c:pt idx="248">
                  <c:v>967</c:v>
                </c:pt>
                <c:pt idx="249">
                  <c:v>967</c:v>
                </c:pt>
                <c:pt idx="250">
                  <c:v>967</c:v>
                </c:pt>
                <c:pt idx="251">
                  <c:v>967</c:v>
                </c:pt>
                <c:pt idx="252">
                  <c:v>967</c:v>
                </c:pt>
                <c:pt idx="253">
                  <c:v>954</c:v>
                </c:pt>
                <c:pt idx="254">
                  <c:v>954</c:v>
                </c:pt>
                <c:pt idx="255">
                  <c:v>954</c:v>
                </c:pt>
                <c:pt idx="256">
                  <c:v>954</c:v>
                </c:pt>
                <c:pt idx="257">
                  <c:v>954</c:v>
                </c:pt>
                <c:pt idx="258">
                  <c:v>954</c:v>
                </c:pt>
                <c:pt idx="259">
                  <c:v>954</c:v>
                </c:pt>
                <c:pt idx="260">
                  <c:v>948</c:v>
                </c:pt>
                <c:pt idx="261">
                  <c:v>948</c:v>
                </c:pt>
                <c:pt idx="262">
                  <c:v>948</c:v>
                </c:pt>
                <c:pt idx="263">
                  <c:v>948</c:v>
                </c:pt>
                <c:pt idx="264">
                  <c:v>948</c:v>
                </c:pt>
                <c:pt idx="265">
                  <c:v>948</c:v>
                </c:pt>
                <c:pt idx="266">
                  <c:v>948</c:v>
                </c:pt>
                <c:pt idx="267">
                  <c:v>865</c:v>
                </c:pt>
                <c:pt idx="268">
                  <c:v>865</c:v>
                </c:pt>
                <c:pt idx="269">
                  <c:v>865</c:v>
                </c:pt>
                <c:pt idx="270">
                  <c:v>865</c:v>
                </c:pt>
                <c:pt idx="271">
                  <c:v>865</c:v>
                </c:pt>
                <c:pt idx="272">
                  <c:v>865</c:v>
                </c:pt>
                <c:pt idx="273">
                  <c:v>865</c:v>
                </c:pt>
                <c:pt idx="274">
                  <c:v>873</c:v>
                </c:pt>
                <c:pt idx="275">
                  <c:v>873</c:v>
                </c:pt>
                <c:pt idx="276">
                  <c:v>873</c:v>
                </c:pt>
                <c:pt idx="277">
                  <c:v>873</c:v>
                </c:pt>
                <c:pt idx="278">
                  <c:v>873</c:v>
                </c:pt>
                <c:pt idx="279">
                  <c:v>873</c:v>
                </c:pt>
                <c:pt idx="280">
                  <c:v>873</c:v>
                </c:pt>
                <c:pt idx="281">
                  <c:v>979</c:v>
                </c:pt>
                <c:pt idx="282">
                  <c:v>979</c:v>
                </c:pt>
                <c:pt idx="283">
                  <c:v>979</c:v>
                </c:pt>
                <c:pt idx="284">
                  <c:v>979</c:v>
                </c:pt>
                <c:pt idx="285">
                  <c:v>979</c:v>
                </c:pt>
                <c:pt idx="286">
                  <c:v>979</c:v>
                </c:pt>
                <c:pt idx="287">
                  <c:v>979</c:v>
                </c:pt>
                <c:pt idx="288">
                  <c:v>1032</c:v>
                </c:pt>
                <c:pt idx="289">
                  <c:v>1032</c:v>
                </c:pt>
                <c:pt idx="290">
                  <c:v>1032</c:v>
                </c:pt>
                <c:pt idx="291">
                  <c:v>1032</c:v>
                </c:pt>
                <c:pt idx="292">
                  <c:v>1032</c:v>
                </c:pt>
                <c:pt idx="293">
                  <c:v>1032</c:v>
                </c:pt>
                <c:pt idx="294">
                  <c:v>1032</c:v>
                </c:pt>
                <c:pt idx="295">
                  <c:v>1040</c:v>
                </c:pt>
                <c:pt idx="296">
                  <c:v>1040</c:v>
                </c:pt>
                <c:pt idx="297">
                  <c:v>1040</c:v>
                </c:pt>
                <c:pt idx="298">
                  <c:v>1040</c:v>
                </c:pt>
                <c:pt idx="299">
                  <c:v>1040</c:v>
                </c:pt>
                <c:pt idx="300">
                  <c:v>1040</c:v>
                </c:pt>
                <c:pt idx="301">
                  <c:v>1040</c:v>
                </c:pt>
                <c:pt idx="302">
                  <c:v>1055</c:v>
                </c:pt>
                <c:pt idx="303">
                  <c:v>1055</c:v>
                </c:pt>
                <c:pt idx="304">
                  <c:v>1055</c:v>
                </c:pt>
                <c:pt idx="305">
                  <c:v>1055</c:v>
                </c:pt>
                <c:pt idx="306">
                  <c:v>1055</c:v>
                </c:pt>
                <c:pt idx="307">
                  <c:v>1055</c:v>
                </c:pt>
                <c:pt idx="308">
                  <c:v>1055</c:v>
                </c:pt>
                <c:pt idx="309">
                  <c:v>1055</c:v>
                </c:pt>
                <c:pt idx="310">
                  <c:v>987</c:v>
                </c:pt>
                <c:pt idx="311">
                  <c:v>987</c:v>
                </c:pt>
                <c:pt idx="312">
                  <c:v>987</c:v>
                </c:pt>
                <c:pt idx="313">
                  <c:v>987</c:v>
                </c:pt>
                <c:pt idx="314">
                  <c:v>987</c:v>
                </c:pt>
                <c:pt idx="315">
                  <c:v>987</c:v>
                </c:pt>
                <c:pt idx="316">
                  <c:v>987</c:v>
                </c:pt>
                <c:pt idx="317">
                  <c:v>1006</c:v>
                </c:pt>
                <c:pt idx="318">
                  <c:v>1006</c:v>
                </c:pt>
                <c:pt idx="319">
                  <c:v>1006</c:v>
                </c:pt>
                <c:pt idx="320">
                  <c:v>1006</c:v>
                </c:pt>
                <c:pt idx="321">
                  <c:v>1006</c:v>
                </c:pt>
                <c:pt idx="322">
                  <c:v>1006</c:v>
                </c:pt>
                <c:pt idx="323">
                  <c:v>1006</c:v>
                </c:pt>
                <c:pt idx="324">
                  <c:v>1094</c:v>
                </c:pt>
                <c:pt idx="325">
                  <c:v>1094</c:v>
                </c:pt>
                <c:pt idx="326">
                  <c:v>1094</c:v>
                </c:pt>
                <c:pt idx="327">
                  <c:v>1094</c:v>
                </c:pt>
                <c:pt idx="328">
                  <c:v>1094</c:v>
                </c:pt>
                <c:pt idx="329">
                  <c:v>1094</c:v>
                </c:pt>
                <c:pt idx="330">
                  <c:v>1094</c:v>
                </c:pt>
                <c:pt idx="331">
                  <c:v>1218</c:v>
                </c:pt>
                <c:pt idx="332">
                  <c:v>1218</c:v>
                </c:pt>
                <c:pt idx="333">
                  <c:v>1218</c:v>
                </c:pt>
                <c:pt idx="334">
                  <c:v>1218</c:v>
                </c:pt>
                <c:pt idx="335">
                  <c:v>1218</c:v>
                </c:pt>
                <c:pt idx="336">
                  <c:v>1218</c:v>
                </c:pt>
                <c:pt idx="337">
                  <c:v>1218</c:v>
                </c:pt>
                <c:pt idx="338">
                  <c:v>1168</c:v>
                </c:pt>
                <c:pt idx="339">
                  <c:v>1168</c:v>
                </c:pt>
                <c:pt idx="340">
                  <c:v>1168</c:v>
                </c:pt>
                <c:pt idx="341">
                  <c:v>1168</c:v>
                </c:pt>
                <c:pt idx="342">
                  <c:v>1168</c:v>
                </c:pt>
                <c:pt idx="343">
                  <c:v>1168</c:v>
                </c:pt>
                <c:pt idx="344">
                  <c:v>1168</c:v>
                </c:pt>
                <c:pt idx="345">
                  <c:v>1101</c:v>
                </c:pt>
                <c:pt idx="346">
                  <c:v>1101</c:v>
                </c:pt>
                <c:pt idx="347">
                  <c:v>1101</c:v>
                </c:pt>
                <c:pt idx="348">
                  <c:v>1101</c:v>
                </c:pt>
                <c:pt idx="349">
                  <c:v>1101</c:v>
                </c:pt>
                <c:pt idx="350">
                  <c:v>1101</c:v>
                </c:pt>
                <c:pt idx="351">
                  <c:v>1101</c:v>
                </c:pt>
                <c:pt idx="352">
                  <c:v>1033</c:v>
                </c:pt>
                <c:pt idx="353">
                  <c:v>1033</c:v>
                </c:pt>
                <c:pt idx="354">
                  <c:v>1033</c:v>
                </c:pt>
                <c:pt idx="355">
                  <c:v>1033</c:v>
                </c:pt>
                <c:pt idx="356">
                  <c:v>1033</c:v>
                </c:pt>
                <c:pt idx="357">
                  <c:v>1033</c:v>
                </c:pt>
                <c:pt idx="358">
                  <c:v>1033</c:v>
                </c:pt>
                <c:pt idx="359">
                  <c:v>1165</c:v>
                </c:pt>
                <c:pt idx="360">
                  <c:v>1165</c:v>
                </c:pt>
                <c:pt idx="361">
                  <c:v>1165</c:v>
                </c:pt>
                <c:pt idx="362">
                  <c:v>1165</c:v>
                </c:pt>
                <c:pt idx="363">
                  <c:v>1165</c:v>
                </c:pt>
                <c:pt idx="364">
                  <c:v>1165</c:v>
                </c:pt>
                <c:pt idx="365">
                  <c:v>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E-422C-BDB9-AE8FB02AF4B8}"/>
            </c:ext>
          </c:extLst>
        </c:ser>
        <c:ser>
          <c:idx val="3"/>
          <c:order val="3"/>
          <c:tx>
            <c:strRef>
              <c:f>'Graphs ARA PJK'!$E$4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'Graphs ARA PJK'!$A$5:$A$370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'Graphs ARA PJK'!$E$5:$E$370</c:f>
              <c:numCache>
                <c:formatCode>General</c:formatCode>
                <c:ptCount val="366"/>
                <c:pt idx="0">
                  <c:v>1286</c:v>
                </c:pt>
                <c:pt idx="1">
                  <c:v>1286</c:v>
                </c:pt>
                <c:pt idx="2">
                  <c:v>1286</c:v>
                </c:pt>
                <c:pt idx="3">
                  <c:v>1286</c:v>
                </c:pt>
                <c:pt idx="4">
                  <c:v>1286</c:v>
                </c:pt>
                <c:pt idx="5">
                  <c:v>1286</c:v>
                </c:pt>
                <c:pt idx="6">
                  <c:v>1286</c:v>
                </c:pt>
                <c:pt idx="7">
                  <c:v>1286</c:v>
                </c:pt>
                <c:pt idx="8">
                  <c:v>1286</c:v>
                </c:pt>
                <c:pt idx="9">
                  <c:v>1232</c:v>
                </c:pt>
                <c:pt idx="10">
                  <c:v>1232</c:v>
                </c:pt>
                <c:pt idx="11">
                  <c:v>1232</c:v>
                </c:pt>
                <c:pt idx="12">
                  <c:v>1232</c:v>
                </c:pt>
                <c:pt idx="13">
                  <c:v>1232</c:v>
                </c:pt>
                <c:pt idx="14">
                  <c:v>1232</c:v>
                </c:pt>
                <c:pt idx="15">
                  <c:v>1232</c:v>
                </c:pt>
                <c:pt idx="16">
                  <c:v>1205</c:v>
                </c:pt>
                <c:pt idx="17">
                  <c:v>1205</c:v>
                </c:pt>
                <c:pt idx="18">
                  <c:v>1205</c:v>
                </c:pt>
                <c:pt idx="19">
                  <c:v>1205</c:v>
                </c:pt>
                <c:pt idx="20">
                  <c:v>1205</c:v>
                </c:pt>
                <c:pt idx="21">
                  <c:v>1205</c:v>
                </c:pt>
                <c:pt idx="22">
                  <c:v>1205</c:v>
                </c:pt>
                <c:pt idx="23">
                  <c:v>1256</c:v>
                </c:pt>
                <c:pt idx="24">
                  <c:v>1256</c:v>
                </c:pt>
                <c:pt idx="25">
                  <c:v>1256</c:v>
                </c:pt>
                <c:pt idx="26">
                  <c:v>1256</c:v>
                </c:pt>
                <c:pt idx="27">
                  <c:v>1256</c:v>
                </c:pt>
                <c:pt idx="28">
                  <c:v>1256</c:v>
                </c:pt>
                <c:pt idx="29">
                  <c:v>1256</c:v>
                </c:pt>
                <c:pt idx="30">
                  <c:v>1266</c:v>
                </c:pt>
                <c:pt idx="31">
                  <c:v>1266</c:v>
                </c:pt>
                <c:pt idx="32">
                  <c:v>1266</c:v>
                </c:pt>
                <c:pt idx="33">
                  <c:v>1266</c:v>
                </c:pt>
                <c:pt idx="34">
                  <c:v>1266</c:v>
                </c:pt>
                <c:pt idx="35">
                  <c:v>1266</c:v>
                </c:pt>
                <c:pt idx="36">
                  <c:v>1266</c:v>
                </c:pt>
                <c:pt idx="37">
                  <c:v>1263</c:v>
                </c:pt>
                <c:pt idx="38">
                  <c:v>1263</c:v>
                </c:pt>
                <c:pt idx="39">
                  <c:v>1263</c:v>
                </c:pt>
                <c:pt idx="40">
                  <c:v>1263</c:v>
                </c:pt>
                <c:pt idx="41">
                  <c:v>1263</c:v>
                </c:pt>
                <c:pt idx="42">
                  <c:v>1263</c:v>
                </c:pt>
                <c:pt idx="43">
                  <c:v>1263</c:v>
                </c:pt>
                <c:pt idx="44">
                  <c:v>1268</c:v>
                </c:pt>
                <c:pt idx="45">
                  <c:v>1268</c:v>
                </c:pt>
                <c:pt idx="46">
                  <c:v>1268</c:v>
                </c:pt>
                <c:pt idx="47">
                  <c:v>1268</c:v>
                </c:pt>
                <c:pt idx="48">
                  <c:v>1268</c:v>
                </c:pt>
                <c:pt idx="49">
                  <c:v>1268</c:v>
                </c:pt>
                <c:pt idx="50">
                  <c:v>1268</c:v>
                </c:pt>
                <c:pt idx="51">
                  <c:v>1131</c:v>
                </c:pt>
                <c:pt idx="52">
                  <c:v>1131</c:v>
                </c:pt>
                <c:pt idx="53">
                  <c:v>1131</c:v>
                </c:pt>
                <c:pt idx="54">
                  <c:v>1131</c:v>
                </c:pt>
                <c:pt idx="55">
                  <c:v>1131</c:v>
                </c:pt>
                <c:pt idx="56">
                  <c:v>1131</c:v>
                </c:pt>
                <c:pt idx="57">
                  <c:v>1131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1055</c:v>
                </c:pt>
                <c:pt idx="66">
                  <c:v>1055</c:v>
                </c:pt>
                <c:pt idx="67">
                  <c:v>1055</c:v>
                </c:pt>
                <c:pt idx="68">
                  <c:v>1055</c:v>
                </c:pt>
                <c:pt idx="69">
                  <c:v>1055</c:v>
                </c:pt>
                <c:pt idx="70">
                  <c:v>1055</c:v>
                </c:pt>
                <c:pt idx="71">
                  <c:v>1055</c:v>
                </c:pt>
                <c:pt idx="72">
                  <c:v>957</c:v>
                </c:pt>
                <c:pt idx="73">
                  <c:v>957</c:v>
                </c:pt>
                <c:pt idx="74">
                  <c:v>957</c:v>
                </c:pt>
                <c:pt idx="75">
                  <c:v>957</c:v>
                </c:pt>
                <c:pt idx="76">
                  <c:v>957</c:v>
                </c:pt>
                <c:pt idx="77">
                  <c:v>957</c:v>
                </c:pt>
                <c:pt idx="78">
                  <c:v>957</c:v>
                </c:pt>
                <c:pt idx="79">
                  <c:v>1077</c:v>
                </c:pt>
                <c:pt idx="80">
                  <c:v>1077</c:v>
                </c:pt>
                <c:pt idx="81">
                  <c:v>1077</c:v>
                </c:pt>
                <c:pt idx="82">
                  <c:v>1077</c:v>
                </c:pt>
                <c:pt idx="83">
                  <c:v>1077</c:v>
                </c:pt>
                <c:pt idx="84">
                  <c:v>1077</c:v>
                </c:pt>
                <c:pt idx="85">
                  <c:v>1077</c:v>
                </c:pt>
                <c:pt idx="86">
                  <c:v>1035</c:v>
                </c:pt>
                <c:pt idx="87">
                  <c:v>1035</c:v>
                </c:pt>
                <c:pt idx="88">
                  <c:v>1035</c:v>
                </c:pt>
                <c:pt idx="89">
                  <c:v>1035</c:v>
                </c:pt>
                <c:pt idx="90">
                  <c:v>1035</c:v>
                </c:pt>
                <c:pt idx="91">
                  <c:v>1035</c:v>
                </c:pt>
                <c:pt idx="92">
                  <c:v>1035</c:v>
                </c:pt>
                <c:pt idx="93">
                  <c:v>1041</c:v>
                </c:pt>
                <c:pt idx="94">
                  <c:v>1041</c:v>
                </c:pt>
                <c:pt idx="95">
                  <c:v>1041</c:v>
                </c:pt>
                <c:pt idx="96">
                  <c:v>1041</c:v>
                </c:pt>
                <c:pt idx="97">
                  <c:v>1041</c:v>
                </c:pt>
                <c:pt idx="98">
                  <c:v>1041</c:v>
                </c:pt>
                <c:pt idx="99">
                  <c:v>1041</c:v>
                </c:pt>
                <c:pt idx="100">
                  <c:v>1078</c:v>
                </c:pt>
                <c:pt idx="101">
                  <c:v>1078</c:v>
                </c:pt>
                <c:pt idx="102">
                  <c:v>1078</c:v>
                </c:pt>
                <c:pt idx="103">
                  <c:v>1078</c:v>
                </c:pt>
                <c:pt idx="104">
                  <c:v>1078</c:v>
                </c:pt>
                <c:pt idx="105">
                  <c:v>1078</c:v>
                </c:pt>
                <c:pt idx="106">
                  <c:v>1078</c:v>
                </c:pt>
                <c:pt idx="107">
                  <c:v>1150</c:v>
                </c:pt>
                <c:pt idx="108">
                  <c:v>1150</c:v>
                </c:pt>
                <c:pt idx="109">
                  <c:v>1150</c:v>
                </c:pt>
                <c:pt idx="110">
                  <c:v>1150</c:v>
                </c:pt>
                <c:pt idx="111">
                  <c:v>1150</c:v>
                </c:pt>
                <c:pt idx="112">
                  <c:v>1150</c:v>
                </c:pt>
                <c:pt idx="113">
                  <c:v>1150</c:v>
                </c:pt>
                <c:pt idx="114">
                  <c:v>1048</c:v>
                </c:pt>
                <c:pt idx="115">
                  <c:v>1048</c:v>
                </c:pt>
                <c:pt idx="116">
                  <c:v>1048</c:v>
                </c:pt>
                <c:pt idx="117">
                  <c:v>1048</c:v>
                </c:pt>
                <c:pt idx="118">
                  <c:v>1048</c:v>
                </c:pt>
                <c:pt idx="119">
                  <c:v>1048</c:v>
                </c:pt>
                <c:pt idx="120">
                  <c:v>1048</c:v>
                </c:pt>
                <c:pt idx="121">
                  <c:v>1072</c:v>
                </c:pt>
                <c:pt idx="122">
                  <c:v>1072</c:v>
                </c:pt>
                <c:pt idx="123">
                  <c:v>1072</c:v>
                </c:pt>
                <c:pt idx="124">
                  <c:v>1072</c:v>
                </c:pt>
                <c:pt idx="125">
                  <c:v>1072</c:v>
                </c:pt>
                <c:pt idx="126">
                  <c:v>1072</c:v>
                </c:pt>
                <c:pt idx="127">
                  <c:v>1072</c:v>
                </c:pt>
                <c:pt idx="128">
                  <c:v>1266</c:v>
                </c:pt>
                <c:pt idx="129">
                  <c:v>1266</c:v>
                </c:pt>
                <c:pt idx="130">
                  <c:v>1266</c:v>
                </c:pt>
                <c:pt idx="131">
                  <c:v>1266</c:v>
                </c:pt>
                <c:pt idx="132">
                  <c:v>1266</c:v>
                </c:pt>
                <c:pt idx="133">
                  <c:v>1266</c:v>
                </c:pt>
                <c:pt idx="134">
                  <c:v>1266</c:v>
                </c:pt>
                <c:pt idx="135">
                  <c:v>1280</c:v>
                </c:pt>
                <c:pt idx="136">
                  <c:v>1280</c:v>
                </c:pt>
                <c:pt idx="137">
                  <c:v>1280</c:v>
                </c:pt>
                <c:pt idx="138">
                  <c:v>1280</c:v>
                </c:pt>
                <c:pt idx="139">
                  <c:v>1280</c:v>
                </c:pt>
                <c:pt idx="140">
                  <c:v>1280</c:v>
                </c:pt>
                <c:pt idx="141">
                  <c:v>1280</c:v>
                </c:pt>
                <c:pt idx="142">
                  <c:v>1239</c:v>
                </c:pt>
                <c:pt idx="143">
                  <c:v>1239</c:v>
                </c:pt>
                <c:pt idx="144">
                  <c:v>1239</c:v>
                </c:pt>
                <c:pt idx="145">
                  <c:v>1239</c:v>
                </c:pt>
                <c:pt idx="146">
                  <c:v>1239</c:v>
                </c:pt>
                <c:pt idx="147">
                  <c:v>1239</c:v>
                </c:pt>
                <c:pt idx="148">
                  <c:v>1239</c:v>
                </c:pt>
                <c:pt idx="149">
                  <c:v>1245</c:v>
                </c:pt>
                <c:pt idx="150">
                  <c:v>1245</c:v>
                </c:pt>
                <c:pt idx="151">
                  <c:v>1245</c:v>
                </c:pt>
                <c:pt idx="152">
                  <c:v>1245</c:v>
                </c:pt>
                <c:pt idx="153">
                  <c:v>1245</c:v>
                </c:pt>
                <c:pt idx="154">
                  <c:v>1245</c:v>
                </c:pt>
                <c:pt idx="155">
                  <c:v>1245</c:v>
                </c:pt>
                <c:pt idx="156">
                  <c:v>1323</c:v>
                </c:pt>
                <c:pt idx="157">
                  <c:v>1323</c:v>
                </c:pt>
                <c:pt idx="158">
                  <c:v>1323</c:v>
                </c:pt>
                <c:pt idx="159">
                  <c:v>1323</c:v>
                </c:pt>
                <c:pt idx="160">
                  <c:v>1323</c:v>
                </c:pt>
                <c:pt idx="161">
                  <c:v>1323</c:v>
                </c:pt>
                <c:pt idx="162">
                  <c:v>1323</c:v>
                </c:pt>
                <c:pt idx="163">
                  <c:v>1264</c:v>
                </c:pt>
                <c:pt idx="164">
                  <c:v>1264</c:v>
                </c:pt>
                <c:pt idx="165">
                  <c:v>1264</c:v>
                </c:pt>
                <c:pt idx="166">
                  <c:v>1264</c:v>
                </c:pt>
                <c:pt idx="167">
                  <c:v>1264</c:v>
                </c:pt>
                <c:pt idx="168">
                  <c:v>1264</c:v>
                </c:pt>
                <c:pt idx="169">
                  <c:v>1264</c:v>
                </c:pt>
                <c:pt idx="170">
                  <c:v>1393</c:v>
                </c:pt>
                <c:pt idx="171">
                  <c:v>1393</c:v>
                </c:pt>
                <c:pt idx="172">
                  <c:v>1393</c:v>
                </c:pt>
                <c:pt idx="173">
                  <c:v>1393</c:v>
                </c:pt>
                <c:pt idx="174">
                  <c:v>1393</c:v>
                </c:pt>
                <c:pt idx="175">
                  <c:v>1393</c:v>
                </c:pt>
                <c:pt idx="176">
                  <c:v>1393</c:v>
                </c:pt>
                <c:pt idx="177">
                  <c:v>1398</c:v>
                </c:pt>
                <c:pt idx="178">
                  <c:v>1398</c:v>
                </c:pt>
                <c:pt idx="179">
                  <c:v>1398</c:v>
                </c:pt>
                <c:pt idx="180">
                  <c:v>1398</c:v>
                </c:pt>
                <c:pt idx="181">
                  <c:v>1398</c:v>
                </c:pt>
                <c:pt idx="182">
                  <c:v>1398</c:v>
                </c:pt>
                <c:pt idx="183">
                  <c:v>1398</c:v>
                </c:pt>
                <c:pt idx="184">
                  <c:v>1426</c:v>
                </c:pt>
                <c:pt idx="185">
                  <c:v>1426</c:v>
                </c:pt>
                <c:pt idx="186">
                  <c:v>1426</c:v>
                </c:pt>
                <c:pt idx="187">
                  <c:v>1426</c:v>
                </c:pt>
                <c:pt idx="188">
                  <c:v>1426</c:v>
                </c:pt>
                <c:pt idx="189">
                  <c:v>1426</c:v>
                </c:pt>
                <c:pt idx="190">
                  <c:v>1426</c:v>
                </c:pt>
                <c:pt idx="191">
                  <c:v>1426</c:v>
                </c:pt>
                <c:pt idx="192">
                  <c:v>1426</c:v>
                </c:pt>
                <c:pt idx="193">
                  <c:v>1426</c:v>
                </c:pt>
                <c:pt idx="194">
                  <c:v>1426</c:v>
                </c:pt>
                <c:pt idx="195">
                  <c:v>1426</c:v>
                </c:pt>
                <c:pt idx="196">
                  <c:v>1426</c:v>
                </c:pt>
                <c:pt idx="197">
                  <c:v>1426</c:v>
                </c:pt>
                <c:pt idx="198">
                  <c:v>1284</c:v>
                </c:pt>
                <c:pt idx="199">
                  <c:v>1284</c:v>
                </c:pt>
                <c:pt idx="200">
                  <c:v>1284</c:v>
                </c:pt>
                <c:pt idx="201">
                  <c:v>1284</c:v>
                </c:pt>
                <c:pt idx="202">
                  <c:v>1284</c:v>
                </c:pt>
                <c:pt idx="203">
                  <c:v>1284</c:v>
                </c:pt>
                <c:pt idx="204">
                  <c:v>1284</c:v>
                </c:pt>
                <c:pt idx="205">
                  <c:v>1183</c:v>
                </c:pt>
                <c:pt idx="206">
                  <c:v>1183</c:v>
                </c:pt>
                <c:pt idx="207">
                  <c:v>1183</c:v>
                </c:pt>
                <c:pt idx="208">
                  <c:v>1183</c:v>
                </c:pt>
                <c:pt idx="209">
                  <c:v>1183</c:v>
                </c:pt>
                <c:pt idx="210">
                  <c:v>1183</c:v>
                </c:pt>
                <c:pt idx="211">
                  <c:v>1183</c:v>
                </c:pt>
                <c:pt idx="212">
                  <c:v>1246</c:v>
                </c:pt>
                <c:pt idx="213">
                  <c:v>1246</c:v>
                </c:pt>
                <c:pt idx="214">
                  <c:v>1246</c:v>
                </c:pt>
                <c:pt idx="215">
                  <c:v>1246</c:v>
                </c:pt>
                <c:pt idx="216">
                  <c:v>1246</c:v>
                </c:pt>
                <c:pt idx="217">
                  <c:v>1246</c:v>
                </c:pt>
                <c:pt idx="218">
                  <c:v>1246</c:v>
                </c:pt>
                <c:pt idx="219">
                  <c:v>1357</c:v>
                </c:pt>
                <c:pt idx="220">
                  <c:v>1357</c:v>
                </c:pt>
                <c:pt idx="221">
                  <c:v>1357</c:v>
                </c:pt>
                <c:pt idx="222">
                  <c:v>1357</c:v>
                </c:pt>
                <c:pt idx="223">
                  <c:v>1357</c:v>
                </c:pt>
                <c:pt idx="224">
                  <c:v>1357</c:v>
                </c:pt>
                <c:pt idx="225">
                  <c:v>1357</c:v>
                </c:pt>
                <c:pt idx="226">
                  <c:v>1362</c:v>
                </c:pt>
                <c:pt idx="227">
                  <c:v>1362</c:v>
                </c:pt>
                <c:pt idx="228">
                  <c:v>1362</c:v>
                </c:pt>
                <c:pt idx="229">
                  <c:v>1362</c:v>
                </c:pt>
                <c:pt idx="230">
                  <c:v>1362</c:v>
                </c:pt>
                <c:pt idx="231">
                  <c:v>1362</c:v>
                </c:pt>
                <c:pt idx="232">
                  <c:v>1362</c:v>
                </c:pt>
                <c:pt idx="233">
                  <c:v>1415</c:v>
                </c:pt>
                <c:pt idx="234">
                  <c:v>1415</c:v>
                </c:pt>
                <c:pt idx="235">
                  <c:v>1415</c:v>
                </c:pt>
                <c:pt idx="236">
                  <c:v>1415</c:v>
                </c:pt>
                <c:pt idx="237">
                  <c:v>1415</c:v>
                </c:pt>
                <c:pt idx="238">
                  <c:v>1415</c:v>
                </c:pt>
                <c:pt idx="239">
                  <c:v>1415</c:v>
                </c:pt>
                <c:pt idx="240">
                  <c:v>1406</c:v>
                </c:pt>
                <c:pt idx="241">
                  <c:v>1406</c:v>
                </c:pt>
                <c:pt idx="242">
                  <c:v>1406</c:v>
                </c:pt>
                <c:pt idx="243">
                  <c:v>1406</c:v>
                </c:pt>
                <c:pt idx="244">
                  <c:v>1406</c:v>
                </c:pt>
                <c:pt idx="245">
                  <c:v>1406</c:v>
                </c:pt>
                <c:pt idx="246">
                  <c:v>1406</c:v>
                </c:pt>
                <c:pt idx="247">
                  <c:v>1235</c:v>
                </c:pt>
                <c:pt idx="248">
                  <c:v>1235</c:v>
                </c:pt>
                <c:pt idx="249">
                  <c:v>1235</c:v>
                </c:pt>
                <c:pt idx="250">
                  <c:v>1235</c:v>
                </c:pt>
                <c:pt idx="251">
                  <c:v>1235</c:v>
                </c:pt>
                <c:pt idx="252">
                  <c:v>1235</c:v>
                </c:pt>
                <c:pt idx="253">
                  <c:v>1235</c:v>
                </c:pt>
                <c:pt idx="254">
                  <c:v>1267</c:v>
                </c:pt>
                <c:pt idx="255">
                  <c:v>1267</c:v>
                </c:pt>
                <c:pt idx="256">
                  <c:v>1267</c:v>
                </c:pt>
                <c:pt idx="257">
                  <c:v>1267</c:v>
                </c:pt>
                <c:pt idx="258">
                  <c:v>1267</c:v>
                </c:pt>
                <c:pt idx="259">
                  <c:v>1267</c:v>
                </c:pt>
                <c:pt idx="260">
                  <c:v>1267</c:v>
                </c:pt>
                <c:pt idx="261">
                  <c:v>1267</c:v>
                </c:pt>
                <c:pt idx="262">
                  <c:v>1267</c:v>
                </c:pt>
                <c:pt idx="263">
                  <c:v>1267</c:v>
                </c:pt>
                <c:pt idx="264">
                  <c:v>1267</c:v>
                </c:pt>
                <c:pt idx="265">
                  <c:v>1267</c:v>
                </c:pt>
                <c:pt idx="266">
                  <c:v>1267</c:v>
                </c:pt>
                <c:pt idx="267">
                  <c:v>1267</c:v>
                </c:pt>
                <c:pt idx="268">
                  <c:v>1260</c:v>
                </c:pt>
                <c:pt idx="269">
                  <c:v>1260</c:v>
                </c:pt>
                <c:pt idx="270">
                  <c:v>1260</c:v>
                </c:pt>
                <c:pt idx="271">
                  <c:v>1260</c:v>
                </c:pt>
                <c:pt idx="272">
                  <c:v>1260</c:v>
                </c:pt>
                <c:pt idx="273">
                  <c:v>1260</c:v>
                </c:pt>
                <c:pt idx="274">
                  <c:v>1260</c:v>
                </c:pt>
                <c:pt idx="275">
                  <c:v>1232</c:v>
                </c:pt>
                <c:pt idx="276">
                  <c:v>1232</c:v>
                </c:pt>
                <c:pt idx="277">
                  <c:v>1232</c:v>
                </c:pt>
                <c:pt idx="278">
                  <c:v>1232</c:v>
                </c:pt>
                <c:pt idx="279">
                  <c:v>1232</c:v>
                </c:pt>
                <c:pt idx="280">
                  <c:v>1232</c:v>
                </c:pt>
                <c:pt idx="281">
                  <c:v>1232</c:v>
                </c:pt>
                <c:pt idx="282">
                  <c:v>1244</c:v>
                </c:pt>
                <c:pt idx="283">
                  <c:v>1244</c:v>
                </c:pt>
                <c:pt idx="284">
                  <c:v>1244</c:v>
                </c:pt>
                <c:pt idx="285">
                  <c:v>1244</c:v>
                </c:pt>
                <c:pt idx="286">
                  <c:v>1244</c:v>
                </c:pt>
                <c:pt idx="287">
                  <c:v>1244</c:v>
                </c:pt>
                <c:pt idx="288">
                  <c:v>1244</c:v>
                </c:pt>
                <c:pt idx="289">
                  <c:v>1191</c:v>
                </c:pt>
                <c:pt idx="290">
                  <c:v>1191</c:v>
                </c:pt>
                <c:pt idx="291">
                  <c:v>1191</c:v>
                </c:pt>
                <c:pt idx="292">
                  <c:v>1191</c:v>
                </c:pt>
                <c:pt idx="293">
                  <c:v>1191</c:v>
                </c:pt>
                <c:pt idx="294">
                  <c:v>1191</c:v>
                </c:pt>
                <c:pt idx="295">
                  <c:v>1191</c:v>
                </c:pt>
                <c:pt idx="296">
                  <c:v>1297</c:v>
                </c:pt>
                <c:pt idx="297">
                  <c:v>1297</c:v>
                </c:pt>
                <c:pt idx="298">
                  <c:v>1297</c:v>
                </c:pt>
                <c:pt idx="299">
                  <c:v>1297</c:v>
                </c:pt>
                <c:pt idx="300">
                  <c:v>1297</c:v>
                </c:pt>
                <c:pt idx="301">
                  <c:v>1297</c:v>
                </c:pt>
                <c:pt idx="302">
                  <c:v>1297</c:v>
                </c:pt>
                <c:pt idx="303">
                  <c:v>1136</c:v>
                </c:pt>
                <c:pt idx="304">
                  <c:v>1136</c:v>
                </c:pt>
                <c:pt idx="305">
                  <c:v>1136</c:v>
                </c:pt>
                <c:pt idx="306">
                  <c:v>1136</c:v>
                </c:pt>
                <c:pt idx="307">
                  <c:v>1136</c:v>
                </c:pt>
                <c:pt idx="308">
                  <c:v>1136</c:v>
                </c:pt>
                <c:pt idx="309">
                  <c:v>1136</c:v>
                </c:pt>
                <c:pt idx="310">
                  <c:v>1136</c:v>
                </c:pt>
                <c:pt idx="311">
                  <c:v>1174</c:v>
                </c:pt>
                <c:pt idx="312">
                  <c:v>1174</c:v>
                </c:pt>
                <c:pt idx="313">
                  <c:v>1174</c:v>
                </c:pt>
                <c:pt idx="314">
                  <c:v>1174</c:v>
                </c:pt>
                <c:pt idx="315">
                  <c:v>1174</c:v>
                </c:pt>
                <c:pt idx="316">
                  <c:v>1174</c:v>
                </c:pt>
                <c:pt idx="317">
                  <c:v>1174</c:v>
                </c:pt>
                <c:pt idx="318">
                  <c:v>1077</c:v>
                </c:pt>
                <c:pt idx="319">
                  <c:v>1077</c:v>
                </c:pt>
                <c:pt idx="320">
                  <c:v>1077</c:v>
                </c:pt>
                <c:pt idx="321">
                  <c:v>1077</c:v>
                </c:pt>
                <c:pt idx="322">
                  <c:v>1077</c:v>
                </c:pt>
                <c:pt idx="323">
                  <c:v>1077</c:v>
                </c:pt>
                <c:pt idx="324">
                  <c:v>1077</c:v>
                </c:pt>
                <c:pt idx="325">
                  <c:v>1117</c:v>
                </c:pt>
                <c:pt idx="326">
                  <c:v>1117</c:v>
                </c:pt>
                <c:pt idx="327">
                  <c:v>1117</c:v>
                </c:pt>
                <c:pt idx="328">
                  <c:v>1117</c:v>
                </c:pt>
                <c:pt idx="329">
                  <c:v>1117</c:v>
                </c:pt>
                <c:pt idx="330">
                  <c:v>1117</c:v>
                </c:pt>
                <c:pt idx="331">
                  <c:v>1117</c:v>
                </c:pt>
                <c:pt idx="332">
                  <c:v>1116</c:v>
                </c:pt>
                <c:pt idx="333">
                  <c:v>1116</c:v>
                </c:pt>
                <c:pt idx="334">
                  <c:v>1116</c:v>
                </c:pt>
                <c:pt idx="335">
                  <c:v>1116</c:v>
                </c:pt>
                <c:pt idx="336">
                  <c:v>1116</c:v>
                </c:pt>
                <c:pt idx="337">
                  <c:v>1116</c:v>
                </c:pt>
                <c:pt idx="338">
                  <c:v>1116</c:v>
                </c:pt>
                <c:pt idx="339">
                  <c:v>1116</c:v>
                </c:pt>
                <c:pt idx="340">
                  <c:v>1116</c:v>
                </c:pt>
                <c:pt idx="341">
                  <c:v>1116</c:v>
                </c:pt>
                <c:pt idx="342">
                  <c:v>1116</c:v>
                </c:pt>
                <c:pt idx="343">
                  <c:v>1116</c:v>
                </c:pt>
                <c:pt idx="344">
                  <c:v>1116</c:v>
                </c:pt>
                <c:pt idx="345">
                  <c:v>1116</c:v>
                </c:pt>
                <c:pt idx="346">
                  <c:v>1143</c:v>
                </c:pt>
                <c:pt idx="347">
                  <c:v>1143</c:v>
                </c:pt>
                <c:pt idx="348">
                  <c:v>1143</c:v>
                </c:pt>
                <c:pt idx="349">
                  <c:v>1143</c:v>
                </c:pt>
                <c:pt idx="350">
                  <c:v>1143</c:v>
                </c:pt>
                <c:pt idx="351">
                  <c:v>1143</c:v>
                </c:pt>
                <c:pt idx="352">
                  <c:v>1143</c:v>
                </c:pt>
                <c:pt idx="353">
                  <c:v>1172</c:v>
                </c:pt>
                <c:pt idx="354">
                  <c:v>1172</c:v>
                </c:pt>
                <c:pt idx="355">
                  <c:v>1172</c:v>
                </c:pt>
                <c:pt idx="356">
                  <c:v>1172</c:v>
                </c:pt>
                <c:pt idx="357">
                  <c:v>1172</c:v>
                </c:pt>
                <c:pt idx="358">
                  <c:v>1172</c:v>
                </c:pt>
                <c:pt idx="359">
                  <c:v>1172</c:v>
                </c:pt>
                <c:pt idx="360">
                  <c:v>1114</c:v>
                </c:pt>
                <c:pt idx="361">
                  <c:v>1114</c:v>
                </c:pt>
                <c:pt idx="362">
                  <c:v>1114</c:v>
                </c:pt>
                <c:pt idx="363">
                  <c:v>1114</c:v>
                </c:pt>
                <c:pt idx="364">
                  <c:v>1114</c:v>
                </c:pt>
                <c:pt idx="365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7E-422C-BDB9-AE8FB02AF4B8}"/>
            </c:ext>
          </c:extLst>
        </c:ser>
        <c:ser>
          <c:idx val="4"/>
          <c:order val="4"/>
          <c:tx>
            <c:strRef>
              <c:f>'Graphs ARA PJK'!$F$4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'Graphs ARA PJK'!$A$5:$A$370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'Graphs ARA PJK'!$F$5:$F$370</c:f>
              <c:numCache>
                <c:formatCode>General</c:formatCode>
                <c:ptCount val="366"/>
                <c:pt idx="0">
                  <c:v>1472</c:v>
                </c:pt>
                <c:pt idx="1">
                  <c:v>1472</c:v>
                </c:pt>
                <c:pt idx="2">
                  <c:v>1472</c:v>
                </c:pt>
                <c:pt idx="3">
                  <c:v>1472</c:v>
                </c:pt>
                <c:pt idx="4">
                  <c:v>1472</c:v>
                </c:pt>
                <c:pt idx="5">
                  <c:v>1472</c:v>
                </c:pt>
                <c:pt idx="6">
                  <c:v>1472</c:v>
                </c:pt>
                <c:pt idx="7">
                  <c:v>1472</c:v>
                </c:pt>
                <c:pt idx="8">
                  <c:v>1472</c:v>
                </c:pt>
                <c:pt idx="9">
                  <c:v>1472</c:v>
                </c:pt>
                <c:pt idx="10">
                  <c:v>1472</c:v>
                </c:pt>
                <c:pt idx="11">
                  <c:v>1277</c:v>
                </c:pt>
                <c:pt idx="12">
                  <c:v>1277</c:v>
                </c:pt>
                <c:pt idx="13">
                  <c:v>1277</c:v>
                </c:pt>
                <c:pt idx="14">
                  <c:v>1277</c:v>
                </c:pt>
                <c:pt idx="15">
                  <c:v>1277</c:v>
                </c:pt>
                <c:pt idx="16">
                  <c:v>1277</c:v>
                </c:pt>
                <c:pt idx="17">
                  <c:v>1277</c:v>
                </c:pt>
                <c:pt idx="18">
                  <c:v>1288</c:v>
                </c:pt>
                <c:pt idx="19">
                  <c:v>1288</c:v>
                </c:pt>
                <c:pt idx="20">
                  <c:v>1288</c:v>
                </c:pt>
                <c:pt idx="21">
                  <c:v>1288</c:v>
                </c:pt>
                <c:pt idx="22">
                  <c:v>1288</c:v>
                </c:pt>
                <c:pt idx="23">
                  <c:v>1288</c:v>
                </c:pt>
                <c:pt idx="24">
                  <c:v>1288</c:v>
                </c:pt>
                <c:pt idx="25">
                  <c:v>1344</c:v>
                </c:pt>
                <c:pt idx="26">
                  <c:v>1344</c:v>
                </c:pt>
                <c:pt idx="27">
                  <c:v>1344</c:v>
                </c:pt>
                <c:pt idx="28">
                  <c:v>1344</c:v>
                </c:pt>
                <c:pt idx="29">
                  <c:v>1344</c:v>
                </c:pt>
                <c:pt idx="30">
                  <c:v>1344</c:v>
                </c:pt>
                <c:pt idx="31">
                  <c:v>1344</c:v>
                </c:pt>
                <c:pt idx="32">
                  <c:v>1188</c:v>
                </c:pt>
                <c:pt idx="33">
                  <c:v>1188</c:v>
                </c:pt>
                <c:pt idx="34">
                  <c:v>1188</c:v>
                </c:pt>
                <c:pt idx="35">
                  <c:v>1188</c:v>
                </c:pt>
                <c:pt idx="36">
                  <c:v>1188</c:v>
                </c:pt>
                <c:pt idx="37">
                  <c:v>1188</c:v>
                </c:pt>
                <c:pt idx="38">
                  <c:v>1188</c:v>
                </c:pt>
                <c:pt idx="39">
                  <c:v>1215</c:v>
                </c:pt>
                <c:pt idx="40">
                  <c:v>1215</c:v>
                </c:pt>
                <c:pt idx="41">
                  <c:v>1215</c:v>
                </c:pt>
                <c:pt idx="42">
                  <c:v>1215</c:v>
                </c:pt>
                <c:pt idx="43">
                  <c:v>1215</c:v>
                </c:pt>
                <c:pt idx="44">
                  <c:v>1215</c:v>
                </c:pt>
                <c:pt idx="45">
                  <c:v>1215</c:v>
                </c:pt>
                <c:pt idx="46">
                  <c:v>1267</c:v>
                </c:pt>
                <c:pt idx="47">
                  <c:v>1267</c:v>
                </c:pt>
                <c:pt idx="48">
                  <c:v>1267</c:v>
                </c:pt>
                <c:pt idx="49">
                  <c:v>1267</c:v>
                </c:pt>
                <c:pt idx="50">
                  <c:v>1267</c:v>
                </c:pt>
                <c:pt idx="51">
                  <c:v>1267</c:v>
                </c:pt>
                <c:pt idx="52">
                  <c:v>1267</c:v>
                </c:pt>
                <c:pt idx="53">
                  <c:v>1260</c:v>
                </c:pt>
                <c:pt idx="54">
                  <c:v>1260</c:v>
                </c:pt>
                <c:pt idx="55">
                  <c:v>1260</c:v>
                </c:pt>
                <c:pt idx="56">
                  <c:v>1260</c:v>
                </c:pt>
                <c:pt idx="57">
                  <c:v>1260</c:v>
                </c:pt>
                <c:pt idx="58">
                  <c:v>1260</c:v>
                </c:pt>
                <c:pt idx="59">
                  <c:v>1260</c:v>
                </c:pt>
                <c:pt idx="60">
                  <c:v>1349</c:v>
                </c:pt>
                <c:pt idx="61">
                  <c:v>1349</c:v>
                </c:pt>
                <c:pt idx="62">
                  <c:v>1349</c:v>
                </c:pt>
                <c:pt idx="63">
                  <c:v>1349</c:v>
                </c:pt>
                <c:pt idx="64">
                  <c:v>1349</c:v>
                </c:pt>
                <c:pt idx="65">
                  <c:v>1349</c:v>
                </c:pt>
                <c:pt idx="66">
                  <c:v>1349</c:v>
                </c:pt>
                <c:pt idx="67">
                  <c:v>1295</c:v>
                </c:pt>
                <c:pt idx="68">
                  <c:v>1295</c:v>
                </c:pt>
                <c:pt idx="69">
                  <c:v>1295</c:v>
                </c:pt>
                <c:pt idx="70">
                  <c:v>1295</c:v>
                </c:pt>
                <c:pt idx="71">
                  <c:v>1295</c:v>
                </c:pt>
                <c:pt idx="72">
                  <c:v>1295</c:v>
                </c:pt>
                <c:pt idx="73">
                  <c:v>1295</c:v>
                </c:pt>
                <c:pt idx="74">
                  <c:v>1276</c:v>
                </c:pt>
                <c:pt idx="75">
                  <c:v>1276</c:v>
                </c:pt>
                <c:pt idx="76">
                  <c:v>1276</c:v>
                </c:pt>
                <c:pt idx="77">
                  <c:v>1276</c:v>
                </c:pt>
                <c:pt idx="78">
                  <c:v>1276</c:v>
                </c:pt>
                <c:pt idx="79">
                  <c:v>1276</c:v>
                </c:pt>
                <c:pt idx="80">
                  <c:v>1276</c:v>
                </c:pt>
                <c:pt idx="81">
                  <c:v>1235</c:v>
                </c:pt>
                <c:pt idx="82">
                  <c:v>1235</c:v>
                </c:pt>
                <c:pt idx="83">
                  <c:v>1235</c:v>
                </c:pt>
                <c:pt idx="84">
                  <c:v>1235</c:v>
                </c:pt>
                <c:pt idx="85">
                  <c:v>1235</c:v>
                </c:pt>
                <c:pt idx="86">
                  <c:v>1235</c:v>
                </c:pt>
                <c:pt idx="87">
                  <c:v>1235</c:v>
                </c:pt>
                <c:pt idx="88">
                  <c:v>1372</c:v>
                </c:pt>
                <c:pt idx="89">
                  <c:v>1372</c:v>
                </c:pt>
                <c:pt idx="90">
                  <c:v>1372</c:v>
                </c:pt>
                <c:pt idx="91">
                  <c:v>1372</c:v>
                </c:pt>
                <c:pt idx="92">
                  <c:v>1372</c:v>
                </c:pt>
                <c:pt idx="93">
                  <c:v>1372</c:v>
                </c:pt>
                <c:pt idx="94">
                  <c:v>1372</c:v>
                </c:pt>
                <c:pt idx="95">
                  <c:v>1374</c:v>
                </c:pt>
                <c:pt idx="96">
                  <c:v>1374</c:v>
                </c:pt>
                <c:pt idx="97">
                  <c:v>1374</c:v>
                </c:pt>
                <c:pt idx="98">
                  <c:v>1374</c:v>
                </c:pt>
                <c:pt idx="99">
                  <c:v>1374</c:v>
                </c:pt>
                <c:pt idx="100">
                  <c:v>1374</c:v>
                </c:pt>
                <c:pt idx="101">
                  <c:v>1374</c:v>
                </c:pt>
                <c:pt idx="102">
                  <c:v>1240</c:v>
                </c:pt>
                <c:pt idx="103">
                  <c:v>1240</c:v>
                </c:pt>
                <c:pt idx="104">
                  <c:v>1240</c:v>
                </c:pt>
                <c:pt idx="105">
                  <c:v>1240</c:v>
                </c:pt>
                <c:pt idx="106">
                  <c:v>1240</c:v>
                </c:pt>
                <c:pt idx="107">
                  <c:v>1240</c:v>
                </c:pt>
                <c:pt idx="108">
                  <c:v>1240</c:v>
                </c:pt>
                <c:pt idx="109">
                  <c:v>1262</c:v>
                </c:pt>
                <c:pt idx="110">
                  <c:v>1262</c:v>
                </c:pt>
                <c:pt idx="111">
                  <c:v>1262</c:v>
                </c:pt>
                <c:pt idx="112">
                  <c:v>1262</c:v>
                </c:pt>
                <c:pt idx="113">
                  <c:v>1262</c:v>
                </c:pt>
                <c:pt idx="114">
                  <c:v>1262</c:v>
                </c:pt>
                <c:pt idx="115">
                  <c:v>1262</c:v>
                </c:pt>
                <c:pt idx="116">
                  <c:v>1242</c:v>
                </c:pt>
                <c:pt idx="117">
                  <c:v>1242</c:v>
                </c:pt>
                <c:pt idx="118">
                  <c:v>1242</c:v>
                </c:pt>
                <c:pt idx="119">
                  <c:v>1242</c:v>
                </c:pt>
                <c:pt idx="120">
                  <c:v>1242</c:v>
                </c:pt>
                <c:pt idx="121">
                  <c:v>1242</c:v>
                </c:pt>
                <c:pt idx="122">
                  <c:v>1242</c:v>
                </c:pt>
                <c:pt idx="123">
                  <c:v>1355</c:v>
                </c:pt>
                <c:pt idx="124">
                  <c:v>1355</c:v>
                </c:pt>
                <c:pt idx="125">
                  <c:v>1355</c:v>
                </c:pt>
                <c:pt idx="126">
                  <c:v>1355</c:v>
                </c:pt>
                <c:pt idx="127">
                  <c:v>1355</c:v>
                </c:pt>
                <c:pt idx="128">
                  <c:v>1355</c:v>
                </c:pt>
                <c:pt idx="129">
                  <c:v>1355</c:v>
                </c:pt>
                <c:pt idx="130">
                  <c:v>1361</c:v>
                </c:pt>
                <c:pt idx="131">
                  <c:v>1361</c:v>
                </c:pt>
                <c:pt idx="132">
                  <c:v>1361</c:v>
                </c:pt>
                <c:pt idx="133">
                  <c:v>1361</c:v>
                </c:pt>
                <c:pt idx="134">
                  <c:v>1361</c:v>
                </c:pt>
                <c:pt idx="135">
                  <c:v>1361</c:v>
                </c:pt>
                <c:pt idx="136">
                  <c:v>1361</c:v>
                </c:pt>
                <c:pt idx="137">
                  <c:v>1368</c:v>
                </c:pt>
                <c:pt idx="138">
                  <c:v>1368</c:v>
                </c:pt>
                <c:pt idx="139">
                  <c:v>1368</c:v>
                </c:pt>
                <c:pt idx="140">
                  <c:v>1368</c:v>
                </c:pt>
                <c:pt idx="141">
                  <c:v>1368</c:v>
                </c:pt>
                <c:pt idx="142">
                  <c:v>1368</c:v>
                </c:pt>
                <c:pt idx="143">
                  <c:v>1368</c:v>
                </c:pt>
                <c:pt idx="144">
                  <c:v>1362</c:v>
                </c:pt>
                <c:pt idx="145">
                  <c:v>1362</c:v>
                </c:pt>
                <c:pt idx="146">
                  <c:v>1362</c:v>
                </c:pt>
                <c:pt idx="147">
                  <c:v>1362</c:v>
                </c:pt>
                <c:pt idx="148">
                  <c:v>1362</c:v>
                </c:pt>
                <c:pt idx="149">
                  <c:v>1362</c:v>
                </c:pt>
                <c:pt idx="150">
                  <c:v>1362</c:v>
                </c:pt>
                <c:pt idx="151">
                  <c:v>1393</c:v>
                </c:pt>
                <c:pt idx="152">
                  <c:v>1393</c:v>
                </c:pt>
                <c:pt idx="153">
                  <c:v>1393</c:v>
                </c:pt>
                <c:pt idx="154">
                  <c:v>1393</c:v>
                </c:pt>
                <c:pt idx="155">
                  <c:v>1393</c:v>
                </c:pt>
                <c:pt idx="156">
                  <c:v>1393</c:v>
                </c:pt>
                <c:pt idx="157">
                  <c:v>1393</c:v>
                </c:pt>
                <c:pt idx="158">
                  <c:v>1423</c:v>
                </c:pt>
                <c:pt idx="159">
                  <c:v>1423</c:v>
                </c:pt>
                <c:pt idx="160">
                  <c:v>1423</c:v>
                </c:pt>
                <c:pt idx="161">
                  <c:v>1423</c:v>
                </c:pt>
                <c:pt idx="162">
                  <c:v>1423</c:v>
                </c:pt>
                <c:pt idx="163">
                  <c:v>1423</c:v>
                </c:pt>
                <c:pt idx="164">
                  <c:v>1423</c:v>
                </c:pt>
                <c:pt idx="165">
                  <c:v>1424</c:v>
                </c:pt>
                <c:pt idx="166">
                  <c:v>1424</c:v>
                </c:pt>
                <c:pt idx="167">
                  <c:v>1424</c:v>
                </c:pt>
                <c:pt idx="168">
                  <c:v>1424</c:v>
                </c:pt>
                <c:pt idx="169">
                  <c:v>1424</c:v>
                </c:pt>
                <c:pt idx="170">
                  <c:v>1424</c:v>
                </c:pt>
                <c:pt idx="171">
                  <c:v>1424</c:v>
                </c:pt>
                <c:pt idx="172">
                  <c:v>1403</c:v>
                </c:pt>
                <c:pt idx="173">
                  <c:v>1403</c:v>
                </c:pt>
                <c:pt idx="174">
                  <c:v>1403</c:v>
                </c:pt>
                <c:pt idx="175">
                  <c:v>1403</c:v>
                </c:pt>
                <c:pt idx="176">
                  <c:v>1403</c:v>
                </c:pt>
                <c:pt idx="177">
                  <c:v>1403</c:v>
                </c:pt>
                <c:pt idx="178">
                  <c:v>1403</c:v>
                </c:pt>
                <c:pt idx="179">
                  <c:v>1422</c:v>
                </c:pt>
                <c:pt idx="180">
                  <c:v>1422</c:v>
                </c:pt>
                <c:pt idx="181">
                  <c:v>1422</c:v>
                </c:pt>
                <c:pt idx="182">
                  <c:v>1422</c:v>
                </c:pt>
                <c:pt idx="183">
                  <c:v>1422</c:v>
                </c:pt>
                <c:pt idx="184">
                  <c:v>1422</c:v>
                </c:pt>
                <c:pt idx="185">
                  <c:v>1422</c:v>
                </c:pt>
                <c:pt idx="186">
                  <c:v>1525</c:v>
                </c:pt>
                <c:pt idx="187">
                  <c:v>1525</c:v>
                </c:pt>
                <c:pt idx="188">
                  <c:v>1525</c:v>
                </c:pt>
                <c:pt idx="189">
                  <c:v>1525</c:v>
                </c:pt>
                <c:pt idx="190">
                  <c:v>1525</c:v>
                </c:pt>
                <c:pt idx="191">
                  <c:v>1525</c:v>
                </c:pt>
                <c:pt idx="192">
                  <c:v>1525</c:v>
                </c:pt>
                <c:pt idx="193">
                  <c:v>1506</c:v>
                </c:pt>
                <c:pt idx="194">
                  <c:v>1506</c:v>
                </c:pt>
                <c:pt idx="195">
                  <c:v>1506</c:v>
                </c:pt>
                <c:pt idx="196">
                  <c:v>1506</c:v>
                </c:pt>
                <c:pt idx="197">
                  <c:v>1506</c:v>
                </c:pt>
                <c:pt idx="198">
                  <c:v>1506</c:v>
                </c:pt>
                <c:pt idx="199">
                  <c:v>1506</c:v>
                </c:pt>
                <c:pt idx="200">
                  <c:v>1570</c:v>
                </c:pt>
                <c:pt idx="201">
                  <c:v>1570</c:v>
                </c:pt>
                <c:pt idx="202">
                  <c:v>1570</c:v>
                </c:pt>
                <c:pt idx="203">
                  <c:v>1570</c:v>
                </c:pt>
                <c:pt idx="204">
                  <c:v>1570</c:v>
                </c:pt>
                <c:pt idx="205">
                  <c:v>1570</c:v>
                </c:pt>
                <c:pt idx="206">
                  <c:v>1570</c:v>
                </c:pt>
                <c:pt idx="207">
                  <c:v>1585</c:v>
                </c:pt>
                <c:pt idx="208">
                  <c:v>1585</c:v>
                </c:pt>
                <c:pt idx="209">
                  <c:v>1585</c:v>
                </c:pt>
                <c:pt idx="210">
                  <c:v>1585</c:v>
                </c:pt>
                <c:pt idx="211">
                  <c:v>1585</c:v>
                </c:pt>
                <c:pt idx="212">
                  <c:v>1585</c:v>
                </c:pt>
                <c:pt idx="213">
                  <c:v>1585</c:v>
                </c:pt>
                <c:pt idx="214">
                  <c:v>1546</c:v>
                </c:pt>
                <c:pt idx="215">
                  <c:v>1546</c:v>
                </c:pt>
                <c:pt idx="216">
                  <c:v>1546</c:v>
                </c:pt>
                <c:pt idx="217">
                  <c:v>1546</c:v>
                </c:pt>
                <c:pt idx="218">
                  <c:v>1546</c:v>
                </c:pt>
                <c:pt idx="219">
                  <c:v>1546</c:v>
                </c:pt>
                <c:pt idx="220">
                  <c:v>1546</c:v>
                </c:pt>
                <c:pt idx="221">
                  <c:v>1684</c:v>
                </c:pt>
                <c:pt idx="222">
                  <c:v>1684</c:v>
                </c:pt>
                <c:pt idx="223">
                  <c:v>1684</c:v>
                </c:pt>
                <c:pt idx="224">
                  <c:v>1684</c:v>
                </c:pt>
                <c:pt idx="225">
                  <c:v>1684</c:v>
                </c:pt>
                <c:pt idx="226">
                  <c:v>1684</c:v>
                </c:pt>
                <c:pt idx="227">
                  <c:v>1684</c:v>
                </c:pt>
                <c:pt idx="228">
                  <c:v>1528</c:v>
                </c:pt>
                <c:pt idx="229">
                  <c:v>1528</c:v>
                </c:pt>
                <c:pt idx="230">
                  <c:v>1528</c:v>
                </c:pt>
                <c:pt idx="231">
                  <c:v>1528</c:v>
                </c:pt>
                <c:pt idx="232">
                  <c:v>1528</c:v>
                </c:pt>
                <c:pt idx="233">
                  <c:v>1528</c:v>
                </c:pt>
                <c:pt idx="234">
                  <c:v>1528</c:v>
                </c:pt>
                <c:pt idx="235">
                  <c:v>1539</c:v>
                </c:pt>
                <c:pt idx="236">
                  <c:v>1539</c:v>
                </c:pt>
                <c:pt idx="237">
                  <c:v>1539</c:v>
                </c:pt>
                <c:pt idx="238">
                  <c:v>1539</c:v>
                </c:pt>
                <c:pt idx="239">
                  <c:v>1539</c:v>
                </c:pt>
                <c:pt idx="240">
                  <c:v>1539</c:v>
                </c:pt>
                <c:pt idx="241">
                  <c:v>1539</c:v>
                </c:pt>
                <c:pt idx="242">
                  <c:v>1574</c:v>
                </c:pt>
                <c:pt idx="243">
                  <c:v>1574</c:v>
                </c:pt>
                <c:pt idx="244">
                  <c:v>1574</c:v>
                </c:pt>
                <c:pt idx="245">
                  <c:v>1574</c:v>
                </c:pt>
                <c:pt idx="246">
                  <c:v>1574</c:v>
                </c:pt>
                <c:pt idx="247">
                  <c:v>1574</c:v>
                </c:pt>
                <c:pt idx="248">
                  <c:v>1574</c:v>
                </c:pt>
                <c:pt idx="249">
                  <c:v>1607</c:v>
                </c:pt>
                <c:pt idx="250">
                  <c:v>1607</c:v>
                </c:pt>
                <c:pt idx="251">
                  <c:v>1607</c:v>
                </c:pt>
                <c:pt idx="252">
                  <c:v>1607</c:v>
                </c:pt>
                <c:pt idx="253">
                  <c:v>1607</c:v>
                </c:pt>
                <c:pt idx="254">
                  <c:v>1607</c:v>
                </c:pt>
                <c:pt idx="255">
                  <c:v>1607</c:v>
                </c:pt>
                <c:pt idx="256">
                  <c:v>1516</c:v>
                </c:pt>
                <c:pt idx="257">
                  <c:v>1516</c:v>
                </c:pt>
                <c:pt idx="258">
                  <c:v>1516</c:v>
                </c:pt>
                <c:pt idx="259">
                  <c:v>1516</c:v>
                </c:pt>
                <c:pt idx="260">
                  <c:v>1516</c:v>
                </c:pt>
                <c:pt idx="261">
                  <c:v>1516</c:v>
                </c:pt>
                <c:pt idx="262">
                  <c:v>1516</c:v>
                </c:pt>
                <c:pt idx="263">
                  <c:v>1401</c:v>
                </c:pt>
                <c:pt idx="264">
                  <c:v>1401</c:v>
                </c:pt>
                <c:pt idx="265">
                  <c:v>1401</c:v>
                </c:pt>
                <c:pt idx="266">
                  <c:v>1401</c:v>
                </c:pt>
                <c:pt idx="267">
                  <c:v>1401</c:v>
                </c:pt>
                <c:pt idx="268">
                  <c:v>1401</c:v>
                </c:pt>
                <c:pt idx="269">
                  <c:v>1401</c:v>
                </c:pt>
                <c:pt idx="270">
                  <c:v>1399</c:v>
                </c:pt>
                <c:pt idx="271">
                  <c:v>1399</c:v>
                </c:pt>
                <c:pt idx="272">
                  <c:v>1399</c:v>
                </c:pt>
                <c:pt idx="273">
                  <c:v>1399</c:v>
                </c:pt>
                <c:pt idx="274">
                  <c:v>1399</c:v>
                </c:pt>
                <c:pt idx="275">
                  <c:v>1399</c:v>
                </c:pt>
                <c:pt idx="276">
                  <c:v>1399</c:v>
                </c:pt>
                <c:pt idx="277">
                  <c:v>1511</c:v>
                </c:pt>
                <c:pt idx="278">
                  <c:v>1511</c:v>
                </c:pt>
                <c:pt idx="279">
                  <c:v>1511</c:v>
                </c:pt>
                <c:pt idx="280">
                  <c:v>1511</c:v>
                </c:pt>
                <c:pt idx="281">
                  <c:v>1511</c:v>
                </c:pt>
                <c:pt idx="282">
                  <c:v>1511</c:v>
                </c:pt>
                <c:pt idx="283">
                  <c:v>1511</c:v>
                </c:pt>
                <c:pt idx="284">
                  <c:v>1513</c:v>
                </c:pt>
                <c:pt idx="285">
                  <c:v>1513</c:v>
                </c:pt>
                <c:pt idx="286">
                  <c:v>1513</c:v>
                </c:pt>
                <c:pt idx="287">
                  <c:v>1513</c:v>
                </c:pt>
                <c:pt idx="288">
                  <c:v>1513</c:v>
                </c:pt>
                <c:pt idx="289">
                  <c:v>1513</c:v>
                </c:pt>
                <c:pt idx="290">
                  <c:v>1513</c:v>
                </c:pt>
                <c:pt idx="291">
                  <c:v>1507</c:v>
                </c:pt>
                <c:pt idx="292">
                  <c:v>1507</c:v>
                </c:pt>
                <c:pt idx="293">
                  <c:v>1507</c:v>
                </c:pt>
                <c:pt idx="294">
                  <c:v>1507</c:v>
                </c:pt>
                <c:pt idx="295">
                  <c:v>1507</c:v>
                </c:pt>
                <c:pt idx="296">
                  <c:v>1507</c:v>
                </c:pt>
                <c:pt idx="297">
                  <c:v>1507</c:v>
                </c:pt>
                <c:pt idx="298">
                  <c:v>1639</c:v>
                </c:pt>
                <c:pt idx="299">
                  <c:v>1639</c:v>
                </c:pt>
                <c:pt idx="300">
                  <c:v>1639</c:v>
                </c:pt>
                <c:pt idx="301">
                  <c:v>1639</c:v>
                </c:pt>
                <c:pt idx="302">
                  <c:v>1639</c:v>
                </c:pt>
                <c:pt idx="303">
                  <c:v>1639</c:v>
                </c:pt>
                <c:pt idx="304">
                  <c:v>1639</c:v>
                </c:pt>
                <c:pt idx="305">
                  <c:v>1491</c:v>
                </c:pt>
                <c:pt idx="306">
                  <c:v>1491</c:v>
                </c:pt>
                <c:pt idx="307">
                  <c:v>1491</c:v>
                </c:pt>
                <c:pt idx="308">
                  <c:v>1491</c:v>
                </c:pt>
                <c:pt idx="309">
                  <c:v>1491</c:v>
                </c:pt>
                <c:pt idx="310">
                  <c:v>1491</c:v>
                </c:pt>
                <c:pt idx="311">
                  <c:v>1491</c:v>
                </c:pt>
                <c:pt idx="312">
                  <c:v>1472</c:v>
                </c:pt>
                <c:pt idx="313">
                  <c:v>1472</c:v>
                </c:pt>
                <c:pt idx="314">
                  <c:v>1472</c:v>
                </c:pt>
                <c:pt idx="315">
                  <c:v>1472</c:v>
                </c:pt>
                <c:pt idx="316">
                  <c:v>1472</c:v>
                </c:pt>
                <c:pt idx="317">
                  <c:v>1472</c:v>
                </c:pt>
                <c:pt idx="318">
                  <c:v>1472</c:v>
                </c:pt>
                <c:pt idx="319">
                  <c:v>1442</c:v>
                </c:pt>
                <c:pt idx="320">
                  <c:v>1442</c:v>
                </c:pt>
                <c:pt idx="321">
                  <c:v>1442</c:v>
                </c:pt>
                <c:pt idx="322">
                  <c:v>1442</c:v>
                </c:pt>
                <c:pt idx="323">
                  <c:v>1442</c:v>
                </c:pt>
                <c:pt idx="324">
                  <c:v>1442</c:v>
                </c:pt>
                <c:pt idx="325">
                  <c:v>1442</c:v>
                </c:pt>
                <c:pt idx="326">
                  <c:v>1318</c:v>
                </c:pt>
                <c:pt idx="327">
                  <c:v>1318</c:v>
                </c:pt>
                <c:pt idx="328">
                  <c:v>1318</c:v>
                </c:pt>
                <c:pt idx="329">
                  <c:v>1318</c:v>
                </c:pt>
                <c:pt idx="330">
                  <c:v>1318</c:v>
                </c:pt>
                <c:pt idx="331">
                  <c:v>1318</c:v>
                </c:pt>
                <c:pt idx="332">
                  <c:v>1318</c:v>
                </c:pt>
                <c:pt idx="333">
                  <c:v>1397</c:v>
                </c:pt>
                <c:pt idx="334">
                  <c:v>1397</c:v>
                </c:pt>
                <c:pt idx="335">
                  <c:v>1397</c:v>
                </c:pt>
                <c:pt idx="336">
                  <c:v>1397</c:v>
                </c:pt>
                <c:pt idx="337">
                  <c:v>1397</c:v>
                </c:pt>
                <c:pt idx="338">
                  <c:v>1397</c:v>
                </c:pt>
                <c:pt idx="339">
                  <c:v>1397</c:v>
                </c:pt>
                <c:pt idx="340">
                  <c:v>1481</c:v>
                </c:pt>
                <c:pt idx="341">
                  <c:v>1481</c:v>
                </c:pt>
                <c:pt idx="342">
                  <c:v>1481</c:v>
                </c:pt>
                <c:pt idx="343">
                  <c:v>1481</c:v>
                </c:pt>
                <c:pt idx="344">
                  <c:v>1481</c:v>
                </c:pt>
                <c:pt idx="345">
                  <c:v>1481</c:v>
                </c:pt>
                <c:pt idx="346">
                  <c:v>1481</c:v>
                </c:pt>
                <c:pt idx="347">
                  <c:v>1379</c:v>
                </c:pt>
                <c:pt idx="348">
                  <c:v>1379</c:v>
                </c:pt>
                <c:pt idx="349">
                  <c:v>1379</c:v>
                </c:pt>
                <c:pt idx="350">
                  <c:v>1379</c:v>
                </c:pt>
                <c:pt idx="351">
                  <c:v>1379</c:v>
                </c:pt>
                <c:pt idx="352">
                  <c:v>1379</c:v>
                </c:pt>
                <c:pt idx="353">
                  <c:v>1379</c:v>
                </c:pt>
                <c:pt idx="354">
                  <c:v>1447</c:v>
                </c:pt>
                <c:pt idx="355">
                  <c:v>1447</c:v>
                </c:pt>
                <c:pt idx="356">
                  <c:v>1447</c:v>
                </c:pt>
                <c:pt idx="357">
                  <c:v>1447</c:v>
                </c:pt>
                <c:pt idx="358">
                  <c:v>1447</c:v>
                </c:pt>
                <c:pt idx="359">
                  <c:v>1447</c:v>
                </c:pt>
                <c:pt idx="360">
                  <c:v>1447</c:v>
                </c:pt>
                <c:pt idx="361">
                  <c:v>1396</c:v>
                </c:pt>
                <c:pt idx="362">
                  <c:v>1396</c:v>
                </c:pt>
                <c:pt idx="363">
                  <c:v>1396</c:v>
                </c:pt>
                <c:pt idx="364">
                  <c:v>1396</c:v>
                </c:pt>
                <c:pt idx="365">
                  <c:v>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7E-422C-BDB9-AE8FB02AF4B8}"/>
            </c:ext>
          </c:extLst>
        </c:ser>
        <c:ser>
          <c:idx val="5"/>
          <c:order val="5"/>
          <c:tx>
            <c:strRef>
              <c:f>'Graphs ARA PJK'!$G$4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'Graphs ARA PJK'!$A$5:$A$370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'Graphs ARA PJK'!$G$5:$G$370</c:f>
              <c:numCache>
                <c:formatCode>General</c:formatCode>
                <c:ptCount val="3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1065</c:v>
                </c:pt>
                <c:pt idx="202">
                  <c:v>1065</c:v>
                </c:pt>
                <c:pt idx="203">
                  <c:v>1065</c:v>
                </c:pt>
                <c:pt idx="204">
                  <c:v>1065</c:v>
                </c:pt>
                <c:pt idx="205">
                  <c:v>1065</c:v>
                </c:pt>
                <c:pt idx="206">
                  <c:v>1065</c:v>
                </c:pt>
                <c:pt idx="207">
                  <c:v>1065</c:v>
                </c:pt>
                <c:pt idx="208">
                  <c:v>1075</c:v>
                </c:pt>
                <c:pt idx="209">
                  <c:v>1075</c:v>
                </c:pt>
                <c:pt idx="210">
                  <c:v>1075</c:v>
                </c:pt>
                <c:pt idx="211">
                  <c:v>1075</c:v>
                </c:pt>
                <c:pt idx="212">
                  <c:v>1075</c:v>
                </c:pt>
                <c:pt idx="213">
                  <c:v>1075</c:v>
                </c:pt>
                <c:pt idx="214">
                  <c:v>1075</c:v>
                </c:pt>
                <c:pt idx="215">
                  <c:v>1149</c:v>
                </c:pt>
                <c:pt idx="216">
                  <c:v>1149</c:v>
                </c:pt>
                <c:pt idx="217">
                  <c:v>1149</c:v>
                </c:pt>
                <c:pt idx="218">
                  <c:v>1149</c:v>
                </c:pt>
                <c:pt idx="219">
                  <c:v>1149</c:v>
                </c:pt>
                <c:pt idx="220">
                  <c:v>1149</c:v>
                </c:pt>
                <c:pt idx="221">
                  <c:v>1149</c:v>
                </c:pt>
                <c:pt idx="222">
                  <c:v>1102</c:v>
                </c:pt>
                <c:pt idx="223">
                  <c:v>1102</c:v>
                </c:pt>
                <c:pt idx="224">
                  <c:v>1102</c:v>
                </c:pt>
                <c:pt idx="225">
                  <c:v>1102</c:v>
                </c:pt>
                <c:pt idx="226">
                  <c:v>1102</c:v>
                </c:pt>
                <c:pt idx="227">
                  <c:v>1102</c:v>
                </c:pt>
                <c:pt idx="228">
                  <c:v>1102</c:v>
                </c:pt>
                <c:pt idx="229">
                  <c:v>1088</c:v>
                </c:pt>
                <c:pt idx="230">
                  <c:v>1088</c:v>
                </c:pt>
                <c:pt idx="231">
                  <c:v>1088</c:v>
                </c:pt>
                <c:pt idx="232">
                  <c:v>1088</c:v>
                </c:pt>
                <c:pt idx="233">
                  <c:v>1088</c:v>
                </c:pt>
                <c:pt idx="234">
                  <c:v>1088</c:v>
                </c:pt>
                <c:pt idx="235">
                  <c:v>1088</c:v>
                </c:pt>
                <c:pt idx="236">
                  <c:v>1145</c:v>
                </c:pt>
                <c:pt idx="237">
                  <c:v>1145</c:v>
                </c:pt>
                <c:pt idx="238">
                  <c:v>1145</c:v>
                </c:pt>
                <c:pt idx="239">
                  <c:v>1145</c:v>
                </c:pt>
                <c:pt idx="240">
                  <c:v>1145</c:v>
                </c:pt>
                <c:pt idx="241">
                  <c:v>1145</c:v>
                </c:pt>
                <c:pt idx="242">
                  <c:v>1145</c:v>
                </c:pt>
                <c:pt idx="243">
                  <c:v>1205</c:v>
                </c:pt>
                <c:pt idx="244">
                  <c:v>1205</c:v>
                </c:pt>
                <c:pt idx="245">
                  <c:v>1205</c:v>
                </c:pt>
                <c:pt idx="246">
                  <c:v>1205</c:v>
                </c:pt>
                <c:pt idx="247">
                  <c:v>1205</c:v>
                </c:pt>
                <c:pt idx="248">
                  <c:v>1205</c:v>
                </c:pt>
                <c:pt idx="249">
                  <c:v>1205</c:v>
                </c:pt>
                <c:pt idx="250">
                  <c:v>1161</c:v>
                </c:pt>
                <c:pt idx="251">
                  <c:v>1161</c:v>
                </c:pt>
                <c:pt idx="252">
                  <c:v>1161</c:v>
                </c:pt>
                <c:pt idx="253">
                  <c:v>1161</c:v>
                </c:pt>
                <c:pt idx="254">
                  <c:v>1161</c:v>
                </c:pt>
                <c:pt idx="255">
                  <c:v>1161</c:v>
                </c:pt>
                <c:pt idx="256">
                  <c:v>1161</c:v>
                </c:pt>
                <c:pt idx="257">
                  <c:v>1189</c:v>
                </c:pt>
                <c:pt idx="258">
                  <c:v>1189</c:v>
                </c:pt>
                <c:pt idx="259">
                  <c:v>1189</c:v>
                </c:pt>
                <c:pt idx="260">
                  <c:v>1189</c:v>
                </c:pt>
                <c:pt idx="261">
                  <c:v>1189</c:v>
                </c:pt>
                <c:pt idx="262">
                  <c:v>1189</c:v>
                </c:pt>
                <c:pt idx="263">
                  <c:v>1189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1031</c:v>
                </c:pt>
                <c:pt idx="272">
                  <c:v>1031</c:v>
                </c:pt>
                <c:pt idx="273">
                  <c:v>1031</c:v>
                </c:pt>
                <c:pt idx="274">
                  <c:v>1031</c:v>
                </c:pt>
                <c:pt idx="275">
                  <c:v>1031</c:v>
                </c:pt>
                <c:pt idx="276">
                  <c:v>1031</c:v>
                </c:pt>
                <c:pt idx="277">
                  <c:v>1031</c:v>
                </c:pt>
                <c:pt idx="278">
                  <c:v>1088</c:v>
                </c:pt>
                <c:pt idx="279">
                  <c:v>1088</c:v>
                </c:pt>
                <c:pt idx="280">
                  <c:v>1088</c:v>
                </c:pt>
                <c:pt idx="281">
                  <c:v>1088</c:v>
                </c:pt>
                <c:pt idx="282">
                  <c:v>1088</c:v>
                </c:pt>
                <c:pt idx="283">
                  <c:v>1088</c:v>
                </c:pt>
                <c:pt idx="284">
                  <c:v>1088</c:v>
                </c:pt>
                <c:pt idx="285">
                  <c:v>1128</c:v>
                </c:pt>
                <c:pt idx="286">
                  <c:v>1128</c:v>
                </c:pt>
                <c:pt idx="287">
                  <c:v>1128</c:v>
                </c:pt>
                <c:pt idx="288">
                  <c:v>1128</c:v>
                </c:pt>
                <c:pt idx="289">
                  <c:v>1128</c:v>
                </c:pt>
                <c:pt idx="290">
                  <c:v>1128</c:v>
                </c:pt>
                <c:pt idx="291">
                  <c:v>1128</c:v>
                </c:pt>
                <c:pt idx="292">
                  <c:v>1206</c:v>
                </c:pt>
                <c:pt idx="293">
                  <c:v>1206</c:v>
                </c:pt>
                <c:pt idx="294">
                  <c:v>1206</c:v>
                </c:pt>
                <c:pt idx="295">
                  <c:v>1206</c:v>
                </c:pt>
                <c:pt idx="296">
                  <c:v>1206</c:v>
                </c:pt>
                <c:pt idx="297">
                  <c:v>1206</c:v>
                </c:pt>
                <c:pt idx="298">
                  <c:v>1206</c:v>
                </c:pt>
                <c:pt idx="299">
                  <c:v>1217</c:v>
                </c:pt>
                <c:pt idx="300">
                  <c:v>1217</c:v>
                </c:pt>
                <c:pt idx="301">
                  <c:v>1217</c:v>
                </c:pt>
                <c:pt idx="302">
                  <c:v>1217</c:v>
                </c:pt>
                <c:pt idx="303">
                  <c:v>1217</c:v>
                </c:pt>
                <c:pt idx="304">
                  <c:v>1217</c:v>
                </c:pt>
                <c:pt idx="305">
                  <c:v>1217</c:v>
                </c:pt>
                <c:pt idx="306">
                  <c:v>1217</c:v>
                </c:pt>
                <c:pt idx="307">
                  <c:v>1275</c:v>
                </c:pt>
                <c:pt idx="308">
                  <c:v>1275</c:v>
                </c:pt>
                <c:pt idx="309">
                  <c:v>1275</c:v>
                </c:pt>
                <c:pt idx="310">
                  <c:v>1275</c:v>
                </c:pt>
                <c:pt idx="311">
                  <c:v>1275</c:v>
                </c:pt>
                <c:pt idx="312">
                  <c:v>1275</c:v>
                </c:pt>
                <c:pt idx="313">
                  <c:v>1275</c:v>
                </c:pt>
                <c:pt idx="314">
                  <c:v>1315</c:v>
                </c:pt>
                <c:pt idx="315">
                  <c:v>1315</c:v>
                </c:pt>
                <c:pt idx="316">
                  <c:v>1315</c:v>
                </c:pt>
                <c:pt idx="317">
                  <c:v>1315</c:v>
                </c:pt>
                <c:pt idx="318">
                  <c:v>1315</c:v>
                </c:pt>
                <c:pt idx="319">
                  <c:v>1315</c:v>
                </c:pt>
                <c:pt idx="320">
                  <c:v>1315</c:v>
                </c:pt>
                <c:pt idx="321">
                  <c:v>1390</c:v>
                </c:pt>
                <c:pt idx="322">
                  <c:v>1390</c:v>
                </c:pt>
                <c:pt idx="323">
                  <c:v>1390</c:v>
                </c:pt>
                <c:pt idx="324">
                  <c:v>1390</c:v>
                </c:pt>
                <c:pt idx="325">
                  <c:v>1390</c:v>
                </c:pt>
                <c:pt idx="326">
                  <c:v>1390</c:v>
                </c:pt>
                <c:pt idx="327">
                  <c:v>1390</c:v>
                </c:pt>
                <c:pt idx="328">
                  <c:v>1329</c:v>
                </c:pt>
                <c:pt idx="329">
                  <c:v>1329</c:v>
                </c:pt>
                <c:pt idx="330">
                  <c:v>1329</c:v>
                </c:pt>
                <c:pt idx="331">
                  <c:v>1329</c:v>
                </c:pt>
                <c:pt idx="332">
                  <c:v>1329</c:v>
                </c:pt>
                <c:pt idx="333">
                  <c:v>1329</c:v>
                </c:pt>
                <c:pt idx="334">
                  <c:v>1329</c:v>
                </c:pt>
                <c:pt idx="335">
                  <c:v>1394</c:v>
                </c:pt>
                <c:pt idx="336">
                  <c:v>1394</c:v>
                </c:pt>
                <c:pt idx="337">
                  <c:v>1394</c:v>
                </c:pt>
                <c:pt idx="338">
                  <c:v>1394</c:v>
                </c:pt>
                <c:pt idx="339">
                  <c:v>1394</c:v>
                </c:pt>
                <c:pt idx="340">
                  <c:v>1394</c:v>
                </c:pt>
                <c:pt idx="341">
                  <c:v>1394</c:v>
                </c:pt>
                <c:pt idx="342">
                  <c:v>1418</c:v>
                </c:pt>
                <c:pt idx="343">
                  <c:v>1418</c:v>
                </c:pt>
                <c:pt idx="344">
                  <c:v>1418</c:v>
                </c:pt>
                <c:pt idx="345">
                  <c:v>1418</c:v>
                </c:pt>
                <c:pt idx="346">
                  <c:v>1418</c:v>
                </c:pt>
                <c:pt idx="347">
                  <c:v>1418</c:v>
                </c:pt>
                <c:pt idx="348">
                  <c:v>1418</c:v>
                </c:pt>
                <c:pt idx="349">
                  <c:v>1454</c:v>
                </c:pt>
                <c:pt idx="350">
                  <c:v>1454</c:v>
                </c:pt>
                <c:pt idx="351">
                  <c:v>1454</c:v>
                </c:pt>
                <c:pt idx="352">
                  <c:v>1454</c:v>
                </c:pt>
                <c:pt idx="353">
                  <c:v>1454</c:v>
                </c:pt>
                <c:pt idx="354">
                  <c:v>1454</c:v>
                </c:pt>
                <c:pt idx="355">
                  <c:v>1454</c:v>
                </c:pt>
                <c:pt idx="356">
                  <c:v>1461</c:v>
                </c:pt>
                <c:pt idx="357">
                  <c:v>1461</c:v>
                </c:pt>
                <c:pt idx="358">
                  <c:v>1461</c:v>
                </c:pt>
                <c:pt idx="359">
                  <c:v>1461</c:v>
                </c:pt>
                <c:pt idx="360">
                  <c:v>1461</c:v>
                </c:pt>
                <c:pt idx="361">
                  <c:v>1461</c:v>
                </c:pt>
                <c:pt idx="362">
                  <c:v>1461</c:v>
                </c:pt>
                <c:pt idx="363">
                  <c:v>1479</c:v>
                </c:pt>
                <c:pt idx="364">
                  <c:v>1479</c:v>
                </c:pt>
                <c:pt idx="365">
                  <c:v>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7E-422C-BDB9-AE8FB02A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222728"/>
        <c:axId val="1669221744"/>
      </c:lineChart>
      <c:dateAx>
        <c:axId val="1669222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21744"/>
        <c:crosses val="autoZero"/>
        <c:auto val="1"/>
        <c:lblOffset val="100"/>
        <c:baseTimeUnit val="days"/>
        <c:majorUnit val="1"/>
        <c:majorTimeUnit val="months"/>
      </c:dateAx>
      <c:valAx>
        <c:axId val="1669221744"/>
        <c:scaling>
          <c:orientation val="minMax"/>
          <c:max val="19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 (Kt)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2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sng" baseline="0">
                <a:solidFill>
                  <a:sysClr val="windowText" lastClr="000000"/>
                </a:solidFill>
                <a:effectLst/>
              </a:rPr>
              <a:t>ARA fuel oil stocks (weekly  PJK data)</a:t>
            </a:r>
            <a:endParaRPr lang="en-GB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6"/>
          <c:tx>
            <c:strRef>
              <c:f>'Graphs ARA PJK'!$R$4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'Graphs ARA PJK'!$R$5:$R$370</c:f>
              <c:numCache>
                <c:formatCode>General</c:formatCode>
                <c:ptCount val="366"/>
                <c:pt idx="0">
                  <c:v>7035.7999999999993</c:v>
                </c:pt>
                <c:pt idx="1">
                  <c:v>7035.7999999999993</c:v>
                </c:pt>
                <c:pt idx="2">
                  <c:v>7035.7999999999993</c:v>
                </c:pt>
                <c:pt idx="3">
                  <c:v>7035.7999999999993</c:v>
                </c:pt>
                <c:pt idx="4">
                  <c:v>7035.7999999999993</c:v>
                </c:pt>
                <c:pt idx="5">
                  <c:v>7035.7999999999993</c:v>
                </c:pt>
                <c:pt idx="6">
                  <c:v>7035.7999999999993</c:v>
                </c:pt>
                <c:pt idx="7">
                  <c:v>7035.7999999999993</c:v>
                </c:pt>
                <c:pt idx="8">
                  <c:v>7073.9</c:v>
                </c:pt>
                <c:pt idx="9">
                  <c:v>7073.9</c:v>
                </c:pt>
                <c:pt idx="10">
                  <c:v>7073.9</c:v>
                </c:pt>
                <c:pt idx="11">
                  <c:v>7073.9</c:v>
                </c:pt>
                <c:pt idx="12">
                  <c:v>7073.9</c:v>
                </c:pt>
                <c:pt idx="13">
                  <c:v>7073.9</c:v>
                </c:pt>
                <c:pt idx="14">
                  <c:v>6902.45</c:v>
                </c:pt>
                <c:pt idx="15">
                  <c:v>6711.95</c:v>
                </c:pt>
                <c:pt idx="16">
                  <c:v>6711.95</c:v>
                </c:pt>
                <c:pt idx="17">
                  <c:v>6711.95</c:v>
                </c:pt>
                <c:pt idx="18">
                  <c:v>6711.95</c:v>
                </c:pt>
                <c:pt idx="19">
                  <c:v>6711.95</c:v>
                </c:pt>
                <c:pt idx="20">
                  <c:v>6711.95</c:v>
                </c:pt>
                <c:pt idx="21">
                  <c:v>6711.95</c:v>
                </c:pt>
                <c:pt idx="22">
                  <c:v>6851.65</c:v>
                </c:pt>
                <c:pt idx="23">
                  <c:v>6851.65</c:v>
                </c:pt>
                <c:pt idx="24">
                  <c:v>6851.65</c:v>
                </c:pt>
                <c:pt idx="25">
                  <c:v>6851.65</c:v>
                </c:pt>
                <c:pt idx="26">
                  <c:v>6851.65</c:v>
                </c:pt>
                <c:pt idx="27">
                  <c:v>6851.65</c:v>
                </c:pt>
                <c:pt idx="28">
                  <c:v>6851.65</c:v>
                </c:pt>
                <c:pt idx="29">
                  <c:v>6388.0999999999995</c:v>
                </c:pt>
                <c:pt idx="30">
                  <c:v>6388.0999999999995</c:v>
                </c:pt>
                <c:pt idx="31">
                  <c:v>6388.0999999999995</c:v>
                </c:pt>
                <c:pt idx="32">
                  <c:v>6388.0999999999995</c:v>
                </c:pt>
                <c:pt idx="33">
                  <c:v>6388.0999999999995</c:v>
                </c:pt>
                <c:pt idx="34">
                  <c:v>6388.0999999999995</c:v>
                </c:pt>
                <c:pt idx="35">
                  <c:v>6388.0999999999995</c:v>
                </c:pt>
                <c:pt idx="36">
                  <c:v>6991.3499999999995</c:v>
                </c:pt>
                <c:pt idx="37">
                  <c:v>6991.3499999999995</c:v>
                </c:pt>
                <c:pt idx="38">
                  <c:v>6991.3499999999995</c:v>
                </c:pt>
                <c:pt idx="39">
                  <c:v>6991.3499999999995</c:v>
                </c:pt>
                <c:pt idx="40">
                  <c:v>6991.3499999999995</c:v>
                </c:pt>
                <c:pt idx="41">
                  <c:v>6991.3499999999995</c:v>
                </c:pt>
                <c:pt idx="42">
                  <c:v>6991.3499999999995</c:v>
                </c:pt>
                <c:pt idx="43">
                  <c:v>6413.5</c:v>
                </c:pt>
                <c:pt idx="44">
                  <c:v>6413.5</c:v>
                </c:pt>
                <c:pt idx="45">
                  <c:v>6413.5</c:v>
                </c:pt>
                <c:pt idx="46">
                  <c:v>6413.5</c:v>
                </c:pt>
                <c:pt idx="47">
                  <c:v>6413.5</c:v>
                </c:pt>
                <c:pt idx="48">
                  <c:v>6413.5</c:v>
                </c:pt>
                <c:pt idx="49">
                  <c:v>6413.5</c:v>
                </c:pt>
                <c:pt idx="50">
                  <c:v>6756.4</c:v>
                </c:pt>
                <c:pt idx="51">
                  <c:v>6756.4</c:v>
                </c:pt>
                <c:pt idx="52">
                  <c:v>6756.4</c:v>
                </c:pt>
                <c:pt idx="53">
                  <c:v>6756.4</c:v>
                </c:pt>
                <c:pt idx="54">
                  <c:v>6756.4</c:v>
                </c:pt>
                <c:pt idx="55">
                  <c:v>6756.4</c:v>
                </c:pt>
                <c:pt idx="56">
                  <c:v>6426.2</c:v>
                </c:pt>
                <c:pt idx="57">
                  <c:v>6426.2</c:v>
                </c:pt>
                <c:pt idx="58">
                  <c:v>6426.2</c:v>
                </c:pt>
                <c:pt idx="59">
                  <c:v>6426.2</c:v>
                </c:pt>
                <c:pt idx="60">
                  <c:v>6426.2</c:v>
                </c:pt>
                <c:pt idx="61">
                  <c:v>6426.2</c:v>
                </c:pt>
                <c:pt idx="62">
                  <c:v>6426.2</c:v>
                </c:pt>
                <c:pt idx="63">
                  <c:v>6451.5999999999995</c:v>
                </c:pt>
                <c:pt idx="64">
                  <c:v>6273.7999999999993</c:v>
                </c:pt>
                <c:pt idx="65">
                  <c:v>6273.7999999999993</c:v>
                </c:pt>
                <c:pt idx="66">
                  <c:v>6273.7999999999993</c:v>
                </c:pt>
                <c:pt idx="67">
                  <c:v>6273.7999999999993</c:v>
                </c:pt>
                <c:pt idx="68">
                  <c:v>6273.7999999999993</c:v>
                </c:pt>
                <c:pt idx="69">
                  <c:v>6273.7999999999993</c:v>
                </c:pt>
                <c:pt idx="70">
                  <c:v>6273.7999999999993</c:v>
                </c:pt>
                <c:pt idx="71">
                  <c:v>6540.5</c:v>
                </c:pt>
                <c:pt idx="72">
                  <c:v>6076.95</c:v>
                </c:pt>
                <c:pt idx="73">
                  <c:v>6076.95</c:v>
                </c:pt>
                <c:pt idx="74">
                  <c:v>6076.95</c:v>
                </c:pt>
                <c:pt idx="75">
                  <c:v>6076.95</c:v>
                </c:pt>
                <c:pt idx="76">
                  <c:v>6076.95</c:v>
                </c:pt>
                <c:pt idx="77">
                  <c:v>6076.95</c:v>
                </c:pt>
                <c:pt idx="78">
                  <c:v>6076.95</c:v>
                </c:pt>
                <c:pt idx="79">
                  <c:v>6699.25</c:v>
                </c:pt>
                <c:pt idx="80">
                  <c:v>6699.25</c:v>
                </c:pt>
                <c:pt idx="81">
                  <c:v>6699.25</c:v>
                </c:pt>
                <c:pt idx="82">
                  <c:v>6699.25</c:v>
                </c:pt>
                <c:pt idx="83">
                  <c:v>6699.25</c:v>
                </c:pt>
                <c:pt idx="84">
                  <c:v>6629.4</c:v>
                </c:pt>
                <c:pt idx="85">
                  <c:v>6629.4</c:v>
                </c:pt>
                <c:pt idx="86">
                  <c:v>6572.25</c:v>
                </c:pt>
                <c:pt idx="87">
                  <c:v>6572.25</c:v>
                </c:pt>
                <c:pt idx="88">
                  <c:v>6572.25</c:v>
                </c:pt>
                <c:pt idx="89">
                  <c:v>6572.25</c:v>
                </c:pt>
                <c:pt idx="90">
                  <c:v>6572.25</c:v>
                </c:pt>
                <c:pt idx="91">
                  <c:v>6572.25</c:v>
                </c:pt>
                <c:pt idx="92">
                  <c:v>6572.25</c:v>
                </c:pt>
                <c:pt idx="93">
                  <c:v>6610.3499999999995</c:v>
                </c:pt>
                <c:pt idx="94">
                  <c:v>6610.3499999999995</c:v>
                </c:pt>
                <c:pt idx="95">
                  <c:v>6610.3499999999995</c:v>
                </c:pt>
                <c:pt idx="96">
                  <c:v>6610.3499999999995</c:v>
                </c:pt>
                <c:pt idx="97">
                  <c:v>6610.3499999999995</c:v>
                </c:pt>
                <c:pt idx="98">
                  <c:v>6610.3499999999995</c:v>
                </c:pt>
                <c:pt idx="99">
                  <c:v>6610.3499999999995</c:v>
                </c:pt>
                <c:pt idx="100">
                  <c:v>6845.2999999999993</c:v>
                </c:pt>
                <c:pt idx="101">
                  <c:v>6845.2999999999993</c:v>
                </c:pt>
                <c:pt idx="102">
                  <c:v>6845.2999999999993</c:v>
                </c:pt>
                <c:pt idx="103">
                  <c:v>6845.2999999999993</c:v>
                </c:pt>
                <c:pt idx="104">
                  <c:v>6845.2999999999993</c:v>
                </c:pt>
                <c:pt idx="105">
                  <c:v>6845.2999999999993</c:v>
                </c:pt>
                <c:pt idx="106">
                  <c:v>6845.2999999999993</c:v>
                </c:pt>
                <c:pt idx="107">
                  <c:v>7143.75</c:v>
                </c:pt>
                <c:pt idx="108">
                  <c:v>7143.75</c:v>
                </c:pt>
                <c:pt idx="109">
                  <c:v>7143.75</c:v>
                </c:pt>
                <c:pt idx="110">
                  <c:v>7143.75</c:v>
                </c:pt>
                <c:pt idx="111">
                  <c:v>7143.75</c:v>
                </c:pt>
                <c:pt idx="112">
                  <c:v>7181.8499999999995</c:v>
                </c:pt>
                <c:pt idx="113">
                  <c:v>7181.8499999999995</c:v>
                </c:pt>
                <c:pt idx="114">
                  <c:v>6654.7999999999993</c:v>
                </c:pt>
                <c:pt idx="115">
                  <c:v>6654.7999999999993</c:v>
                </c:pt>
                <c:pt idx="116">
                  <c:v>6654.7999999999993</c:v>
                </c:pt>
                <c:pt idx="117">
                  <c:v>6654.7999999999993</c:v>
                </c:pt>
                <c:pt idx="118">
                  <c:v>6654.7999999999993</c:v>
                </c:pt>
                <c:pt idx="119">
                  <c:v>6654.7999999999993</c:v>
                </c:pt>
                <c:pt idx="120">
                  <c:v>6654.7999999999993</c:v>
                </c:pt>
                <c:pt idx="121">
                  <c:v>6711.95</c:v>
                </c:pt>
                <c:pt idx="122">
                  <c:v>6711.95</c:v>
                </c:pt>
                <c:pt idx="123">
                  <c:v>6711.95</c:v>
                </c:pt>
                <c:pt idx="124">
                  <c:v>6711.95</c:v>
                </c:pt>
                <c:pt idx="125">
                  <c:v>6807.2</c:v>
                </c:pt>
                <c:pt idx="126">
                  <c:v>6807.2</c:v>
                </c:pt>
                <c:pt idx="127">
                  <c:v>6807.2</c:v>
                </c:pt>
                <c:pt idx="128">
                  <c:v>7004.0499999999993</c:v>
                </c:pt>
                <c:pt idx="129">
                  <c:v>7004.0499999999993</c:v>
                </c:pt>
                <c:pt idx="130">
                  <c:v>7004.0499999999993</c:v>
                </c:pt>
                <c:pt idx="131">
                  <c:v>7004.0499999999993</c:v>
                </c:pt>
                <c:pt idx="132">
                  <c:v>7632.7</c:v>
                </c:pt>
                <c:pt idx="133">
                  <c:v>7950.2</c:v>
                </c:pt>
                <c:pt idx="134">
                  <c:v>7753.3499999999995</c:v>
                </c:pt>
                <c:pt idx="135">
                  <c:v>7753.3499999999995</c:v>
                </c:pt>
                <c:pt idx="136">
                  <c:v>7753.3499999999995</c:v>
                </c:pt>
                <c:pt idx="137">
                  <c:v>7753.3499999999995</c:v>
                </c:pt>
                <c:pt idx="138">
                  <c:v>7753.3499999999995</c:v>
                </c:pt>
                <c:pt idx="139">
                  <c:v>7747</c:v>
                </c:pt>
                <c:pt idx="140">
                  <c:v>7747</c:v>
                </c:pt>
                <c:pt idx="141">
                  <c:v>7727.95</c:v>
                </c:pt>
                <c:pt idx="142">
                  <c:v>7727.95</c:v>
                </c:pt>
                <c:pt idx="143">
                  <c:v>7727.95</c:v>
                </c:pt>
                <c:pt idx="144">
                  <c:v>7727.95</c:v>
                </c:pt>
                <c:pt idx="145">
                  <c:v>7727.95</c:v>
                </c:pt>
                <c:pt idx="146">
                  <c:v>7727.95</c:v>
                </c:pt>
                <c:pt idx="147">
                  <c:v>7727.95</c:v>
                </c:pt>
                <c:pt idx="148">
                  <c:v>7581.9</c:v>
                </c:pt>
                <c:pt idx="149">
                  <c:v>7581.9</c:v>
                </c:pt>
                <c:pt idx="150">
                  <c:v>7581.9</c:v>
                </c:pt>
                <c:pt idx="151">
                  <c:v>7581.9</c:v>
                </c:pt>
                <c:pt idx="152">
                  <c:v>7581.9</c:v>
                </c:pt>
                <c:pt idx="153">
                  <c:v>7581.9</c:v>
                </c:pt>
                <c:pt idx="154">
                  <c:v>6807.2</c:v>
                </c:pt>
                <c:pt idx="155">
                  <c:v>6807.2</c:v>
                </c:pt>
                <c:pt idx="156">
                  <c:v>6807.2</c:v>
                </c:pt>
                <c:pt idx="157">
                  <c:v>6807.2</c:v>
                </c:pt>
                <c:pt idx="158">
                  <c:v>6807.2</c:v>
                </c:pt>
                <c:pt idx="159">
                  <c:v>6807.2</c:v>
                </c:pt>
                <c:pt idx="160">
                  <c:v>6807.2</c:v>
                </c:pt>
                <c:pt idx="161">
                  <c:v>6508.75</c:v>
                </c:pt>
                <c:pt idx="162">
                  <c:v>6508.75</c:v>
                </c:pt>
                <c:pt idx="163">
                  <c:v>6508.75</c:v>
                </c:pt>
                <c:pt idx="164">
                  <c:v>6508.75</c:v>
                </c:pt>
                <c:pt idx="165">
                  <c:v>6508.75</c:v>
                </c:pt>
                <c:pt idx="166">
                  <c:v>6508.75</c:v>
                </c:pt>
                <c:pt idx="167">
                  <c:v>6508.75</c:v>
                </c:pt>
                <c:pt idx="168">
                  <c:v>7346.95</c:v>
                </c:pt>
                <c:pt idx="169">
                  <c:v>7035.7999999999993</c:v>
                </c:pt>
                <c:pt idx="170">
                  <c:v>7035.7999999999993</c:v>
                </c:pt>
                <c:pt idx="171">
                  <c:v>7035.7999999999993</c:v>
                </c:pt>
                <c:pt idx="172">
                  <c:v>7035.7999999999993</c:v>
                </c:pt>
                <c:pt idx="173">
                  <c:v>7035.7999999999993</c:v>
                </c:pt>
                <c:pt idx="174">
                  <c:v>7035.7999999999993</c:v>
                </c:pt>
                <c:pt idx="175">
                  <c:v>7035.7999999999993</c:v>
                </c:pt>
                <c:pt idx="176">
                  <c:v>7143.75</c:v>
                </c:pt>
                <c:pt idx="177">
                  <c:v>7143.75</c:v>
                </c:pt>
                <c:pt idx="178">
                  <c:v>7143.75</c:v>
                </c:pt>
                <c:pt idx="179">
                  <c:v>7143.75</c:v>
                </c:pt>
                <c:pt idx="180">
                  <c:v>7143.75</c:v>
                </c:pt>
                <c:pt idx="181">
                  <c:v>7143.75</c:v>
                </c:pt>
                <c:pt idx="182">
                  <c:v>7143.75</c:v>
                </c:pt>
                <c:pt idx="183">
                  <c:v>7924.7999999999993</c:v>
                </c:pt>
                <c:pt idx="184">
                  <c:v>7924.7999999999993</c:v>
                </c:pt>
                <c:pt idx="185">
                  <c:v>7924.7999999999993</c:v>
                </c:pt>
                <c:pt idx="186">
                  <c:v>7924.7999999999993</c:v>
                </c:pt>
                <c:pt idx="187">
                  <c:v>7924.7999999999993</c:v>
                </c:pt>
                <c:pt idx="188">
                  <c:v>7924.7999999999993</c:v>
                </c:pt>
                <c:pt idx="189">
                  <c:v>7924.7999999999993</c:v>
                </c:pt>
                <c:pt idx="190">
                  <c:v>7988.2999999999993</c:v>
                </c:pt>
                <c:pt idx="191">
                  <c:v>7988.2999999999993</c:v>
                </c:pt>
                <c:pt idx="192">
                  <c:v>7988.2999999999993</c:v>
                </c:pt>
                <c:pt idx="193">
                  <c:v>7988.2999999999993</c:v>
                </c:pt>
                <c:pt idx="194">
                  <c:v>7988.2999999999993</c:v>
                </c:pt>
                <c:pt idx="195">
                  <c:v>7988.2999999999993</c:v>
                </c:pt>
                <c:pt idx="196">
                  <c:v>7988.2999999999993</c:v>
                </c:pt>
                <c:pt idx="197">
                  <c:v>8083.5499999999993</c:v>
                </c:pt>
                <c:pt idx="198">
                  <c:v>8083.5499999999993</c:v>
                </c:pt>
                <c:pt idx="199">
                  <c:v>8083.5499999999993</c:v>
                </c:pt>
                <c:pt idx="200">
                  <c:v>8083.5499999999993</c:v>
                </c:pt>
                <c:pt idx="201">
                  <c:v>8083.5499999999993</c:v>
                </c:pt>
                <c:pt idx="202">
                  <c:v>8083.5499999999993</c:v>
                </c:pt>
                <c:pt idx="203">
                  <c:v>8083.5499999999993</c:v>
                </c:pt>
                <c:pt idx="204">
                  <c:v>7620</c:v>
                </c:pt>
                <c:pt idx="205">
                  <c:v>7512.0499999999993</c:v>
                </c:pt>
                <c:pt idx="206">
                  <c:v>7512.0499999999993</c:v>
                </c:pt>
                <c:pt idx="207">
                  <c:v>7512.0499999999993</c:v>
                </c:pt>
                <c:pt idx="208">
                  <c:v>7512.0499999999993</c:v>
                </c:pt>
                <c:pt idx="209">
                  <c:v>7512.0499999999993</c:v>
                </c:pt>
                <c:pt idx="210">
                  <c:v>7512.0499999999993</c:v>
                </c:pt>
                <c:pt idx="211">
                  <c:v>6731</c:v>
                </c:pt>
                <c:pt idx="212">
                  <c:v>6731</c:v>
                </c:pt>
                <c:pt idx="213">
                  <c:v>6731</c:v>
                </c:pt>
                <c:pt idx="214">
                  <c:v>6731</c:v>
                </c:pt>
                <c:pt idx="215">
                  <c:v>6731</c:v>
                </c:pt>
                <c:pt idx="216">
                  <c:v>6731</c:v>
                </c:pt>
                <c:pt idx="217">
                  <c:v>6731</c:v>
                </c:pt>
                <c:pt idx="218">
                  <c:v>6972.2999999999993</c:v>
                </c:pt>
                <c:pt idx="219">
                  <c:v>6972.2999999999993</c:v>
                </c:pt>
                <c:pt idx="220">
                  <c:v>6972.2999999999993</c:v>
                </c:pt>
                <c:pt idx="221">
                  <c:v>6972.2999999999993</c:v>
                </c:pt>
                <c:pt idx="222">
                  <c:v>6972.2999999999993</c:v>
                </c:pt>
                <c:pt idx="223">
                  <c:v>6972.2999999999993</c:v>
                </c:pt>
                <c:pt idx="224">
                  <c:v>6972.2999999999993</c:v>
                </c:pt>
                <c:pt idx="225">
                  <c:v>6477</c:v>
                </c:pt>
                <c:pt idx="226">
                  <c:v>6477</c:v>
                </c:pt>
                <c:pt idx="227">
                  <c:v>6477</c:v>
                </c:pt>
                <c:pt idx="228">
                  <c:v>6477</c:v>
                </c:pt>
                <c:pt idx="229">
                  <c:v>6477</c:v>
                </c:pt>
                <c:pt idx="230">
                  <c:v>6477</c:v>
                </c:pt>
                <c:pt idx="231">
                  <c:v>6477</c:v>
                </c:pt>
                <c:pt idx="232">
                  <c:v>6559.5499999999993</c:v>
                </c:pt>
                <c:pt idx="233">
                  <c:v>6559.5499999999993</c:v>
                </c:pt>
                <c:pt idx="234">
                  <c:v>6559.5499999999993</c:v>
                </c:pt>
                <c:pt idx="235">
                  <c:v>6559.5499999999993</c:v>
                </c:pt>
                <c:pt idx="236">
                  <c:v>6559.5499999999993</c:v>
                </c:pt>
                <c:pt idx="237">
                  <c:v>6559.5499999999993</c:v>
                </c:pt>
                <c:pt idx="238">
                  <c:v>6559.5499999999993</c:v>
                </c:pt>
                <c:pt idx="239">
                  <c:v>6877.0499999999993</c:v>
                </c:pt>
                <c:pt idx="240">
                  <c:v>6877.0499999999993</c:v>
                </c:pt>
                <c:pt idx="241">
                  <c:v>6877.0499999999993</c:v>
                </c:pt>
                <c:pt idx="242">
                  <c:v>6877.0499999999993</c:v>
                </c:pt>
                <c:pt idx="243">
                  <c:v>6877.0499999999993</c:v>
                </c:pt>
                <c:pt idx="244">
                  <c:v>6877.0499999999993</c:v>
                </c:pt>
                <c:pt idx="245">
                  <c:v>6877.0499999999993</c:v>
                </c:pt>
                <c:pt idx="246">
                  <c:v>6140.45</c:v>
                </c:pt>
                <c:pt idx="247">
                  <c:v>6140.45</c:v>
                </c:pt>
                <c:pt idx="248">
                  <c:v>6140.45</c:v>
                </c:pt>
                <c:pt idx="249">
                  <c:v>6140.45</c:v>
                </c:pt>
                <c:pt idx="250">
                  <c:v>6140.45</c:v>
                </c:pt>
                <c:pt idx="251">
                  <c:v>6140.45</c:v>
                </c:pt>
                <c:pt idx="252">
                  <c:v>6140.45</c:v>
                </c:pt>
                <c:pt idx="253">
                  <c:v>6057.9</c:v>
                </c:pt>
                <c:pt idx="254">
                  <c:v>6057.9</c:v>
                </c:pt>
                <c:pt idx="255">
                  <c:v>6057.9</c:v>
                </c:pt>
                <c:pt idx="256">
                  <c:v>6057.9</c:v>
                </c:pt>
                <c:pt idx="257">
                  <c:v>6057.9</c:v>
                </c:pt>
                <c:pt idx="258">
                  <c:v>6057.9</c:v>
                </c:pt>
                <c:pt idx="259">
                  <c:v>6057.9</c:v>
                </c:pt>
                <c:pt idx="260">
                  <c:v>6019.7999999999993</c:v>
                </c:pt>
                <c:pt idx="261">
                  <c:v>6019.7999999999993</c:v>
                </c:pt>
                <c:pt idx="262">
                  <c:v>6019.7999999999993</c:v>
                </c:pt>
                <c:pt idx="263">
                  <c:v>6019.7999999999993</c:v>
                </c:pt>
                <c:pt idx="264">
                  <c:v>6019.7999999999993</c:v>
                </c:pt>
                <c:pt idx="265">
                  <c:v>6019.7999999999993</c:v>
                </c:pt>
                <c:pt idx="266">
                  <c:v>6019.7999999999993</c:v>
                </c:pt>
                <c:pt idx="267">
                  <c:v>5492.75</c:v>
                </c:pt>
                <c:pt idx="268">
                  <c:v>5492.75</c:v>
                </c:pt>
                <c:pt idx="269">
                  <c:v>5492.75</c:v>
                </c:pt>
                <c:pt idx="270">
                  <c:v>5492.75</c:v>
                </c:pt>
                <c:pt idx="271">
                  <c:v>5492.75</c:v>
                </c:pt>
                <c:pt idx="272">
                  <c:v>5492.75</c:v>
                </c:pt>
                <c:pt idx="273">
                  <c:v>5492.75</c:v>
                </c:pt>
                <c:pt idx="274">
                  <c:v>5543.5499999999993</c:v>
                </c:pt>
                <c:pt idx="275">
                  <c:v>5543.5499999999993</c:v>
                </c:pt>
                <c:pt idx="276">
                  <c:v>5543.5499999999993</c:v>
                </c:pt>
                <c:pt idx="277">
                  <c:v>5543.5499999999993</c:v>
                </c:pt>
                <c:pt idx="278">
                  <c:v>5543.5499999999993</c:v>
                </c:pt>
                <c:pt idx="279">
                  <c:v>5543.5499999999993</c:v>
                </c:pt>
                <c:pt idx="280">
                  <c:v>5543.5499999999993</c:v>
                </c:pt>
                <c:pt idx="281">
                  <c:v>6216.65</c:v>
                </c:pt>
                <c:pt idx="282">
                  <c:v>6216.65</c:v>
                </c:pt>
                <c:pt idx="283">
                  <c:v>6216.65</c:v>
                </c:pt>
                <c:pt idx="284">
                  <c:v>6216.65</c:v>
                </c:pt>
                <c:pt idx="285">
                  <c:v>6216.65</c:v>
                </c:pt>
                <c:pt idx="286">
                  <c:v>6216.65</c:v>
                </c:pt>
                <c:pt idx="287">
                  <c:v>6216.65</c:v>
                </c:pt>
                <c:pt idx="288">
                  <c:v>6553.2</c:v>
                </c:pt>
                <c:pt idx="289">
                  <c:v>6553.2</c:v>
                </c:pt>
                <c:pt idx="290">
                  <c:v>6553.2</c:v>
                </c:pt>
                <c:pt idx="291">
                  <c:v>6553.2</c:v>
                </c:pt>
                <c:pt idx="292">
                  <c:v>6553.2</c:v>
                </c:pt>
                <c:pt idx="293">
                  <c:v>6553.2</c:v>
                </c:pt>
                <c:pt idx="294">
                  <c:v>6553.2</c:v>
                </c:pt>
                <c:pt idx="295">
                  <c:v>6604</c:v>
                </c:pt>
                <c:pt idx="296">
                  <c:v>6604</c:v>
                </c:pt>
                <c:pt idx="297">
                  <c:v>6604</c:v>
                </c:pt>
                <c:pt idx="298">
                  <c:v>6604</c:v>
                </c:pt>
                <c:pt idx="299">
                  <c:v>6604</c:v>
                </c:pt>
                <c:pt idx="300">
                  <c:v>6261.0999999999995</c:v>
                </c:pt>
                <c:pt idx="301">
                  <c:v>6261.0999999999995</c:v>
                </c:pt>
                <c:pt idx="302">
                  <c:v>6261.0999999999995</c:v>
                </c:pt>
                <c:pt idx="303">
                  <c:v>6261.0999999999995</c:v>
                </c:pt>
                <c:pt idx="304">
                  <c:v>6261.0999999999995</c:v>
                </c:pt>
                <c:pt idx="305">
                  <c:v>6261.0999999999995</c:v>
                </c:pt>
                <c:pt idx="306">
                  <c:v>6261.0999999999995</c:v>
                </c:pt>
                <c:pt idx="307">
                  <c:v>6699.25</c:v>
                </c:pt>
                <c:pt idx="308">
                  <c:v>6699.25</c:v>
                </c:pt>
                <c:pt idx="309">
                  <c:v>6699.25</c:v>
                </c:pt>
                <c:pt idx="310">
                  <c:v>6267.45</c:v>
                </c:pt>
                <c:pt idx="311">
                  <c:v>6267.45</c:v>
                </c:pt>
                <c:pt idx="312">
                  <c:v>6267.45</c:v>
                </c:pt>
                <c:pt idx="313">
                  <c:v>6267.45</c:v>
                </c:pt>
                <c:pt idx="314">
                  <c:v>6267.45</c:v>
                </c:pt>
                <c:pt idx="315">
                  <c:v>6267.45</c:v>
                </c:pt>
                <c:pt idx="316">
                  <c:v>6267.45</c:v>
                </c:pt>
                <c:pt idx="317">
                  <c:v>6388.0999999999995</c:v>
                </c:pt>
                <c:pt idx="318">
                  <c:v>6388.0999999999995</c:v>
                </c:pt>
                <c:pt idx="319">
                  <c:v>6388.0999999999995</c:v>
                </c:pt>
                <c:pt idx="320">
                  <c:v>6388.0999999999995</c:v>
                </c:pt>
                <c:pt idx="321">
                  <c:v>6388.0999999999995</c:v>
                </c:pt>
                <c:pt idx="322">
                  <c:v>6388.0999999999995</c:v>
                </c:pt>
                <c:pt idx="323">
                  <c:v>6388.0999999999995</c:v>
                </c:pt>
                <c:pt idx="324">
                  <c:v>6838.95</c:v>
                </c:pt>
                <c:pt idx="325">
                  <c:v>6946.9</c:v>
                </c:pt>
                <c:pt idx="326">
                  <c:v>6946.9</c:v>
                </c:pt>
                <c:pt idx="327">
                  <c:v>6946.9</c:v>
                </c:pt>
                <c:pt idx="328">
                  <c:v>6946.9</c:v>
                </c:pt>
                <c:pt idx="329">
                  <c:v>6946.9</c:v>
                </c:pt>
                <c:pt idx="330">
                  <c:v>6946.9</c:v>
                </c:pt>
                <c:pt idx="331">
                  <c:v>7080.25</c:v>
                </c:pt>
                <c:pt idx="332">
                  <c:v>7080.25</c:v>
                </c:pt>
                <c:pt idx="333">
                  <c:v>7080.25</c:v>
                </c:pt>
                <c:pt idx="334">
                  <c:v>7080.25</c:v>
                </c:pt>
                <c:pt idx="335">
                  <c:v>6280.15</c:v>
                </c:pt>
                <c:pt idx="336">
                  <c:v>6280.15</c:v>
                </c:pt>
                <c:pt idx="337">
                  <c:v>6280.15</c:v>
                </c:pt>
                <c:pt idx="338">
                  <c:v>6280.15</c:v>
                </c:pt>
                <c:pt idx="339">
                  <c:v>6280.15</c:v>
                </c:pt>
                <c:pt idx="340">
                  <c:v>6280.15</c:v>
                </c:pt>
                <c:pt idx="341">
                  <c:v>6280.15</c:v>
                </c:pt>
                <c:pt idx="342">
                  <c:v>6832.5999999999995</c:v>
                </c:pt>
                <c:pt idx="343">
                  <c:v>6832.5999999999995</c:v>
                </c:pt>
                <c:pt idx="344">
                  <c:v>6832.5999999999995</c:v>
                </c:pt>
                <c:pt idx="345">
                  <c:v>6832.5999999999995</c:v>
                </c:pt>
                <c:pt idx="346">
                  <c:v>6832.5999999999995</c:v>
                </c:pt>
                <c:pt idx="347">
                  <c:v>6832.5999999999995</c:v>
                </c:pt>
                <c:pt idx="348">
                  <c:v>6832.5999999999995</c:v>
                </c:pt>
                <c:pt idx="349">
                  <c:v>6991.3499999999995</c:v>
                </c:pt>
                <c:pt idx="350">
                  <c:v>6991.3499999999995</c:v>
                </c:pt>
                <c:pt idx="351">
                  <c:v>6991.3499999999995</c:v>
                </c:pt>
                <c:pt idx="352">
                  <c:v>6559.5499999999993</c:v>
                </c:pt>
                <c:pt idx="353">
                  <c:v>6559.5499999999993</c:v>
                </c:pt>
                <c:pt idx="354">
                  <c:v>6559.5499999999993</c:v>
                </c:pt>
                <c:pt idx="355">
                  <c:v>6559.5499999999993</c:v>
                </c:pt>
                <c:pt idx="356">
                  <c:v>6559.5499999999993</c:v>
                </c:pt>
                <c:pt idx="357">
                  <c:v>6559.5499999999993</c:v>
                </c:pt>
                <c:pt idx="358">
                  <c:v>6559.5499999999993</c:v>
                </c:pt>
                <c:pt idx="359">
                  <c:v>6959.5999999999995</c:v>
                </c:pt>
                <c:pt idx="360">
                  <c:v>6959.5999999999995</c:v>
                </c:pt>
                <c:pt idx="361">
                  <c:v>6959.5999999999995</c:v>
                </c:pt>
                <c:pt idx="362">
                  <c:v>6959.5999999999995</c:v>
                </c:pt>
                <c:pt idx="363">
                  <c:v>6394.45</c:v>
                </c:pt>
                <c:pt idx="364">
                  <c:v>6394.45</c:v>
                </c:pt>
                <c:pt idx="365">
                  <c:v>6394.45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60-4B1F-A1D0-5382D9B5639B}"/>
            </c:ext>
          </c:extLst>
        </c:ser>
        <c:ser>
          <c:idx val="7"/>
          <c:order val="7"/>
          <c:tx>
            <c:strRef>
              <c:f>'Graphs ARA PJK'!$T$4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val>
            <c:numRef>
              <c:f>'Graphs ARA PJK'!$T$5:$T$370</c:f>
              <c:numCache>
                <c:formatCode>General</c:formatCode>
                <c:ptCount val="366"/>
                <c:pt idx="0">
                  <c:v>2311.3999999999996</c:v>
                </c:pt>
                <c:pt idx="1">
                  <c:v>2311.3999999999996</c:v>
                </c:pt>
                <c:pt idx="2">
                  <c:v>2311.3999999999996</c:v>
                </c:pt>
                <c:pt idx="3">
                  <c:v>2311.3999999999996</c:v>
                </c:pt>
                <c:pt idx="4">
                  <c:v>2311.3999999999996</c:v>
                </c:pt>
                <c:pt idx="5">
                  <c:v>2311.3999999999996</c:v>
                </c:pt>
                <c:pt idx="6">
                  <c:v>2311.3999999999996</c:v>
                </c:pt>
                <c:pt idx="7">
                  <c:v>2311.3999999999996</c:v>
                </c:pt>
                <c:pt idx="8">
                  <c:v>2273.2999999999993</c:v>
                </c:pt>
                <c:pt idx="9">
                  <c:v>2273.2999999999993</c:v>
                </c:pt>
                <c:pt idx="10">
                  <c:v>2273.2999999999993</c:v>
                </c:pt>
                <c:pt idx="11">
                  <c:v>1581.1499999999996</c:v>
                </c:pt>
                <c:pt idx="12">
                  <c:v>1581.1499999999996</c:v>
                </c:pt>
                <c:pt idx="13">
                  <c:v>1035.0500000000002</c:v>
                </c:pt>
                <c:pt idx="14">
                  <c:v>1206.5</c:v>
                </c:pt>
                <c:pt idx="15">
                  <c:v>1397</c:v>
                </c:pt>
                <c:pt idx="16">
                  <c:v>1397</c:v>
                </c:pt>
                <c:pt idx="17">
                  <c:v>1397</c:v>
                </c:pt>
                <c:pt idx="18">
                  <c:v>1466.8499999999995</c:v>
                </c:pt>
                <c:pt idx="19">
                  <c:v>1466.8499999999995</c:v>
                </c:pt>
                <c:pt idx="20">
                  <c:v>1466.8499999999995</c:v>
                </c:pt>
                <c:pt idx="21">
                  <c:v>1466.8499999999995</c:v>
                </c:pt>
                <c:pt idx="22">
                  <c:v>1327.1499999999996</c:v>
                </c:pt>
                <c:pt idx="23">
                  <c:v>1327.1499999999996</c:v>
                </c:pt>
                <c:pt idx="24">
                  <c:v>1327.1499999999996</c:v>
                </c:pt>
                <c:pt idx="25">
                  <c:v>1682.75</c:v>
                </c:pt>
                <c:pt idx="26">
                  <c:v>1682.75</c:v>
                </c:pt>
                <c:pt idx="27">
                  <c:v>1682.75</c:v>
                </c:pt>
                <c:pt idx="28">
                  <c:v>1682.75</c:v>
                </c:pt>
                <c:pt idx="29">
                  <c:v>2146.3000000000002</c:v>
                </c:pt>
                <c:pt idx="30">
                  <c:v>2146.3000000000002</c:v>
                </c:pt>
                <c:pt idx="31">
                  <c:v>2146.3000000000002</c:v>
                </c:pt>
                <c:pt idx="32">
                  <c:v>1892.3000000000002</c:v>
                </c:pt>
                <c:pt idx="33">
                  <c:v>1892.3000000000002</c:v>
                </c:pt>
                <c:pt idx="34">
                  <c:v>2959.0999999999995</c:v>
                </c:pt>
                <c:pt idx="35">
                  <c:v>2959.0999999999995</c:v>
                </c:pt>
                <c:pt idx="36">
                  <c:v>2355.8499999999995</c:v>
                </c:pt>
                <c:pt idx="37">
                  <c:v>2355.8499999999995</c:v>
                </c:pt>
                <c:pt idx="38">
                  <c:v>2355.8499999999995</c:v>
                </c:pt>
                <c:pt idx="39">
                  <c:v>2355.8499999999995</c:v>
                </c:pt>
                <c:pt idx="40">
                  <c:v>2355.8499999999995</c:v>
                </c:pt>
                <c:pt idx="41">
                  <c:v>1276.3499999999995</c:v>
                </c:pt>
                <c:pt idx="42">
                  <c:v>1276.3499999999995</c:v>
                </c:pt>
                <c:pt idx="43">
                  <c:v>1854.1999999999989</c:v>
                </c:pt>
                <c:pt idx="44">
                  <c:v>1854.1999999999989</c:v>
                </c:pt>
                <c:pt idx="45">
                  <c:v>1854.1999999999989</c:v>
                </c:pt>
                <c:pt idx="46">
                  <c:v>1854.1999999999989</c:v>
                </c:pt>
                <c:pt idx="47">
                  <c:v>1854.1999999999989</c:v>
                </c:pt>
                <c:pt idx="48">
                  <c:v>2127.25</c:v>
                </c:pt>
                <c:pt idx="49">
                  <c:v>2127.25</c:v>
                </c:pt>
                <c:pt idx="50">
                  <c:v>1784.3500000000004</c:v>
                </c:pt>
                <c:pt idx="51">
                  <c:v>1784.3500000000004</c:v>
                </c:pt>
                <c:pt idx="52">
                  <c:v>1784.3500000000004</c:v>
                </c:pt>
                <c:pt idx="53">
                  <c:v>1784.3500000000004</c:v>
                </c:pt>
                <c:pt idx="54">
                  <c:v>1784.3500000000004</c:v>
                </c:pt>
                <c:pt idx="55">
                  <c:v>1822.4500000000007</c:v>
                </c:pt>
                <c:pt idx="56">
                  <c:v>2152.6500000000005</c:v>
                </c:pt>
                <c:pt idx="57">
                  <c:v>2152.6500000000005</c:v>
                </c:pt>
                <c:pt idx="58">
                  <c:v>2152.6500000000005</c:v>
                </c:pt>
                <c:pt idx="59">
                  <c:v>2152.6500000000005</c:v>
                </c:pt>
                <c:pt idx="60">
                  <c:v>2152.6500000000005</c:v>
                </c:pt>
                <c:pt idx="61">
                  <c:v>2152.6500000000005</c:v>
                </c:pt>
                <c:pt idx="62">
                  <c:v>2285.9999999999991</c:v>
                </c:pt>
                <c:pt idx="63">
                  <c:v>2260.5999999999995</c:v>
                </c:pt>
                <c:pt idx="64">
                  <c:v>2438.3999999999996</c:v>
                </c:pt>
                <c:pt idx="65">
                  <c:v>2438.3999999999996</c:v>
                </c:pt>
                <c:pt idx="66">
                  <c:v>2438.3999999999996</c:v>
                </c:pt>
                <c:pt idx="67">
                  <c:v>2438.3999999999996</c:v>
                </c:pt>
                <c:pt idx="68">
                  <c:v>2438.3999999999996</c:v>
                </c:pt>
                <c:pt idx="69">
                  <c:v>3111.5</c:v>
                </c:pt>
                <c:pt idx="70">
                  <c:v>3111.5</c:v>
                </c:pt>
                <c:pt idx="71">
                  <c:v>2844.7999999999993</c:v>
                </c:pt>
                <c:pt idx="72">
                  <c:v>3308.3499999999995</c:v>
                </c:pt>
                <c:pt idx="73">
                  <c:v>3308.3499999999995</c:v>
                </c:pt>
                <c:pt idx="74">
                  <c:v>3308.3499999999995</c:v>
                </c:pt>
                <c:pt idx="75">
                  <c:v>3308.3499999999995</c:v>
                </c:pt>
                <c:pt idx="76">
                  <c:v>2025.6499999999996</c:v>
                </c:pt>
                <c:pt idx="77">
                  <c:v>2025.6499999999996</c:v>
                </c:pt>
                <c:pt idx="78">
                  <c:v>2025.6499999999996</c:v>
                </c:pt>
                <c:pt idx="79">
                  <c:v>1403.3499999999995</c:v>
                </c:pt>
                <c:pt idx="80">
                  <c:v>1403.3499999999995</c:v>
                </c:pt>
                <c:pt idx="81">
                  <c:v>1143</c:v>
                </c:pt>
                <c:pt idx="82">
                  <c:v>1143</c:v>
                </c:pt>
                <c:pt idx="83">
                  <c:v>1784.3500000000004</c:v>
                </c:pt>
                <c:pt idx="84">
                  <c:v>1854.2000000000007</c:v>
                </c:pt>
                <c:pt idx="85">
                  <c:v>1854.2000000000007</c:v>
                </c:pt>
                <c:pt idx="86">
                  <c:v>1911.3500000000004</c:v>
                </c:pt>
                <c:pt idx="87">
                  <c:v>1911.3500000000004</c:v>
                </c:pt>
                <c:pt idx="88">
                  <c:v>2139.9499999999989</c:v>
                </c:pt>
                <c:pt idx="89">
                  <c:v>2139.9499999999989</c:v>
                </c:pt>
                <c:pt idx="90">
                  <c:v>2139.9499999999989</c:v>
                </c:pt>
                <c:pt idx="91">
                  <c:v>2139.9499999999989</c:v>
                </c:pt>
                <c:pt idx="92">
                  <c:v>2139.9499999999989</c:v>
                </c:pt>
                <c:pt idx="93">
                  <c:v>2101.8499999999995</c:v>
                </c:pt>
                <c:pt idx="94">
                  <c:v>2101.8499999999995</c:v>
                </c:pt>
                <c:pt idx="95">
                  <c:v>2114.5500000000002</c:v>
                </c:pt>
                <c:pt idx="96">
                  <c:v>2114.5500000000002</c:v>
                </c:pt>
                <c:pt idx="97">
                  <c:v>2216.1500000000005</c:v>
                </c:pt>
                <c:pt idx="98">
                  <c:v>2216.1500000000005</c:v>
                </c:pt>
                <c:pt idx="99">
                  <c:v>2216.1500000000005</c:v>
                </c:pt>
                <c:pt idx="100">
                  <c:v>1981.2000000000007</c:v>
                </c:pt>
                <c:pt idx="101">
                  <c:v>1981.2000000000007</c:v>
                </c:pt>
                <c:pt idx="102">
                  <c:v>1981.2000000000007</c:v>
                </c:pt>
                <c:pt idx="103">
                  <c:v>1981.2000000000007</c:v>
                </c:pt>
                <c:pt idx="104">
                  <c:v>1028.7000000000007</c:v>
                </c:pt>
                <c:pt idx="105">
                  <c:v>1028.7000000000007</c:v>
                </c:pt>
                <c:pt idx="106">
                  <c:v>1028.7000000000007</c:v>
                </c:pt>
                <c:pt idx="107">
                  <c:v>730.25</c:v>
                </c:pt>
                <c:pt idx="108">
                  <c:v>730.25</c:v>
                </c:pt>
                <c:pt idx="109">
                  <c:v>869.94999999999982</c:v>
                </c:pt>
                <c:pt idx="110">
                  <c:v>869.94999999999982</c:v>
                </c:pt>
                <c:pt idx="111">
                  <c:v>869.94999999999982</c:v>
                </c:pt>
                <c:pt idx="112">
                  <c:v>831.85000000000036</c:v>
                </c:pt>
                <c:pt idx="113">
                  <c:v>831.85000000000036</c:v>
                </c:pt>
                <c:pt idx="114">
                  <c:v>1358.9000000000005</c:v>
                </c:pt>
                <c:pt idx="115">
                  <c:v>1358.9000000000005</c:v>
                </c:pt>
                <c:pt idx="116">
                  <c:v>1231.9000000000005</c:v>
                </c:pt>
                <c:pt idx="117">
                  <c:v>1231.9000000000005</c:v>
                </c:pt>
                <c:pt idx="118">
                  <c:v>1231.9000000000005</c:v>
                </c:pt>
                <c:pt idx="119">
                  <c:v>1231.9000000000005</c:v>
                </c:pt>
                <c:pt idx="120">
                  <c:v>1231.9000000000005</c:v>
                </c:pt>
                <c:pt idx="121">
                  <c:v>1174.75</c:v>
                </c:pt>
                <c:pt idx="122">
                  <c:v>1174.75</c:v>
                </c:pt>
                <c:pt idx="123">
                  <c:v>1892.3000000000002</c:v>
                </c:pt>
                <c:pt idx="124">
                  <c:v>1892.3000000000002</c:v>
                </c:pt>
                <c:pt idx="125">
                  <c:v>1797.0500000000002</c:v>
                </c:pt>
                <c:pt idx="126">
                  <c:v>1797.0500000000002</c:v>
                </c:pt>
                <c:pt idx="127">
                  <c:v>1797.0500000000002</c:v>
                </c:pt>
                <c:pt idx="128">
                  <c:v>1600.2000000000007</c:v>
                </c:pt>
                <c:pt idx="129">
                  <c:v>1600.2000000000007</c:v>
                </c:pt>
                <c:pt idx="130">
                  <c:v>1638.3000000000011</c:v>
                </c:pt>
                <c:pt idx="131">
                  <c:v>1638.3000000000011</c:v>
                </c:pt>
                <c:pt idx="132">
                  <c:v>1009.6500000000005</c:v>
                </c:pt>
                <c:pt idx="133">
                  <c:v>692.15000000000055</c:v>
                </c:pt>
                <c:pt idx="134">
                  <c:v>889.00000000000091</c:v>
                </c:pt>
                <c:pt idx="135">
                  <c:v>889.00000000000091</c:v>
                </c:pt>
                <c:pt idx="136">
                  <c:v>889.00000000000091</c:v>
                </c:pt>
                <c:pt idx="137">
                  <c:v>933.44999999999982</c:v>
                </c:pt>
                <c:pt idx="138">
                  <c:v>933.44999999999982</c:v>
                </c:pt>
                <c:pt idx="139">
                  <c:v>939.79999999999927</c:v>
                </c:pt>
                <c:pt idx="140">
                  <c:v>939.79999999999927</c:v>
                </c:pt>
                <c:pt idx="141">
                  <c:v>958.84999999999945</c:v>
                </c:pt>
                <c:pt idx="142">
                  <c:v>958.84999999999945</c:v>
                </c:pt>
                <c:pt idx="143">
                  <c:v>958.84999999999945</c:v>
                </c:pt>
                <c:pt idx="144">
                  <c:v>920.74999999999909</c:v>
                </c:pt>
                <c:pt idx="145">
                  <c:v>920.74999999999909</c:v>
                </c:pt>
                <c:pt idx="146">
                  <c:v>920.74999999999909</c:v>
                </c:pt>
                <c:pt idx="147">
                  <c:v>920.74999999999909</c:v>
                </c:pt>
                <c:pt idx="148">
                  <c:v>1066.7999999999993</c:v>
                </c:pt>
                <c:pt idx="149">
                  <c:v>1066.7999999999993</c:v>
                </c:pt>
                <c:pt idx="150">
                  <c:v>1066.7999999999993</c:v>
                </c:pt>
                <c:pt idx="151">
                  <c:v>1263.6499999999996</c:v>
                </c:pt>
                <c:pt idx="152">
                  <c:v>1263.6499999999996</c:v>
                </c:pt>
                <c:pt idx="153">
                  <c:v>1263.6499999999996</c:v>
                </c:pt>
                <c:pt idx="154">
                  <c:v>2038.3499999999995</c:v>
                </c:pt>
                <c:pt idx="155">
                  <c:v>2038.3499999999995</c:v>
                </c:pt>
                <c:pt idx="156">
                  <c:v>2038.3499999999995</c:v>
                </c:pt>
                <c:pt idx="157">
                  <c:v>2038.3499999999995</c:v>
                </c:pt>
                <c:pt idx="158">
                  <c:v>2228.8499999999995</c:v>
                </c:pt>
                <c:pt idx="159">
                  <c:v>2228.8499999999995</c:v>
                </c:pt>
                <c:pt idx="160">
                  <c:v>2438.4000000000005</c:v>
                </c:pt>
                <c:pt idx="161">
                  <c:v>2736.8500000000004</c:v>
                </c:pt>
                <c:pt idx="162">
                  <c:v>2736.8500000000004</c:v>
                </c:pt>
                <c:pt idx="163">
                  <c:v>2736.8500000000004</c:v>
                </c:pt>
                <c:pt idx="164">
                  <c:v>2736.8500000000004</c:v>
                </c:pt>
                <c:pt idx="165">
                  <c:v>2736.8500000000004</c:v>
                </c:pt>
                <c:pt idx="166">
                  <c:v>2736.8500000000004</c:v>
                </c:pt>
                <c:pt idx="167">
                  <c:v>2533.6499999999996</c:v>
                </c:pt>
                <c:pt idx="168">
                  <c:v>1695.4499999999998</c:v>
                </c:pt>
                <c:pt idx="169">
                  <c:v>2006.6000000000004</c:v>
                </c:pt>
                <c:pt idx="170">
                  <c:v>2006.6000000000004</c:v>
                </c:pt>
                <c:pt idx="171">
                  <c:v>2006.6000000000004</c:v>
                </c:pt>
                <c:pt idx="172">
                  <c:v>1873.25</c:v>
                </c:pt>
                <c:pt idx="173">
                  <c:v>1873.25</c:v>
                </c:pt>
                <c:pt idx="174">
                  <c:v>2393.9500000000007</c:v>
                </c:pt>
                <c:pt idx="175">
                  <c:v>2393.9500000000007</c:v>
                </c:pt>
                <c:pt idx="176">
                  <c:v>2286</c:v>
                </c:pt>
                <c:pt idx="177">
                  <c:v>2286</c:v>
                </c:pt>
                <c:pt idx="178">
                  <c:v>2286</c:v>
                </c:pt>
                <c:pt idx="179">
                  <c:v>2286</c:v>
                </c:pt>
                <c:pt idx="180">
                  <c:v>2286</c:v>
                </c:pt>
                <c:pt idx="181">
                  <c:v>2590.7999999999993</c:v>
                </c:pt>
                <c:pt idx="182">
                  <c:v>2590.7999999999993</c:v>
                </c:pt>
                <c:pt idx="183">
                  <c:v>1809.75</c:v>
                </c:pt>
                <c:pt idx="184">
                  <c:v>1809.75</c:v>
                </c:pt>
                <c:pt idx="185">
                  <c:v>1809.75</c:v>
                </c:pt>
                <c:pt idx="186">
                  <c:v>1809.75</c:v>
                </c:pt>
                <c:pt idx="187">
                  <c:v>1809.75</c:v>
                </c:pt>
                <c:pt idx="188">
                  <c:v>1758.9500000000007</c:v>
                </c:pt>
                <c:pt idx="189">
                  <c:v>1758.9500000000007</c:v>
                </c:pt>
                <c:pt idx="190">
                  <c:v>1695.4500000000007</c:v>
                </c:pt>
                <c:pt idx="191">
                  <c:v>1695.4500000000007</c:v>
                </c:pt>
                <c:pt idx="192">
                  <c:v>1695.4500000000007</c:v>
                </c:pt>
                <c:pt idx="193">
                  <c:v>1574.8000000000011</c:v>
                </c:pt>
                <c:pt idx="194">
                  <c:v>1574.8000000000011</c:v>
                </c:pt>
                <c:pt idx="195">
                  <c:v>1670.0500000000011</c:v>
                </c:pt>
                <c:pt idx="196">
                  <c:v>1670.0500000000011</c:v>
                </c:pt>
                <c:pt idx="197">
                  <c:v>1574.8000000000011</c:v>
                </c:pt>
                <c:pt idx="198">
                  <c:v>1574.8000000000011</c:v>
                </c:pt>
                <c:pt idx="199">
                  <c:v>1574.8000000000011</c:v>
                </c:pt>
                <c:pt idx="200">
                  <c:v>1885.9500000000007</c:v>
                </c:pt>
                <c:pt idx="201">
                  <c:v>1885.9500000000007</c:v>
                </c:pt>
                <c:pt idx="202">
                  <c:v>2787.6499999999996</c:v>
                </c:pt>
                <c:pt idx="203">
                  <c:v>2787.6499999999996</c:v>
                </c:pt>
                <c:pt idx="204">
                  <c:v>3251.1999999999989</c:v>
                </c:pt>
                <c:pt idx="205">
                  <c:v>3359.1499999999996</c:v>
                </c:pt>
                <c:pt idx="206">
                  <c:v>3359.1499999999996</c:v>
                </c:pt>
                <c:pt idx="207">
                  <c:v>3359.1499999999996</c:v>
                </c:pt>
                <c:pt idx="208">
                  <c:v>3359.1499999999996</c:v>
                </c:pt>
                <c:pt idx="209">
                  <c:v>3568.7000000000007</c:v>
                </c:pt>
                <c:pt idx="210">
                  <c:v>3568.7000000000007</c:v>
                </c:pt>
                <c:pt idx="211">
                  <c:v>4349.75</c:v>
                </c:pt>
                <c:pt idx="212">
                  <c:v>4349.75</c:v>
                </c:pt>
                <c:pt idx="213">
                  <c:v>4349.75</c:v>
                </c:pt>
                <c:pt idx="214">
                  <c:v>4349.75</c:v>
                </c:pt>
                <c:pt idx="215">
                  <c:v>4349.75</c:v>
                </c:pt>
                <c:pt idx="216">
                  <c:v>3987.7999999999993</c:v>
                </c:pt>
                <c:pt idx="217">
                  <c:v>3987.7999999999993</c:v>
                </c:pt>
                <c:pt idx="218">
                  <c:v>3746.5</c:v>
                </c:pt>
                <c:pt idx="219">
                  <c:v>3746.5</c:v>
                </c:pt>
                <c:pt idx="220">
                  <c:v>3746.5</c:v>
                </c:pt>
                <c:pt idx="221">
                  <c:v>3746.5</c:v>
                </c:pt>
                <c:pt idx="222">
                  <c:v>3746.5</c:v>
                </c:pt>
                <c:pt idx="223">
                  <c:v>3721.1000000000004</c:v>
                </c:pt>
                <c:pt idx="224">
                  <c:v>3721.1000000000004</c:v>
                </c:pt>
                <c:pt idx="225">
                  <c:v>4216.3999999999996</c:v>
                </c:pt>
                <c:pt idx="226">
                  <c:v>4216.3999999999996</c:v>
                </c:pt>
                <c:pt idx="227">
                  <c:v>4216.3999999999996</c:v>
                </c:pt>
                <c:pt idx="228">
                  <c:v>4140.1999999999989</c:v>
                </c:pt>
                <c:pt idx="229">
                  <c:v>4140.1999999999989</c:v>
                </c:pt>
                <c:pt idx="230">
                  <c:v>4591.0499999999993</c:v>
                </c:pt>
                <c:pt idx="231">
                  <c:v>4591.0499999999993</c:v>
                </c:pt>
                <c:pt idx="232">
                  <c:v>4508.5</c:v>
                </c:pt>
                <c:pt idx="233">
                  <c:v>4508.5</c:v>
                </c:pt>
                <c:pt idx="234">
                  <c:v>4508.5</c:v>
                </c:pt>
                <c:pt idx="235">
                  <c:v>4508.5</c:v>
                </c:pt>
                <c:pt idx="236">
                  <c:v>4508.5</c:v>
                </c:pt>
                <c:pt idx="237">
                  <c:v>4521.2000000000007</c:v>
                </c:pt>
                <c:pt idx="238">
                  <c:v>4521.2000000000007</c:v>
                </c:pt>
                <c:pt idx="239">
                  <c:v>4203.7000000000007</c:v>
                </c:pt>
                <c:pt idx="240">
                  <c:v>4203.7000000000007</c:v>
                </c:pt>
                <c:pt idx="241">
                  <c:v>4203.7000000000007</c:v>
                </c:pt>
                <c:pt idx="242">
                  <c:v>4203.7000000000007</c:v>
                </c:pt>
                <c:pt idx="243">
                  <c:v>4203.7000000000007</c:v>
                </c:pt>
                <c:pt idx="244">
                  <c:v>4203.7000000000007</c:v>
                </c:pt>
                <c:pt idx="245">
                  <c:v>4203.7000000000007</c:v>
                </c:pt>
                <c:pt idx="246">
                  <c:v>4940.3</c:v>
                </c:pt>
                <c:pt idx="247">
                  <c:v>4940.3</c:v>
                </c:pt>
                <c:pt idx="248">
                  <c:v>4940.3</c:v>
                </c:pt>
                <c:pt idx="249">
                  <c:v>4940.3</c:v>
                </c:pt>
                <c:pt idx="250">
                  <c:v>4940.3</c:v>
                </c:pt>
                <c:pt idx="251">
                  <c:v>4063.9999999999991</c:v>
                </c:pt>
                <c:pt idx="252">
                  <c:v>4063.9999999999991</c:v>
                </c:pt>
                <c:pt idx="253">
                  <c:v>4146.5499999999993</c:v>
                </c:pt>
                <c:pt idx="254">
                  <c:v>4146.5499999999993</c:v>
                </c:pt>
                <c:pt idx="255">
                  <c:v>4146.5499999999993</c:v>
                </c:pt>
                <c:pt idx="256">
                  <c:v>3568.7000000000007</c:v>
                </c:pt>
                <c:pt idx="257">
                  <c:v>3568.7000000000007</c:v>
                </c:pt>
                <c:pt idx="258">
                  <c:v>3721.1000000000004</c:v>
                </c:pt>
                <c:pt idx="259">
                  <c:v>5010.1499999999996</c:v>
                </c:pt>
                <c:pt idx="260">
                  <c:v>5048.25</c:v>
                </c:pt>
                <c:pt idx="261">
                  <c:v>5048.25</c:v>
                </c:pt>
                <c:pt idx="262">
                  <c:v>5048.25</c:v>
                </c:pt>
                <c:pt idx="263">
                  <c:v>5048.25</c:v>
                </c:pt>
                <c:pt idx="264">
                  <c:v>5048.25</c:v>
                </c:pt>
                <c:pt idx="265">
                  <c:v>5048.25</c:v>
                </c:pt>
                <c:pt idx="266">
                  <c:v>3613.1499999999996</c:v>
                </c:pt>
                <c:pt idx="267">
                  <c:v>4140.1999999999989</c:v>
                </c:pt>
                <c:pt idx="268">
                  <c:v>4140.1999999999989</c:v>
                </c:pt>
                <c:pt idx="269">
                  <c:v>4140.1999999999989</c:v>
                </c:pt>
                <c:pt idx="270">
                  <c:v>4140.1999999999989</c:v>
                </c:pt>
                <c:pt idx="271">
                  <c:v>4140.1999999999989</c:v>
                </c:pt>
                <c:pt idx="272">
                  <c:v>4140.1999999999989</c:v>
                </c:pt>
                <c:pt idx="273">
                  <c:v>5969</c:v>
                </c:pt>
                <c:pt idx="274">
                  <c:v>5918.2000000000007</c:v>
                </c:pt>
                <c:pt idx="275">
                  <c:v>5918.2000000000007</c:v>
                </c:pt>
                <c:pt idx="276">
                  <c:v>5918.2000000000007</c:v>
                </c:pt>
                <c:pt idx="277">
                  <c:v>5918.2000000000007</c:v>
                </c:pt>
                <c:pt idx="278">
                  <c:v>5918.2000000000007</c:v>
                </c:pt>
                <c:pt idx="279">
                  <c:v>5918.2000000000007</c:v>
                </c:pt>
                <c:pt idx="280">
                  <c:v>5353.0499999999993</c:v>
                </c:pt>
                <c:pt idx="281">
                  <c:v>4679.9499999999989</c:v>
                </c:pt>
                <c:pt idx="282">
                  <c:v>4679.9499999999989</c:v>
                </c:pt>
                <c:pt idx="283">
                  <c:v>4679.9499999999989</c:v>
                </c:pt>
                <c:pt idx="284">
                  <c:v>4679.9499999999989</c:v>
                </c:pt>
                <c:pt idx="285">
                  <c:v>4679.9499999999989</c:v>
                </c:pt>
                <c:pt idx="286">
                  <c:v>4679.9499999999989</c:v>
                </c:pt>
                <c:pt idx="287">
                  <c:v>4851.3999999999996</c:v>
                </c:pt>
                <c:pt idx="288">
                  <c:v>4514.8499999999995</c:v>
                </c:pt>
                <c:pt idx="289">
                  <c:v>4514.8499999999995</c:v>
                </c:pt>
                <c:pt idx="290">
                  <c:v>4514.8499999999995</c:v>
                </c:pt>
                <c:pt idx="291">
                  <c:v>4514.8499999999995</c:v>
                </c:pt>
                <c:pt idx="292">
                  <c:v>4514.8499999999995</c:v>
                </c:pt>
                <c:pt idx="293">
                  <c:v>4514.8499999999995</c:v>
                </c:pt>
                <c:pt idx="294">
                  <c:v>4267.2</c:v>
                </c:pt>
                <c:pt idx="295">
                  <c:v>4216.3999999999996</c:v>
                </c:pt>
                <c:pt idx="296">
                  <c:v>4216.3999999999996</c:v>
                </c:pt>
                <c:pt idx="297">
                  <c:v>4216.3999999999996</c:v>
                </c:pt>
                <c:pt idx="298">
                  <c:v>4216.3999999999996</c:v>
                </c:pt>
                <c:pt idx="299">
                  <c:v>4216.3999999999996</c:v>
                </c:pt>
                <c:pt idx="300">
                  <c:v>4559.3</c:v>
                </c:pt>
                <c:pt idx="301">
                  <c:v>4451.3499999999995</c:v>
                </c:pt>
                <c:pt idx="302">
                  <c:v>4451.3499999999995</c:v>
                </c:pt>
                <c:pt idx="303">
                  <c:v>4451.3499999999995</c:v>
                </c:pt>
                <c:pt idx="304">
                  <c:v>4451.3499999999995</c:v>
                </c:pt>
                <c:pt idx="305">
                  <c:v>4451.3499999999995</c:v>
                </c:pt>
                <c:pt idx="306">
                  <c:v>4451.3499999999995</c:v>
                </c:pt>
                <c:pt idx="307">
                  <c:v>4013.1999999999989</c:v>
                </c:pt>
                <c:pt idx="308">
                  <c:v>4013.1999999999989</c:v>
                </c:pt>
                <c:pt idx="309">
                  <c:v>3689.3499999999985</c:v>
                </c:pt>
                <c:pt idx="310">
                  <c:v>4121.1499999999987</c:v>
                </c:pt>
                <c:pt idx="311">
                  <c:v>4121.1499999999987</c:v>
                </c:pt>
                <c:pt idx="312">
                  <c:v>4121.1499999999987</c:v>
                </c:pt>
                <c:pt idx="313">
                  <c:v>4121.1499999999987</c:v>
                </c:pt>
                <c:pt idx="314">
                  <c:v>4121.1499999999987</c:v>
                </c:pt>
                <c:pt idx="315">
                  <c:v>4121.1499999999987</c:v>
                </c:pt>
                <c:pt idx="316">
                  <c:v>4260.8499999999995</c:v>
                </c:pt>
                <c:pt idx="317">
                  <c:v>4140.2</c:v>
                </c:pt>
                <c:pt idx="318">
                  <c:v>4140.2</c:v>
                </c:pt>
                <c:pt idx="319">
                  <c:v>4140.2</c:v>
                </c:pt>
                <c:pt idx="320">
                  <c:v>4140.2</c:v>
                </c:pt>
                <c:pt idx="321">
                  <c:v>4140.2</c:v>
                </c:pt>
                <c:pt idx="322">
                  <c:v>4140.2</c:v>
                </c:pt>
                <c:pt idx="323">
                  <c:v>4260.8499999999995</c:v>
                </c:pt>
                <c:pt idx="324">
                  <c:v>3809.9999999999991</c:v>
                </c:pt>
                <c:pt idx="325">
                  <c:v>3702.0499999999993</c:v>
                </c:pt>
                <c:pt idx="326">
                  <c:v>3702.0499999999993</c:v>
                </c:pt>
                <c:pt idx="327">
                  <c:v>3702.0499999999993</c:v>
                </c:pt>
                <c:pt idx="328">
                  <c:v>3702.0499999999993</c:v>
                </c:pt>
                <c:pt idx="329">
                  <c:v>3702.0499999999993</c:v>
                </c:pt>
                <c:pt idx="330">
                  <c:v>2101.8500000000004</c:v>
                </c:pt>
                <c:pt idx="331">
                  <c:v>1968.5</c:v>
                </c:pt>
                <c:pt idx="332">
                  <c:v>1968.5</c:v>
                </c:pt>
                <c:pt idx="333">
                  <c:v>1968.5</c:v>
                </c:pt>
                <c:pt idx="334">
                  <c:v>1968.5</c:v>
                </c:pt>
                <c:pt idx="335">
                  <c:v>2768.6000000000004</c:v>
                </c:pt>
                <c:pt idx="336">
                  <c:v>2768.6000000000004</c:v>
                </c:pt>
                <c:pt idx="337">
                  <c:v>2952.75</c:v>
                </c:pt>
                <c:pt idx="338">
                  <c:v>2952.75</c:v>
                </c:pt>
                <c:pt idx="339">
                  <c:v>2952.75</c:v>
                </c:pt>
                <c:pt idx="340">
                  <c:v>3124.2000000000007</c:v>
                </c:pt>
                <c:pt idx="341">
                  <c:v>3124.2000000000007</c:v>
                </c:pt>
                <c:pt idx="342">
                  <c:v>2571.7500000000009</c:v>
                </c:pt>
                <c:pt idx="343">
                  <c:v>2571.7500000000009</c:v>
                </c:pt>
                <c:pt idx="344">
                  <c:v>2571.7500000000009</c:v>
                </c:pt>
                <c:pt idx="345">
                  <c:v>2571.7500000000009</c:v>
                </c:pt>
                <c:pt idx="346">
                  <c:v>2571.7500000000009</c:v>
                </c:pt>
                <c:pt idx="347">
                  <c:v>1924.0500000000002</c:v>
                </c:pt>
                <c:pt idx="348">
                  <c:v>1924.0500000000002</c:v>
                </c:pt>
                <c:pt idx="349">
                  <c:v>1765.3000000000002</c:v>
                </c:pt>
                <c:pt idx="350">
                  <c:v>1765.3000000000002</c:v>
                </c:pt>
                <c:pt idx="351">
                  <c:v>1765.3000000000002</c:v>
                </c:pt>
                <c:pt idx="352">
                  <c:v>2197.1000000000004</c:v>
                </c:pt>
                <c:pt idx="353">
                  <c:v>2197.1000000000004</c:v>
                </c:pt>
                <c:pt idx="354">
                  <c:v>2628.8999999999996</c:v>
                </c:pt>
                <c:pt idx="355">
                  <c:v>2628.8999999999996</c:v>
                </c:pt>
                <c:pt idx="356">
                  <c:v>2628.8999999999996</c:v>
                </c:pt>
                <c:pt idx="357">
                  <c:v>2628.8999999999996</c:v>
                </c:pt>
                <c:pt idx="358">
                  <c:v>2628.8999999999996</c:v>
                </c:pt>
                <c:pt idx="359">
                  <c:v>2228.8499999999995</c:v>
                </c:pt>
                <c:pt idx="360">
                  <c:v>2228.8499999999995</c:v>
                </c:pt>
                <c:pt idx="361">
                  <c:v>1905.0000000000009</c:v>
                </c:pt>
                <c:pt idx="362">
                  <c:v>1905.0000000000009</c:v>
                </c:pt>
                <c:pt idx="363">
                  <c:v>2470.1500000000005</c:v>
                </c:pt>
                <c:pt idx="364">
                  <c:v>2470.1500000000005</c:v>
                </c:pt>
                <c:pt idx="365">
                  <c:v>2470.1500000000005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60-4B1F-A1D0-5382D9B5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905624"/>
        <c:axId val="1106903656"/>
      </c:areaChart>
      <c:lineChart>
        <c:grouping val="standard"/>
        <c:varyColors val="0"/>
        <c:ser>
          <c:idx val="0"/>
          <c:order val="0"/>
          <c:tx>
            <c:strRef>
              <c:f>'Graphs ARA PJK'!$L$4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ARA PJK'!$K$5:$K$370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'Graphs ARA PJK'!$L$5:$L$370</c:f>
              <c:numCache>
                <c:formatCode>General</c:formatCode>
                <c:ptCount val="366"/>
                <c:pt idx="0">
                  <c:v>8655.0499999999993</c:v>
                </c:pt>
                <c:pt idx="1">
                  <c:v>8655.0499999999993</c:v>
                </c:pt>
                <c:pt idx="2">
                  <c:v>8655.0499999999993</c:v>
                </c:pt>
                <c:pt idx="3">
                  <c:v>8655.0499999999993</c:v>
                </c:pt>
                <c:pt idx="4">
                  <c:v>8655.0499999999993</c:v>
                </c:pt>
                <c:pt idx="5">
                  <c:v>8655.0499999999993</c:v>
                </c:pt>
                <c:pt idx="6">
                  <c:v>8655.0499999999993</c:v>
                </c:pt>
                <c:pt idx="7">
                  <c:v>8655.0499999999993</c:v>
                </c:pt>
                <c:pt idx="8">
                  <c:v>8655.0499999999993</c:v>
                </c:pt>
                <c:pt idx="9">
                  <c:v>8655.0499999999993</c:v>
                </c:pt>
                <c:pt idx="10">
                  <c:v>8655.0499999999993</c:v>
                </c:pt>
                <c:pt idx="11">
                  <c:v>8655.0499999999993</c:v>
                </c:pt>
                <c:pt idx="12">
                  <c:v>8655.0499999999993</c:v>
                </c:pt>
                <c:pt idx="13">
                  <c:v>8020.0499999999993</c:v>
                </c:pt>
                <c:pt idx="14">
                  <c:v>8020.0499999999993</c:v>
                </c:pt>
                <c:pt idx="15">
                  <c:v>8020.0499999999993</c:v>
                </c:pt>
                <c:pt idx="16">
                  <c:v>8020.0499999999993</c:v>
                </c:pt>
                <c:pt idx="17">
                  <c:v>8020.0499999999993</c:v>
                </c:pt>
                <c:pt idx="18">
                  <c:v>8020.0499999999993</c:v>
                </c:pt>
                <c:pt idx="19">
                  <c:v>8020.0499999999993</c:v>
                </c:pt>
                <c:pt idx="20">
                  <c:v>7435.8499999999995</c:v>
                </c:pt>
                <c:pt idx="21">
                  <c:v>7435.8499999999995</c:v>
                </c:pt>
                <c:pt idx="22">
                  <c:v>7435.8499999999995</c:v>
                </c:pt>
                <c:pt idx="23">
                  <c:v>7435.8499999999995</c:v>
                </c:pt>
                <c:pt idx="24">
                  <c:v>7435.8499999999995</c:v>
                </c:pt>
                <c:pt idx="25">
                  <c:v>7435.8499999999995</c:v>
                </c:pt>
                <c:pt idx="26">
                  <c:v>7435.8499999999995</c:v>
                </c:pt>
                <c:pt idx="27">
                  <c:v>8280.4</c:v>
                </c:pt>
                <c:pt idx="28">
                  <c:v>8280.4</c:v>
                </c:pt>
                <c:pt idx="29">
                  <c:v>8280.4</c:v>
                </c:pt>
                <c:pt idx="30">
                  <c:v>8280.4</c:v>
                </c:pt>
                <c:pt idx="31">
                  <c:v>8280.4</c:v>
                </c:pt>
                <c:pt idx="32">
                  <c:v>8280.4</c:v>
                </c:pt>
                <c:pt idx="33">
                  <c:v>8280.4</c:v>
                </c:pt>
                <c:pt idx="34">
                  <c:v>9347.1999999999989</c:v>
                </c:pt>
                <c:pt idx="35">
                  <c:v>9347.1999999999989</c:v>
                </c:pt>
                <c:pt idx="36">
                  <c:v>9347.1999999999989</c:v>
                </c:pt>
                <c:pt idx="37">
                  <c:v>9347.1999999999989</c:v>
                </c:pt>
                <c:pt idx="38">
                  <c:v>9347.1999999999989</c:v>
                </c:pt>
                <c:pt idx="39">
                  <c:v>9347.1999999999989</c:v>
                </c:pt>
                <c:pt idx="40">
                  <c:v>9347.1999999999989</c:v>
                </c:pt>
                <c:pt idx="41">
                  <c:v>8267.6999999999989</c:v>
                </c:pt>
                <c:pt idx="42">
                  <c:v>8267.6999999999989</c:v>
                </c:pt>
                <c:pt idx="43">
                  <c:v>8267.6999999999989</c:v>
                </c:pt>
                <c:pt idx="44">
                  <c:v>8267.6999999999989</c:v>
                </c:pt>
                <c:pt idx="45">
                  <c:v>8267.6999999999989</c:v>
                </c:pt>
                <c:pt idx="46">
                  <c:v>8267.6999999999989</c:v>
                </c:pt>
                <c:pt idx="47">
                  <c:v>8267.6999999999989</c:v>
                </c:pt>
                <c:pt idx="48">
                  <c:v>8540.75</c:v>
                </c:pt>
                <c:pt idx="49">
                  <c:v>8540.75</c:v>
                </c:pt>
                <c:pt idx="50">
                  <c:v>8540.75</c:v>
                </c:pt>
                <c:pt idx="51">
                  <c:v>8540.75</c:v>
                </c:pt>
                <c:pt idx="52">
                  <c:v>8540.75</c:v>
                </c:pt>
                <c:pt idx="53">
                  <c:v>8540.75</c:v>
                </c:pt>
                <c:pt idx="54">
                  <c:v>8540.75</c:v>
                </c:pt>
                <c:pt idx="55">
                  <c:v>8578.85</c:v>
                </c:pt>
                <c:pt idx="56">
                  <c:v>8578.85</c:v>
                </c:pt>
                <c:pt idx="57">
                  <c:v>8578.85</c:v>
                </c:pt>
                <c:pt idx="58">
                  <c:v>8578.85</c:v>
                </c:pt>
                <c:pt idx="59">
                  <c:v>8578.85</c:v>
                </c:pt>
                <c:pt idx="60">
                  <c:v>8578.85</c:v>
                </c:pt>
                <c:pt idx="61">
                  <c:v>8578.85</c:v>
                </c:pt>
                <c:pt idx="62">
                  <c:v>8712.1999999999989</c:v>
                </c:pt>
                <c:pt idx="63">
                  <c:v>8712.1999999999989</c:v>
                </c:pt>
                <c:pt idx="64">
                  <c:v>8712.1999999999989</c:v>
                </c:pt>
                <c:pt idx="65">
                  <c:v>8712.1999999999989</c:v>
                </c:pt>
                <c:pt idx="66">
                  <c:v>8712.1999999999989</c:v>
                </c:pt>
                <c:pt idx="67">
                  <c:v>8712.1999999999989</c:v>
                </c:pt>
                <c:pt idx="68">
                  <c:v>8712.1999999999989</c:v>
                </c:pt>
                <c:pt idx="69">
                  <c:v>9385.2999999999993</c:v>
                </c:pt>
                <c:pt idx="70">
                  <c:v>9385.2999999999993</c:v>
                </c:pt>
                <c:pt idx="71">
                  <c:v>9385.2999999999993</c:v>
                </c:pt>
                <c:pt idx="72">
                  <c:v>9385.2999999999993</c:v>
                </c:pt>
                <c:pt idx="73">
                  <c:v>9385.2999999999993</c:v>
                </c:pt>
                <c:pt idx="74">
                  <c:v>9385.2999999999993</c:v>
                </c:pt>
                <c:pt idx="75">
                  <c:v>9385.2999999999993</c:v>
                </c:pt>
                <c:pt idx="76">
                  <c:v>7696.2</c:v>
                </c:pt>
                <c:pt idx="77">
                  <c:v>7696.2</c:v>
                </c:pt>
                <c:pt idx="78">
                  <c:v>7696.2</c:v>
                </c:pt>
                <c:pt idx="79">
                  <c:v>7696.2</c:v>
                </c:pt>
                <c:pt idx="80">
                  <c:v>7696.2</c:v>
                </c:pt>
                <c:pt idx="81">
                  <c:v>7696.2</c:v>
                </c:pt>
                <c:pt idx="82">
                  <c:v>7696.2</c:v>
                </c:pt>
                <c:pt idx="83">
                  <c:v>8483.6</c:v>
                </c:pt>
                <c:pt idx="84">
                  <c:v>8483.6</c:v>
                </c:pt>
                <c:pt idx="85">
                  <c:v>8483.6</c:v>
                </c:pt>
                <c:pt idx="86">
                  <c:v>8483.6</c:v>
                </c:pt>
                <c:pt idx="87">
                  <c:v>8483.6</c:v>
                </c:pt>
                <c:pt idx="88">
                  <c:v>8483.6</c:v>
                </c:pt>
                <c:pt idx="89">
                  <c:v>8483.6</c:v>
                </c:pt>
                <c:pt idx="90">
                  <c:v>8604.25</c:v>
                </c:pt>
                <c:pt idx="91">
                  <c:v>8604.25</c:v>
                </c:pt>
                <c:pt idx="92">
                  <c:v>8604.25</c:v>
                </c:pt>
                <c:pt idx="93">
                  <c:v>8604.25</c:v>
                </c:pt>
                <c:pt idx="94">
                  <c:v>8604.25</c:v>
                </c:pt>
                <c:pt idx="95">
                  <c:v>8604.25</c:v>
                </c:pt>
                <c:pt idx="96">
                  <c:v>8604.25</c:v>
                </c:pt>
                <c:pt idx="97">
                  <c:v>8826.5</c:v>
                </c:pt>
                <c:pt idx="98">
                  <c:v>8826.5</c:v>
                </c:pt>
                <c:pt idx="99">
                  <c:v>8826.5</c:v>
                </c:pt>
                <c:pt idx="100">
                  <c:v>8826.5</c:v>
                </c:pt>
                <c:pt idx="101">
                  <c:v>8826.5</c:v>
                </c:pt>
                <c:pt idx="102">
                  <c:v>8826.5</c:v>
                </c:pt>
                <c:pt idx="103">
                  <c:v>8826.5</c:v>
                </c:pt>
                <c:pt idx="104">
                  <c:v>7435.8499999999995</c:v>
                </c:pt>
                <c:pt idx="105">
                  <c:v>7435.8499999999995</c:v>
                </c:pt>
                <c:pt idx="106">
                  <c:v>7435.8499999999995</c:v>
                </c:pt>
                <c:pt idx="107">
                  <c:v>7435.8499999999995</c:v>
                </c:pt>
                <c:pt idx="108">
                  <c:v>7435.8499999999995</c:v>
                </c:pt>
                <c:pt idx="109">
                  <c:v>7435.8499999999995</c:v>
                </c:pt>
                <c:pt idx="110">
                  <c:v>7435.8499999999995</c:v>
                </c:pt>
                <c:pt idx="111">
                  <c:v>7829.5499999999993</c:v>
                </c:pt>
                <c:pt idx="112">
                  <c:v>7829.5499999999993</c:v>
                </c:pt>
                <c:pt idx="113">
                  <c:v>7829.5499999999993</c:v>
                </c:pt>
                <c:pt idx="114">
                  <c:v>7829.5499999999993</c:v>
                </c:pt>
                <c:pt idx="115">
                  <c:v>7829.5499999999993</c:v>
                </c:pt>
                <c:pt idx="116">
                  <c:v>7829.5499999999993</c:v>
                </c:pt>
                <c:pt idx="117">
                  <c:v>7829.5499999999993</c:v>
                </c:pt>
                <c:pt idx="118">
                  <c:v>6711.95</c:v>
                </c:pt>
                <c:pt idx="119">
                  <c:v>6711.95</c:v>
                </c:pt>
                <c:pt idx="120">
                  <c:v>6711.95</c:v>
                </c:pt>
                <c:pt idx="121">
                  <c:v>6711.95</c:v>
                </c:pt>
                <c:pt idx="122">
                  <c:v>6711.95</c:v>
                </c:pt>
                <c:pt idx="123">
                  <c:v>6711.95</c:v>
                </c:pt>
                <c:pt idx="124">
                  <c:v>6711.95</c:v>
                </c:pt>
                <c:pt idx="125">
                  <c:v>7004.0499999999993</c:v>
                </c:pt>
                <c:pt idx="126">
                  <c:v>7004.0499999999993</c:v>
                </c:pt>
                <c:pt idx="127">
                  <c:v>7004.0499999999993</c:v>
                </c:pt>
                <c:pt idx="128">
                  <c:v>7004.0499999999993</c:v>
                </c:pt>
                <c:pt idx="129">
                  <c:v>7004.0499999999993</c:v>
                </c:pt>
                <c:pt idx="130">
                  <c:v>7004.0499999999993</c:v>
                </c:pt>
                <c:pt idx="131">
                  <c:v>7004.0499999999993</c:v>
                </c:pt>
                <c:pt idx="132">
                  <c:v>8553.4499999999989</c:v>
                </c:pt>
                <c:pt idx="133">
                  <c:v>8553.4499999999989</c:v>
                </c:pt>
                <c:pt idx="134">
                  <c:v>8553.4499999999989</c:v>
                </c:pt>
                <c:pt idx="135">
                  <c:v>8553.4499999999989</c:v>
                </c:pt>
                <c:pt idx="136">
                  <c:v>8553.4499999999989</c:v>
                </c:pt>
                <c:pt idx="137">
                  <c:v>8553.4499999999989</c:v>
                </c:pt>
                <c:pt idx="138">
                  <c:v>8553.4499999999989</c:v>
                </c:pt>
                <c:pt idx="139">
                  <c:v>7747</c:v>
                </c:pt>
                <c:pt idx="140">
                  <c:v>7747</c:v>
                </c:pt>
                <c:pt idx="141">
                  <c:v>7747</c:v>
                </c:pt>
                <c:pt idx="142">
                  <c:v>7747</c:v>
                </c:pt>
                <c:pt idx="143">
                  <c:v>7747</c:v>
                </c:pt>
                <c:pt idx="144">
                  <c:v>7747</c:v>
                </c:pt>
                <c:pt idx="145">
                  <c:v>7747</c:v>
                </c:pt>
                <c:pt idx="146">
                  <c:v>8610.6</c:v>
                </c:pt>
                <c:pt idx="147">
                  <c:v>8610.6</c:v>
                </c:pt>
                <c:pt idx="148">
                  <c:v>8610.6</c:v>
                </c:pt>
                <c:pt idx="149">
                  <c:v>8610.6</c:v>
                </c:pt>
                <c:pt idx="150">
                  <c:v>8610.6</c:v>
                </c:pt>
                <c:pt idx="151">
                  <c:v>8610.6</c:v>
                </c:pt>
                <c:pt idx="152">
                  <c:v>8610.6</c:v>
                </c:pt>
                <c:pt idx="153">
                  <c:v>7969.25</c:v>
                </c:pt>
                <c:pt idx="154">
                  <c:v>7969.25</c:v>
                </c:pt>
                <c:pt idx="155">
                  <c:v>7969.25</c:v>
                </c:pt>
                <c:pt idx="156">
                  <c:v>7969.25</c:v>
                </c:pt>
                <c:pt idx="157">
                  <c:v>7969.25</c:v>
                </c:pt>
                <c:pt idx="158">
                  <c:v>7969.25</c:v>
                </c:pt>
                <c:pt idx="159">
                  <c:v>7969.25</c:v>
                </c:pt>
                <c:pt idx="160">
                  <c:v>9245.6</c:v>
                </c:pt>
                <c:pt idx="161">
                  <c:v>9245.6</c:v>
                </c:pt>
                <c:pt idx="162">
                  <c:v>9245.6</c:v>
                </c:pt>
                <c:pt idx="163">
                  <c:v>9245.6</c:v>
                </c:pt>
                <c:pt idx="164">
                  <c:v>9245.6</c:v>
                </c:pt>
                <c:pt idx="165">
                  <c:v>9245.6</c:v>
                </c:pt>
                <c:pt idx="166">
                  <c:v>9245.6</c:v>
                </c:pt>
                <c:pt idx="167">
                  <c:v>8280.4</c:v>
                </c:pt>
                <c:pt idx="168">
                  <c:v>8280.4</c:v>
                </c:pt>
                <c:pt idx="169">
                  <c:v>8280.4</c:v>
                </c:pt>
                <c:pt idx="170">
                  <c:v>8280.4</c:v>
                </c:pt>
                <c:pt idx="171">
                  <c:v>8280.4</c:v>
                </c:pt>
                <c:pt idx="172">
                  <c:v>8280.4</c:v>
                </c:pt>
                <c:pt idx="173">
                  <c:v>8280.4</c:v>
                </c:pt>
                <c:pt idx="174">
                  <c:v>9429.75</c:v>
                </c:pt>
                <c:pt idx="175">
                  <c:v>9429.75</c:v>
                </c:pt>
                <c:pt idx="176">
                  <c:v>9429.75</c:v>
                </c:pt>
                <c:pt idx="177">
                  <c:v>9429.75</c:v>
                </c:pt>
                <c:pt idx="178">
                  <c:v>9429.75</c:v>
                </c:pt>
                <c:pt idx="179">
                  <c:v>9429.75</c:v>
                </c:pt>
                <c:pt idx="180">
                  <c:v>9429.75</c:v>
                </c:pt>
                <c:pt idx="181">
                  <c:v>9734.5499999999993</c:v>
                </c:pt>
                <c:pt idx="182">
                  <c:v>9734.5499999999993</c:v>
                </c:pt>
                <c:pt idx="183">
                  <c:v>9734.5499999999993</c:v>
                </c:pt>
                <c:pt idx="184">
                  <c:v>9734.5499999999993</c:v>
                </c:pt>
                <c:pt idx="185">
                  <c:v>9734.5499999999993</c:v>
                </c:pt>
                <c:pt idx="186">
                  <c:v>9734.5499999999993</c:v>
                </c:pt>
                <c:pt idx="187">
                  <c:v>9734.5499999999993</c:v>
                </c:pt>
                <c:pt idx="188">
                  <c:v>9537.6999999999989</c:v>
                </c:pt>
                <c:pt idx="189">
                  <c:v>9537.6999999999989</c:v>
                </c:pt>
                <c:pt idx="190">
                  <c:v>9537.6999999999989</c:v>
                </c:pt>
                <c:pt idx="191">
                  <c:v>9537.6999999999989</c:v>
                </c:pt>
                <c:pt idx="192">
                  <c:v>9537.6999999999989</c:v>
                </c:pt>
                <c:pt idx="193">
                  <c:v>9537.6999999999989</c:v>
                </c:pt>
                <c:pt idx="194">
                  <c:v>9537.6999999999989</c:v>
                </c:pt>
                <c:pt idx="195">
                  <c:v>9658.35</c:v>
                </c:pt>
                <c:pt idx="196">
                  <c:v>9658.35</c:v>
                </c:pt>
                <c:pt idx="197">
                  <c:v>9658.35</c:v>
                </c:pt>
                <c:pt idx="198">
                  <c:v>9658.35</c:v>
                </c:pt>
                <c:pt idx="199">
                  <c:v>9658.35</c:v>
                </c:pt>
                <c:pt idx="200">
                  <c:v>9658.35</c:v>
                </c:pt>
                <c:pt idx="201">
                  <c:v>9658.35</c:v>
                </c:pt>
                <c:pt idx="202">
                  <c:v>10871.199999999999</c:v>
                </c:pt>
                <c:pt idx="203">
                  <c:v>10871.199999999999</c:v>
                </c:pt>
                <c:pt idx="204">
                  <c:v>10871.199999999999</c:v>
                </c:pt>
                <c:pt idx="205">
                  <c:v>10871.199999999999</c:v>
                </c:pt>
                <c:pt idx="206">
                  <c:v>10871.199999999999</c:v>
                </c:pt>
                <c:pt idx="207">
                  <c:v>10871.199999999999</c:v>
                </c:pt>
                <c:pt idx="208">
                  <c:v>10871.199999999999</c:v>
                </c:pt>
                <c:pt idx="209">
                  <c:v>11080.75</c:v>
                </c:pt>
                <c:pt idx="210">
                  <c:v>11080.75</c:v>
                </c:pt>
                <c:pt idx="211">
                  <c:v>11080.75</c:v>
                </c:pt>
                <c:pt idx="212">
                  <c:v>11080.75</c:v>
                </c:pt>
                <c:pt idx="213">
                  <c:v>11080.75</c:v>
                </c:pt>
                <c:pt idx="214">
                  <c:v>11080.75</c:v>
                </c:pt>
                <c:pt idx="215">
                  <c:v>11080.75</c:v>
                </c:pt>
                <c:pt idx="216">
                  <c:v>10718.8</c:v>
                </c:pt>
                <c:pt idx="217">
                  <c:v>10718.8</c:v>
                </c:pt>
                <c:pt idx="218">
                  <c:v>10718.8</c:v>
                </c:pt>
                <c:pt idx="219">
                  <c:v>10718.8</c:v>
                </c:pt>
                <c:pt idx="220">
                  <c:v>10718.8</c:v>
                </c:pt>
                <c:pt idx="221">
                  <c:v>10718.8</c:v>
                </c:pt>
                <c:pt idx="222">
                  <c:v>10718.8</c:v>
                </c:pt>
                <c:pt idx="223">
                  <c:v>10617.199999999999</c:v>
                </c:pt>
                <c:pt idx="224">
                  <c:v>10617.199999999999</c:v>
                </c:pt>
                <c:pt idx="225">
                  <c:v>10617.199999999999</c:v>
                </c:pt>
                <c:pt idx="226">
                  <c:v>10617.199999999999</c:v>
                </c:pt>
                <c:pt idx="227">
                  <c:v>10617.199999999999</c:v>
                </c:pt>
                <c:pt idx="228">
                  <c:v>10617.199999999999</c:v>
                </c:pt>
                <c:pt idx="229">
                  <c:v>10617.199999999999</c:v>
                </c:pt>
                <c:pt idx="230">
                  <c:v>11068.05</c:v>
                </c:pt>
                <c:pt idx="231">
                  <c:v>11068.05</c:v>
                </c:pt>
                <c:pt idx="232">
                  <c:v>11068.05</c:v>
                </c:pt>
                <c:pt idx="233">
                  <c:v>11068.05</c:v>
                </c:pt>
                <c:pt idx="234">
                  <c:v>11068.05</c:v>
                </c:pt>
                <c:pt idx="235">
                  <c:v>11068.05</c:v>
                </c:pt>
                <c:pt idx="236">
                  <c:v>11068.05</c:v>
                </c:pt>
                <c:pt idx="237">
                  <c:v>11080.75</c:v>
                </c:pt>
                <c:pt idx="238">
                  <c:v>11080.75</c:v>
                </c:pt>
                <c:pt idx="239">
                  <c:v>11080.75</c:v>
                </c:pt>
                <c:pt idx="240">
                  <c:v>11080.75</c:v>
                </c:pt>
                <c:pt idx="241">
                  <c:v>11080.75</c:v>
                </c:pt>
                <c:pt idx="242">
                  <c:v>11080.75</c:v>
                </c:pt>
                <c:pt idx="243">
                  <c:v>11080.75</c:v>
                </c:pt>
                <c:pt idx="244">
                  <c:v>11080.75</c:v>
                </c:pt>
                <c:pt idx="245">
                  <c:v>11080.75</c:v>
                </c:pt>
                <c:pt idx="246">
                  <c:v>11080.75</c:v>
                </c:pt>
                <c:pt idx="247">
                  <c:v>11080.75</c:v>
                </c:pt>
                <c:pt idx="248">
                  <c:v>11080.75</c:v>
                </c:pt>
                <c:pt idx="249">
                  <c:v>11080.75</c:v>
                </c:pt>
                <c:pt idx="250">
                  <c:v>11080.75</c:v>
                </c:pt>
                <c:pt idx="251">
                  <c:v>8616.9499999999989</c:v>
                </c:pt>
                <c:pt idx="252">
                  <c:v>8616.9499999999989</c:v>
                </c:pt>
                <c:pt idx="253">
                  <c:v>8616.9499999999989</c:v>
                </c:pt>
                <c:pt idx="254">
                  <c:v>8616.9499999999989</c:v>
                </c:pt>
                <c:pt idx="255">
                  <c:v>8616.9499999999989</c:v>
                </c:pt>
                <c:pt idx="256">
                  <c:v>8616.9499999999989</c:v>
                </c:pt>
                <c:pt idx="257">
                  <c:v>8616.9499999999989</c:v>
                </c:pt>
                <c:pt idx="258">
                  <c:v>9779</c:v>
                </c:pt>
                <c:pt idx="259">
                  <c:v>9779</c:v>
                </c:pt>
                <c:pt idx="260">
                  <c:v>9779</c:v>
                </c:pt>
                <c:pt idx="261">
                  <c:v>9779</c:v>
                </c:pt>
                <c:pt idx="262">
                  <c:v>9779</c:v>
                </c:pt>
                <c:pt idx="263">
                  <c:v>9779</c:v>
                </c:pt>
                <c:pt idx="264">
                  <c:v>9779</c:v>
                </c:pt>
                <c:pt idx="265">
                  <c:v>9353.5499999999993</c:v>
                </c:pt>
                <c:pt idx="266">
                  <c:v>9353.5499999999993</c:v>
                </c:pt>
                <c:pt idx="267">
                  <c:v>9353.5499999999993</c:v>
                </c:pt>
                <c:pt idx="268">
                  <c:v>9353.5499999999993</c:v>
                </c:pt>
                <c:pt idx="269">
                  <c:v>9353.5499999999993</c:v>
                </c:pt>
                <c:pt idx="270">
                  <c:v>9353.5499999999993</c:v>
                </c:pt>
                <c:pt idx="271">
                  <c:v>9353.5499999999993</c:v>
                </c:pt>
                <c:pt idx="272">
                  <c:v>8077.2</c:v>
                </c:pt>
                <c:pt idx="273">
                  <c:v>8077.2</c:v>
                </c:pt>
                <c:pt idx="274">
                  <c:v>8077.2</c:v>
                </c:pt>
                <c:pt idx="275">
                  <c:v>8077.2</c:v>
                </c:pt>
                <c:pt idx="276">
                  <c:v>8077.2</c:v>
                </c:pt>
                <c:pt idx="277">
                  <c:v>8077.2</c:v>
                </c:pt>
                <c:pt idx="278">
                  <c:v>8077.2</c:v>
                </c:pt>
                <c:pt idx="279">
                  <c:v>8197.85</c:v>
                </c:pt>
                <c:pt idx="280">
                  <c:v>8197.85</c:v>
                </c:pt>
                <c:pt idx="281">
                  <c:v>8197.85</c:v>
                </c:pt>
                <c:pt idx="282">
                  <c:v>8197.85</c:v>
                </c:pt>
                <c:pt idx="283">
                  <c:v>8197.85</c:v>
                </c:pt>
                <c:pt idx="284">
                  <c:v>8197.85</c:v>
                </c:pt>
                <c:pt idx="285">
                  <c:v>8197.85</c:v>
                </c:pt>
                <c:pt idx="286">
                  <c:v>8172.45</c:v>
                </c:pt>
                <c:pt idx="287">
                  <c:v>8172.45</c:v>
                </c:pt>
                <c:pt idx="288">
                  <c:v>8172.45</c:v>
                </c:pt>
                <c:pt idx="289">
                  <c:v>8172.45</c:v>
                </c:pt>
                <c:pt idx="290">
                  <c:v>8172.45</c:v>
                </c:pt>
                <c:pt idx="291">
                  <c:v>8172.45</c:v>
                </c:pt>
                <c:pt idx="292">
                  <c:v>8172.45</c:v>
                </c:pt>
                <c:pt idx="293">
                  <c:v>7816.8499999999995</c:v>
                </c:pt>
                <c:pt idx="294">
                  <c:v>7816.8499999999995</c:v>
                </c:pt>
                <c:pt idx="295">
                  <c:v>7816.8499999999995</c:v>
                </c:pt>
                <c:pt idx="296">
                  <c:v>7816.8499999999995</c:v>
                </c:pt>
                <c:pt idx="297">
                  <c:v>7816.8499999999995</c:v>
                </c:pt>
                <c:pt idx="298">
                  <c:v>7816.8499999999995</c:v>
                </c:pt>
                <c:pt idx="299">
                  <c:v>7816.8499999999995</c:v>
                </c:pt>
                <c:pt idx="300">
                  <c:v>6261.0999999999995</c:v>
                </c:pt>
                <c:pt idx="301">
                  <c:v>6261.0999999999995</c:v>
                </c:pt>
                <c:pt idx="302">
                  <c:v>6261.0999999999995</c:v>
                </c:pt>
                <c:pt idx="303">
                  <c:v>6261.0999999999995</c:v>
                </c:pt>
                <c:pt idx="304">
                  <c:v>6261.0999999999995</c:v>
                </c:pt>
                <c:pt idx="305">
                  <c:v>6261.0999999999995</c:v>
                </c:pt>
                <c:pt idx="306">
                  <c:v>6261.0999999999995</c:v>
                </c:pt>
                <c:pt idx="307">
                  <c:v>7366</c:v>
                </c:pt>
                <c:pt idx="308">
                  <c:v>7366</c:v>
                </c:pt>
                <c:pt idx="309">
                  <c:v>7366</c:v>
                </c:pt>
                <c:pt idx="310">
                  <c:v>7366</c:v>
                </c:pt>
                <c:pt idx="311">
                  <c:v>7366</c:v>
                </c:pt>
                <c:pt idx="312">
                  <c:v>7366</c:v>
                </c:pt>
                <c:pt idx="313">
                  <c:v>7366</c:v>
                </c:pt>
                <c:pt idx="314">
                  <c:v>6623.0499999999993</c:v>
                </c:pt>
                <c:pt idx="315">
                  <c:v>6623.0499999999993</c:v>
                </c:pt>
                <c:pt idx="316">
                  <c:v>6623.0499999999993</c:v>
                </c:pt>
                <c:pt idx="317">
                  <c:v>6623.0499999999993</c:v>
                </c:pt>
                <c:pt idx="318">
                  <c:v>6623.0499999999993</c:v>
                </c:pt>
                <c:pt idx="319">
                  <c:v>6623.0499999999993</c:v>
                </c:pt>
                <c:pt idx="320">
                  <c:v>6623.0499999999993</c:v>
                </c:pt>
                <c:pt idx="321">
                  <c:v>7067.5499999999993</c:v>
                </c:pt>
                <c:pt idx="322">
                  <c:v>7067.5499999999993</c:v>
                </c:pt>
                <c:pt idx="323">
                  <c:v>7067.5499999999993</c:v>
                </c:pt>
                <c:pt idx="324">
                  <c:v>7067.5499999999993</c:v>
                </c:pt>
                <c:pt idx="325">
                  <c:v>7067.5499999999993</c:v>
                </c:pt>
                <c:pt idx="326">
                  <c:v>7067.5499999999993</c:v>
                </c:pt>
                <c:pt idx="327">
                  <c:v>7067.5499999999993</c:v>
                </c:pt>
                <c:pt idx="328">
                  <c:v>7080.25</c:v>
                </c:pt>
                <c:pt idx="329">
                  <c:v>7080.25</c:v>
                </c:pt>
                <c:pt idx="330">
                  <c:v>7080.25</c:v>
                </c:pt>
                <c:pt idx="331">
                  <c:v>7080.25</c:v>
                </c:pt>
                <c:pt idx="332">
                  <c:v>7080.25</c:v>
                </c:pt>
                <c:pt idx="333">
                  <c:v>7080.25</c:v>
                </c:pt>
                <c:pt idx="334">
                  <c:v>7080.25</c:v>
                </c:pt>
                <c:pt idx="335">
                  <c:v>6280.15</c:v>
                </c:pt>
                <c:pt idx="336">
                  <c:v>6280.15</c:v>
                </c:pt>
                <c:pt idx="337">
                  <c:v>6280.15</c:v>
                </c:pt>
                <c:pt idx="338">
                  <c:v>6280.15</c:v>
                </c:pt>
                <c:pt idx="339">
                  <c:v>6280.15</c:v>
                </c:pt>
                <c:pt idx="340">
                  <c:v>6280.15</c:v>
                </c:pt>
                <c:pt idx="341">
                  <c:v>6280.15</c:v>
                </c:pt>
                <c:pt idx="342">
                  <c:v>6832.5999999999995</c:v>
                </c:pt>
                <c:pt idx="343">
                  <c:v>6832.5999999999995</c:v>
                </c:pt>
                <c:pt idx="344">
                  <c:v>6832.5999999999995</c:v>
                </c:pt>
                <c:pt idx="345">
                  <c:v>6832.5999999999995</c:v>
                </c:pt>
                <c:pt idx="346">
                  <c:v>6832.5999999999995</c:v>
                </c:pt>
                <c:pt idx="347">
                  <c:v>6832.5999999999995</c:v>
                </c:pt>
                <c:pt idx="348">
                  <c:v>6832.5999999999995</c:v>
                </c:pt>
                <c:pt idx="349">
                  <c:v>7518.4</c:v>
                </c:pt>
                <c:pt idx="350">
                  <c:v>7518.4</c:v>
                </c:pt>
                <c:pt idx="351">
                  <c:v>7518.4</c:v>
                </c:pt>
                <c:pt idx="352">
                  <c:v>7518.4</c:v>
                </c:pt>
                <c:pt idx="353">
                  <c:v>7518.4</c:v>
                </c:pt>
                <c:pt idx="354">
                  <c:v>7518.4</c:v>
                </c:pt>
                <c:pt idx="355">
                  <c:v>7518.4</c:v>
                </c:pt>
                <c:pt idx="356">
                  <c:v>7689.8499999999995</c:v>
                </c:pt>
                <c:pt idx="357">
                  <c:v>7689.8499999999995</c:v>
                </c:pt>
                <c:pt idx="358">
                  <c:v>7689.8499999999995</c:v>
                </c:pt>
                <c:pt idx="359">
                  <c:v>7689.8499999999995</c:v>
                </c:pt>
                <c:pt idx="360">
                  <c:v>7689.8499999999995</c:v>
                </c:pt>
                <c:pt idx="361">
                  <c:v>7689.8499999999995</c:v>
                </c:pt>
                <c:pt idx="362">
                  <c:v>7689.8499999999995</c:v>
                </c:pt>
                <c:pt idx="363">
                  <c:v>6394.45</c:v>
                </c:pt>
                <c:pt idx="364">
                  <c:v>6394.45</c:v>
                </c:pt>
                <c:pt idx="365">
                  <c:v>6394.45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0-4B1F-A1D0-5382D9B5639B}"/>
            </c:ext>
          </c:extLst>
        </c:ser>
        <c:ser>
          <c:idx val="1"/>
          <c:order val="1"/>
          <c:tx>
            <c:strRef>
              <c:f>'Graphs ARA PJK'!$M$4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ARA PJK'!$K$5:$K$370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'Graphs ARA PJK'!$M$5:$M$370</c:f>
              <c:numCache>
                <c:formatCode>General</c:formatCode>
                <c:ptCount val="366"/>
                <c:pt idx="0">
                  <c:v>7385.0499999999993</c:v>
                </c:pt>
                <c:pt idx="1">
                  <c:v>7385.0499999999993</c:v>
                </c:pt>
                <c:pt idx="2">
                  <c:v>7385.0499999999993</c:v>
                </c:pt>
                <c:pt idx="3">
                  <c:v>7385.0499999999993</c:v>
                </c:pt>
                <c:pt idx="4">
                  <c:v>7385.0499999999993</c:v>
                </c:pt>
                <c:pt idx="5">
                  <c:v>7385.0499999999993</c:v>
                </c:pt>
                <c:pt idx="6">
                  <c:v>7385.0499999999993</c:v>
                </c:pt>
                <c:pt idx="7">
                  <c:v>7245.3499999999995</c:v>
                </c:pt>
                <c:pt idx="8">
                  <c:v>7245.3499999999995</c:v>
                </c:pt>
                <c:pt idx="9">
                  <c:v>7245.3499999999995</c:v>
                </c:pt>
                <c:pt idx="10">
                  <c:v>7245.3499999999995</c:v>
                </c:pt>
                <c:pt idx="11">
                  <c:v>7245.3499999999995</c:v>
                </c:pt>
                <c:pt idx="12">
                  <c:v>7245.3499999999995</c:v>
                </c:pt>
                <c:pt idx="13">
                  <c:v>7245.3499999999995</c:v>
                </c:pt>
                <c:pt idx="14">
                  <c:v>6902.45</c:v>
                </c:pt>
                <c:pt idx="15">
                  <c:v>6902.45</c:v>
                </c:pt>
                <c:pt idx="16">
                  <c:v>6902.45</c:v>
                </c:pt>
                <c:pt idx="17">
                  <c:v>6902.45</c:v>
                </c:pt>
                <c:pt idx="18">
                  <c:v>6902.45</c:v>
                </c:pt>
                <c:pt idx="19">
                  <c:v>6902.45</c:v>
                </c:pt>
                <c:pt idx="20">
                  <c:v>6902.45</c:v>
                </c:pt>
                <c:pt idx="21">
                  <c:v>7423.15</c:v>
                </c:pt>
                <c:pt idx="22">
                  <c:v>7423.15</c:v>
                </c:pt>
                <c:pt idx="23">
                  <c:v>7423.15</c:v>
                </c:pt>
                <c:pt idx="24">
                  <c:v>7423.15</c:v>
                </c:pt>
                <c:pt idx="25">
                  <c:v>7423.15</c:v>
                </c:pt>
                <c:pt idx="26">
                  <c:v>7423.15</c:v>
                </c:pt>
                <c:pt idx="27">
                  <c:v>7423.15</c:v>
                </c:pt>
                <c:pt idx="28">
                  <c:v>8083.5499999999993</c:v>
                </c:pt>
                <c:pt idx="29">
                  <c:v>8083.5499999999993</c:v>
                </c:pt>
                <c:pt idx="30">
                  <c:v>8083.5499999999993</c:v>
                </c:pt>
                <c:pt idx="31">
                  <c:v>8083.5499999999993</c:v>
                </c:pt>
                <c:pt idx="32">
                  <c:v>8083.5499999999993</c:v>
                </c:pt>
                <c:pt idx="33">
                  <c:v>8083.5499999999993</c:v>
                </c:pt>
                <c:pt idx="34">
                  <c:v>8083.5499999999993</c:v>
                </c:pt>
                <c:pt idx="35">
                  <c:v>7162.7999999999993</c:v>
                </c:pt>
                <c:pt idx="36">
                  <c:v>7162.7999999999993</c:v>
                </c:pt>
                <c:pt idx="37">
                  <c:v>7162.7999999999993</c:v>
                </c:pt>
                <c:pt idx="38">
                  <c:v>7162.7999999999993</c:v>
                </c:pt>
                <c:pt idx="39">
                  <c:v>7162.7999999999993</c:v>
                </c:pt>
                <c:pt idx="40">
                  <c:v>7162.7999999999993</c:v>
                </c:pt>
                <c:pt idx="41">
                  <c:v>7162.7999999999993</c:v>
                </c:pt>
                <c:pt idx="42">
                  <c:v>7346.95</c:v>
                </c:pt>
                <c:pt idx="43">
                  <c:v>7346.95</c:v>
                </c:pt>
                <c:pt idx="44">
                  <c:v>7346.95</c:v>
                </c:pt>
                <c:pt idx="45">
                  <c:v>7346.95</c:v>
                </c:pt>
                <c:pt idx="46">
                  <c:v>7346.95</c:v>
                </c:pt>
                <c:pt idx="47">
                  <c:v>7346.95</c:v>
                </c:pt>
                <c:pt idx="48">
                  <c:v>7346.95</c:v>
                </c:pt>
                <c:pt idx="49">
                  <c:v>6762.75</c:v>
                </c:pt>
                <c:pt idx="50">
                  <c:v>6762.75</c:v>
                </c:pt>
                <c:pt idx="51">
                  <c:v>6762.75</c:v>
                </c:pt>
                <c:pt idx="52">
                  <c:v>6762.75</c:v>
                </c:pt>
                <c:pt idx="53">
                  <c:v>6762.75</c:v>
                </c:pt>
                <c:pt idx="54">
                  <c:v>6762.75</c:v>
                </c:pt>
                <c:pt idx="55">
                  <c:v>6762.75</c:v>
                </c:pt>
                <c:pt idx="56">
                  <c:v>6426.2</c:v>
                </c:pt>
                <c:pt idx="57">
                  <c:v>6426.2</c:v>
                </c:pt>
                <c:pt idx="58">
                  <c:v>6426.2</c:v>
                </c:pt>
                <c:pt idx="59">
                  <c:v>6426.2</c:v>
                </c:pt>
                <c:pt idx="60">
                  <c:v>6426.2</c:v>
                </c:pt>
                <c:pt idx="61">
                  <c:v>6426.2</c:v>
                </c:pt>
                <c:pt idx="62">
                  <c:v>6426.2</c:v>
                </c:pt>
                <c:pt idx="63">
                  <c:v>6451.5999999999995</c:v>
                </c:pt>
                <c:pt idx="64">
                  <c:v>6451.5999999999995</c:v>
                </c:pt>
                <c:pt idx="65">
                  <c:v>6451.5999999999995</c:v>
                </c:pt>
                <c:pt idx="66">
                  <c:v>6451.5999999999995</c:v>
                </c:pt>
                <c:pt idx="67">
                  <c:v>6451.5999999999995</c:v>
                </c:pt>
                <c:pt idx="68">
                  <c:v>6451.5999999999995</c:v>
                </c:pt>
                <c:pt idx="69">
                  <c:v>6451.5999999999995</c:v>
                </c:pt>
                <c:pt idx="70">
                  <c:v>6572.25</c:v>
                </c:pt>
                <c:pt idx="71">
                  <c:v>6572.25</c:v>
                </c:pt>
                <c:pt idx="72">
                  <c:v>6572.25</c:v>
                </c:pt>
                <c:pt idx="73">
                  <c:v>6572.25</c:v>
                </c:pt>
                <c:pt idx="74">
                  <c:v>6572.25</c:v>
                </c:pt>
                <c:pt idx="75">
                  <c:v>6572.25</c:v>
                </c:pt>
                <c:pt idx="76">
                  <c:v>6572.25</c:v>
                </c:pt>
                <c:pt idx="77">
                  <c:v>7029.45</c:v>
                </c:pt>
                <c:pt idx="78">
                  <c:v>7029.45</c:v>
                </c:pt>
                <c:pt idx="79">
                  <c:v>7029.45</c:v>
                </c:pt>
                <c:pt idx="80">
                  <c:v>7029.45</c:v>
                </c:pt>
                <c:pt idx="81">
                  <c:v>7029.45</c:v>
                </c:pt>
                <c:pt idx="82">
                  <c:v>7029.45</c:v>
                </c:pt>
                <c:pt idx="83">
                  <c:v>7029.45</c:v>
                </c:pt>
                <c:pt idx="84">
                  <c:v>6629.4</c:v>
                </c:pt>
                <c:pt idx="85">
                  <c:v>6629.4</c:v>
                </c:pt>
                <c:pt idx="86">
                  <c:v>6629.4</c:v>
                </c:pt>
                <c:pt idx="87">
                  <c:v>6629.4</c:v>
                </c:pt>
                <c:pt idx="88">
                  <c:v>6629.4</c:v>
                </c:pt>
                <c:pt idx="89">
                  <c:v>6629.4</c:v>
                </c:pt>
                <c:pt idx="90">
                  <c:v>6629.4</c:v>
                </c:pt>
                <c:pt idx="91">
                  <c:v>7385.0499999999993</c:v>
                </c:pt>
                <c:pt idx="92">
                  <c:v>7385.0499999999993</c:v>
                </c:pt>
                <c:pt idx="93">
                  <c:v>7385.0499999999993</c:v>
                </c:pt>
                <c:pt idx="94">
                  <c:v>7385.0499999999993</c:v>
                </c:pt>
                <c:pt idx="95">
                  <c:v>7385.0499999999993</c:v>
                </c:pt>
                <c:pt idx="96">
                  <c:v>7385.0499999999993</c:v>
                </c:pt>
                <c:pt idx="97">
                  <c:v>7385.0499999999993</c:v>
                </c:pt>
                <c:pt idx="98">
                  <c:v>7766.0499999999993</c:v>
                </c:pt>
                <c:pt idx="99">
                  <c:v>7766.0499999999993</c:v>
                </c:pt>
                <c:pt idx="100">
                  <c:v>7766.0499999999993</c:v>
                </c:pt>
                <c:pt idx="101">
                  <c:v>7766.0499999999993</c:v>
                </c:pt>
                <c:pt idx="102">
                  <c:v>7766.0499999999993</c:v>
                </c:pt>
                <c:pt idx="103">
                  <c:v>7766.0499999999993</c:v>
                </c:pt>
                <c:pt idx="104">
                  <c:v>7766.0499999999993</c:v>
                </c:pt>
                <c:pt idx="105">
                  <c:v>7143.75</c:v>
                </c:pt>
                <c:pt idx="106">
                  <c:v>7143.75</c:v>
                </c:pt>
                <c:pt idx="107">
                  <c:v>7143.75</c:v>
                </c:pt>
                <c:pt idx="108">
                  <c:v>7143.75</c:v>
                </c:pt>
                <c:pt idx="109">
                  <c:v>7143.75</c:v>
                </c:pt>
                <c:pt idx="110">
                  <c:v>7143.75</c:v>
                </c:pt>
                <c:pt idx="111">
                  <c:v>7143.75</c:v>
                </c:pt>
                <c:pt idx="112">
                  <c:v>7181.8499999999995</c:v>
                </c:pt>
                <c:pt idx="113">
                  <c:v>7181.8499999999995</c:v>
                </c:pt>
                <c:pt idx="114">
                  <c:v>7181.8499999999995</c:v>
                </c:pt>
                <c:pt idx="115">
                  <c:v>7181.8499999999995</c:v>
                </c:pt>
                <c:pt idx="116">
                  <c:v>7181.8499999999995</c:v>
                </c:pt>
                <c:pt idx="117">
                  <c:v>7181.8499999999995</c:v>
                </c:pt>
                <c:pt idx="118">
                  <c:v>7181.8499999999995</c:v>
                </c:pt>
                <c:pt idx="119">
                  <c:v>7518.4</c:v>
                </c:pt>
                <c:pt idx="120">
                  <c:v>7518.4</c:v>
                </c:pt>
                <c:pt idx="121">
                  <c:v>7518.4</c:v>
                </c:pt>
                <c:pt idx="122">
                  <c:v>7518.4</c:v>
                </c:pt>
                <c:pt idx="123">
                  <c:v>7518.4</c:v>
                </c:pt>
                <c:pt idx="124">
                  <c:v>7518.4</c:v>
                </c:pt>
                <c:pt idx="125">
                  <c:v>7518.4</c:v>
                </c:pt>
                <c:pt idx="126">
                  <c:v>7632.7</c:v>
                </c:pt>
                <c:pt idx="127">
                  <c:v>7632.7</c:v>
                </c:pt>
                <c:pt idx="128">
                  <c:v>7632.7</c:v>
                </c:pt>
                <c:pt idx="129">
                  <c:v>7632.7</c:v>
                </c:pt>
                <c:pt idx="130">
                  <c:v>7632.7</c:v>
                </c:pt>
                <c:pt idx="131">
                  <c:v>7632.7</c:v>
                </c:pt>
                <c:pt idx="132">
                  <c:v>7632.7</c:v>
                </c:pt>
                <c:pt idx="133">
                  <c:v>7950.2</c:v>
                </c:pt>
                <c:pt idx="134">
                  <c:v>7950.2</c:v>
                </c:pt>
                <c:pt idx="135">
                  <c:v>7950.2</c:v>
                </c:pt>
                <c:pt idx="136">
                  <c:v>7950.2</c:v>
                </c:pt>
                <c:pt idx="137">
                  <c:v>7950.2</c:v>
                </c:pt>
                <c:pt idx="138">
                  <c:v>7950.2</c:v>
                </c:pt>
                <c:pt idx="139">
                  <c:v>7950.2</c:v>
                </c:pt>
                <c:pt idx="140">
                  <c:v>7842.25</c:v>
                </c:pt>
                <c:pt idx="141">
                  <c:v>7842.25</c:v>
                </c:pt>
                <c:pt idx="142">
                  <c:v>7842.25</c:v>
                </c:pt>
                <c:pt idx="143">
                  <c:v>7842.25</c:v>
                </c:pt>
                <c:pt idx="144">
                  <c:v>7842.25</c:v>
                </c:pt>
                <c:pt idx="145">
                  <c:v>7842.25</c:v>
                </c:pt>
                <c:pt idx="146">
                  <c:v>7842.25</c:v>
                </c:pt>
                <c:pt idx="147">
                  <c:v>7893.0499999999993</c:v>
                </c:pt>
                <c:pt idx="148">
                  <c:v>7893.0499999999993</c:v>
                </c:pt>
                <c:pt idx="149">
                  <c:v>7893.0499999999993</c:v>
                </c:pt>
                <c:pt idx="150">
                  <c:v>7893.0499999999993</c:v>
                </c:pt>
                <c:pt idx="151">
                  <c:v>7893.0499999999993</c:v>
                </c:pt>
                <c:pt idx="152">
                  <c:v>7893.0499999999993</c:v>
                </c:pt>
                <c:pt idx="153">
                  <c:v>7893.0499999999993</c:v>
                </c:pt>
                <c:pt idx="154">
                  <c:v>6807.2</c:v>
                </c:pt>
                <c:pt idx="155">
                  <c:v>6807.2</c:v>
                </c:pt>
                <c:pt idx="156">
                  <c:v>6807.2</c:v>
                </c:pt>
                <c:pt idx="157">
                  <c:v>6807.2</c:v>
                </c:pt>
                <c:pt idx="158">
                  <c:v>6807.2</c:v>
                </c:pt>
                <c:pt idx="159">
                  <c:v>6807.2</c:v>
                </c:pt>
                <c:pt idx="160">
                  <c:v>6807.2</c:v>
                </c:pt>
                <c:pt idx="161">
                  <c:v>6508.75</c:v>
                </c:pt>
                <c:pt idx="162">
                  <c:v>6508.75</c:v>
                </c:pt>
                <c:pt idx="163">
                  <c:v>6508.75</c:v>
                </c:pt>
                <c:pt idx="164">
                  <c:v>6508.75</c:v>
                </c:pt>
                <c:pt idx="165">
                  <c:v>6508.75</c:v>
                </c:pt>
                <c:pt idx="166">
                  <c:v>6508.75</c:v>
                </c:pt>
                <c:pt idx="167">
                  <c:v>6508.75</c:v>
                </c:pt>
                <c:pt idx="168">
                  <c:v>7664.45</c:v>
                </c:pt>
                <c:pt idx="169">
                  <c:v>7664.45</c:v>
                </c:pt>
                <c:pt idx="170">
                  <c:v>7664.45</c:v>
                </c:pt>
                <c:pt idx="171">
                  <c:v>7664.45</c:v>
                </c:pt>
                <c:pt idx="172">
                  <c:v>7664.45</c:v>
                </c:pt>
                <c:pt idx="173">
                  <c:v>7664.45</c:v>
                </c:pt>
                <c:pt idx="174">
                  <c:v>7664.45</c:v>
                </c:pt>
                <c:pt idx="175">
                  <c:v>7848.5999999999995</c:v>
                </c:pt>
                <c:pt idx="176">
                  <c:v>7848.5999999999995</c:v>
                </c:pt>
                <c:pt idx="177">
                  <c:v>7848.5999999999995</c:v>
                </c:pt>
                <c:pt idx="178">
                  <c:v>7848.5999999999995</c:v>
                </c:pt>
                <c:pt idx="179">
                  <c:v>7848.5999999999995</c:v>
                </c:pt>
                <c:pt idx="180">
                  <c:v>7848.5999999999995</c:v>
                </c:pt>
                <c:pt idx="181">
                  <c:v>7848.5999999999995</c:v>
                </c:pt>
                <c:pt idx="182">
                  <c:v>9163.0499999999993</c:v>
                </c:pt>
                <c:pt idx="183">
                  <c:v>9163.0499999999993</c:v>
                </c:pt>
                <c:pt idx="184">
                  <c:v>9163.0499999999993</c:v>
                </c:pt>
                <c:pt idx="185">
                  <c:v>9163.0499999999993</c:v>
                </c:pt>
                <c:pt idx="186">
                  <c:v>9163.0499999999993</c:v>
                </c:pt>
                <c:pt idx="187">
                  <c:v>9163.0499999999993</c:v>
                </c:pt>
                <c:pt idx="188">
                  <c:v>9163.0499999999993</c:v>
                </c:pt>
                <c:pt idx="189">
                  <c:v>9563.1</c:v>
                </c:pt>
                <c:pt idx="190">
                  <c:v>9563.1</c:v>
                </c:pt>
                <c:pt idx="191">
                  <c:v>9563.1</c:v>
                </c:pt>
                <c:pt idx="192">
                  <c:v>9563.1</c:v>
                </c:pt>
                <c:pt idx="193">
                  <c:v>9563.1</c:v>
                </c:pt>
                <c:pt idx="194">
                  <c:v>9563.1</c:v>
                </c:pt>
                <c:pt idx="195">
                  <c:v>9563.1</c:v>
                </c:pt>
                <c:pt idx="196">
                  <c:v>9436.1</c:v>
                </c:pt>
                <c:pt idx="197">
                  <c:v>9436.1</c:v>
                </c:pt>
                <c:pt idx="198">
                  <c:v>9436.1</c:v>
                </c:pt>
                <c:pt idx="199">
                  <c:v>9436.1</c:v>
                </c:pt>
                <c:pt idx="200">
                  <c:v>9436.1</c:v>
                </c:pt>
                <c:pt idx="201">
                  <c:v>9436.1</c:v>
                </c:pt>
                <c:pt idx="202">
                  <c:v>9436.1</c:v>
                </c:pt>
                <c:pt idx="203">
                  <c:v>8324.85</c:v>
                </c:pt>
                <c:pt idx="204">
                  <c:v>8324.85</c:v>
                </c:pt>
                <c:pt idx="205">
                  <c:v>8324.85</c:v>
                </c:pt>
                <c:pt idx="206">
                  <c:v>8324.85</c:v>
                </c:pt>
                <c:pt idx="207">
                  <c:v>8324.85</c:v>
                </c:pt>
                <c:pt idx="208">
                  <c:v>8324.85</c:v>
                </c:pt>
                <c:pt idx="209">
                  <c:v>8324.85</c:v>
                </c:pt>
                <c:pt idx="210">
                  <c:v>8724.9</c:v>
                </c:pt>
                <c:pt idx="211">
                  <c:v>8724.9</c:v>
                </c:pt>
                <c:pt idx="212">
                  <c:v>8724.9</c:v>
                </c:pt>
                <c:pt idx="213">
                  <c:v>8724.9</c:v>
                </c:pt>
                <c:pt idx="214">
                  <c:v>8724.9</c:v>
                </c:pt>
                <c:pt idx="215">
                  <c:v>8724.9</c:v>
                </c:pt>
                <c:pt idx="216">
                  <c:v>8724.9</c:v>
                </c:pt>
                <c:pt idx="217">
                  <c:v>7747</c:v>
                </c:pt>
                <c:pt idx="218">
                  <c:v>7747</c:v>
                </c:pt>
                <c:pt idx="219">
                  <c:v>7747</c:v>
                </c:pt>
                <c:pt idx="220">
                  <c:v>7747</c:v>
                </c:pt>
                <c:pt idx="221">
                  <c:v>7747</c:v>
                </c:pt>
                <c:pt idx="222">
                  <c:v>7747</c:v>
                </c:pt>
                <c:pt idx="223">
                  <c:v>7747</c:v>
                </c:pt>
                <c:pt idx="224">
                  <c:v>7708.9</c:v>
                </c:pt>
                <c:pt idx="225">
                  <c:v>7708.9</c:v>
                </c:pt>
                <c:pt idx="226">
                  <c:v>7708.9</c:v>
                </c:pt>
                <c:pt idx="227">
                  <c:v>7708.9</c:v>
                </c:pt>
                <c:pt idx="228">
                  <c:v>7708.9</c:v>
                </c:pt>
                <c:pt idx="229">
                  <c:v>7708.9</c:v>
                </c:pt>
                <c:pt idx="230">
                  <c:v>7708.9</c:v>
                </c:pt>
                <c:pt idx="231">
                  <c:v>8032.75</c:v>
                </c:pt>
                <c:pt idx="232">
                  <c:v>8032.75</c:v>
                </c:pt>
                <c:pt idx="233">
                  <c:v>8032.75</c:v>
                </c:pt>
                <c:pt idx="234">
                  <c:v>8032.75</c:v>
                </c:pt>
                <c:pt idx="235">
                  <c:v>8032.75</c:v>
                </c:pt>
                <c:pt idx="236">
                  <c:v>8032.75</c:v>
                </c:pt>
                <c:pt idx="237">
                  <c:v>8032.75</c:v>
                </c:pt>
                <c:pt idx="238">
                  <c:v>9067.7999999999993</c:v>
                </c:pt>
                <c:pt idx="239">
                  <c:v>9067.7999999999993</c:v>
                </c:pt>
                <c:pt idx="240">
                  <c:v>9067.7999999999993</c:v>
                </c:pt>
                <c:pt idx="241">
                  <c:v>9067.7999999999993</c:v>
                </c:pt>
                <c:pt idx="242">
                  <c:v>9067.7999999999993</c:v>
                </c:pt>
                <c:pt idx="243">
                  <c:v>9067.7999999999993</c:v>
                </c:pt>
                <c:pt idx="244">
                  <c:v>9067.7999999999993</c:v>
                </c:pt>
                <c:pt idx="245">
                  <c:v>9734.5499999999993</c:v>
                </c:pt>
                <c:pt idx="246">
                  <c:v>9734.5499999999993</c:v>
                </c:pt>
                <c:pt idx="247">
                  <c:v>9734.5499999999993</c:v>
                </c:pt>
                <c:pt idx="248">
                  <c:v>9734.5499999999993</c:v>
                </c:pt>
                <c:pt idx="249">
                  <c:v>9734.5499999999993</c:v>
                </c:pt>
                <c:pt idx="250">
                  <c:v>9734.5499999999993</c:v>
                </c:pt>
                <c:pt idx="251">
                  <c:v>9734.5499999999993</c:v>
                </c:pt>
                <c:pt idx="252">
                  <c:v>9601.1999999999989</c:v>
                </c:pt>
                <c:pt idx="253">
                  <c:v>9601.1999999999989</c:v>
                </c:pt>
                <c:pt idx="254">
                  <c:v>9601.1999999999989</c:v>
                </c:pt>
                <c:pt idx="255">
                  <c:v>9601.1999999999989</c:v>
                </c:pt>
                <c:pt idx="256">
                  <c:v>9601.1999999999989</c:v>
                </c:pt>
                <c:pt idx="257">
                  <c:v>9601.1999999999989</c:v>
                </c:pt>
                <c:pt idx="258">
                  <c:v>9601.1999999999989</c:v>
                </c:pt>
                <c:pt idx="259">
                  <c:v>11068.05</c:v>
                </c:pt>
                <c:pt idx="260">
                  <c:v>11068.05</c:v>
                </c:pt>
                <c:pt idx="261">
                  <c:v>11068.05</c:v>
                </c:pt>
                <c:pt idx="262">
                  <c:v>11068.05</c:v>
                </c:pt>
                <c:pt idx="263">
                  <c:v>11068.05</c:v>
                </c:pt>
                <c:pt idx="264">
                  <c:v>11068.05</c:v>
                </c:pt>
                <c:pt idx="265">
                  <c:v>11068.05</c:v>
                </c:pt>
                <c:pt idx="266">
                  <c:v>9632.9499999999989</c:v>
                </c:pt>
                <c:pt idx="267">
                  <c:v>9632.9499999999989</c:v>
                </c:pt>
                <c:pt idx="268">
                  <c:v>9632.9499999999989</c:v>
                </c:pt>
                <c:pt idx="269">
                  <c:v>9632.9499999999989</c:v>
                </c:pt>
                <c:pt idx="270">
                  <c:v>9632.9499999999989</c:v>
                </c:pt>
                <c:pt idx="271">
                  <c:v>9632.9499999999989</c:v>
                </c:pt>
                <c:pt idx="272">
                  <c:v>9632.9499999999989</c:v>
                </c:pt>
                <c:pt idx="273">
                  <c:v>11461.75</c:v>
                </c:pt>
                <c:pt idx="274">
                  <c:v>11461.75</c:v>
                </c:pt>
                <c:pt idx="275">
                  <c:v>11461.75</c:v>
                </c:pt>
                <c:pt idx="276">
                  <c:v>11461.75</c:v>
                </c:pt>
                <c:pt idx="277">
                  <c:v>11461.75</c:v>
                </c:pt>
                <c:pt idx="278">
                  <c:v>11461.75</c:v>
                </c:pt>
                <c:pt idx="279">
                  <c:v>11461.75</c:v>
                </c:pt>
                <c:pt idx="280">
                  <c:v>10896.599999999999</c:v>
                </c:pt>
                <c:pt idx="281">
                  <c:v>10896.599999999999</c:v>
                </c:pt>
                <c:pt idx="282">
                  <c:v>10896.599999999999</c:v>
                </c:pt>
                <c:pt idx="283">
                  <c:v>10896.599999999999</c:v>
                </c:pt>
                <c:pt idx="284">
                  <c:v>10896.599999999999</c:v>
                </c:pt>
                <c:pt idx="285">
                  <c:v>10896.599999999999</c:v>
                </c:pt>
                <c:pt idx="286">
                  <c:v>10896.599999999999</c:v>
                </c:pt>
                <c:pt idx="287">
                  <c:v>11068.05</c:v>
                </c:pt>
                <c:pt idx="288">
                  <c:v>11068.05</c:v>
                </c:pt>
                <c:pt idx="289">
                  <c:v>11068.05</c:v>
                </c:pt>
                <c:pt idx="290">
                  <c:v>11068.05</c:v>
                </c:pt>
                <c:pt idx="291">
                  <c:v>11068.05</c:v>
                </c:pt>
                <c:pt idx="292">
                  <c:v>11068.05</c:v>
                </c:pt>
                <c:pt idx="293">
                  <c:v>11068.05</c:v>
                </c:pt>
                <c:pt idx="294">
                  <c:v>10820.4</c:v>
                </c:pt>
                <c:pt idx="295">
                  <c:v>10820.4</c:v>
                </c:pt>
                <c:pt idx="296">
                  <c:v>10820.4</c:v>
                </c:pt>
                <c:pt idx="297">
                  <c:v>10820.4</c:v>
                </c:pt>
                <c:pt idx="298">
                  <c:v>10820.4</c:v>
                </c:pt>
                <c:pt idx="299">
                  <c:v>10820.4</c:v>
                </c:pt>
                <c:pt idx="300">
                  <c:v>10820.4</c:v>
                </c:pt>
                <c:pt idx="301">
                  <c:v>10712.449999999999</c:v>
                </c:pt>
                <c:pt idx="302">
                  <c:v>10712.449999999999</c:v>
                </c:pt>
                <c:pt idx="303">
                  <c:v>10712.449999999999</c:v>
                </c:pt>
                <c:pt idx="304">
                  <c:v>10712.449999999999</c:v>
                </c:pt>
                <c:pt idx="305">
                  <c:v>10712.449999999999</c:v>
                </c:pt>
                <c:pt idx="306">
                  <c:v>10712.449999999999</c:v>
                </c:pt>
                <c:pt idx="307">
                  <c:v>10712.449999999999</c:v>
                </c:pt>
                <c:pt idx="308">
                  <c:v>10712.449999999999</c:v>
                </c:pt>
                <c:pt idx="309">
                  <c:v>10388.599999999999</c:v>
                </c:pt>
                <c:pt idx="310">
                  <c:v>10388.599999999999</c:v>
                </c:pt>
                <c:pt idx="311">
                  <c:v>10388.599999999999</c:v>
                </c:pt>
                <c:pt idx="312">
                  <c:v>10388.599999999999</c:v>
                </c:pt>
                <c:pt idx="313">
                  <c:v>10388.599999999999</c:v>
                </c:pt>
                <c:pt idx="314">
                  <c:v>10388.599999999999</c:v>
                </c:pt>
                <c:pt idx="315">
                  <c:v>10388.599999999999</c:v>
                </c:pt>
                <c:pt idx="316">
                  <c:v>10528.3</c:v>
                </c:pt>
                <c:pt idx="317">
                  <c:v>10528.3</c:v>
                </c:pt>
                <c:pt idx="318">
                  <c:v>10528.3</c:v>
                </c:pt>
                <c:pt idx="319">
                  <c:v>10528.3</c:v>
                </c:pt>
                <c:pt idx="320">
                  <c:v>10528.3</c:v>
                </c:pt>
                <c:pt idx="321">
                  <c:v>10528.3</c:v>
                </c:pt>
                <c:pt idx="322">
                  <c:v>10528.3</c:v>
                </c:pt>
                <c:pt idx="323">
                  <c:v>10648.949999999999</c:v>
                </c:pt>
                <c:pt idx="324">
                  <c:v>10648.949999999999</c:v>
                </c:pt>
                <c:pt idx="325">
                  <c:v>10648.949999999999</c:v>
                </c:pt>
                <c:pt idx="326">
                  <c:v>10648.949999999999</c:v>
                </c:pt>
                <c:pt idx="327">
                  <c:v>10648.949999999999</c:v>
                </c:pt>
                <c:pt idx="328">
                  <c:v>10648.949999999999</c:v>
                </c:pt>
                <c:pt idx="329">
                  <c:v>10648.949999999999</c:v>
                </c:pt>
                <c:pt idx="330">
                  <c:v>9048.75</c:v>
                </c:pt>
                <c:pt idx="331">
                  <c:v>9048.75</c:v>
                </c:pt>
                <c:pt idx="332">
                  <c:v>9048.75</c:v>
                </c:pt>
                <c:pt idx="333">
                  <c:v>9048.75</c:v>
                </c:pt>
                <c:pt idx="334">
                  <c:v>9048.75</c:v>
                </c:pt>
                <c:pt idx="335">
                  <c:v>9048.75</c:v>
                </c:pt>
                <c:pt idx="336">
                  <c:v>9048.75</c:v>
                </c:pt>
                <c:pt idx="337">
                  <c:v>9232.9</c:v>
                </c:pt>
                <c:pt idx="338">
                  <c:v>9232.9</c:v>
                </c:pt>
                <c:pt idx="339">
                  <c:v>9232.9</c:v>
                </c:pt>
                <c:pt idx="340">
                  <c:v>9232.9</c:v>
                </c:pt>
                <c:pt idx="341">
                  <c:v>9232.9</c:v>
                </c:pt>
                <c:pt idx="342">
                  <c:v>9232.9</c:v>
                </c:pt>
                <c:pt idx="343">
                  <c:v>9232.9</c:v>
                </c:pt>
                <c:pt idx="344">
                  <c:v>8705.85</c:v>
                </c:pt>
                <c:pt idx="345">
                  <c:v>8705.85</c:v>
                </c:pt>
                <c:pt idx="346">
                  <c:v>8705.85</c:v>
                </c:pt>
                <c:pt idx="347">
                  <c:v>8705.85</c:v>
                </c:pt>
                <c:pt idx="348">
                  <c:v>8705.85</c:v>
                </c:pt>
                <c:pt idx="349">
                  <c:v>8705.85</c:v>
                </c:pt>
                <c:pt idx="350">
                  <c:v>8705.85</c:v>
                </c:pt>
                <c:pt idx="351">
                  <c:v>7143.75</c:v>
                </c:pt>
                <c:pt idx="352">
                  <c:v>7143.75</c:v>
                </c:pt>
                <c:pt idx="353">
                  <c:v>7143.75</c:v>
                </c:pt>
                <c:pt idx="354">
                  <c:v>7143.75</c:v>
                </c:pt>
                <c:pt idx="355">
                  <c:v>7143.75</c:v>
                </c:pt>
                <c:pt idx="356">
                  <c:v>7143.75</c:v>
                </c:pt>
                <c:pt idx="357">
                  <c:v>7143.75</c:v>
                </c:pt>
                <c:pt idx="358">
                  <c:v>6959.5999999999995</c:v>
                </c:pt>
                <c:pt idx="359">
                  <c:v>6959.5999999999995</c:v>
                </c:pt>
                <c:pt idx="360">
                  <c:v>6959.5999999999995</c:v>
                </c:pt>
                <c:pt idx="361">
                  <c:v>6959.5999999999995</c:v>
                </c:pt>
                <c:pt idx="362">
                  <c:v>6959.5999999999995</c:v>
                </c:pt>
                <c:pt idx="363">
                  <c:v>6959.5999999999995</c:v>
                </c:pt>
                <c:pt idx="364">
                  <c:v>6959.5999999999995</c:v>
                </c:pt>
                <c:pt idx="365">
                  <c:v>8788.4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0-4B1F-A1D0-5382D9B5639B}"/>
            </c:ext>
          </c:extLst>
        </c:ser>
        <c:ser>
          <c:idx val="2"/>
          <c:order val="2"/>
          <c:tx>
            <c:strRef>
              <c:f>'Graphs ARA PJK'!$N$4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'Graphs ARA PJK'!$K$5:$K$370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'Graphs ARA PJK'!$N$5:$N$370</c:f>
              <c:numCache>
                <c:formatCode>General</c:formatCode>
                <c:ptCount val="366"/>
                <c:pt idx="0">
                  <c:v>7035.7999999999993</c:v>
                </c:pt>
                <c:pt idx="1">
                  <c:v>7035.7999999999993</c:v>
                </c:pt>
                <c:pt idx="2">
                  <c:v>7035.7999999999993</c:v>
                </c:pt>
                <c:pt idx="3">
                  <c:v>7035.7999999999993</c:v>
                </c:pt>
                <c:pt idx="4">
                  <c:v>7035.7999999999993</c:v>
                </c:pt>
                <c:pt idx="5">
                  <c:v>7035.7999999999993</c:v>
                </c:pt>
                <c:pt idx="6">
                  <c:v>7035.7999999999993</c:v>
                </c:pt>
                <c:pt idx="7">
                  <c:v>7035.7999999999993</c:v>
                </c:pt>
                <c:pt idx="8">
                  <c:v>7073.9</c:v>
                </c:pt>
                <c:pt idx="9">
                  <c:v>7073.9</c:v>
                </c:pt>
                <c:pt idx="10">
                  <c:v>7073.9</c:v>
                </c:pt>
                <c:pt idx="11">
                  <c:v>7073.9</c:v>
                </c:pt>
                <c:pt idx="12">
                  <c:v>7073.9</c:v>
                </c:pt>
                <c:pt idx="13">
                  <c:v>7073.9</c:v>
                </c:pt>
                <c:pt idx="14">
                  <c:v>7073.9</c:v>
                </c:pt>
                <c:pt idx="15">
                  <c:v>6711.95</c:v>
                </c:pt>
                <c:pt idx="16">
                  <c:v>6711.95</c:v>
                </c:pt>
                <c:pt idx="17">
                  <c:v>6711.95</c:v>
                </c:pt>
                <c:pt idx="18">
                  <c:v>6711.95</c:v>
                </c:pt>
                <c:pt idx="19">
                  <c:v>6711.95</c:v>
                </c:pt>
                <c:pt idx="20">
                  <c:v>6711.95</c:v>
                </c:pt>
                <c:pt idx="21">
                  <c:v>6711.95</c:v>
                </c:pt>
                <c:pt idx="22">
                  <c:v>6851.65</c:v>
                </c:pt>
                <c:pt idx="23">
                  <c:v>6851.65</c:v>
                </c:pt>
                <c:pt idx="24">
                  <c:v>6851.65</c:v>
                </c:pt>
                <c:pt idx="25">
                  <c:v>6851.65</c:v>
                </c:pt>
                <c:pt idx="26">
                  <c:v>6851.65</c:v>
                </c:pt>
                <c:pt idx="27">
                  <c:v>6851.65</c:v>
                </c:pt>
                <c:pt idx="28">
                  <c:v>6851.65</c:v>
                </c:pt>
                <c:pt idx="29">
                  <c:v>6388.0999999999995</c:v>
                </c:pt>
                <c:pt idx="30">
                  <c:v>6388.0999999999995</c:v>
                </c:pt>
                <c:pt idx="31">
                  <c:v>6388.0999999999995</c:v>
                </c:pt>
                <c:pt idx="32">
                  <c:v>6388.0999999999995</c:v>
                </c:pt>
                <c:pt idx="33">
                  <c:v>6388.0999999999995</c:v>
                </c:pt>
                <c:pt idx="34">
                  <c:v>6388.0999999999995</c:v>
                </c:pt>
                <c:pt idx="35">
                  <c:v>6388.0999999999995</c:v>
                </c:pt>
                <c:pt idx="36">
                  <c:v>6991.3499999999995</c:v>
                </c:pt>
                <c:pt idx="37">
                  <c:v>6991.3499999999995</c:v>
                </c:pt>
                <c:pt idx="38">
                  <c:v>6991.3499999999995</c:v>
                </c:pt>
                <c:pt idx="39">
                  <c:v>6991.3499999999995</c:v>
                </c:pt>
                <c:pt idx="40">
                  <c:v>6991.3499999999995</c:v>
                </c:pt>
                <c:pt idx="41">
                  <c:v>6991.3499999999995</c:v>
                </c:pt>
                <c:pt idx="42">
                  <c:v>6991.3499999999995</c:v>
                </c:pt>
                <c:pt idx="43">
                  <c:v>6413.5</c:v>
                </c:pt>
                <c:pt idx="44">
                  <c:v>6413.5</c:v>
                </c:pt>
                <c:pt idx="45">
                  <c:v>6413.5</c:v>
                </c:pt>
                <c:pt idx="46">
                  <c:v>6413.5</c:v>
                </c:pt>
                <c:pt idx="47">
                  <c:v>6413.5</c:v>
                </c:pt>
                <c:pt idx="48">
                  <c:v>6413.5</c:v>
                </c:pt>
                <c:pt idx="49">
                  <c:v>6413.5</c:v>
                </c:pt>
                <c:pt idx="50">
                  <c:v>6756.4</c:v>
                </c:pt>
                <c:pt idx="51">
                  <c:v>6756.4</c:v>
                </c:pt>
                <c:pt idx="52">
                  <c:v>6756.4</c:v>
                </c:pt>
                <c:pt idx="53">
                  <c:v>6756.4</c:v>
                </c:pt>
                <c:pt idx="54">
                  <c:v>6756.4</c:v>
                </c:pt>
                <c:pt idx="55">
                  <c:v>6756.4</c:v>
                </c:pt>
                <c:pt idx="56">
                  <c:v>6756.4</c:v>
                </c:pt>
                <c:pt idx="57">
                  <c:v>7493</c:v>
                </c:pt>
                <c:pt idx="58">
                  <c:v>7493</c:v>
                </c:pt>
                <c:pt idx="59">
                  <c:v>7493</c:v>
                </c:pt>
                <c:pt idx="60">
                  <c:v>7493</c:v>
                </c:pt>
                <c:pt idx="61">
                  <c:v>7493</c:v>
                </c:pt>
                <c:pt idx="62">
                  <c:v>7493</c:v>
                </c:pt>
                <c:pt idx="63">
                  <c:v>7493</c:v>
                </c:pt>
                <c:pt idx="64">
                  <c:v>6273.7999999999993</c:v>
                </c:pt>
                <c:pt idx="65">
                  <c:v>6273.7999999999993</c:v>
                </c:pt>
                <c:pt idx="66">
                  <c:v>6273.7999999999993</c:v>
                </c:pt>
                <c:pt idx="67">
                  <c:v>6273.7999999999993</c:v>
                </c:pt>
                <c:pt idx="68">
                  <c:v>6273.7999999999993</c:v>
                </c:pt>
                <c:pt idx="69">
                  <c:v>6273.7999999999993</c:v>
                </c:pt>
                <c:pt idx="70">
                  <c:v>6273.7999999999993</c:v>
                </c:pt>
                <c:pt idx="71">
                  <c:v>6540.5</c:v>
                </c:pt>
                <c:pt idx="72">
                  <c:v>6540.5</c:v>
                </c:pt>
                <c:pt idx="73">
                  <c:v>6540.5</c:v>
                </c:pt>
                <c:pt idx="74">
                  <c:v>6540.5</c:v>
                </c:pt>
                <c:pt idx="75">
                  <c:v>6540.5</c:v>
                </c:pt>
                <c:pt idx="76">
                  <c:v>6540.5</c:v>
                </c:pt>
                <c:pt idx="77">
                  <c:v>6540.5</c:v>
                </c:pt>
                <c:pt idx="78">
                  <c:v>6699.25</c:v>
                </c:pt>
                <c:pt idx="79">
                  <c:v>6699.25</c:v>
                </c:pt>
                <c:pt idx="80">
                  <c:v>6699.25</c:v>
                </c:pt>
                <c:pt idx="81">
                  <c:v>6699.25</c:v>
                </c:pt>
                <c:pt idx="82">
                  <c:v>6699.25</c:v>
                </c:pt>
                <c:pt idx="83">
                  <c:v>6699.25</c:v>
                </c:pt>
                <c:pt idx="84">
                  <c:v>6699.25</c:v>
                </c:pt>
                <c:pt idx="85">
                  <c:v>7169.15</c:v>
                </c:pt>
                <c:pt idx="86">
                  <c:v>7169.15</c:v>
                </c:pt>
                <c:pt idx="87">
                  <c:v>7169.15</c:v>
                </c:pt>
                <c:pt idx="88">
                  <c:v>7169.15</c:v>
                </c:pt>
                <c:pt idx="89">
                  <c:v>7169.15</c:v>
                </c:pt>
                <c:pt idx="90">
                  <c:v>7169.15</c:v>
                </c:pt>
                <c:pt idx="91">
                  <c:v>7169.15</c:v>
                </c:pt>
                <c:pt idx="92">
                  <c:v>6642.0999999999995</c:v>
                </c:pt>
                <c:pt idx="93">
                  <c:v>6642.0999999999995</c:v>
                </c:pt>
                <c:pt idx="94">
                  <c:v>6642.0999999999995</c:v>
                </c:pt>
                <c:pt idx="95">
                  <c:v>6642.0999999999995</c:v>
                </c:pt>
                <c:pt idx="96">
                  <c:v>6642.0999999999995</c:v>
                </c:pt>
                <c:pt idx="97">
                  <c:v>6642.0999999999995</c:v>
                </c:pt>
                <c:pt idx="98">
                  <c:v>6642.0999999999995</c:v>
                </c:pt>
                <c:pt idx="99">
                  <c:v>6965.95</c:v>
                </c:pt>
                <c:pt idx="100">
                  <c:v>6965.95</c:v>
                </c:pt>
                <c:pt idx="101">
                  <c:v>6965.95</c:v>
                </c:pt>
                <c:pt idx="102">
                  <c:v>6965.95</c:v>
                </c:pt>
                <c:pt idx="103">
                  <c:v>6965.95</c:v>
                </c:pt>
                <c:pt idx="104">
                  <c:v>6965.95</c:v>
                </c:pt>
                <c:pt idx="105">
                  <c:v>6965.95</c:v>
                </c:pt>
                <c:pt idx="106">
                  <c:v>7219.95</c:v>
                </c:pt>
                <c:pt idx="107">
                  <c:v>7219.95</c:v>
                </c:pt>
                <c:pt idx="108">
                  <c:v>7219.95</c:v>
                </c:pt>
                <c:pt idx="109">
                  <c:v>7219.95</c:v>
                </c:pt>
                <c:pt idx="110">
                  <c:v>7219.95</c:v>
                </c:pt>
                <c:pt idx="111">
                  <c:v>7219.95</c:v>
                </c:pt>
                <c:pt idx="112">
                  <c:v>7219.95</c:v>
                </c:pt>
                <c:pt idx="113">
                  <c:v>7188.2</c:v>
                </c:pt>
                <c:pt idx="114">
                  <c:v>7188.2</c:v>
                </c:pt>
                <c:pt idx="115">
                  <c:v>7188.2</c:v>
                </c:pt>
                <c:pt idx="116">
                  <c:v>7188.2</c:v>
                </c:pt>
                <c:pt idx="117">
                  <c:v>7188.2</c:v>
                </c:pt>
                <c:pt idx="118">
                  <c:v>7188.2</c:v>
                </c:pt>
                <c:pt idx="119">
                  <c:v>7188.2</c:v>
                </c:pt>
                <c:pt idx="120">
                  <c:v>7251.7</c:v>
                </c:pt>
                <c:pt idx="121">
                  <c:v>7251.7</c:v>
                </c:pt>
                <c:pt idx="122">
                  <c:v>7251.7</c:v>
                </c:pt>
                <c:pt idx="123">
                  <c:v>7251.7</c:v>
                </c:pt>
                <c:pt idx="124">
                  <c:v>7251.7</c:v>
                </c:pt>
                <c:pt idx="125">
                  <c:v>7251.7</c:v>
                </c:pt>
                <c:pt idx="126">
                  <c:v>7251.7</c:v>
                </c:pt>
                <c:pt idx="127">
                  <c:v>8039.0999999999995</c:v>
                </c:pt>
                <c:pt idx="128">
                  <c:v>8039.0999999999995</c:v>
                </c:pt>
                <c:pt idx="129">
                  <c:v>8039.0999999999995</c:v>
                </c:pt>
                <c:pt idx="130">
                  <c:v>8039.0999999999995</c:v>
                </c:pt>
                <c:pt idx="131">
                  <c:v>8039.0999999999995</c:v>
                </c:pt>
                <c:pt idx="132">
                  <c:v>8039.0999999999995</c:v>
                </c:pt>
                <c:pt idx="133">
                  <c:v>8039.0999999999995</c:v>
                </c:pt>
                <c:pt idx="134">
                  <c:v>7753.3499999999995</c:v>
                </c:pt>
                <c:pt idx="135">
                  <c:v>7753.3499999999995</c:v>
                </c:pt>
                <c:pt idx="136">
                  <c:v>7753.3499999999995</c:v>
                </c:pt>
                <c:pt idx="137">
                  <c:v>7753.3499999999995</c:v>
                </c:pt>
                <c:pt idx="138">
                  <c:v>7753.3499999999995</c:v>
                </c:pt>
                <c:pt idx="139">
                  <c:v>7753.3499999999995</c:v>
                </c:pt>
                <c:pt idx="140">
                  <c:v>7753.3499999999995</c:v>
                </c:pt>
                <c:pt idx="141">
                  <c:v>7727.95</c:v>
                </c:pt>
                <c:pt idx="142">
                  <c:v>7727.95</c:v>
                </c:pt>
                <c:pt idx="143">
                  <c:v>7727.95</c:v>
                </c:pt>
                <c:pt idx="144">
                  <c:v>7727.95</c:v>
                </c:pt>
                <c:pt idx="145">
                  <c:v>7727.95</c:v>
                </c:pt>
                <c:pt idx="146">
                  <c:v>7727.95</c:v>
                </c:pt>
                <c:pt idx="147">
                  <c:v>7727.95</c:v>
                </c:pt>
                <c:pt idx="148">
                  <c:v>7581.9</c:v>
                </c:pt>
                <c:pt idx="149">
                  <c:v>7581.9</c:v>
                </c:pt>
                <c:pt idx="150">
                  <c:v>7581.9</c:v>
                </c:pt>
                <c:pt idx="151">
                  <c:v>7581.9</c:v>
                </c:pt>
                <c:pt idx="152">
                  <c:v>7581.9</c:v>
                </c:pt>
                <c:pt idx="153">
                  <c:v>7581.9</c:v>
                </c:pt>
                <c:pt idx="154">
                  <c:v>7581.9</c:v>
                </c:pt>
                <c:pt idx="155">
                  <c:v>7143.75</c:v>
                </c:pt>
                <c:pt idx="156">
                  <c:v>7143.75</c:v>
                </c:pt>
                <c:pt idx="157">
                  <c:v>7143.75</c:v>
                </c:pt>
                <c:pt idx="158">
                  <c:v>7143.75</c:v>
                </c:pt>
                <c:pt idx="159">
                  <c:v>7143.75</c:v>
                </c:pt>
                <c:pt idx="160">
                  <c:v>7143.75</c:v>
                </c:pt>
                <c:pt idx="161">
                  <c:v>7143.75</c:v>
                </c:pt>
                <c:pt idx="162">
                  <c:v>7346.95</c:v>
                </c:pt>
                <c:pt idx="163">
                  <c:v>7346.95</c:v>
                </c:pt>
                <c:pt idx="164">
                  <c:v>7346.95</c:v>
                </c:pt>
                <c:pt idx="165">
                  <c:v>7346.95</c:v>
                </c:pt>
                <c:pt idx="166">
                  <c:v>7346.95</c:v>
                </c:pt>
                <c:pt idx="167">
                  <c:v>7346.95</c:v>
                </c:pt>
                <c:pt idx="168">
                  <c:v>7346.95</c:v>
                </c:pt>
                <c:pt idx="169">
                  <c:v>7035.7999999999993</c:v>
                </c:pt>
                <c:pt idx="170">
                  <c:v>7035.7999999999993</c:v>
                </c:pt>
                <c:pt idx="171">
                  <c:v>7035.7999999999993</c:v>
                </c:pt>
                <c:pt idx="172">
                  <c:v>7035.7999999999993</c:v>
                </c:pt>
                <c:pt idx="173">
                  <c:v>7035.7999999999993</c:v>
                </c:pt>
                <c:pt idx="174">
                  <c:v>7035.7999999999993</c:v>
                </c:pt>
                <c:pt idx="175">
                  <c:v>7035.7999999999993</c:v>
                </c:pt>
                <c:pt idx="176">
                  <c:v>7143.75</c:v>
                </c:pt>
                <c:pt idx="177">
                  <c:v>7143.75</c:v>
                </c:pt>
                <c:pt idx="178">
                  <c:v>7143.75</c:v>
                </c:pt>
                <c:pt idx="179">
                  <c:v>7143.75</c:v>
                </c:pt>
                <c:pt idx="180">
                  <c:v>7143.75</c:v>
                </c:pt>
                <c:pt idx="181">
                  <c:v>7143.75</c:v>
                </c:pt>
                <c:pt idx="182">
                  <c:v>7143.75</c:v>
                </c:pt>
                <c:pt idx="183">
                  <c:v>7924.7999999999993</c:v>
                </c:pt>
                <c:pt idx="184">
                  <c:v>7924.7999999999993</c:v>
                </c:pt>
                <c:pt idx="185">
                  <c:v>7924.7999999999993</c:v>
                </c:pt>
                <c:pt idx="186">
                  <c:v>7924.7999999999993</c:v>
                </c:pt>
                <c:pt idx="187">
                  <c:v>7924.7999999999993</c:v>
                </c:pt>
                <c:pt idx="188">
                  <c:v>7924.7999999999993</c:v>
                </c:pt>
                <c:pt idx="189">
                  <c:v>7924.7999999999993</c:v>
                </c:pt>
                <c:pt idx="190">
                  <c:v>7988.2999999999993</c:v>
                </c:pt>
                <c:pt idx="191">
                  <c:v>7988.2999999999993</c:v>
                </c:pt>
                <c:pt idx="192">
                  <c:v>7988.2999999999993</c:v>
                </c:pt>
                <c:pt idx="193">
                  <c:v>7988.2999999999993</c:v>
                </c:pt>
                <c:pt idx="194">
                  <c:v>7988.2999999999993</c:v>
                </c:pt>
                <c:pt idx="195">
                  <c:v>7988.2999999999993</c:v>
                </c:pt>
                <c:pt idx="196">
                  <c:v>7988.2999999999993</c:v>
                </c:pt>
                <c:pt idx="197">
                  <c:v>8083.5499999999993</c:v>
                </c:pt>
                <c:pt idx="198">
                  <c:v>8083.5499999999993</c:v>
                </c:pt>
                <c:pt idx="199">
                  <c:v>8083.5499999999993</c:v>
                </c:pt>
                <c:pt idx="200">
                  <c:v>8083.5499999999993</c:v>
                </c:pt>
                <c:pt idx="201">
                  <c:v>8083.5499999999993</c:v>
                </c:pt>
                <c:pt idx="202">
                  <c:v>8083.5499999999993</c:v>
                </c:pt>
                <c:pt idx="203">
                  <c:v>8083.5499999999993</c:v>
                </c:pt>
                <c:pt idx="204">
                  <c:v>7620</c:v>
                </c:pt>
                <c:pt idx="205">
                  <c:v>7620</c:v>
                </c:pt>
                <c:pt idx="206">
                  <c:v>7620</c:v>
                </c:pt>
                <c:pt idx="207">
                  <c:v>7620</c:v>
                </c:pt>
                <c:pt idx="208">
                  <c:v>7620</c:v>
                </c:pt>
                <c:pt idx="209">
                  <c:v>7620</c:v>
                </c:pt>
                <c:pt idx="210">
                  <c:v>7620</c:v>
                </c:pt>
                <c:pt idx="211">
                  <c:v>6731</c:v>
                </c:pt>
                <c:pt idx="212">
                  <c:v>6731</c:v>
                </c:pt>
                <c:pt idx="213">
                  <c:v>6731</c:v>
                </c:pt>
                <c:pt idx="214">
                  <c:v>6731</c:v>
                </c:pt>
                <c:pt idx="215">
                  <c:v>6731</c:v>
                </c:pt>
                <c:pt idx="216">
                  <c:v>6731</c:v>
                </c:pt>
                <c:pt idx="217">
                  <c:v>6731</c:v>
                </c:pt>
                <c:pt idx="218">
                  <c:v>6972.2999999999993</c:v>
                </c:pt>
                <c:pt idx="219">
                  <c:v>6972.2999999999993</c:v>
                </c:pt>
                <c:pt idx="220">
                  <c:v>6972.2999999999993</c:v>
                </c:pt>
                <c:pt idx="221">
                  <c:v>6972.2999999999993</c:v>
                </c:pt>
                <c:pt idx="222">
                  <c:v>6972.2999999999993</c:v>
                </c:pt>
                <c:pt idx="223">
                  <c:v>6972.2999999999993</c:v>
                </c:pt>
                <c:pt idx="224">
                  <c:v>6972.2999999999993</c:v>
                </c:pt>
                <c:pt idx="225">
                  <c:v>6477</c:v>
                </c:pt>
                <c:pt idx="226">
                  <c:v>6477</c:v>
                </c:pt>
                <c:pt idx="227">
                  <c:v>6477</c:v>
                </c:pt>
                <c:pt idx="228">
                  <c:v>6477</c:v>
                </c:pt>
                <c:pt idx="229">
                  <c:v>6477</c:v>
                </c:pt>
                <c:pt idx="230">
                  <c:v>6477</c:v>
                </c:pt>
                <c:pt idx="231">
                  <c:v>6477</c:v>
                </c:pt>
                <c:pt idx="232">
                  <c:v>6559.5499999999993</c:v>
                </c:pt>
                <c:pt idx="233">
                  <c:v>6559.5499999999993</c:v>
                </c:pt>
                <c:pt idx="234">
                  <c:v>6559.5499999999993</c:v>
                </c:pt>
                <c:pt idx="235">
                  <c:v>6559.5499999999993</c:v>
                </c:pt>
                <c:pt idx="236">
                  <c:v>6559.5499999999993</c:v>
                </c:pt>
                <c:pt idx="237">
                  <c:v>6559.5499999999993</c:v>
                </c:pt>
                <c:pt idx="238">
                  <c:v>6559.5499999999993</c:v>
                </c:pt>
                <c:pt idx="239">
                  <c:v>6877.0499999999993</c:v>
                </c:pt>
                <c:pt idx="240">
                  <c:v>6877.0499999999993</c:v>
                </c:pt>
                <c:pt idx="241">
                  <c:v>6877.0499999999993</c:v>
                </c:pt>
                <c:pt idx="242">
                  <c:v>6877.0499999999993</c:v>
                </c:pt>
                <c:pt idx="243">
                  <c:v>6877.0499999999993</c:v>
                </c:pt>
                <c:pt idx="244">
                  <c:v>6877.0499999999993</c:v>
                </c:pt>
                <c:pt idx="245">
                  <c:v>6877.0499999999993</c:v>
                </c:pt>
                <c:pt idx="246">
                  <c:v>6140.45</c:v>
                </c:pt>
                <c:pt idx="247">
                  <c:v>6140.45</c:v>
                </c:pt>
                <c:pt idx="248">
                  <c:v>6140.45</c:v>
                </c:pt>
                <c:pt idx="249">
                  <c:v>6140.45</c:v>
                </c:pt>
                <c:pt idx="250">
                  <c:v>6140.45</c:v>
                </c:pt>
                <c:pt idx="251">
                  <c:v>6140.45</c:v>
                </c:pt>
                <c:pt idx="252">
                  <c:v>6140.45</c:v>
                </c:pt>
                <c:pt idx="253">
                  <c:v>6057.9</c:v>
                </c:pt>
                <c:pt idx="254">
                  <c:v>6057.9</c:v>
                </c:pt>
                <c:pt idx="255">
                  <c:v>6057.9</c:v>
                </c:pt>
                <c:pt idx="256">
                  <c:v>6057.9</c:v>
                </c:pt>
                <c:pt idx="257">
                  <c:v>6057.9</c:v>
                </c:pt>
                <c:pt idx="258">
                  <c:v>6057.9</c:v>
                </c:pt>
                <c:pt idx="259">
                  <c:v>6057.9</c:v>
                </c:pt>
                <c:pt idx="260">
                  <c:v>6019.7999999999993</c:v>
                </c:pt>
                <c:pt idx="261">
                  <c:v>6019.7999999999993</c:v>
                </c:pt>
                <c:pt idx="262">
                  <c:v>6019.7999999999993</c:v>
                </c:pt>
                <c:pt idx="263">
                  <c:v>6019.7999999999993</c:v>
                </c:pt>
                <c:pt idx="264">
                  <c:v>6019.7999999999993</c:v>
                </c:pt>
                <c:pt idx="265">
                  <c:v>6019.7999999999993</c:v>
                </c:pt>
                <c:pt idx="266">
                  <c:v>6019.7999999999993</c:v>
                </c:pt>
                <c:pt idx="267">
                  <c:v>5492.75</c:v>
                </c:pt>
                <c:pt idx="268">
                  <c:v>5492.75</c:v>
                </c:pt>
                <c:pt idx="269">
                  <c:v>5492.75</c:v>
                </c:pt>
                <c:pt idx="270">
                  <c:v>5492.75</c:v>
                </c:pt>
                <c:pt idx="271">
                  <c:v>5492.75</c:v>
                </c:pt>
                <c:pt idx="272">
                  <c:v>5492.75</c:v>
                </c:pt>
                <c:pt idx="273">
                  <c:v>5492.75</c:v>
                </c:pt>
                <c:pt idx="274">
                  <c:v>5543.5499999999993</c:v>
                </c:pt>
                <c:pt idx="275">
                  <c:v>5543.5499999999993</c:v>
                </c:pt>
                <c:pt idx="276">
                  <c:v>5543.5499999999993</c:v>
                </c:pt>
                <c:pt idx="277">
                  <c:v>5543.5499999999993</c:v>
                </c:pt>
                <c:pt idx="278">
                  <c:v>5543.5499999999993</c:v>
                </c:pt>
                <c:pt idx="279">
                  <c:v>5543.5499999999993</c:v>
                </c:pt>
                <c:pt idx="280">
                  <c:v>5543.5499999999993</c:v>
                </c:pt>
                <c:pt idx="281">
                  <c:v>6216.65</c:v>
                </c:pt>
                <c:pt idx="282">
                  <c:v>6216.65</c:v>
                </c:pt>
                <c:pt idx="283">
                  <c:v>6216.65</c:v>
                </c:pt>
                <c:pt idx="284">
                  <c:v>6216.65</c:v>
                </c:pt>
                <c:pt idx="285">
                  <c:v>6216.65</c:v>
                </c:pt>
                <c:pt idx="286">
                  <c:v>6216.65</c:v>
                </c:pt>
                <c:pt idx="287">
                  <c:v>6216.65</c:v>
                </c:pt>
                <c:pt idx="288">
                  <c:v>6553.2</c:v>
                </c:pt>
                <c:pt idx="289">
                  <c:v>6553.2</c:v>
                </c:pt>
                <c:pt idx="290">
                  <c:v>6553.2</c:v>
                </c:pt>
                <c:pt idx="291">
                  <c:v>6553.2</c:v>
                </c:pt>
                <c:pt idx="292">
                  <c:v>6553.2</c:v>
                </c:pt>
                <c:pt idx="293">
                  <c:v>6553.2</c:v>
                </c:pt>
                <c:pt idx="294">
                  <c:v>6553.2</c:v>
                </c:pt>
                <c:pt idx="295">
                  <c:v>6604</c:v>
                </c:pt>
                <c:pt idx="296">
                  <c:v>6604</c:v>
                </c:pt>
                <c:pt idx="297">
                  <c:v>6604</c:v>
                </c:pt>
                <c:pt idx="298">
                  <c:v>6604</c:v>
                </c:pt>
                <c:pt idx="299">
                  <c:v>6604</c:v>
                </c:pt>
                <c:pt idx="300">
                  <c:v>6604</c:v>
                </c:pt>
                <c:pt idx="301">
                  <c:v>6604</c:v>
                </c:pt>
                <c:pt idx="302">
                  <c:v>6699.25</c:v>
                </c:pt>
                <c:pt idx="303">
                  <c:v>6699.25</c:v>
                </c:pt>
                <c:pt idx="304">
                  <c:v>6699.25</c:v>
                </c:pt>
                <c:pt idx="305">
                  <c:v>6699.25</c:v>
                </c:pt>
                <c:pt idx="306">
                  <c:v>6699.25</c:v>
                </c:pt>
                <c:pt idx="307">
                  <c:v>6699.25</c:v>
                </c:pt>
                <c:pt idx="308">
                  <c:v>6699.25</c:v>
                </c:pt>
                <c:pt idx="309">
                  <c:v>6699.25</c:v>
                </c:pt>
                <c:pt idx="310">
                  <c:v>6267.45</c:v>
                </c:pt>
                <c:pt idx="311">
                  <c:v>6267.45</c:v>
                </c:pt>
                <c:pt idx="312">
                  <c:v>6267.45</c:v>
                </c:pt>
                <c:pt idx="313">
                  <c:v>6267.45</c:v>
                </c:pt>
                <c:pt idx="314">
                  <c:v>6267.45</c:v>
                </c:pt>
                <c:pt idx="315">
                  <c:v>6267.45</c:v>
                </c:pt>
                <c:pt idx="316">
                  <c:v>6267.45</c:v>
                </c:pt>
                <c:pt idx="317">
                  <c:v>6388.0999999999995</c:v>
                </c:pt>
                <c:pt idx="318">
                  <c:v>6388.0999999999995</c:v>
                </c:pt>
                <c:pt idx="319">
                  <c:v>6388.0999999999995</c:v>
                </c:pt>
                <c:pt idx="320">
                  <c:v>6388.0999999999995</c:v>
                </c:pt>
                <c:pt idx="321">
                  <c:v>6388.0999999999995</c:v>
                </c:pt>
                <c:pt idx="322">
                  <c:v>6388.0999999999995</c:v>
                </c:pt>
                <c:pt idx="323">
                  <c:v>6388.0999999999995</c:v>
                </c:pt>
                <c:pt idx="324">
                  <c:v>6946.9</c:v>
                </c:pt>
                <c:pt idx="325">
                  <c:v>6946.9</c:v>
                </c:pt>
                <c:pt idx="326">
                  <c:v>6946.9</c:v>
                </c:pt>
                <c:pt idx="327">
                  <c:v>6946.9</c:v>
                </c:pt>
                <c:pt idx="328">
                  <c:v>6946.9</c:v>
                </c:pt>
                <c:pt idx="329">
                  <c:v>6946.9</c:v>
                </c:pt>
                <c:pt idx="330">
                  <c:v>6946.9</c:v>
                </c:pt>
                <c:pt idx="331">
                  <c:v>7734.2999999999993</c:v>
                </c:pt>
                <c:pt idx="332">
                  <c:v>7734.2999999999993</c:v>
                </c:pt>
                <c:pt idx="333">
                  <c:v>7734.2999999999993</c:v>
                </c:pt>
                <c:pt idx="334">
                  <c:v>7734.2999999999993</c:v>
                </c:pt>
                <c:pt idx="335">
                  <c:v>7734.2999999999993</c:v>
                </c:pt>
                <c:pt idx="336">
                  <c:v>7734.2999999999993</c:v>
                </c:pt>
                <c:pt idx="337">
                  <c:v>7734.2999999999993</c:v>
                </c:pt>
                <c:pt idx="338">
                  <c:v>7416.7999999999993</c:v>
                </c:pt>
                <c:pt idx="339">
                  <c:v>7416.7999999999993</c:v>
                </c:pt>
                <c:pt idx="340">
                  <c:v>7416.7999999999993</c:v>
                </c:pt>
                <c:pt idx="341">
                  <c:v>7416.7999999999993</c:v>
                </c:pt>
                <c:pt idx="342">
                  <c:v>7416.7999999999993</c:v>
                </c:pt>
                <c:pt idx="343">
                  <c:v>7416.7999999999993</c:v>
                </c:pt>
                <c:pt idx="344">
                  <c:v>7416.7999999999993</c:v>
                </c:pt>
                <c:pt idx="345">
                  <c:v>6991.3499999999995</c:v>
                </c:pt>
                <c:pt idx="346">
                  <c:v>6991.3499999999995</c:v>
                </c:pt>
                <c:pt idx="347">
                  <c:v>6991.3499999999995</c:v>
                </c:pt>
                <c:pt idx="348">
                  <c:v>6991.3499999999995</c:v>
                </c:pt>
                <c:pt idx="349">
                  <c:v>6991.3499999999995</c:v>
                </c:pt>
                <c:pt idx="350">
                  <c:v>6991.3499999999995</c:v>
                </c:pt>
                <c:pt idx="351">
                  <c:v>6991.3499999999995</c:v>
                </c:pt>
                <c:pt idx="352">
                  <c:v>6559.5499999999993</c:v>
                </c:pt>
                <c:pt idx="353">
                  <c:v>6559.5499999999993</c:v>
                </c:pt>
                <c:pt idx="354">
                  <c:v>6559.5499999999993</c:v>
                </c:pt>
                <c:pt idx="355">
                  <c:v>6559.5499999999993</c:v>
                </c:pt>
                <c:pt idx="356">
                  <c:v>6559.5499999999993</c:v>
                </c:pt>
                <c:pt idx="357">
                  <c:v>6559.5499999999993</c:v>
                </c:pt>
                <c:pt idx="358">
                  <c:v>6559.5499999999993</c:v>
                </c:pt>
                <c:pt idx="359">
                  <c:v>7397.75</c:v>
                </c:pt>
                <c:pt idx="360">
                  <c:v>7397.75</c:v>
                </c:pt>
                <c:pt idx="361">
                  <c:v>7397.75</c:v>
                </c:pt>
                <c:pt idx="362">
                  <c:v>7397.75</c:v>
                </c:pt>
                <c:pt idx="363">
                  <c:v>7397.75</c:v>
                </c:pt>
                <c:pt idx="364">
                  <c:v>7397.75</c:v>
                </c:pt>
                <c:pt idx="365">
                  <c:v>7397.75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0-4B1F-A1D0-5382D9B5639B}"/>
            </c:ext>
          </c:extLst>
        </c:ser>
        <c:ser>
          <c:idx val="3"/>
          <c:order val="3"/>
          <c:tx>
            <c:strRef>
              <c:f>'Graphs ARA PJK'!$O$4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'Graphs ARA PJK'!$K$5:$K$370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'Graphs ARA PJK'!$O$5:$O$370</c:f>
              <c:numCache>
                <c:formatCode>General</c:formatCode>
                <c:ptCount val="366"/>
                <c:pt idx="0">
                  <c:v>8166.0999999999995</c:v>
                </c:pt>
                <c:pt idx="1">
                  <c:v>8166.0999999999995</c:v>
                </c:pt>
                <c:pt idx="2">
                  <c:v>8166.0999999999995</c:v>
                </c:pt>
                <c:pt idx="3">
                  <c:v>8166.0999999999995</c:v>
                </c:pt>
                <c:pt idx="4">
                  <c:v>8166.0999999999995</c:v>
                </c:pt>
                <c:pt idx="5">
                  <c:v>8166.0999999999995</c:v>
                </c:pt>
                <c:pt idx="6">
                  <c:v>8166.0999999999995</c:v>
                </c:pt>
                <c:pt idx="7">
                  <c:v>8166.0999999999995</c:v>
                </c:pt>
                <c:pt idx="8">
                  <c:v>8166.0999999999995</c:v>
                </c:pt>
                <c:pt idx="9">
                  <c:v>7823.2</c:v>
                </c:pt>
                <c:pt idx="10">
                  <c:v>7823.2</c:v>
                </c:pt>
                <c:pt idx="11">
                  <c:v>7823.2</c:v>
                </c:pt>
                <c:pt idx="12">
                  <c:v>7823.2</c:v>
                </c:pt>
                <c:pt idx="13">
                  <c:v>7823.2</c:v>
                </c:pt>
                <c:pt idx="14">
                  <c:v>7823.2</c:v>
                </c:pt>
                <c:pt idx="15">
                  <c:v>7823.2</c:v>
                </c:pt>
                <c:pt idx="16">
                  <c:v>7651.75</c:v>
                </c:pt>
                <c:pt idx="17">
                  <c:v>7651.75</c:v>
                </c:pt>
                <c:pt idx="18">
                  <c:v>7651.75</c:v>
                </c:pt>
                <c:pt idx="19">
                  <c:v>7651.75</c:v>
                </c:pt>
                <c:pt idx="20">
                  <c:v>7651.75</c:v>
                </c:pt>
                <c:pt idx="21">
                  <c:v>7651.75</c:v>
                </c:pt>
                <c:pt idx="22">
                  <c:v>7651.75</c:v>
                </c:pt>
                <c:pt idx="23">
                  <c:v>7975.5999999999995</c:v>
                </c:pt>
                <c:pt idx="24">
                  <c:v>7975.5999999999995</c:v>
                </c:pt>
                <c:pt idx="25">
                  <c:v>7975.5999999999995</c:v>
                </c:pt>
                <c:pt idx="26">
                  <c:v>7975.5999999999995</c:v>
                </c:pt>
                <c:pt idx="27">
                  <c:v>7975.5999999999995</c:v>
                </c:pt>
                <c:pt idx="28">
                  <c:v>7975.5999999999995</c:v>
                </c:pt>
                <c:pt idx="29">
                  <c:v>7975.5999999999995</c:v>
                </c:pt>
                <c:pt idx="30">
                  <c:v>8039.0999999999995</c:v>
                </c:pt>
                <c:pt idx="31">
                  <c:v>8039.0999999999995</c:v>
                </c:pt>
                <c:pt idx="32">
                  <c:v>8039.0999999999995</c:v>
                </c:pt>
                <c:pt idx="33">
                  <c:v>8039.0999999999995</c:v>
                </c:pt>
                <c:pt idx="34">
                  <c:v>8039.0999999999995</c:v>
                </c:pt>
                <c:pt idx="35">
                  <c:v>8039.0999999999995</c:v>
                </c:pt>
                <c:pt idx="36">
                  <c:v>8039.0999999999995</c:v>
                </c:pt>
                <c:pt idx="37">
                  <c:v>8020.0499999999993</c:v>
                </c:pt>
                <c:pt idx="38">
                  <c:v>8020.0499999999993</c:v>
                </c:pt>
                <c:pt idx="39">
                  <c:v>8020.0499999999993</c:v>
                </c:pt>
                <c:pt idx="40">
                  <c:v>8020.0499999999993</c:v>
                </c:pt>
                <c:pt idx="41">
                  <c:v>8020.0499999999993</c:v>
                </c:pt>
                <c:pt idx="42">
                  <c:v>8020.0499999999993</c:v>
                </c:pt>
                <c:pt idx="43">
                  <c:v>8020.0499999999993</c:v>
                </c:pt>
                <c:pt idx="44">
                  <c:v>8051.7999999999993</c:v>
                </c:pt>
                <c:pt idx="45">
                  <c:v>8051.7999999999993</c:v>
                </c:pt>
                <c:pt idx="46">
                  <c:v>8051.7999999999993</c:v>
                </c:pt>
                <c:pt idx="47">
                  <c:v>8051.7999999999993</c:v>
                </c:pt>
                <c:pt idx="48">
                  <c:v>8051.7999999999993</c:v>
                </c:pt>
                <c:pt idx="49">
                  <c:v>8051.7999999999993</c:v>
                </c:pt>
                <c:pt idx="50">
                  <c:v>8051.7999999999993</c:v>
                </c:pt>
                <c:pt idx="51">
                  <c:v>7181.8499999999995</c:v>
                </c:pt>
                <c:pt idx="52">
                  <c:v>7181.8499999999995</c:v>
                </c:pt>
                <c:pt idx="53">
                  <c:v>7181.8499999999995</c:v>
                </c:pt>
                <c:pt idx="54">
                  <c:v>7181.8499999999995</c:v>
                </c:pt>
                <c:pt idx="55">
                  <c:v>7181.8499999999995</c:v>
                </c:pt>
                <c:pt idx="56">
                  <c:v>7181.8499999999995</c:v>
                </c:pt>
                <c:pt idx="57">
                  <c:v>7181.8499999999995</c:v>
                </c:pt>
                <c:pt idx="58">
                  <c:v>7620</c:v>
                </c:pt>
                <c:pt idx="59">
                  <c:v>7620</c:v>
                </c:pt>
                <c:pt idx="60">
                  <c:v>7620</c:v>
                </c:pt>
                <c:pt idx="61">
                  <c:v>7620</c:v>
                </c:pt>
                <c:pt idx="62">
                  <c:v>7620</c:v>
                </c:pt>
                <c:pt idx="63">
                  <c:v>7620</c:v>
                </c:pt>
                <c:pt idx="64">
                  <c:v>7620</c:v>
                </c:pt>
                <c:pt idx="65">
                  <c:v>6699.25</c:v>
                </c:pt>
                <c:pt idx="66">
                  <c:v>6699.25</c:v>
                </c:pt>
                <c:pt idx="67">
                  <c:v>6699.25</c:v>
                </c:pt>
                <c:pt idx="68">
                  <c:v>6699.25</c:v>
                </c:pt>
                <c:pt idx="69">
                  <c:v>6699.25</c:v>
                </c:pt>
                <c:pt idx="70">
                  <c:v>6699.25</c:v>
                </c:pt>
                <c:pt idx="71">
                  <c:v>6699.25</c:v>
                </c:pt>
                <c:pt idx="72">
                  <c:v>6076.95</c:v>
                </c:pt>
                <c:pt idx="73">
                  <c:v>6076.95</c:v>
                </c:pt>
                <c:pt idx="74">
                  <c:v>6076.95</c:v>
                </c:pt>
                <c:pt idx="75">
                  <c:v>6076.95</c:v>
                </c:pt>
                <c:pt idx="76">
                  <c:v>6076.95</c:v>
                </c:pt>
                <c:pt idx="77">
                  <c:v>6076.95</c:v>
                </c:pt>
                <c:pt idx="78">
                  <c:v>6076.95</c:v>
                </c:pt>
                <c:pt idx="79">
                  <c:v>6838.95</c:v>
                </c:pt>
                <c:pt idx="80">
                  <c:v>6838.95</c:v>
                </c:pt>
                <c:pt idx="81">
                  <c:v>6838.95</c:v>
                </c:pt>
                <c:pt idx="82">
                  <c:v>6838.95</c:v>
                </c:pt>
                <c:pt idx="83">
                  <c:v>6838.95</c:v>
                </c:pt>
                <c:pt idx="84">
                  <c:v>6838.95</c:v>
                </c:pt>
                <c:pt idx="85">
                  <c:v>6838.95</c:v>
                </c:pt>
                <c:pt idx="86">
                  <c:v>6572.25</c:v>
                </c:pt>
                <c:pt idx="87">
                  <c:v>6572.25</c:v>
                </c:pt>
                <c:pt idx="88">
                  <c:v>6572.25</c:v>
                </c:pt>
                <c:pt idx="89">
                  <c:v>6572.25</c:v>
                </c:pt>
                <c:pt idx="90">
                  <c:v>6572.25</c:v>
                </c:pt>
                <c:pt idx="91">
                  <c:v>6572.25</c:v>
                </c:pt>
                <c:pt idx="92">
                  <c:v>6572.25</c:v>
                </c:pt>
                <c:pt idx="93">
                  <c:v>6610.3499999999995</c:v>
                </c:pt>
                <c:pt idx="94">
                  <c:v>6610.3499999999995</c:v>
                </c:pt>
                <c:pt idx="95">
                  <c:v>6610.3499999999995</c:v>
                </c:pt>
                <c:pt idx="96">
                  <c:v>6610.3499999999995</c:v>
                </c:pt>
                <c:pt idx="97">
                  <c:v>6610.3499999999995</c:v>
                </c:pt>
                <c:pt idx="98">
                  <c:v>6610.3499999999995</c:v>
                </c:pt>
                <c:pt idx="99">
                  <c:v>6610.3499999999995</c:v>
                </c:pt>
                <c:pt idx="100">
                  <c:v>6845.2999999999993</c:v>
                </c:pt>
                <c:pt idx="101">
                  <c:v>6845.2999999999993</c:v>
                </c:pt>
                <c:pt idx="102">
                  <c:v>6845.2999999999993</c:v>
                </c:pt>
                <c:pt idx="103">
                  <c:v>6845.2999999999993</c:v>
                </c:pt>
                <c:pt idx="104">
                  <c:v>6845.2999999999993</c:v>
                </c:pt>
                <c:pt idx="105">
                  <c:v>6845.2999999999993</c:v>
                </c:pt>
                <c:pt idx="106">
                  <c:v>6845.2999999999993</c:v>
                </c:pt>
                <c:pt idx="107">
                  <c:v>7302.5</c:v>
                </c:pt>
                <c:pt idx="108">
                  <c:v>7302.5</c:v>
                </c:pt>
                <c:pt idx="109">
                  <c:v>7302.5</c:v>
                </c:pt>
                <c:pt idx="110">
                  <c:v>7302.5</c:v>
                </c:pt>
                <c:pt idx="111">
                  <c:v>7302.5</c:v>
                </c:pt>
                <c:pt idx="112">
                  <c:v>7302.5</c:v>
                </c:pt>
                <c:pt idx="113">
                  <c:v>7302.5</c:v>
                </c:pt>
                <c:pt idx="114">
                  <c:v>6654.7999999999993</c:v>
                </c:pt>
                <c:pt idx="115">
                  <c:v>6654.7999999999993</c:v>
                </c:pt>
                <c:pt idx="116">
                  <c:v>6654.7999999999993</c:v>
                </c:pt>
                <c:pt idx="117">
                  <c:v>6654.7999999999993</c:v>
                </c:pt>
                <c:pt idx="118">
                  <c:v>6654.7999999999993</c:v>
                </c:pt>
                <c:pt idx="119">
                  <c:v>6654.7999999999993</c:v>
                </c:pt>
                <c:pt idx="120">
                  <c:v>6654.7999999999993</c:v>
                </c:pt>
                <c:pt idx="121">
                  <c:v>6807.2</c:v>
                </c:pt>
                <c:pt idx="122">
                  <c:v>6807.2</c:v>
                </c:pt>
                <c:pt idx="123">
                  <c:v>6807.2</c:v>
                </c:pt>
                <c:pt idx="124">
                  <c:v>6807.2</c:v>
                </c:pt>
                <c:pt idx="125">
                  <c:v>6807.2</c:v>
                </c:pt>
                <c:pt idx="126">
                  <c:v>6807.2</c:v>
                </c:pt>
                <c:pt idx="127">
                  <c:v>6807.2</c:v>
                </c:pt>
                <c:pt idx="128">
                  <c:v>8039.0999999999995</c:v>
                </c:pt>
                <c:pt idx="129">
                  <c:v>8039.0999999999995</c:v>
                </c:pt>
                <c:pt idx="130">
                  <c:v>8039.0999999999995</c:v>
                </c:pt>
                <c:pt idx="131">
                  <c:v>8039.0999999999995</c:v>
                </c:pt>
                <c:pt idx="132">
                  <c:v>8039.0999999999995</c:v>
                </c:pt>
                <c:pt idx="133">
                  <c:v>8039.0999999999995</c:v>
                </c:pt>
                <c:pt idx="134">
                  <c:v>8039.0999999999995</c:v>
                </c:pt>
                <c:pt idx="135">
                  <c:v>8128</c:v>
                </c:pt>
                <c:pt idx="136">
                  <c:v>8128</c:v>
                </c:pt>
                <c:pt idx="137">
                  <c:v>8128</c:v>
                </c:pt>
                <c:pt idx="138">
                  <c:v>8128</c:v>
                </c:pt>
                <c:pt idx="139">
                  <c:v>8128</c:v>
                </c:pt>
                <c:pt idx="140">
                  <c:v>8128</c:v>
                </c:pt>
                <c:pt idx="141">
                  <c:v>8128</c:v>
                </c:pt>
                <c:pt idx="142">
                  <c:v>7867.65</c:v>
                </c:pt>
                <c:pt idx="143">
                  <c:v>7867.65</c:v>
                </c:pt>
                <c:pt idx="144">
                  <c:v>7867.65</c:v>
                </c:pt>
                <c:pt idx="145">
                  <c:v>7867.65</c:v>
                </c:pt>
                <c:pt idx="146">
                  <c:v>7867.65</c:v>
                </c:pt>
                <c:pt idx="147">
                  <c:v>7867.65</c:v>
                </c:pt>
                <c:pt idx="148">
                  <c:v>7867.65</c:v>
                </c:pt>
                <c:pt idx="149">
                  <c:v>7905.75</c:v>
                </c:pt>
                <c:pt idx="150">
                  <c:v>7905.75</c:v>
                </c:pt>
                <c:pt idx="151">
                  <c:v>7905.75</c:v>
                </c:pt>
                <c:pt idx="152">
                  <c:v>7905.75</c:v>
                </c:pt>
                <c:pt idx="153">
                  <c:v>7905.75</c:v>
                </c:pt>
                <c:pt idx="154">
                  <c:v>7905.75</c:v>
                </c:pt>
                <c:pt idx="155">
                  <c:v>7905.75</c:v>
                </c:pt>
                <c:pt idx="156">
                  <c:v>8401.0499999999993</c:v>
                </c:pt>
                <c:pt idx="157">
                  <c:v>8401.0499999999993</c:v>
                </c:pt>
                <c:pt idx="158">
                  <c:v>8401.0499999999993</c:v>
                </c:pt>
                <c:pt idx="159">
                  <c:v>8401.0499999999993</c:v>
                </c:pt>
                <c:pt idx="160">
                  <c:v>8401.0499999999993</c:v>
                </c:pt>
                <c:pt idx="161">
                  <c:v>8401.0499999999993</c:v>
                </c:pt>
                <c:pt idx="162">
                  <c:v>8401.0499999999993</c:v>
                </c:pt>
                <c:pt idx="163">
                  <c:v>8026.4</c:v>
                </c:pt>
                <c:pt idx="164">
                  <c:v>8026.4</c:v>
                </c:pt>
                <c:pt idx="165">
                  <c:v>8026.4</c:v>
                </c:pt>
                <c:pt idx="166">
                  <c:v>8026.4</c:v>
                </c:pt>
                <c:pt idx="167">
                  <c:v>8026.4</c:v>
                </c:pt>
                <c:pt idx="168">
                  <c:v>8026.4</c:v>
                </c:pt>
                <c:pt idx="169">
                  <c:v>8026.4</c:v>
                </c:pt>
                <c:pt idx="170">
                  <c:v>8845.5499999999993</c:v>
                </c:pt>
                <c:pt idx="171">
                  <c:v>8845.5499999999993</c:v>
                </c:pt>
                <c:pt idx="172">
                  <c:v>8845.5499999999993</c:v>
                </c:pt>
                <c:pt idx="173">
                  <c:v>8845.5499999999993</c:v>
                </c:pt>
                <c:pt idx="174">
                  <c:v>8845.5499999999993</c:v>
                </c:pt>
                <c:pt idx="175">
                  <c:v>8845.5499999999993</c:v>
                </c:pt>
                <c:pt idx="176">
                  <c:v>8845.5499999999993</c:v>
                </c:pt>
                <c:pt idx="177">
                  <c:v>8877.2999999999993</c:v>
                </c:pt>
                <c:pt idx="178">
                  <c:v>8877.2999999999993</c:v>
                </c:pt>
                <c:pt idx="179">
                  <c:v>8877.2999999999993</c:v>
                </c:pt>
                <c:pt idx="180">
                  <c:v>8877.2999999999993</c:v>
                </c:pt>
                <c:pt idx="181">
                  <c:v>8877.2999999999993</c:v>
                </c:pt>
                <c:pt idx="182">
                  <c:v>8877.2999999999993</c:v>
                </c:pt>
                <c:pt idx="183">
                  <c:v>8877.2999999999993</c:v>
                </c:pt>
                <c:pt idx="184">
                  <c:v>9055.1</c:v>
                </c:pt>
                <c:pt idx="185">
                  <c:v>9055.1</c:v>
                </c:pt>
                <c:pt idx="186">
                  <c:v>9055.1</c:v>
                </c:pt>
                <c:pt idx="187">
                  <c:v>9055.1</c:v>
                </c:pt>
                <c:pt idx="188">
                  <c:v>9055.1</c:v>
                </c:pt>
                <c:pt idx="189">
                  <c:v>9055.1</c:v>
                </c:pt>
                <c:pt idx="190">
                  <c:v>9055.1</c:v>
                </c:pt>
                <c:pt idx="191">
                  <c:v>9055.1</c:v>
                </c:pt>
                <c:pt idx="192">
                  <c:v>9055.1</c:v>
                </c:pt>
                <c:pt idx="193">
                  <c:v>9055.1</c:v>
                </c:pt>
                <c:pt idx="194">
                  <c:v>9055.1</c:v>
                </c:pt>
                <c:pt idx="195">
                  <c:v>9055.1</c:v>
                </c:pt>
                <c:pt idx="196">
                  <c:v>9055.1</c:v>
                </c:pt>
                <c:pt idx="197">
                  <c:v>9055.1</c:v>
                </c:pt>
                <c:pt idx="198">
                  <c:v>8153.4</c:v>
                </c:pt>
                <c:pt idx="199">
                  <c:v>8153.4</c:v>
                </c:pt>
                <c:pt idx="200">
                  <c:v>8153.4</c:v>
                </c:pt>
                <c:pt idx="201">
                  <c:v>8153.4</c:v>
                </c:pt>
                <c:pt idx="202">
                  <c:v>8153.4</c:v>
                </c:pt>
                <c:pt idx="203">
                  <c:v>8153.4</c:v>
                </c:pt>
                <c:pt idx="204">
                  <c:v>8153.4</c:v>
                </c:pt>
                <c:pt idx="205">
                  <c:v>7512.0499999999993</c:v>
                </c:pt>
                <c:pt idx="206">
                  <c:v>7512.0499999999993</c:v>
                </c:pt>
                <c:pt idx="207">
                  <c:v>7512.0499999999993</c:v>
                </c:pt>
                <c:pt idx="208">
                  <c:v>7512.0499999999993</c:v>
                </c:pt>
                <c:pt idx="209">
                  <c:v>7512.0499999999993</c:v>
                </c:pt>
                <c:pt idx="210">
                  <c:v>7512.0499999999993</c:v>
                </c:pt>
                <c:pt idx="211">
                  <c:v>7512.0499999999993</c:v>
                </c:pt>
                <c:pt idx="212">
                  <c:v>7912.0999999999995</c:v>
                </c:pt>
                <c:pt idx="213">
                  <c:v>7912.0999999999995</c:v>
                </c:pt>
                <c:pt idx="214">
                  <c:v>7912.0999999999995</c:v>
                </c:pt>
                <c:pt idx="215">
                  <c:v>7912.0999999999995</c:v>
                </c:pt>
                <c:pt idx="216">
                  <c:v>7912.0999999999995</c:v>
                </c:pt>
                <c:pt idx="217">
                  <c:v>7912.0999999999995</c:v>
                </c:pt>
                <c:pt idx="218">
                  <c:v>7912.0999999999995</c:v>
                </c:pt>
                <c:pt idx="219">
                  <c:v>8616.9499999999989</c:v>
                </c:pt>
                <c:pt idx="220">
                  <c:v>8616.9499999999989</c:v>
                </c:pt>
                <c:pt idx="221">
                  <c:v>8616.9499999999989</c:v>
                </c:pt>
                <c:pt idx="222">
                  <c:v>8616.9499999999989</c:v>
                </c:pt>
                <c:pt idx="223">
                  <c:v>8616.9499999999989</c:v>
                </c:pt>
                <c:pt idx="224">
                  <c:v>8616.9499999999989</c:v>
                </c:pt>
                <c:pt idx="225">
                  <c:v>8616.9499999999989</c:v>
                </c:pt>
                <c:pt idx="226">
                  <c:v>8648.6999999999989</c:v>
                </c:pt>
                <c:pt idx="227">
                  <c:v>8648.6999999999989</c:v>
                </c:pt>
                <c:pt idx="228">
                  <c:v>8648.6999999999989</c:v>
                </c:pt>
                <c:pt idx="229">
                  <c:v>8648.6999999999989</c:v>
                </c:pt>
                <c:pt idx="230">
                  <c:v>8648.6999999999989</c:v>
                </c:pt>
                <c:pt idx="231">
                  <c:v>8648.6999999999989</c:v>
                </c:pt>
                <c:pt idx="232">
                  <c:v>8648.6999999999989</c:v>
                </c:pt>
                <c:pt idx="233">
                  <c:v>8985.25</c:v>
                </c:pt>
                <c:pt idx="234">
                  <c:v>8985.25</c:v>
                </c:pt>
                <c:pt idx="235">
                  <c:v>8985.25</c:v>
                </c:pt>
                <c:pt idx="236">
                  <c:v>8985.25</c:v>
                </c:pt>
                <c:pt idx="237">
                  <c:v>8985.25</c:v>
                </c:pt>
                <c:pt idx="238">
                  <c:v>8985.25</c:v>
                </c:pt>
                <c:pt idx="239">
                  <c:v>8985.25</c:v>
                </c:pt>
                <c:pt idx="240">
                  <c:v>8928.1</c:v>
                </c:pt>
                <c:pt idx="241">
                  <c:v>8928.1</c:v>
                </c:pt>
                <c:pt idx="242">
                  <c:v>8928.1</c:v>
                </c:pt>
                <c:pt idx="243">
                  <c:v>8928.1</c:v>
                </c:pt>
                <c:pt idx="244">
                  <c:v>8928.1</c:v>
                </c:pt>
                <c:pt idx="245">
                  <c:v>8928.1</c:v>
                </c:pt>
                <c:pt idx="246">
                  <c:v>8928.1</c:v>
                </c:pt>
                <c:pt idx="247">
                  <c:v>7842.25</c:v>
                </c:pt>
                <c:pt idx="248">
                  <c:v>7842.25</c:v>
                </c:pt>
                <c:pt idx="249">
                  <c:v>7842.25</c:v>
                </c:pt>
                <c:pt idx="250">
                  <c:v>7842.25</c:v>
                </c:pt>
                <c:pt idx="251">
                  <c:v>7842.25</c:v>
                </c:pt>
                <c:pt idx="252">
                  <c:v>7842.25</c:v>
                </c:pt>
                <c:pt idx="253">
                  <c:v>7842.25</c:v>
                </c:pt>
                <c:pt idx="254">
                  <c:v>8045.45</c:v>
                </c:pt>
                <c:pt idx="255">
                  <c:v>8045.45</c:v>
                </c:pt>
                <c:pt idx="256">
                  <c:v>8045.45</c:v>
                </c:pt>
                <c:pt idx="257">
                  <c:v>8045.45</c:v>
                </c:pt>
                <c:pt idx="258">
                  <c:v>8045.45</c:v>
                </c:pt>
                <c:pt idx="259">
                  <c:v>8045.45</c:v>
                </c:pt>
                <c:pt idx="260">
                  <c:v>8045.45</c:v>
                </c:pt>
                <c:pt idx="261">
                  <c:v>8045.45</c:v>
                </c:pt>
                <c:pt idx="262">
                  <c:v>8045.45</c:v>
                </c:pt>
                <c:pt idx="263">
                  <c:v>8045.45</c:v>
                </c:pt>
                <c:pt idx="264">
                  <c:v>8045.45</c:v>
                </c:pt>
                <c:pt idx="265">
                  <c:v>8045.45</c:v>
                </c:pt>
                <c:pt idx="266">
                  <c:v>8045.45</c:v>
                </c:pt>
                <c:pt idx="267">
                  <c:v>8045.45</c:v>
                </c:pt>
                <c:pt idx="268">
                  <c:v>8001</c:v>
                </c:pt>
                <c:pt idx="269">
                  <c:v>8001</c:v>
                </c:pt>
                <c:pt idx="270">
                  <c:v>8001</c:v>
                </c:pt>
                <c:pt idx="271">
                  <c:v>8001</c:v>
                </c:pt>
                <c:pt idx="272">
                  <c:v>8001</c:v>
                </c:pt>
                <c:pt idx="273">
                  <c:v>8001</c:v>
                </c:pt>
                <c:pt idx="274">
                  <c:v>8001</c:v>
                </c:pt>
                <c:pt idx="275">
                  <c:v>7823.2</c:v>
                </c:pt>
                <c:pt idx="276">
                  <c:v>7823.2</c:v>
                </c:pt>
                <c:pt idx="277">
                  <c:v>7823.2</c:v>
                </c:pt>
                <c:pt idx="278">
                  <c:v>7823.2</c:v>
                </c:pt>
                <c:pt idx="279">
                  <c:v>7823.2</c:v>
                </c:pt>
                <c:pt idx="280">
                  <c:v>7823.2</c:v>
                </c:pt>
                <c:pt idx="281">
                  <c:v>7823.2</c:v>
                </c:pt>
                <c:pt idx="282">
                  <c:v>7899.4</c:v>
                </c:pt>
                <c:pt idx="283">
                  <c:v>7899.4</c:v>
                </c:pt>
                <c:pt idx="284">
                  <c:v>7899.4</c:v>
                </c:pt>
                <c:pt idx="285">
                  <c:v>7899.4</c:v>
                </c:pt>
                <c:pt idx="286">
                  <c:v>7899.4</c:v>
                </c:pt>
                <c:pt idx="287">
                  <c:v>7899.4</c:v>
                </c:pt>
                <c:pt idx="288">
                  <c:v>7899.4</c:v>
                </c:pt>
                <c:pt idx="289">
                  <c:v>7562.8499999999995</c:v>
                </c:pt>
                <c:pt idx="290">
                  <c:v>7562.8499999999995</c:v>
                </c:pt>
                <c:pt idx="291">
                  <c:v>7562.8499999999995</c:v>
                </c:pt>
                <c:pt idx="292">
                  <c:v>7562.8499999999995</c:v>
                </c:pt>
                <c:pt idx="293">
                  <c:v>7562.8499999999995</c:v>
                </c:pt>
                <c:pt idx="294">
                  <c:v>7562.8499999999995</c:v>
                </c:pt>
                <c:pt idx="295">
                  <c:v>7562.8499999999995</c:v>
                </c:pt>
                <c:pt idx="296">
                  <c:v>8235.9499999999989</c:v>
                </c:pt>
                <c:pt idx="297">
                  <c:v>8235.9499999999989</c:v>
                </c:pt>
                <c:pt idx="298">
                  <c:v>8235.9499999999989</c:v>
                </c:pt>
                <c:pt idx="299">
                  <c:v>8235.9499999999989</c:v>
                </c:pt>
                <c:pt idx="300">
                  <c:v>8235.9499999999989</c:v>
                </c:pt>
                <c:pt idx="301">
                  <c:v>8235.9499999999989</c:v>
                </c:pt>
                <c:pt idx="302">
                  <c:v>8235.9499999999989</c:v>
                </c:pt>
                <c:pt idx="303">
                  <c:v>7213.5999999999995</c:v>
                </c:pt>
                <c:pt idx="304">
                  <c:v>7213.5999999999995</c:v>
                </c:pt>
                <c:pt idx="305">
                  <c:v>7213.5999999999995</c:v>
                </c:pt>
                <c:pt idx="306">
                  <c:v>7213.5999999999995</c:v>
                </c:pt>
                <c:pt idx="307">
                  <c:v>7213.5999999999995</c:v>
                </c:pt>
                <c:pt idx="308">
                  <c:v>7213.5999999999995</c:v>
                </c:pt>
                <c:pt idx="309">
                  <c:v>7213.5999999999995</c:v>
                </c:pt>
                <c:pt idx="310">
                  <c:v>7213.5999999999995</c:v>
                </c:pt>
                <c:pt idx="311">
                  <c:v>7454.9</c:v>
                </c:pt>
                <c:pt idx="312">
                  <c:v>7454.9</c:v>
                </c:pt>
                <c:pt idx="313">
                  <c:v>7454.9</c:v>
                </c:pt>
                <c:pt idx="314">
                  <c:v>7454.9</c:v>
                </c:pt>
                <c:pt idx="315">
                  <c:v>7454.9</c:v>
                </c:pt>
                <c:pt idx="316">
                  <c:v>7454.9</c:v>
                </c:pt>
                <c:pt idx="317">
                  <c:v>7454.9</c:v>
                </c:pt>
                <c:pt idx="318">
                  <c:v>6838.95</c:v>
                </c:pt>
                <c:pt idx="319">
                  <c:v>6838.95</c:v>
                </c:pt>
                <c:pt idx="320">
                  <c:v>6838.95</c:v>
                </c:pt>
                <c:pt idx="321">
                  <c:v>6838.95</c:v>
                </c:pt>
                <c:pt idx="322">
                  <c:v>6838.95</c:v>
                </c:pt>
                <c:pt idx="323">
                  <c:v>6838.95</c:v>
                </c:pt>
                <c:pt idx="324">
                  <c:v>6838.95</c:v>
                </c:pt>
                <c:pt idx="325">
                  <c:v>7092.95</c:v>
                </c:pt>
                <c:pt idx="326">
                  <c:v>7092.95</c:v>
                </c:pt>
                <c:pt idx="327">
                  <c:v>7092.95</c:v>
                </c:pt>
                <c:pt idx="328">
                  <c:v>7092.95</c:v>
                </c:pt>
                <c:pt idx="329">
                  <c:v>7092.95</c:v>
                </c:pt>
                <c:pt idx="330">
                  <c:v>7092.95</c:v>
                </c:pt>
                <c:pt idx="331">
                  <c:v>7092.95</c:v>
                </c:pt>
                <c:pt idx="332">
                  <c:v>7086.5999999999995</c:v>
                </c:pt>
                <c:pt idx="333">
                  <c:v>7086.5999999999995</c:v>
                </c:pt>
                <c:pt idx="334">
                  <c:v>7086.5999999999995</c:v>
                </c:pt>
                <c:pt idx="335">
                  <c:v>7086.5999999999995</c:v>
                </c:pt>
                <c:pt idx="336">
                  <c:v>7086.5999999999995</c:v>
                </c:pt>
                <c:pt idx="337">
                  <c:v>7086.5999999999995</c:v>
                </c:pt>
                <c:pt idx="338">
                  <c:v>7086.5999999999995</c:v>
                </c:pt>
                <c:pt idx="339">
                  <c:v>7086.5999999999995</c:v>
                </c:pt>
                <c:pt idx="340">
                  <c:v>7086.5999999999995</c:v>
                </c:pt>
                <c:pt idx="341">
                  <c:v>7086.5999999999995</c:v>
                </c:pt>
                <c:pt idx="342">
                  <c:v>7086.5999999999995</c:v>
                </c:pt>
                <c:pt idx="343">
                  <c:v>7086.5999999999995</c:v>
                </c:pt>
                <c:pt idx="344">
                  <c:v>7086.5999999999995</c:v>
                </c:pt>
                <c:pt idx="345">
                  <c:v>7086.5999999999995</c:v>
                </c:pt>
                <c:pt idx="346">
                  <c:v>7258.0499999999993</c:v>
                </c:pt>
                <c:pt idx="347">
                  <c:v>7258.0499999999993</c:v>
                </c:pt>
                <c:pt idx="348">
                  <c:v>7258.0499999999993</c:v>
                </c:pt>
                <c:pt idx="349">
                  <c:v>7258.0499999999993</c:v>
                </c:pt>
                <c:pt idx="350">
                  <c:v>7258.0499999999993</c:v>
                </c:pt>
                <c:pt idx="351">
                  <c:v>7258.0499999999993</c:v>
                </c:pt>
                <c:pt idx="352">
                  <c:v>7258.0499999999993</c:v>
                </c:pt>
                <c:pt idx="353">
                  <c:v>7442.2</c:v>
                </c:pt>
                <c:pt idx="354">
                  <c:v>7442.2</c:v>
                </c:pt>
                <c:pt idx="355">
                  <c:v>7442.2</c:v>
                </c:pt>
                <c:pt idx="356">
                  <c:v>7442.2</c:v>
                </c:pt>
                <c:pt idx="357">
                  <c:v>7442.2</c:v>
                </c:pt>
                <c:pt idx="358">
                  <c:v>7442.2</c:v>
                </c:pt>
                <c:pt idx="359">
                  <c:v>7442.2</c:v>
                </c:pt>
                <c:pt idx="360">
                  <c:v>7073.9</c:v>
                </c:pt>
                <c:pt idx="361">
                  <c:v>7073.9</c:v>
                </c:pt>
                <c:pt idx="362">
                  <c:v>7073.9</c:v>
                </c:pt>
                <c:pt idx="363">
                  <c:v>7073.9</c:v>
                </c:pt>
                <c:pt idx="364">
                  <c:v>7073.9</c:v>
                </c:pt>
                <c:pt idx="365">
                  <c:v>7073.9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0-4B1F-A1D0-5382D9B5639B}"/>
            </c:ext>
          </c:extLst>
        </c:ser>
        <c:ser>
          <c:idx val="4"/>
          <c:order val="4"/>
          <c:tx>
            <c:strRef>
              <c:f>'Graphs ARA PJK'!$P$4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'Graphs ARA PJK'!$K$5:$K$370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'Graphs ARA PJK'!$P$5:$P$370</c:f>
              <c:numCache>
                <c:formatCode>General</c:formatCode>
                <c:ptCount val="366"/>
                <c:pt idx="0">
                  <c:v>9347.1999999999989</c:v>
                </c:pt>
                <c:pt idx="1">
                  <c:v>9347.1999999999989</c:v>
                </c:pt>
                <c:pt idx="2">
                  <c:v>9347.1999999999989</c:v>
                </c:pt>
                <c:pt idx="3">
                  <c:v>9347.1999999999989</c:v>
                </c:pt>
                <c:pt idx="4">
                  <c:v>9347.1999999999989</c:v>
                </c:pt>
                <c:pt idx="5">
                  <c:v>9347.1999999999989</c:v>
                </c:pt>
                <c:pt idx="6">
                  <c:v>9347.1999999999989</c:v>
                </c:pt>
                <c:pt idx="7">
                  <c:v>9347.1999999999989</c:v>
                </c:pt>
                <c:pt idx="8">
                  <c:v>9347.1999999999989</c:v>
                </c:pt>
                <c:pt idx="9">
                  <c:v>9347.1999999999989</c:v>
                </c:pt>
                <c:pt idx="10">
                  <c:v>9347.1999999999989</c:v>
                </c:pt>
                <c:pt idx="11">
                  <c:v>8108.95</c:v>
                </c:pt>
                <c:pt idx="12">
                  <c:v>8108.95</c:v>
                </c:pt>
                <c:pt idx="13">
                  <c:v>8108.95</c:v>
                </c:pt>
                <c:pt idx="14">
                  <c:v>8108.95</c:v>
                </c:pt>
                <c:pt idx="15">
                  <c:v>8108.95</c:v>
                </c:pt>
                <c:pt idx="16">
                  <c:v>8108.95</c:v>
                </c:pt>
                <c:pt idx="17">
                  <c:v>8108.95</c:v>
                </c:pt>
                <c:pt idx="18">
                  <c:v>8178.7999999999993</c:v>
                </c:pt>
                <c:pt idx="19">
                  <c:v>8178.7999999999993</c:v>
                </c:pt>
                <c:pt idx="20">
                  <c:v>8178.7999999999993</c:v>
                </c:pt>
                <c:pt idx="21">
                  <c:v>8178.7999999999993</c:v>
                </c:pt>
                <c:pt idx="22">
                  <c:v>8178.7999999999993</c:v>
                </c:pt>
                <c:pt idx="23">
                  <c:v>8178.7999999999993</c:v>
                </c:pt>
                <c:pt idx="24">
                  <c:v>8178.7999999999993</c:v>
                </c:pt>
                <c:pt idx="25">
                  <c:v>8534.4</c:v>
                </c:pt>
                <c:pt idx="26">
                  <c:v>8534.4</c:v>
                </c:pt>
                <c:pt idx="27">
                  <c:v>8534.4</c:v>
                </c:pt>
                <c:pt idx="28">
                  <c:v>8534.4</c:v>
                </c:pt>
                <c:pt idx="29">
                  <c:v>8534.4</c:v>
                </c:pt>
                <c:pt idx="30">
                  <c:v>8534.4</c:v>
                </c:pt>
                <c:pt idx="31">
                  <c:v>8534.4</c:v>
                </c:pt>
                <c:pt idx="32">
                  <c:v>7543.7999999999993</c:v>
                </c:pt>
                <c:pt idx="33">
                  <c:v>7543.7999999999993</c:v>
                </c:pt>
                <c:pt idx="34">
                  <c:v>7543.7999999999993</c:v>
                </c:pt>
                <c:pt idx="35">
                  <c:v>7543.7999999999993</c:v>
                </c:pt>
                <c:pt idx="36">
                  <c:v>7543.7999999999993</c:v>
                </c:pt>
                <c:pt idx="37">
                  <c:v>7543.7999999999993</c:v>
                </c:pt>
                <c:pt idx="38">
                  <c:v>7543.7999999999993</c:v>
                </c:pt>
                <c:pt idx="39">
                  <c:v>7715.25</c:v>
                </c:pt>
                <c:pt idx="40">
                  <c:v>7715.25</c:v>
                </c:pt>
                <c:pt idx="41">
                  <c:v>7715.25</c:v>
                </c:pt>
                <c:pt idx="42">
                  <c:v>7715.25</c:v>
                </c:pt>
                <c:pt idx="43">
                  <c:v>7715.25</c:v>
                </c:pt>
                <c:pt idx="44">
                  <c:v>7715.25</c:v>
                </c:pt>
                <c:pt idx="45">
                  <c:v>7715.25</c:v>
                </c:pt>
                <c:pt idx="46">
                  <c:v>8045.45</c:v>
                </c:pt>
                <c:pt idx="47">
                  <c:v>8045.45</c:v>
                </c:pt>
                <c:pt idx="48">
                  <c:v>8045.45</c:v>
                </c:pt>
                <c:pt idx="49">
                  <c:v>8045.45</c:v>
                </c:pt>
                <c:pt idx="50">
                  <c:v>8045.45</c:v>
                </c:pt>
                <c:pt idx="51">
                  <c:v>8045.45</c:v>
                </c:pt>
                <c:pt idx="52">
                  <c:v>8045.45</c:v>
                </c:pt>
                <c:pt idx="53">
                  <c:v>8001</c:v>
                </c:pt>
                <c:pt idx="54">
                  <c:v>8001</c:v>
                </c:pt>
                <c:pt idx="55">
                  <c:v>8001</c:v>
                </c:pt>
                <c:pt idx="56">
                  <c:v>8001</c:v>
                </c:pt>
                <c:pt idx="57">
                  <c:v>8001</c:v>
                </c:pt>
                <c:pt idx="58">
                  <c:v>8001</c:v>
                </c:pt>
                <c:pt idx="59">
                  <c:v>8001</c:v>
                </c:pt>
                <c:pt idx="60">
                  <c:v>8566.15</c:v>
                </c:pt>
                <c:pt idx="61">
                  <c:v>8566.15</c:v>
                </c:pt>
                <c:pt idx="62">
                  <c:v>8566.15</c:v>
                </c:pt>
                <c:pt idx="63">
                  <c:v>8566.15</c:v>
                </c:pt>
                <c:pt idx="64">
                  <c:v>8566.15</c:v>
                </c:pt>
                <c:pt idx="65">
                  <c:v>8566.15</c:v>
                </c:pt>
                <c:pt idx="66">
                  <c:v>8566.15</c:v>
                </c:pt>
                <c:pt idx="67">
                  <c:v>8223.25</c:v>
                </c:pt>
                <c:pt idx="68">
                  <c:v>8223.25</c:v>
                </c:pt>
                <c:pt idx="69">
                  <c:v>8223.25</c:v>
                </c:pt>
                <c:pt idx="70">
                  <c:v>8223.25</c:v>
                </c:pt>
                <c:pt idx="71">
                  <c:v>8223.25</c:v>
                </c:pt>
                <c:pt idx="72">
                  <c:v>8223.25</c:v>
                </c:pt>
                <c:pt idx="73">
                  <c:v>8223.25</c:v>
                </c:pt>
                <c:pt idx="74">
                  <c:v>8102.5999999999995</c:v>
                </c:pt>
                <c:pt idx="75">
                  <c:v>8102.5999999999995</c:v>
                </c:pt>
                <c:pt idx="76">
                  <c:v>8102.5999999999995</c:v>
                </c:pt>
                <c:pt idx="77">
                  <c:v>8102.5999999999995</c:v>
                </c:pt>
                <c:pt idx="78">
                  <c:v>8102.5999999999995</c:v>
                </c:pt>
                <c:pt idx="79">
                  <c:v>8102.5999999999995</c:v>
                </c:pt>
                <c:pt idx="80">
                  <c:v>8102.5999999999995</c:v>
                </c:pt>
                <c:pt idx="81">
                  <c:v>7842.25</c:v>
                </c:pt>
                <c:pt idx="82">
                  <c:v>7842.25</c:v>
                </c:pt>
                <c:pt idx="83">
                  <c:v>7842.25</c:v>
                </c:pt>
                <c:pt idx="84">
                  <c:v>7842.25</c:v>
                </c:pt>
                <c:pt idx="85">
                  <c:v>7842.25</c:v>
                </c:pt>
                <c:pt idx="86">
                  <c:v>7842.25</c:v>
                </c:pt>
                <c:pt idx="87">
                  <c:v>7842.25</c:v>
                </c:pt>
                <c:pt idx="88">
                  <c:v>8712.1999999999989</c:v>
                </c:pt>
                <c:pt idx="89">
                  <c:v>8712.1999999999989</c:v>
                </c:pt>
                <c:pt idx="90">
                  <c:v>8712.1999999999989</c:v>
                </c:pt>
                <c:pt idx="91">
                  <c:v>8712.1999999999989</c:v>
                </c:pt>
                <c:pt idx="92">
                  <c:v>8712.1999999999989</c:v>
                </c:pt>
                <c:pt idx="93">
                  <c:v>8712.1999999999989</c:v>
                </c:pt>
                <c:pt idx="94">
                  <c:v>8712.1999999999989</c:v>
                </c:pt>
                <c:pt idx="95">
                  <c:v>8724.9</c:v>
                </c:pt>
                <c:pt idx="96">
                  <c:v>8724.9</c:v>
                </c:pt>
                <c:pt idx="97">
                  <c:v>8724.9</c:v>
                </c:pt>
                <c:pt idx="98">
                  <c:v>8724.9</c:v>
                </c:pt>
                <c:pt idx="99">
                  <c:v>8724.9</c:v>
                </c:pt>
                <c:pt idx="100">
                  <c:v>8724.9</c:v>
                </c:pt>
                <c:pt idx="101">
                  <c:v>8724.9</c:v>
                </c:pt>
                <c:pt idx="102">
                  <c:v>7874</c:v>
                </c:pt>
                <c:pt idx="103">
                  <c:v>7874</c:v>
                </c:pt>
                <c:pt idx="104">
                  <c:v>7874</c:v>
                </c:pt>
                <c:pt idx="105">
                  <c:v>7874</c:v>
                </c:pt>
                <c:pt idx="106">
                  <c:v>7874</c:v>
                </c:pt>
                <c:pt idx="107">
                  <c:v>7874</c:v>
                </c:pt>
                <c:pt idx="108">
                  <c:v>7874</c:v>
                </c:pt>
                <c:pt idx="109">
                  <c:v>8013.7</c:v>
                </c:pt>
                <c:pt idx="110">
                  <c:v>8013.7</c:v>
                </c:pt>
                <c:pt idx="111">
                  <c:v>8013.7</c:v>
                </c:pt>
                <c:pt idx="112">
                  <c:v>8013.7</c:v>
                </c:pt>
                <c:pt idx="113">
                  <c:v>8013.7</c:v>
                </c:pt>
                <c:pt idx="114">
                  <c:v>8013.7</c:v>
                </c:pt>
                <c:pt idx="115">
                  <c:v>8013.7</c:v>
                </c:pt>
                <c:pt idx="116">
                  <c:v>7886.7</c:v>
                </c:pt>
                <c:pt idx="117">
                  <c:v>7886.7</c:v>
                </c:pt>
                <c:pt idx="118">
                  <c:v>7886.7</c:v>
                </c:pt>
                <c:pt idx="119">
                  <c:v>7886.7</c:v>
                </c:pt>
                <c:pt idx="120">
                  <c:v>7886.7</c:v>
                </c:pt>
                <c:pt idx="121">
                  <c:v>7886.7</c:v>
                </c:pt>
                <c:pt idx="122">
                  <c:v>7886.7</c:v>
                </c:pt>
                <c:pt idx="123">
                  <c:v>8604.25</c:v>
                </c:pt>
                <c:pt idx="124">
                  <c:v>8604.25</c:v>
                </c:pt>
                <c:pt idx="125">
                  <c:v>8604.25</c:v>
                </c:pt>
                <c:pt idx="126">
                  <c:v>8604.25</c:v>
                </c:pt>
                <c:pt idx="127">
                  <c:v>8604.25</c:v>
                </c:pt>
                <c:pt idx="128">
                  <c:v>8604.25</c:v>
                </c:pt>
                <c:pt idx="129">
                  <c:v>8604.25</c:v>
                </c:pt>
                <c:pt idx="130">
                  <c:v>8642.35</c:v>
                </c:pt>
                <c:pt idx="131">
                  <c:v>8642.35</c:v>
                </c:pt>
                <c:pt idx="132">
                  <c:v>8642.35</c:v>
                </c:pt>
                <c:pt idx="133">
                  <c:v>8642.35</c:v>
                </c:pt>
                <c:pt idx="134">
                  <c:v>8642.35</c:v>
                </c:pt>
                <c:pt idx="135">
                  <c:v>8642.35</c:v>
                </c:pt>
                <c:pt idx="136">
                  <c:v>8642.35</c:v>
                </c:pt>
                <c:pt idx="137">
                  <c:v>8686.7999999999993</c:v>
                </c:pt>
                <c:pt idx="138">
                  <c:v>8686.7999999999993</c:v>
                </c:pt>
                <c:pt idx="139">
                  <c:v>8686.7999999999993</c:v>
                </c:pt>
                <c:pt idx="140">
                  <c:v>8686.7999999999993</c:v>
                </c:pt>
                <c:pt idx="141">
                  <c:v>8686.7999999999993</c:v>
                </c:pt>
                <c:pt idx="142">
                  <c:v>8686.7999999999993</c:v>
                </c:pt>
                <c:pt idx="143">
                  <c:v>8686.7999999999993</c:v>
                </c:pt>
                <c:pt idx="144">
                  <c:v>8648.6999999999989</c:v>
                </c:pt>
                <c:pt idx="145">
                  <c:v>8648.6999999999989</c:v>
                </c:pt>
                <c:pt idx="146">
                  <c:v>8648.6999999999989</c:v>
                </c:pt>
                <c:pt idx="147">
                  <c:v>8648.6999999999989</c:v>
                </c:pt>
                <c:pt idx="148">
                  <c:v>8648.6999999999989</c:v>
                </c:pt>
                <c:pt idx="149">
                  <c:v>8648.6999999999989</c:v>
                </c:pt>
                <c:pt idx="150">
                  <c:v>8648.6999999999989</c:v>
                </c:pt>
                <c:pt idx="151">
                  <c:v>8845.5499999999993</c:v>
                </c:pt>
                <c:pt idx="152">
                  <c:v>8845.5499999999993</c:v>
                </c:pt>
                <c:pt idx="153">
                  <c:v>8845.5499999999993</c:v>
                </c:pt>
                <c:pt idx="154">
                  <c:v>8845.5499999999993</c:v>
                </c:pt>
                <c:pt idx="155">
                  <c:v>8845.5499999999993</c:v>
                </c:pt>
                <c:pt idx="156">
                  <c:v>8845.5499999999993</c:v>
                </c:pt>
                <c:pt idx="157">
                  <c:v>8845.5499999999993</c:v>
                </c:pt>
                <c:pt idx="158">
                  <c:v>9036.0499999999993</c:v>
                </c:pt>
                <c:pt idx="159">
                  <c:v>9036.0499999999993</c:v>
                </c:pt>
                <c:pt idx="160">
                  <c:v>9036.0499999999993</c:v>
                </c:pt>
                <c:pt idx="161">
                  <c:v>9036.0499999999993</c:v>
                </c:pt>
                <c:pt idx="162">
                  <c:v>9036.0499999999993</c:v>
                </c:pt>
                <c:pt idx="163">
                  <c:v>9036.0499999999993</c:v>
                </c:pt>
                <c:pt idx="164">
                  <c:v>9036.0499999999993</c:v>
                </c:pt>
                <c:pt idx="165">
                  <c:v>9042.4</c:v>
                </c:pt>
                <c:pt idx="166">
                  <c:v>9042.4</c:v>
                </c:pt>
                <c:pt idx="167">
                  <c:v>9042.4</c:v>
                </c:pt>
                <c:pt idx="168">
                  <c:v>9042.4</c:v>
                </c:pt>
                <c:pt idx="169">
                  <c:v>9042.4</c:v>
                </c:pt>
                <c:pt idx="170">
                  <c:v>9042.4</c:v>
                </c:pt>
                <c:pt idx="171">
                  <c:v>9042.4</c:v>
                </c:pt>
                <c:pt idx="172">
                  <c:v>8909.0499999999993</c:v>
                </c:pt>
                <c:pt idx="173">
                  <c:v>8909.0499999999993</c:v>
                </c:pt>
                <c:pt idx="174">
                  <c:v>8909.0499999999993</c:v>
                </c:pt>
                <c:pt idx="175">
                  <c:v>8909.0499999999993</c:v>
                </c:pt>
                <c:pt idx="176">
                  <c:v>8909.0499999999993</c:v>
                </c:pt>
                <c:pt idx="177">
                  <c:v>8909.0499999999993</c:v>
                </c:pt>
                <c:pt idx="178">
                  <c:v>8909.0499999999993</c:v>
                </c:pt>
                <c:pt idx="179">
                  <c:v>9029.6999999999989</c:v>
                </c:pt>
                <c:pt idx="180">
                  <c:v>9029.6999999999989</c:v>
                </c:pt>
                <c:pt idx="181">
                  <c:v>9029.6999999999989</c:v>
                </c:pt>
                <c:pt idx="182">
                  <c:v>9029.6999999999989</c:v>
                </c:pt>
                <c:pt idx="183">
                  <c:v>9029.6999999999989</c:v>
                </c:pt>
                <c:pt idx="184">
                  <c:v>9029.6999999999989</c:v>
                </c:pt>
                <c:pt idx="185">
                  <c:v>9029.6999999999989</c:v>
                </c:pt>
                <c:pt idx="186">
                  <c:v>9683.75</c:v>
                </c:pt>
                <c:pt idx="187">
                  <c:v>9683.75</c:v>
                </c:pt>
                <c:pt idx="188">
                  <c:v>9683.75</c:v>
                </c:pt>
                <c:pt idx="189">
                  <c:v>9683.75</c:v>
                </c:pt>
                <c:pt idx="190">
                  <c:v>9683.75</c:v>
                </c:pt>
                <c:pt idx="191">
                  <c:v>9683.75</c:v>
                </c:pt>
                <c:pt idx="192">
                  <c:v>9683.75</c:v>
                </c:pt>
                <c:pt idx="193">
                  <c:v>9563.1</c:v>
                </c:pt>
                <c:pt idx="194">
                  <c:v>9563.1</c:v>
                </c:pt>
                <c:pt idx="195">
                  <c:v>9563.1</c:v>
                </c:pt>
                <c:pt idx="196">
                  <c:v>9563.1</c:v>
                </c:pt>
                <c:pt idx="197">
                  <c:v>9563.1</c:v>
                </c:pt>
                <c:pt idx="198">
                  <c:v>9563.1</c:v>
                </c:pt>
                <c:pt idx="199">
                  <c:v>9563.1</c:v>
                </c:pt>
                <c:pt idx="200">
                  <c:v>9969.5</c:v>
                </c:pt>
                <c:pt idx="201">
                  <c:v>9969.5</c:v>
                </c:pt>
                <c:pt idx="202">
                  <c:v>9969.5</c:v>
                </c:pt>
                <c:pt idx="203">
                  <c:v>9969.5</c:v>
                </c:pt>
                <c:pt idx="204">
                  <c:v>9969.5</c:v>
                </c:pt>
                <c:pt idx="205">
                  <c:v>9969.5</c:v>
                </c:pt>
                <c:pt idx="206">
                  <c:v>9969.5</c:v>
                </c:pt>
                <c:pt idx="207">
                  <c:v>10064.75</c:v>
                </c:pt>
                <c:pt idx="208">
                  <c:v>10064.75</c:v>
                </c:pt>
                <c:pt idx="209">
                  <c:v>10064.75</c:v>
                </c:pt>
                <c:pt idx="210">
                  <c:v>10064.75</c:v>
                </c:pt>
                <c:pt idx="211">
                  <c:v>10064.75</c:v>
                </c:pt>
                <c:pt idx="212">
                  <c:v>10064.75</c:v>
                </c:pt>
                <c:pt idx="213">
                  <c:v>10064.75</c:v>
                </c:pt>
                <c:pt idx="214">
                  <c:v>9817.0999999999985</c:v>
                </c:pt>
                <c:pt idx="215">
                  <c:v>9817.0999999999985</c:v>
                </c:pt>
                <c:pt idx="216">
                  <c:v>9817.0999999999985</c:v>
                </c:pt>
                <c:pt idx="217">
                  <c:v>9817.0999999999985</c:v>
                </c:pt>
                <c:pt idx="218">
                  <c:v>9817.0999999999985</c:v>
                </c:pt>
                <c:pt idx="219">
                  <c:v>9817.0999999999985</c:v>
                </c:pt>
                <c:pt idx="220">
                  <c:v>9817.0999999999985</c:v>
                </c:pt>
                <c:pt idx="221">
                  <c:v>10693.4</c:v>
                </c:pt>
                <c:pt idx="222">
                  <c:v>10693.4</c:v>
                </c:pt>
                <c:pt idx="223">
                  <c:v>10693.4</c:v>
                </c:pt>
                <c:pt idx="224">
                  <c:v>10693.4</c:v>
                </c:pt>
                <c:pt idx="225">
                  <c:v>10693.4</c:v>
                </c:pt>
                <c:pt idx="226">
                  <c:v>10693.4</c:v>
                </c:pt>
                <c:pt idx="227">
                  <c:v>10693.4</c:v>
                </c:pt>
                <c:pt idx="228">
                  <c:v>9702.7999999999993</c:v>
                </c:pt>
                <c:pt idx="229">
                  <c:v>9702.7999999999993</c:v>
                </c:pt>
                <c:pt idx="230">
                  <c:v>9702.7999999999993</c:v>
                </c:pt>
                <c:pt idx="231">
                  <c:v>9702.7999999999993</c:v>
                </c:pt>
                <c:pt idx="232">
                  <c:v>9702.7999999999993</c:v>
                </c:pt>
                <c:pt idx="233">
                  <c:v>9702.7999999999993</c:v>
                </c:pt>
                <c:pt idx="234">
                  <c:v>9702.7999999999993</c:v>
                </c:pt>
                <c:pt idx="235">
                  <c:v>9772.65</c:v>
                </c:pt>
                <c:pt idx="236">
                  <c:v>9772.65</c:v>
                </c:pt>
                <c:pt idx="237">
                  <c:v>9772.65</c:v>
                </c:pt>
                <c:pt idx="238">
                  <c:v>9772.65</c:v>
                </c:pt>
                <c:pt idx="239">
                  <c:v>9772.65</c:v>
                </c:pt>
                <c:pt idx="240">
                  <c:v>9772.65</c:v>
                </c:pt>
                <c:pt idx="241">
                  <c:v>9772.65</c:v>
                </c:pt>
                <c:pt idx="242">
                  <c:v>9994.9</c:v>
                </c:pt>
                <c:pt idx="243">
                  <c:v>9994.9</c:v>
                </c:pt>
                <c:pt idx="244">
                  <c:v>9994.9</c:v>
                </c:pt>
                <c:pt idx="245">
                  <c:v>9994.9</c:v>
                </c:pt>
                <c:pt idx="246">
                  <c:v>9994.9</c:v>
                </c:pt>
                <c:pt idx="247">
                  <c:v>9994.9</c:v>
                </c:pt>
                <c:pt idx="248">
                  <c:v>9994.9</c:v>
                </c:pt>
                <c:pt idx="249">
                  <c:v>10204.449999999999</c:v>
                </c:pt>
                <c:pt idx="250">
                  <c:v>10204.449999999999</c:v>
                </c:pt>
                <c:pt idx="251">
                  <c:v>10204.449999999999</c:v>
                </c:pt>
                <c:pt idx="252">
                  <c:v>10204.449999999999</c:v>
                </c:pt>
                <c:pt idx="253">
                  <c:v>10204.449999999999</c:v>
                </c:pt>
                <c:pt idx="254">
                  <c:v>10204.449999999999</c:v>
                </c:pt>
                <c:pt idx="255">
                  <c:v>10204.449999999999</c:v>
                </c:pt>
                <c:pt idx="256">
                  <c:v>9626.6</c:v>
                </c:pt>
                <c:pt idx="257">
                  <c:v>9626.6</c:v>
                </c:pt>
                <c:pt idx="258">
                  <c:v>9626.6</c:v>
                </c:pt>
                <c:pt idx="259">
                  <c:v>9626.6</c:v>
                </c:pt>
                <c:pt idx="260">
                  <c:v>9626.6</c:v>
                </c:pt>
                <c:pt idx="261">
                  <c:v>9626.6</c:v>
                </c:pt>
                <c:pt idx="262">
                  <c:v>9626.6</c:v>
                </c:pt>
                <c:pt idx="263">
                  <c:v>8896.35</c:v>
                </c:pt>
                <c:pt idx="264">
                  <c:v>8896.35</c:v>
                </c:pt>
                <c:pt idx="265">
                  <c:v>8896.35</c:v>
                </c:pt>
                <c:pt idx="266">
                  <c:v>8896.35</c:v>
                </c:pt>
                <c:pt idx="267">
                  <c:v>8896.35</c:v>
                </c:pt>
                <c:pt idx="268">
                  <c:v>8896.35</c:v>
                </c:pt>
                <c:pt idx="269">
                  <c:v>8896.35</c:v>
                </c:pt>
                <c:pt idx="270">
                  <c:v>8883.65</c:v>
                </c:pt>
                <c:pt idx="271">
                  <c:v>8883.65</c:v>
                </c:pt>
                <c:pt idx="272">
                  <c:v>8883.65</c:v>
                </c:pt>
                <c:pt idx="273">
                  <c:v>8883.65</c:v>
                </c:pt>
                <c:pt idx="274">
                  <c:v>8883.65</c:v>
                </c:pt>
                <c:pt idx="275">
                  <c:v>8883.65</c:v>
                </c:pt>
                <c:pt idx="276">
                  <c:v>8883.65</c:v>
                </c:pt>
                <c:pt idx="277">
                  <c:v>9594.85</c:v>
                </c:pt>
                <c:pt idx="278">
                  <c:v>9594.85</c:v>
                </c:pt>
                <c:pt idx="279">
                  <c:v>9594.85</c:v>
                </c:pt>
                <c:pt idx="280">
                  <c:v>9594.85</c:v>
                </c:pt>
                <c:pt idx="281">
                  <c:v>9594.85</c:v>
                </c:pt>
                <c:pt idx="282">
                  <c:v>9594.85</c:v>
                </c:pt>
                <c:pt idx="283">
                  <c:v>9594.85</c:v>
                </c:pt>
                <c:pt idx="284">
                  <c:v>9607.5499999999993</c:v>
                </c:pt>
                <c:pt idx="285">
                  <c:v>9607.5499999999993</c:v>
                </c:pt>
                <c:pt idx="286">
                  <c:v>9607.5499999999993</c:v>
                </c:pt>
                <c:pt idx="287">
                  <c:v>9607.5499999999993</c:v>
                </c:pt>
                <c:pt idx="288">
                  <c:v>9607.5499999999993</c:v>
                </c:pt>
                <c:pt idx="289">
                  <c:v>9607.5499999999993</c:v>
                </c:pt>
                <c:pt idx="290">
                  <c:v>9607.5499999999993</c:v>
                </c:pt>
                <c:pt idx="291">
                  <c:v>9569.4499999999989</c:v>
                </c:pt>
                <c:pt idx="292">
                  <c:v>9569.4499999999989</c:v>
                </c:pt>
                <c:pt idx="293">
                  <c:v>9569.4499999999989</c:v>
                </c:pt>
                <c:pt idx="294">
                  <c:v>9569.4499999999989</c:v>
                </c:pt>
                <c:pt idx="295">
                  <c:v>9569.4499999999989</c:v>
                </c:pt>
                <c:pt idx="296">
                  <c:v>9569.4499999999989</c:v>
                </c:pt>
                <c:pt idx="297">
                  <c:v>9569.4499999999989</c:v>
                </c:pt>
                <c:pt idx="298">
                  <c:v>10407.65</c:v>
                </c:pt>
                <c:pt idx="299">
                  <c:v>10407.65</c:v>
                </c:pt>
                <c:pt idx="300">
                  <c:v>10407.65</c:v>
                </c:pt>
                <c:pt idx="301">
                  <c:v>10407.65</c:v>
                </c:pt>
                <c:pt idx="302">
                  <c:v>10407.65</c:v>
                </c:pt>
                <c:pt idx="303">
                  <c:v>10407.65</c:v>
                </c:pt>
                <c:pt idx="304">
                  <c:v>10407.65</c:v>
                </c:pt>
                <c:pt idx="305">
                  <c:v>9467.85</c:v>
                </c:pt>
                <c:pt idx="306">
                  <c:v>9467.85</c:v>
                </c:pt>
                <c:pt idx="307">
                  <c:v>9467.85</c:v>
                </c:pt>
                <c:pt idx="308">
                  <c:v>9467.85</c:v>
                </c:pt>
                <c:pt idx="309">
                  <c:v>9467.85</c:v>
                </c:pt>
                <c:pt idx="310">
                  <c:v>9467.85</c:v>
                </c:pt>
                <c:pt idx="311">
                  <c:v>9467.85</c:v>
                </c:pt>
                <c:pt idx="312">
                  <c:v>9347.1999999999989</c:v>
                </c:pt>
                <c:pt idx="313">
                  <c:v>9347.1999999999989</c:v>
                </c:pt>
                <c:pt idx="314">
                  <c:v>9347.1999999999989</c:v>
                </c:pt>
                <c:pt idx="315">
                  <c:v>9347.1999999999989</c:v>
                </c:pt>
                <c:pt idx="316">
                  <c:v>9347.1999999999989</c:v>
                </c:pt>
                <c:pt idx="317">
                  <c:v>9347.1999999999989</c:v>
                </c:pt>
                <c:pt idx="318">
                  <c:v>9347.1999999999989</c:v>
                </c:pt>
                <c:pt idx="319">
                  <c:v>9156.6999999999989</c:v>
                </c:pt>
                <c:pt idx="320">
                  <c:v>9156.6999999999989</c:v>
                </c:pt>
                <c:pt idx="321">
                  <c:v>9156.6999999999989</c:v>
                </c:pt>
                <c:pt idx="322">
                  <c:v>9156.6999999999989</c:v>
                </c:pt>
                <c:pt idx="323">
                  <c:v>9156.6999999999989</c:v>
                </c:pt>
                <c:pt idx="324">
                  <c:v>9156.6999999999989</c:v>
                </c:pt>
                <c:pt idx="325">
                  <c:v>9156.6999999999989</c:v>
                </c:pt>
                <c:pt idx="326">
                  <c:v>8369.2999999999993</c:v>
                </c:pt>
                <c:pt idx="327">
                  <c:v>8369.2999999999993</c:v>
                </c:pt>
                <c:pt idx="328">
                  <c:v>8369.2999999999993</c:v>
                </c:pt>
                <c:pt idx="329">
                  <c:v>8369.2999999999993</c:v>
                </c:pt>
                <c:pt idx="330">
                  <c:v>8369.2999999999993</c:v>
                </c:pt>
                <c:pt idx="331">
                  <c:v>8369.2999999999993</c:v>
                </c:pt>
                <c:pt idx="332">
                  <c:v>8369.2999999999993</c:v>
                </c:pt>
                <c:pt idx="333">
                  <c:v>8870.9499999999989</c:v>
                </c:pt>
                <c:pt idx="334">
                  <c:v>8870.9499999999989</c:v>
                </c:pt>
                <c:pt idx="335">
                  <c:v>8870.9499999999989</c:v>
                </c:pt>
                <c:pt idx="336">
                  <c:v>8870.9499999999989</c:v>
                </c:pt>
                <c:pt idx="337">
                  <c:v>8870.9499999999989</c:v>
                </c:pt>
                <c:pt idx="338">
                  <c:v>8870.9499999999989</c:v>
                </c:pt>
                <c:pt idx="339">
                  <c:v>8870.9499999999989</c:v>
                </c:pt>
                <c:pt idx="340">
                  <c:v>9404.35</c:v>
                </c:pt>
                <c:pt idx="341">
                  <c:v>9404.35</c:v>
                </c:pt>
                <c:pt idx="342">
                  <c:v>9404.35</c:v>
                </c:pt>
                <c:pt idx="343">
                  <c:v>9404.35</c:v>
                </c:pt>
                <c:pt idx="344">
                  <c:v>9404.35</c:v>
                </c:pt>
                <c:pt idx="345">
                  <c:v>9404.35</c:v>
                </c:pt>
                <c:pt idx="346">
                  <c:v>9404.35</c:v>
                </c:pt>
                <c:pt idx="347">
                  <c:v>8756.65</c:v>
                </c:pt>
                <c:pt idx="348">
                  <c:v>8756.65</c:v>
                </c:pt>
                <c:pt idx="349">
                  <c:v>8756.65</c:v>
                </c:pt>
                <c:pt idx="350">
                  <c:v>8756.65</c:v>
                </c:pt>
                <c:pt idx="351">
                  <c:v>8756.65</c:v>
                </c:pt>
                <c:pt idx="352">
                  <c:v>8756.65</c:v>
                </c:pt>
                <c:pt idx="353">
                  <c:v>8756.65</c:v>
                </c:pt>
                <c:pt idx="354">
                  <c:v>9188.4499999999989</c:v>
                </c:pt>
                <c:pt idx="355">
                  <c:v>9188.4499999999989</c:v>
                </c:pt>
                <c:pt idx="356">
                  <c:v>9188.4499999999989</c:v>
                </c:pt>
                <c:pt idx="357">
                  <c:v>9188.4499999999989</c:v>
                </c:pt>
                <c:pt idx="358">
                  <c:v>9188.4499999999989</c:v>
                </c:pt>
                <c:pt idx="359">
                  <c:v>9188.4499999999989</c:v>
                </c:pt>
                <c:pt idx="360">
                  <c:v>9188.4499999999989</c:v>
                </c:pt>
                <c:pt idx="361">
                  <c:v>8864.6</c:v>
                </c:pt>
                <c:pt idx="362">
                  <c:v>8864.6</c:v>
                </c:pt>
                <c:pt idx="363">
                  <c:v>8864.6</c:v>
                </c:pt>
                <c:pt idx="364">
                  <c:v>8864.6</c:v>
                </c:pt>
                <c:pt idx="365">
                  <c:v>8864.6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60-4B1F-A1D0-5382D9B5639B}"/>
            </c:ext>
          </c:extLst>
        </c:ser>
        <c:ser>
          <c:idx val="5"/>
          <c:order val="5"/>
          <c:tx>
            <c:strRef>
              <c:f>'Graphs ARA PJK'!$Q$4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'Graphs ARA PJK'!$K$5:$K$370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'Graphs ARA PJK'!$Q$5:$Q$370</c:f>
              <c:numCache>
                <c:formatCode>General</c:formatCode>
                <c:ptCount val="3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6762.75</c:v>
                </c:pt>
                <c:pt idx="202">
                  <c:v>6762.75</c:v>
                </c:pt>
                <c:pt idx="203">
                  <c:v>6762.75</c:v>
                </c:pt>
                <c:pt idx="204">
                  <c:v>6762.75</c:v>
                </c:pt>
                <c:pt idx="205">
                  <c:v>6762.75</c:v>
                </c:pt>
                <c:pt idx="206">
                  <c:v>6762.75</c:v>
                </c:pt>
                <c:pt idx="207">
                  <c:v>6762.75</c:v>
                </c:pt>
                <c:pt idx="208">
                  <c:v>6826.25</c:v>
                </c:pt>
                <c:pt idx="209">
                  <c:v>6826.25</c:v>
                </c:pt>
                <c:pt idx="210">
                  <c:v>6826.25</c:v>
                </c:pt>
                <c:pt idx="211">
                  <c:v>6826.25</c:v>
                </c:pt>
                <c:pt idx="212">
                  <c:v>6826.25</c:v>
                </c:pt>
                <c:pt idx="213">
                  <c:v>6826.25</c:v>
                </c:pt>
                <c:pt idx="214">
                  <c:v>6826.25</c:v>
                </c:pt>
                <c:pt idx="215">
                  <c:v>7296.15</c:v>
                </c:pt>
                <c:pt idx="216">
                  <c:v>7296.15</c:v>
                </c:pt>
                <c:pt idx="217">
                  <c:v>7296.15</c:v>
                </c:pt>
                <c:pt idx="218">
                  <c:v>7296.15</c:v>
                </c:pt>
                <c:pt idx="219">
                  <c:v>7296.15</c:v>
                </c:pt>
                <c:pt idx="220">
                  <c:v>7296.15</c:v>
                </c:pt>
                <c:pt idx="221">
                  <c:v>7296.15</c:v>
                </c:pt>
                <c:pt idx="222">
                  <c:v>6997.7</c:v>
                </c:pt>
                <c:pt idx="223">
                  <c:v>6997.7</c:v>
                </c:pt>
                <c:pt idx="224">
                  <c:v>6997.7</c:v>
                </c:pt>
                <c:pt idx="225">
                  <c:v>6997.7</c:v>
                </c:pt>
                <c:pt idx="226">
                  <c:v>6997.7</c:v>
                </c:pt>
                <c:pt idx="227">
                  <c:v>6997.7</c:v>
                </c:pt>
                <c:pt idx="228">
                  <c:v>6997.7</c:v>
                </c:pt>
                <c:pt idx="229">
                  <c:v>6908.7999999999993</c:v>
                </c:pt>
                <c:pt idx="230">
                  <c:v>6908.7999999999993</c:v>
                </c:pt>
                <c:pt idx="231">
                  <c:v>6908.7999999999993</c:v>
                </c:pt>
                <c:pt idx="232">
                  <c:v>6908.7999999999993</c:v>
                </c:pt>
                <c:pt idx="233">
                  <c:v>6908.7999999999993</c:v>
                </c:pt>
                <c:pt idx="234">
                  <c:v>6908.7999999999993</c:v>
                </c:pt>
                <c:pt idx="235">
                  <c:v>6908.7999999999993</c:v>
                </c:pt>
                <c:pt idx="236">
                  <c:v>7270.75</c:v>
                </c:pt>
                <c:pt idx="237">
                  <c:v>7270.75</c:v>
                </c:pt>
                <c:pt idx="238">
                  <c:v>7270.75</c:v>
                </c:pt>
                <c:pt idx="239">
                  <c:v>7270.75</c:v>
                </c:pt>
                <c:pt idx="240">
                  <c:v>7270.75</c:v>
                </c:pt>
                <c:pt idx="241">
                  <c:v>7270.75</c:v>
                </c:pt>
                <c:pt idx="242">
                  <c:v>7270.75</c:v>
                </c:pt>
                <c:pt idx="243">
                  <c:v>7651.75</c:v>
                </c:pt>
                <c:pt idx="244">
                  <c:v>7651.75</c:v>
                </c:pt>
                <c:pt idx="245">
                  <c:v>7651.75</c:v>
                </c:pt>
                <c:pt idx="246">
                  <c:v>7651.75</c:v>
                </c:pt>
                <c:pt idx="247">
                  <c:v>7651.75</c:v>
                </c:pt>
                <c:pt idx="248">
                  <c:v>7651.75</c:v>
                </c:pt>
                <c:pt idx="249">
                  <c:v>7651.75</c:v>
                </c:pt>
                <c:pt idx="250">
                  <c:v>7372.3499999999995</c:v>
                </c:pt>
                <c:pt idx="251">
                  <c:v>7372.3499999999995</c:v>
                </c:pt>
                <c:pt idx="252">
                  <c:v>7372.3499999999995</c:v>
                </c:pt>
                <c:pt idx="253">
                  <c:v>7372.3499999999995</c:v>
                </c:pt>
                <c:pt idx="254">
                  <c:v>7372.3499999999995</c:v>
                </c:pt>
                <c:pt idx="255">
                  <c:v>7372.3499999999995</c:v>
                </c:pt>
                <c:pt idx="256">
                  <c:v>7372.3499999999995</c:v>
                </c:pt>
                <c:pt idx="257">
                  <c:v>7550.15</c:v>
                </c:pt>
                <c:pt idx="258">
                  <c:v>7550.15</c:v>
                </c:pt>
                <c:pt idx="259">
                  <c:v>7550.15</c:v>
                </c:pt>
                <c:pt idx="260">
                  <c:v>7550.15</c:v>
                </c:pt>
                <c:pt idx="261">
                  <c:v>7550.15</c:v>
                </c:pt>
                <c:pt idx="262">
                  <c:v>7550.15</c:v>
                </c:pt>
                <c:pt idx="263">
                  <c:v>7550.15</c:v>
                </c:pt>
                <c:pt idx="264">
                  <c:v>6807.2</c:v>
                </c:pt>
                <c:pt idx="265">
                  <c:v>6807.2</c:v>
                </c:pt>
                <c:pt idx="266">
                  <c:v>6807.2</c:v>
                </c:pt>
                <c:pt idx="267">
                  <c:v>6807.2</c:v>
                </c:pt>
                <c:pt idx="268">
                  <c:v>6807.2</c:v>
                </c:pt>
                <c:pt idx="269">
                  <c:v>6807.2</c:v>
                </c:pt>
                <c:pt idx="270">
                  <c:v>6807.2</c:v>
                </c:pt>
                <c:pt idx="271">
                  <c:v>6546.8499999999995</c:v>
                </c:pt>
                <c:pt idx="272">
                  <c:v>6546.8499999999995</c:v>
                </c:pt>
                <c:pt idx="273">
                  <c:v>6546.8499999999995</c:v>
                </c:pt>
                <c:pt idx="274">
                  <c:v>6546.8499999999995</c:v>
                </c:pt>
                <c:pt idx="275">
                  <c:v>6546.8499999999995</c:v>
                </c:pt>
                <c:pt idx="276">
                  <c:v>6546.8499999999995</c:v>
                </c:pt>
                <c:pt idx="277">
                  <c:v>6546.8499999999995</c:v>
                </c:pt>
                <c:pt idx="278">
                  <c:v>6908.7999999999993</c:v>
                </c:pt>
                <c:pt idx="279">
                  <c:v>6908.7999999999993</c:v>
                </c:pt>
                <c:pt idx="280">
                  <c:v>6908.7999999999993</c:v>
                </c:pt>
                <c:pt idx="281">
                  <c:v>6908.7999999999993</c:v>
                </c:pt>
                <c:pt idx="282">
                  <c:v>6908.7999999999993</c:v>
                </c:pt>
                <c:pt idx="283">
                  <c:v>6908.7999999999993</c:v>
                </c:pt>
                <c:pt idx="284">
                  <c:v>6908.7999999999993</c:v>
                </c:pt>
                <c:pt idx="285">
                  <c:v>7162.7999999999993</c:v>
                </c:pt>
                <c:pt idx="286">
                  <c:v>7162.7999999999993</c:v>
                </c:pt>
                <c:pt idx="287">
                  <c:v>7162.7999999999993</c:v>
                </c:pt>
                <c:pt idx="288">
                  <c:v>7162.7999999999993</c:v>
                </c:pt>
                <c:pt idx="289">
                  <c:v>7162.7999999999993</c:v>
                </c:pt>
                <c:pt idx="290">
                  <c:v>7162.7999999999993</c:v>
                </c:pt>
                <c:pt idx="291">
                  <c:v>7162.7999999999993</c:v>
                </c:pt>
                <c:pt idx="292">
                  <c:v>7658.0999999999995</c:v>
                </c:pt>
                <c:pt idx="293">
                  <c:v>7658.0999999999995</c:v>
                </c:pt>
                <c:pt idx="294">
                  <c:v>7658.0999999999995</c:v>
                </c:pt>
                <c:pt idx="295">
                  <c:v>7658.0999999999995</c:v>
                </c:pt>
                <c:pt idx="296">
                  <c:v>7658.0999999999995</c:v>
                </c:pt>
                <c:pt idx="297">
                  <c:v>7658.0999999999995</c:v>
                </c:pt>
                <c:pt idx="298">
                  <c:v>7658.0999999999995</c:v>
                </c:pt>
                <c:pt idx="299">
                  <c:v>7727.95</c:v>
                </c:pt>
                <c:pt idx="300">
                  <c:v>7727.95</c:v>
                </c:pt>
                <c:pt idx="301">
                  <c:v>7727.95</c:v>
                </c:pt>
                <c:pt idx="302">
                  <c:v>7727.95</c:v>
                </c:pt>
                <c:pt idx="303">
                  <c:v>7727.95</c:v>
                </c:pt>
                <c:pt idx="304">
                  <c:v>7727.95</c:v>
                </c:pt>
                <c:pt idx="305">
                  <c:v>7727.95</c:v>
                </c:pt>
                <c:pt idx="306">
                  <c:v>7727.95</c:v>
                </c:pt>
                <c:pt idx="307">
                  <c:v>8096.25</c:v>
                </c:pt>
                <c:pt idx="308">
                  <c:v>8096.25</c:v>
                </c:pt>
                <c:pt idx="309">
                  <c:v>8096.25</c:v>
                </c:pt>
                <c:pt idx="310">
                  <c:v>8096.25</c:v>
                </c:pt>
                <c:pt idx="311">
                  <c:v>8096.25</c:v>
                </c:pt>
                <c:pt idx="312">
                  <c:v>8096.25</c:v>
                </c:pt>
                <c:pt idx="313">
                  <c:v>8096.25</c:v>
                </c:pt>
                <c:pt idx="314">
                  <c:v>8350.25</c:v>
                </c:pt>
                <c:pt idx="315">
                  <c:v>8350.25</c:v>
                </c:pt>
                <c:pt idx="316">
                  <c:v>8350.25</c:v>
                </c:pt>
                <c:pt idx="317">
                  <c:v>8350.25</c:v>
                </c:pt>
                <c:pt idx="318">
                  <c:v>8350.25</c:v>
                </c:pt>
                <c:pt idx="319">
                  <c:v>8350.25</c:v>
                </c:pt>
                <c:pt idx="320">
                  <c:v>8350.25</c:v>
                </c:pt>
                <c:pt idx="321">
                  <c:v>8826.5</c:v>
                </c:pt>
                <c:pt idx="322">
                  <c:v>8826.5</c:v>
                </c:pt>
                <c:pt idx="323">
                  <c:v>8826.5</c:v>
                </c:pt>
                <c:pt idx="324">
                  <c:v>8826.5</c:v>
                </c:pt>
                <c:pt idx="325">
                  <c:v>8826.5</c:v>
                </c:pt>
                <c:pt idx="326">
                  <c:v>8826.5</c:v>
                </c:pt>
                <c:pt idx="327">
                  <c:v>8826.5</c:v>
                </c:pt>
                <c:pt idx="328">
                  <c:v>8439.15</c:v>
                </c:pt>
                <c:pt idx="329">
                  <c:v>8439.15</c:v>
                </c:pt>
                <c:pt idx="330">
                  <c:v>8439.15</c:v>
                </c:pt>
                <c:pt idx="331">
                  <c:v>8439.15</c:v>
                </c:pt>
                <c:pt idx="332">
                  <c:v>8439.15</c:v>
                </c:pt>
                <c:pt idx="333">
                  <c:v>8439.15</c:v>
                </c:pt>
                <c:pt idx="334">
                  <c:v>8439.15</c:v>
                </c:pt>
                <c:pt idx="335">
                  <c:v>8851.9</c:v>
                </c:pt>
                <c:pt idx="336">
                  <c:v>8851.9</c:v>
                </c:pt>
                <c:pt idx="337">
                  <c:v>8851.9</c:v>
                </c:pt>
                <c:pt idx="338">
                  <c:v>8851.9</c:v>
                </c:pt>
                <c:pt idx="339">
                  <c:v>8851.9</c:v>
                </c:pt>
                <c:pt idx="340">
                  <c:v>8851.9</c:v>
                </c:pt>
                <c:pt idx="341">
                  <c:v>8851.9</c:v>
                </c:pt>
                <c:pt idx="342">
                  <c:v>9004.2999999999993</c:v>
                </c:pt>
                <c:pt idx="343">
                  <c:v>9004.2999999999993</c:v>
                </c:pt>
                <c:pt idx="344">
                  <c:v>9004.2999999999993</c:v>
                </c:pt>
                <c:pt idx="345">
                  <c:v>9004.2999999999993</c:v>
                </c:pt>
                <c:pt idx="346">
                  <c:v>9004.2999999999993</c:v>
                </c:pt>
                <c:pt idx="347">
                  <c:v>9004.2999999999993</c:v>
                </c:pt>
                <c:pt idx="348">
                  <c:v>9004.2999999999993</c:v>
                </c:pt>
                <c:pt idx="349">
                  <c:v>9232.9</c:v>
                </c:pt>
                <c:pt idx="350">
                  <c:v>9232.9</c:v>
                </c:pt>
                <c:pt idx="351">
                  <c:v>9232.9</c:v>
                </c:pt>
                <c:pt idx="352">
                  <c:v>9232.9</c:v>
                </c:pt>
                <c:pt idx="353">
                  <c:v>9232.9</c:v>
                </c:pt>
                <c:pt idx="354">
                  <c:v>9232.9</c:v>
                </c:pt>
                <c:pt idx="355">
                  <c:v>9232.9</c:v>
                </c:pt>
                <c:pt idx="356">
                  <c:v>9277.35</c:v>
                </c:pt>
                <c:pt idx="357">
                  <c:v>9277.35</c:v>
                </c:pt>
                <c:pt idx="358">
                  <c:v>9277.35</c:v>
                </c:pt>
                <c:pt idx="359">
                  <c:v>9277.35</c:v>
                </c:pt>
                <c:pt idx="360">
                  <c:v>9277.35</c:v>
                </c:pt>
                <c:pt idx="361">
                  <c:v>9277.35</c:v>
                </c:pt>
                <c:pt idx="362">
                  <c:v>9277.35</c:v>
                </c:pt>
                <c:pt idx="363">
                  <c:v>9391.65</c:v>
                </c:pt>
                <c:pt idx="364">
                  <c:v>9391.65</c:v>
                </c:pt>
                <c:pt idx="365">
                  <c:v>9391.65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60-4B1F-A1D0-5382D9B5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905624"/>
        <c:axId val="1106903656"/>
      </c:lineChart>
      <c:dateAx>
        <c:axId val="110690562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03656"/>
        <c:crosses val="autoZero"/>
        <c:auto val="1"/>
        <c:lblOffset val="100"/>
        <c:baseTimeUnit val="days"/>
        <c:majorUnit val="1"/>
        <c:majorTimeUnit val="months"/>
      </c:dateAx>
      <c:valAx>
        <c:axId val="1106903656"/>
        <c:scaling>
          <c:orientation val="minMax"/>
          <c:max val="120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0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sng" baseline="0">
                <a:solidFill>
                  <a:sysClr val="windowText" lastClr="000000"/>
                </a:solidFill>
                <a:effectLst/>
              </a:rPr>
              <a:t>PADD 3 fuel oil stocks (EIA weekly data)</a:t>
            </a:r>
            <a:endParaRPr lang="en-GB" sz="12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6"/>
          <c:tx>
            <c:strRef>
              <c:f>'PADD 3 graphs'!$H$4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'PADD 3 graphs'!$A$5:$A$370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'PADD 3 graphs'!$H$5:$H$370</c:f>
              <c:numCache>
                <c:formatCode>General</c:formatCode>
                <c:ptCount val="366"/>
                <c:pt idx="0">
                  <c:v>13773</c:v>
                </c:pt>
                <c:pt idx="1">
                  <c:v>13773</c:v>
                </c:pt>
                <c:pt idx="2">
                  <c:v>13773</c:v>
                </c:pt>
                <c:pt idx="3">
                  <c:v>13773</c:v>
                </c:pt>
                <c:pt idx="4">
                  <c:v>13773</c:v>
                </c:pt>
                <c:pt idx="5">
                  <c:v>13773</c:v>
                </c:pt>
                <c:pt idx="6">
                  <c:v>13773</c:v>
                </c:pt>
                <c:pt idx="7">
                  <c:v>13773</c:v>
                </c:pt>
                <c:pt idx="8">
                  <c:v>13773</c:v>
                </c:pt>
                <c:pt idx="9">
                  <c:v>13773</c:v>
                </c:pt>
                <c:pt idx="10">
                  <c:v>13773</c:v>
                </c:pt>
                <c:pt idx="11">
                  <c:v>13975</c:v>
                </c:pt>
                <c:pt idx="12">
                  <c:v>13975</c:v>
                </c:pt>
                <c:pt idx="13">
                  <c:v>13975</c:v>
                </c:pt>
                <c:pt idx="14">
                  <c:v>13975</c:v>
                </c:pt>
                <c:pt idx="15">
                  <c:v>13975</c:v>
                </c:pt>
                <c:pt idx="16">
                  <c:v>14069</c:v>
                </c:pt>
                <c:pt idx="17">
                  <c:v>14069</c:v>
                </c:pt>
                <c:pt idx="18">
                  <c:v>14733</c:v>
                </c:pt>
                <c:pt idx="19">
                  <c:v>14733</c:v>
                </c:pt>
                <c:pt idx="20">
                  <c:v>14733</c:v>
                </c:pt>
                <c:pt idx="21">
                  <c:v>14733</c:v>
                </c:pt>
                <c:pt idx="22">
                  <c:v>14733</c:v>
                </c:pt>
                <c:pt idx="23">
                  <c:v>14824</c:v>
                </c:pt>
                <c:pt idx="24">
                  <c:v>14824</c:v>
                </c:pt>
                <c:pt idx="25">
                  <c:v>14120</c:v>
                </c:pt>
                <c:pt idx="26">
                  <c:v>14120</c:v>
                </c:pt>
                <c:pt idx="27">
                  <c:v>14120</c:v>
                </c:pt>
                <c:pt idx="28">
                  <c:v>14120</c:v>
                </c:pt>
                <c:pt idx="29">
                  <c:v>14120</c:v>
                </c:pt>
                <c:pt idx="30">
                  <c:v>14120</c:v>
                </c:pt>
                <c:pt idx="31">
                  <c:v>14120</c:v>
                </c:pt>
                <c:pt idx="32">
                  <c:v>13957</c:v>
                </c:pt>
                <c:pt idx="33">
                  <c:v>13957</c:v>
                </c:pt>
                <c:pt idx="34">
                  <c:v>13957</c:v>
                </c:pt>
                <c:pt idx="35">
                  <c:v>13957</c:v>
                </c:pt>
                <c:pt idx="36">
                  <c:v>13957</c:v>
                </c:pt>
                <c:pt idx="37">
                  <c:v>13957</c:v>
                </c:pt>
                <c:pt idx="38">
                  <c:v>13957</c:v>
                </c:pt>
                <c:pt idx="39">
                  <c:v>13446</c:v>
                </c:pt>
                <c:pt idx="40">
                  <c:v>13446</c:v>
                </c:pt>
                <c:pt idx="41">
                  <c:v>13446</c:v>
                </c:pt>
                <c:pt idx="42">
                  <c:v>13446</c:v>
                </c:pt>
                <c:pt idx="43">
                  <c:v>13446</c:v>
                </c:pt>
                <c:pt idx="44">
                  <c:v>13446</c:v>
                </c:pt>
                <c:pt idx="45">
                  <c:v>13446</c:v>
                </c:pt>
                <c:pt idx="46">
                  <c:v>13895</c:v>
                </c:pt>
                <c:pt idx="47">
                  <c:v>13895</c:v>
                </c:pt>
                <c:pt idx="48">
                  <c:v>13895</c:v>
                </c:pt>
                <c:pt idx="49">
                  <c:v>13895</c:v>
                </c:pt>
                <c:pt idx="50">
                  <c:v>13895</c:v>
                </c:pt>
                <c:pt idx="51">
                  <c:v>13895</c:v>
                </c:pt>
                <c:pt idx="52">
                  <c:v>13895</c:v>
                </c:pt>
                <c:pt idx="53">
                  <c:v>14340</c:v>
                </c:pt>
                <c:pt idx="54">
                  <c:v>14340</c:v>
                </c:pt>
                <c:pt idx="55">
                  <c:v>14340</c:v>
                </c:pt>
                <c:pt idx="56">
                  <c:v>14340</c:v>
                </c:pt>
                <c:pt idx="57">
                  <c:v>14340</c:v>
                </c:pt>
                <c:pt idx="58">
                  <c:v>14340</c:v>
                </c:pt>
                <c:pt idx="59">
                  <c:v>14340</c:v>
                </c:pt>
                <c:pt idx="60">
                  <c:v>14250</c:v>
                </c:pt>
                <c:pt idx="61">
                  <c:v>14250</c:v>
                </c:pt>
                <c:pt idx="62">
                  <c:v>14250</c:v>
                </c:pt>
                <c:pt idx="63">
                  <c:v>14250</c:v>
                </c:pt>
                <c:pt idx="64">
                  <c:v>14250</c:v>
                </c:pt>
                <c:pt idx="65">
                  <c:v>14250</c:v>
                </c:pt>
                <c:pt idx="66">
                  <c:v>14250</c:v>
                </c:pt>
                <c:pt idx="67">
                  <c:v>13349</c:v>
                </c:pt>
                <c:pt idx="68">
                  <c:v>13349</c:v>
                </c:pt>
                <c:pt idx="69">
                  <c:v>13349</c:v>
                </c:pt>
                <c:pt idx="70">
                  <c:v>13349</c:v>
                </c:pt>
                <c:pt idx="71">
                  <c:v>13349</c:v>
                </c:pt>
                <c:pt idx="72">
                  <c:v>13349</c:v>
                </c:pt>
                <c:pt idx="73">
                  <c:v>13349</c:v>
                </c:pt>
                <c:pt idx="74">
                  <c:v>13499</c:v>
                </c:pt>
                <c:pt idx="75">
                  <c:v>13499</c:v>
                </c:pt>
                <c:pt idx="76">
                  <c:v>13499</c:v>
                </c:pt>
                <c:pt idx="77">
                  <c:v>13499</c:v>
                </c:pt>
                <c:pt idx="78">
                  <c:v>13499</c:v>
                </c:pt>
                <c:pt idx="79">
                  <c:v>13499</c:v>
                </c:pt>
                <c:pt idx="80">
                  <c:v>13499</c:v>
                </c:pt>
                <c:pt idx="81">
                  <c:v>14516</c:v>
                </c:pt>
                <c:pt idx="82">
                  <c:v>14516</c:v>
                </c:pt>
                <c:pt idx="83">
                  <c:v>14516</c:v>
                </c:pt>
                <c:pt idx="84">
                  <c:v>14516</c:v>
                </c:pt>
                <c:pt idx="85">
                  <c:v>14516</c:v>
                </c:pt>
                <c:pt idx="86">
                  <c:v>14516</c:v>
                </c:pt>
                <c:pt idx="87">
                  <c:v>14516</c:v>
                </c:pt>
                <c:pt idx="88">
                  <c:v>13489</c:v>
                </c:pt>
                <c:pt idx="89">
                  <c:v>13489</c:v>
                </c:pt>
                <c:pt idx="90">
                  <c:v>13489</c:v>
                </c:pt>
                <c:pt idx="91">
                  <c:v>13489</c:v>
                </c:pt>
                <c:pt idx="92">
                  <c:v>13489</c:v>
                </c:pt>
                <c:pt idx="93">
                  <c:v>13489</c:v>
                </c:pt>
                <c:pt idx="94">
                  <c:v>13489</c:v>
                </c:pt>
                <c:pt idx="95">
                  <c:v>13246</c:v>
                </c:pt>
                <c:pt idx="96">
                  <c:v>13246</c:v>
                </c:pt>
                <c:pt idx="97">
                  <c:v>13246</c:v>
                </c:pt>
                <c:pt idx="98">
                  <c:v>13246</c:v>
                </c:pt>
                <c:pt idx="99">
                  <c:v>13246</c:v>
                </c:pt>
                <c:pt idx="100">
                  <c:v>13246</c:v>
                </c:pt>
                <c:pt idx="101">
                  <c:v>13246</c:v>
                </c:pt>
                <c:pt idx="102">
                  <c:v>13969</c:v>
                </c:pt>
                <c:pt idx="103">
                  <c:v>13969</c:v>
                </c:pt>
                <c:pt idx="104">
                  <c:v>13969</c:v>
                </c:pt>
                <c:pt idx="105">
                  <c:v>13969</c:v>
                </c:pt>
                <c:pt idx="106">
                  <c:v>13969</c:v>
                </c:pt>
                <c:pt idx="107">
                  <c:v>13969</c:v>
                </c:pt>
                <c:pt idx="108">
                  <c:v>13969</c:v>
                </c:pt>
                <c:pt idx="109">
                  <c:v>14081</c:v>
                </c:pt>
                <c:pt idx="110">
                  <c:v>14081</c:v>
                </c:pt>
                <c:pt idx="111">
                  <c:v>14081</c:v>
                </c:pt>
                <c:pt idx="112">
                  <c:v>14081</c:v>
                </c:pt>
                <c:pt idx="113">
                  <c:v>14081</c:v>
                </c:pt>
                <c:pt idx="114">
                  <c:v>14081</c:v>
                </c:pt>
                <c:pt idx="115">
                  <c:v>14081</c:v>
                </c:pt>
                <c:pt idx="116">
                  <c:v>16252</c:v>
                </c:pt>
                <c:pt idx="117">
                  <c:v>16252</c:v>
                </c:pt>
                <c:pt idx="118">
                  <c:v>16252</c:v>
                </c:pt>
                <c:pt idx="119">
                  <c:v>15902</c:v>
                </c:pt>
                <c:pt idx="120">
                  <c:v>15902</c:v>
                </c:pt>
                <c:pt idx="121">
                  <c:v>15311</c:v>
                </c:pt>
                <c:pt idx="122">
                  <c:v>15311</c:v>
                </c:pt>
                <c:pt idx="123">
                  <c:v>15311</c:v>
                </c:pt>
                <c:pt idx="124">
                  <c:v>15311</c:v>
                </c:pt>
                <c:pt idx="125">
                  <c:v>15311</c:v>
                </c:pt>
                <c:pt idx="126">
                  <c:v>15251</c:v>
                </c:pt>
                <c:pt idx="127">
                  <c:v>15251</c:v>
                </c:pt>
                <c:pt idx="128">
                  <c:v>15251</c:v>
                </c:pt>
                <c:pt idx="129">
                  <c:v>15251</c:v>
                </c:pt>
                <c:pt idx="130">
                  <c:v>15251</c:v>
                </c:pt>
                <c:pt idx="131">
                  <c:v>15251</c:v>
                </c:pt>
                <c:pt idx="132">
                  <c:v>15251</c:v>
                </c:pt>
                <c:pt idx="133">
                  <c:v>15213</c:v>
                </c:pt>
                <c:pt idx="134">
                  <c:v>15213</c:v>
                </c:pt>
                <c:pt idx="135">
                  <c:v>15213</c:v>
                </c:pt>
                <c:pt idx="136">
                  <c:v>15213</c:v>
                </c:pt>
                <c:pt idx="137">
                  <c:v>15213</c:v>
                </c:pt>
                <c:pt idx="138">
                  <c:v>15213</c:v>
                </c:pt>
                <c:pt idx="139">
                  <c:v>15213</c:v>
                </c:pt>
                <c:pt idx="140">
                  <c:v>15782</c:v>
                </c:pt>
                <c:pt idx="141">
                  <c:v>15782</c:v>
                </c:pt>
                <c:pt idx="142">
                  <c:v>15322</c:v>
                </c:pt>
                <c:pt idx="143">
                  <c:v>15322</c:v>
                </c:pt>
                <c:pt idx="144">
                  <c:v>15322</c:v>
                </c:pt>
                <c:pt idx="145">
                  <c:v>15322</c:v>
                </c:pt>
                <c:pt idx="146">
                  <c:v>15322</c:v>
                </c:pt>
                <c:pt idx="147">
                  <c:v>15322</c:v>
                </c:pt>
                <c:pt idx="148">
                  <c:v>15322</c:v>
                </c:pt>
                <c:pt idx="149">
                  <c:v>15424</c:v>
                </c:pt>
                <c:pt idx="150">
                  <c:v>15424</c:v>
                </c:pt>
                <c:pt idx="151">
                  <c:v>15424</c:v>
                </c:pt>
                <c:pt idx="152">
                  <c:v>15424</c:v>
                </c:pt>
                <c:pt idx="153">
                  <c:v>15424</c:v>
                </c:pt>
                <c:pt idx="154">
                  <c:v>15411</c:v>
                </c:pt>
                <c:pt idx="155">
                  <c:v>15411</c:v>
                </c:pt>
                <c:pt idx="156">
                  <c:v>15411</c:v>
                </c:pt>
                <c:pt idx="157">
                  <c:v>15411</c:v>
                </c:pt>
                <c:pt idx="158">
                  <c:v>15411</c:v>
                </c:pt>
                <c:pt idx="159">
                  <c:v>15411</c:v>
                </c:pt>
                <c:pt idx="160">
                  <c:v>15411</c:v>
                </c:pt>
                <c:pt idx="161">
                  <c:v>15367</c:v>
                </c:pt>
                <c:pt idx="162">
                  <c:v>15367</c:v>
                </c:pt>
                <c:pt idx="163">
                  <c:v>15367</c:v>
                </c:pt>
                <c:pt idx="164">
                  <c:v>15367</c:v>
                </c:pt>
                <c:pt idx="165">
                  <c:v>15367</c:v>
                </c:pt>
                <c:pt idx="166">
                  <c:v>15367</c:v>
                </c:pt>
                <c:pt idx="167">
                  <c:v>15367</c:v>
                </c:pt>
                <c:pt idx="168">
                  <c:v>15607</c:v>
                </c:pt>
                <c:pt idx="169">
                  <c:v>15607</c:v>
                </c:pt>
                <c:pt idx="170">
                  <c:v>15607</c:v>
                </c:pt>
                <c:pt idx="171">
                  <c:v>15607</c:v>
                </c:pt>
                <c:pt idx="172">
                  <c:v>15607</c:v>
                </c:pt>
                <c:pt idx="173">
                  <c:v>15607</c:v>
                </c:pt>
                <c:pt idx="174">
                  <c:v>15607</c:v>
                </c:pt>
                <c:pt idx="175">
                  <c:v>15258</c:v>
                </c:pt>
                <c:pt idx="176">
                  <c:v>15258</c:v>
                </c:pt>
                <c:pt idx="177">
                  <c:v>15258</c:v>
                </c:pt>
                <c:pt idx="178">
                  <c:v>15258</c:v>
                </c:pt>
                <c:pt idx="179">
                  <c:v>15258</c:v>
                </c:pt>
                <c:pt idx="180">
                  <c:v>15258</c:v>
                </c:pt>
                <c:pt idx="181">
                  <c:v>15258</c:v>
                </c:pt>
                <c:pt idx="182">
                  <c:v>16500</c:v>
                </c:pt>
                <c:pt idx="183">
                  <c:v>16500</c:v>
                </c:pt>
                <c:pt idx="184">
                  <c:v>16500</c:v>
                </c:pt>
                <c:pt idx="185">
                  <c:v>16500</c:v>
                </c:pt>
                <c:pt idx="186">
                  <c:v>16169</c:v>
                </c:pt>
                <c:pt idx="187">
                  <c:v>16169</c:v>
                </c:pt>
                <c:pt idx="188">
                  <c:v>16169</c:v>
                </c:pt>
                <c:pt idx="189">
                  <c:v>16169</c:v>
                </c:pt>
                <c:pt idx="190">
                  <c:v>16054</c:v>
                </c:pt>
                <c:pt idx="191">
                  <c:v>16054</c:v>
                </c:pt>
                <c:pt idx="192">
                  <c:v>16054</c:v>
                </c:pt>
                <c:pt idx="193">
                  <c:v>16054</c:v>
                </c:pt>
                <c:pt idx="194">
                  <c:v>16054</c:v>
                </c:pt>
                <c:pt idx="195">
                  <c:v>16054</c:v>
                </c:pt>
                <c:pt idx="196">
                  <c:v>16054</c:v>
                </c:pt>
                <c:pt idx="197">
                  <c:v>16342</c:v>
                </c:pt>
                <c:pt idx="198">
                  <c:v>16342</c:v>
                </c:pt>
                <c:pt idx="199">
                  <c:v>16342</c:v>
                </c:pt>
                <c:pt idx="200">
                  <c:v>16342</c:v>
                </c:pt>
                <c:pt idx="201">
                  <c:v>16342</c:v>
                </c:pt>
                <c:pt idx="202">
                  <c:v>16342</c:v>
                </c:pt>
                <c:pt idx="203">
                  <c:v>16342</c:v>
                </c:pt>
                <c:pt idx="204">
                  <c:v>16512</c:v>
                </c:pt>
                <c:pt idx="205">
                  <c:v>16512</c:v>
                </c:pt>
                <c:pt idx="206">
                  <c:v>16512</c:v>
                </c:pt>
                <c:pt idx="207">
                  <c:v>16512</c:v>
                </c:pt>
                <c:pt idx="208">
                  <c:v>16512</c:v>
                </c:pt>
                <c:pt idx="209">
                  <c:v>16512</c:v>
                </c:pt>
                <c:pt idx="210">
                  <c:v>16512</c:v>
                </c:pt>
                <c:pt idx="211">
                  <c:v>16841</c:v>
                </c:pt>
                <c:pt idx="212">
                  <c:v>16841</c:v>
                </c:pt>
                <c:pt idx="213">
                  <c:v>16841</c:v>
                </c:pt>
                <c:pt idx="214">
                  <c:v>16841</c:v>
                </c:pt>
                <c:pt idx="215">
                  <c:v>16841</c:v>
                </c:pt>
                <c:pt idx="216">
                  <c:v>16841</c:v>
                </c:pt>
                <c:pt idx="217">
                  <c:v>16841</c:v>
                </c:pt>
                <c:pt idx="218">
                  <c:v>15702</c:v>
                </c:pt>
                <c:pt idx="219">
                  <c:v>15702</c:v>
                </c:pt>
                <c:pt idx="220">
                  <c:v>15702</c:v>
                </c:pt>
                <c:pt idx="221">
                  <c:v>15702</c:v>
                </c:pt>
                <c:pt idx="222">
                  <c:v>15702</c:v>
                </c:pt>
                <c:pt idx="223">
                  <c:v>15702</c:v>
                </c:pt>
                <c:pt idx="224">
                  <c:v>15702</c:v>
                </c:pt>
                <c:pt idx="225">
                  <c:v>15106</c:v>
                </c:pt>
                <c:pt idx="226">
                  <c:v>15106</c:v>
                </c:pt>
                <c:pt idx="227">
                  <c:v>15106</c:v>
                </c:pt>
                <c:pt idx="228">
                  <c:v>15106</c:v>
                </c:pt>
                <c:pt idx="229">
                  <c:v>15106</c:v>
                </c:pt>
                <c:pt idx="230">
                  <c:v>15106</c:v>
                </c:pt>
                <c:pt idx="231">
                  <c:v>15106</c:v>
                </c:pt>
                <c:pt idx="232">
                  <c:v>16120</c:v>
                </c:pt>
                <c:pt idx="233">
                  <c:v>16120</c:v>
                </c:pt>
                <c:pt idx="234">
                  <c:v>16120</c:v>
                </c:pt>
                <c:pt idx="235">
                  <c:v>16120</c:v>
                </c:pt>
                <c:pt idx="236">
                  <c:v>16120</c:v>
                </c:pt>
                <c:pt idx="237">
                  <c:v>16120</c:v>
                </c:pt>
                <c:pt idx="238">
                  <c:v>16120</c:v>
                </c:pt>
                <c:pt idx="239">
                  <c:v>17462</c:v>
                </c:pt>
                <c:pt idx="240">
                  <c:v>17462</c:v>
                </c:pt>
                <c:pt idx="241">
                  <c:v>17462</c:v>
                </c:pt>
                <c:pt idx="242">
                  <c:v>17462</c:v>
                </c:pt>
                <c:pt idx="243">
                  <c:v>17462</c:v>
                </c:pt>
                <c:pt idx="244">
                  <c:v>17462</c:v>
                </c:pt>
                <c:pt idx="245">
                  <c:v>17489</c:v>
                </c:pt>
                <c:pt idx="246">
                  <c:v>17170</c:v>
                </c:pt>
                <c:pt idx="247">
                  <c:v>17170</c:v>
                </c:pt>
                <c:pt idx="248">
                  <c:v>17170</c:v>
                </c:pt>
                <c:pt idx="249">
                  <c:v>17067</c:v>
                </c:pt>
                <c:pt idx="250">
                  <c:v>17067</c:v>
                </c:pt>
                <c:pt idx="251">
                  <c:v>17067</c:v>
                </c:pt>
                <c:pt idx="252">
                  <c:v>17067</c:v>
                </c:pt>
                <c:pt idx="253">
                  <c:v>17067</c:v>
                </c:pt>
                <c:pt idx="254">
                  <c:v>17067</c:v>
                </c:pt>
                <c:pt idx="255">
                  <c:v>17067</c:v>
                </c:pt>
                <c:pt idx="256">
                  <c:v>17453</c:v>
                </c:pt>
                <c:pt idx="257">
                  <c:v>17453</c:v>
                </c:pt>
                <c:pt idx="258">
                  <c:v>17453</c:v>
                </c:pt>
                <c:pt idx="259">
                  <c:v>17453</c:v>
                </c:pt>
                <c:pt idx="260">
                  <c:v>17292</c:v>
                </c:pt>
                <c:pt idx="261">
                  <c:v>17292</c:v>
                </c:pt>
                <c:pt idx="262">
                  <c:v>17292</c:v>
                </c:pt>
                <c:pt idx="263">
                  <c:v>17292</c:v>
                </c:pt>
                <c:pt idx="264">
                  <c:v>17292</c:v>
                </c:pt>
                <c:pt idx="265">
                  <c:v>17292</c:v>
                </c:pt>
                <c:pt idx="266">
                  <c:v>17292</c:v>
                </c:pt>
                <c:pt idx="267">
                  <c:v>17529</c:v>
                </c:pt>
                <c:pt idx="268">
                  <c:v>17529</c:v>
                </c:pt>
                <c:pt idx="269">
                  <c:v>17529</c:v>
                </c:pt>
                <c:pt idx="270">
                  <c:v>17469</c:v>
                </c:pt>
                <c:pt idx="271">
                  <c:v>17469</c:v>
                </c:pt>
                <c:pt idx="272">
                  <c:v>17469</c:v>
                </c:pt>
                <c:pt idx="273">
                  <c:v>17469</c:v>
                </c:pt>
                <c:pt idx="274">
                  <c:v>17469</c:v>
                </c:pt>
                <c:pt idx="275">
                  <c:v>17469</c:v>
                </c:pt>
                <c:pt idx="276">
                  <c:v>17469</c:v>
                </c:pt>
                <c:pt idx="277">
                  <c:v>18035</c:v>
                </c:pt>
                <c:pt idx="278">
                  <c:v>18035</c:v>
                </c:pt>
                <c:pt idx="279">
                  <c:v>18035</c:v>
                </c:pt>
                <c:pt idx="280">
                  <c:v>17163</c:v>
                </c:pt>
                <c:pt idx="281">
                  <c:v>17163</c:v>
                </c:pt>
                <c:pt idx="282">
                  <c:v>17163</c:v>
                </c:pt>
                <c:pt idx="283">
                  <c:v>17163</c:v>
                </c:pt>
                <c:pt idx="284">
                  <c:v>17163</c:v>
                </c:pt>
                <c:pt idx="285">
                  <c:v>17163</c:v>
                </c:pt>
                <c:pt idx="286">
                  <c:v>17163</c:v>
                </c:pt>
                <c:pt idx="287">
                  <c:v>17949</c:v>
                </c:pt>
                <c:pt idx="288">
                  <c:v>17698</c:v>
                </c:pt>
                <c:pt idx="289">
                  <c:v>17698</c:v>
                </c:pt>
                <c:pt idx="290">
                  <c:v>17698</c:v>
                </c:pt>
                <c:pt idx="291">
                  <c:v>17698</c:v>
                </c:pt>
                <c:pt idx="292">
                  <c:v>17698</c:v>
                </c:pt>
                <c:pt idx="293">
                  <c:v>17698</c:v>
                </c:pt>
                <c:pt idx="294">
                  <c:v>17209</c:v>
                </c:pt>
                <c:pt idx="295">
                  <c:v>16709</c:v>
                </c:pt>
                <c:pt idx="296">
                  <c:v>16709</c:v>
                </c:pt>
                <c:pt idx="297">
                  <c:v>16709</c:v>
                </c:pt>
                <c:pt idx="298">
                  <c:v>16709</c:v>
                </c:pt>
                <c:pt idx="299">
                  <c:v>16709</c:v>
                </c:pt>
                <c:pt idx="300">
                  <c:v>16709</c:v>
                </c:pt>
                <c:pt idx="301">
                  <c:v>16709</c:v>
                </c:pt>
                <c:pt idx="302">
                  <c:v>16513</c:v>
                </c:pt>
                <c:pt idx="303">
                  <c:v>16513</c:v>
                </c:pt>
                <c:pt idx="304">
                  <c:v>16513</c:v>
                </c:pt>
                <c:pt idx="305">
                  <c:v>16513</c:v>
                </c:pt>
                <c:pt idx="306">
                  <c:v>16513</c:v>
                </c:pt>
                <c:pt idx="307">
                  <c:v>16513</c:v>
                </c:pt>
                <c:pt idx="308">
                  <c:v>16513</c:v>
                </c:pt>
                <c:pt idx="309">
                  <c:v>16513</c:v>
                </c:pt>
                <c:pt idx="310">
                  <c:v>16717</c:v>
                </c:pt>
                <c:pt idx="311">
                  <c:v>16717</c:v>
                </c:pt>
                <c:pt idx="312">
                  <c:v>16717</c:v>
                </c:pt>
                <c:pt idx="313">
                  <c:v>16717</c:v>
                </c:pt>
                <c:pt idx="314">
                  <c:v>16717</c:v>
                </c:pt>
                <c:pt idx="315">
                  <c:v>16717</c:v>
                </c:pt>
                <c:pt idx="316">
                  <c:v>16717</c:v>
                </c:pt>
                <c:pt idx="317">
                  <c:v>15872</c:v>
                </c:pt>
                <c:pt idx="318">
                  <c:v>15872</c:v>
                </c:pt>
                <c:pt idx="319">
                  <c:v>15872</c:v>
                </c:pt>
                <c:pt idx="320">
                  <c:v>15872</c:v>
                </c:pt>
                <c:pt idx="321">
                  <c:v>15872</c:v>
                </c:pt>
                <c:pt idx="322">
                  <c:v>15872</c:v>
                </c:pt>
                <c:pt idx="323">
                  <c:v>15872</c:v>
                </c:pt>
                <c:pt idx="324">
                  <c:v>15490</c:v>
                </c:pt>
                <c:pt idx="325">
                  <c:v>15490</c:v>
                </c:pt>
                <c:pt idx="326">
                  <c:v>15490</c:v>
                </c:pt>
                <c:pt idx="327">
                  <c:v>15490</c:v>
                </c:pt>
                <c:pt idx="328">
                  <c:v>15490</c:v>
                </c:pt>
                <c:pt idx="329">
                  <c:v>15490</c:v>
                </c:pt>
                <c:pt idx="330">
                  <c:v>15490</c:v>
                </c:pt>
                <c:pt idx="331">
                  <c:v>15648</c:v>
                </c:pt>
                <c:pt idx="332">
                  <c:v>15648</c:v>
                </c:pt>
                <c:pt idx="333">
                  <c:v>15648</c:v>
                </c:pt>
                <c:pt idx="334">
                  <c:v>15648</c:v>
                </c:pt>
                <c:pt idx="335">
                  <c:v>15648</c:v>
                </c:pt>
                <c:pt idx="336">
                  <c:v>15648</c:v>
                </c:pt>
                <c:pt idx="337">
                  <c:v>15648</c:v>
                </c:pt>
                <c:pt idx="338">
                  <c:v>16199</c:v>
                </c:pt>
                <c:pt idx="339">
                  <c:v>16199</c:v>
                </c:pt>
                <c:pt idx="340">
                  <c:v>16366</c:v>
                </c:pt>
                <c:pt idx="341">
                  <c:v>16366</c:v>
                </c:pt>
                <c:pt idx="342">
                  <c:v>16366</c:v>
                </c:pt>
                <c:pt idx="343">
                  <c:v>16366</c:v>
                </c:pt>
                <c:pt idx="344">
                  <c:v>16366</c:v>
                </c:pt>
                <c:pt idx="345">
                  <c:v>15396</c:v>
                </c:pt>
                <c:pt idx="346">
                  <c:v>15396</c:v>
                </c:pt>
                <c:pt idx="347">
                  <c:v>15396</c:v>
                </c:pt>
                <c:pt idx="348">
                  <c:v>15396</c:v>
                </c:pt>
                <c:pt idx="349">
                  <c:v>15396</c:v>
                </c:pt>
                <c:pt idx="350">
                  <c:v>15396</c:v>
                </c:pt>
                <c:pt idx="351">
                  <c:v>15396</c:v>
                </c:pt>
                <c:pt idx="352">
                  <c:v>15672</c:v>
                </c:pt>
                <c:pt idx="353">
                  <c:v>15672</c:v>
                </c:pt>
                <c:pt idx="354">
                  <c:v>15672</c:v>
                </c:pt>
                <c:pt idx="355">
                  <c:v>15672</c:v>
                </c:pt>
                <c:pt idx="356">
                  <c:v>15672</c:v>
                </c:pt>
                <c:pt idx="357">
                  <c:v>15672</c:v>
                </c:pt>
                <c:pt idx="358">
                  <c:v>15672</c:v>
                </c:pt>
                <c:pt idx="359">
                  <c:v>15785</c:v>
                </c:pt>
                <c:pt idx="360">
                  <c:v>15785</c:v>
                </c:pt>
                <c:pt idx="361">
                  <c:v>15920</c:v>
                </c:pt>
                <c:pt idx="362">
                  <c:v>15920</c:v>
                </c:pt>
                <c:pt idx="363">
                  <c:v>15920</c:v>
                </c:pt>
                <c:pt idx="364">
                  <c:v>15920</c:v>
                </c:pt>
                <c:pt idx="365">
                  <c:v>15920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B7-4519-BA34-F1324CD2B8E0}"/>
            </c:ext>
          </c:extLst>
        </c:ser>
        <c:ser>
          <c:idx val="8"/>
          <c:order val="7"/>
          <c:tx>
            <c:strRef>
              <c:f>'PADD 3 graphs'!$J$4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'PADD 3 graphs'!$A$5:$A$370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'PADD 3 graphs'!$J$5:$J$370</c:f>
              <c:numCache>
                <c:formatCode>General</c:formatCode>
                <c:ptCount val="366"/>
                <c:pt idx="0">
                  <c:v>3993</c:v>
                </c:pt>
                <c:pt idx="1">
                  <c:v>3993</c:v>
                </c:pt>
                <c:pt idx="2">
                  <c:v>3993</c:v>
                </c:pt>
                <c:pt idx="3">
                  <c:v>3993</c:v>
                </c:pt>
                <c:pt idx="4">
                  <c:v>3993</c:v>
                </c:pt>
                <c:pt idx="5">
                  <c:v>3993</c:v>
                </c:pt>
                <c:pt idx="6">
                  <c:v>3993</c:v>
                </c:pt>
                <c:pt idx="7">
                  <c:v>3993</c:v>
                </c:pt>
                <c:pt idx="8">
                  <c:v>4646</c:v>
                </c:pt>
                <c:pt idx="9">
                  <c:v>4646</c:v>
                </c:pt>
                <c:pt idx="10">
                  <c:v>4646</c:v>
                </c:pt>
                <c:pt idx="11">
                  <c:v>4444</c:v>
                </c:pt>
                <c:pt idx="12">
                  <c:v>4444</c:v>
                </c:pt>
                <c:pt idx="13">
                  <c:v>4444</c:v>
                </c:pt>
                <c:pt idx="14">
                  <c:v>4444</c:v>
                </c:pt>
                <c:pt idx="15">
                  <c:v>4710</c:v>
                </c:pt>
                <c:pt idx="16">
                  <c:v>4616</c:v>
                </c:pt>
                <c:pt idx="17">
                  <c:v>4616</c:v>
                </c:pt>
                <c:pt idx="18">
                  <c:v>3952</c:v>
                </c:pt>
                <c:pt idx="19">
                  <c:v>3952</c:v>
                </c:pt>
                <c:pt idx="20">
                  <c:v>3952</c:v>
                </c:pt>
                <c:pt idx="21">
                  <c:v>3952</c:v>
                </c:pt>
                <c:pt idx="22">
                  <c:v>3050</c:v>
                </c:pt>
                <c:pt idx="23">
                  <c:v>2959</c:v>
                </c:pt>
                <c:pt idx="24">
                  <c:v>2959</c:v>
                </c:pt>
                <c:pt idx="25">
                  <c:v>3663</c:v>
                </c:pt>
                <c:pt idx="26">
                  <c:v>3663</c:v>
                </c:pt>
                <c:pt idx="27">
                  <c:v>3663</c:v>
                </c:pt>
                <c:pt idx="28">
                  <c:v>3663</c:v>
                </c:pt>
                <c:pt idx="29">
                  <c:v>3208</c:v>
                </c:pt>
                <c:pt idx="30">
                  <c:v>3208</c:v>
                </c:pt>
                <c:pt idx="31">
                  <c:v>3208</c:v>
                </c:pt>
                <c:pt idx="32">
                  <c:v>3371</c:v>
                </c:pt>
                <c:pt idx="33">
                  <c:v>3371</c:v>
                </c:pt>
                <c:pt idx="34">
                  <c:v>3089</c:v>
                </c:pt>
                <c:pt idx="35">
                  <c:v>3089</c:v>
                </c:pt>
                <c:pt idx="36">
                  <c:v>3418</c:v>
                </c:pt>
                <c:pt idx="37">
                  <c:v>3418</c:v>
                </c:pt>
                <c:pt idx="38">
                  <c:v>3418</c:v>
                </c:pt>
                <c:pt idx="39">
                  <c:v>3929</c:v>
                </c:pt>
                <c:pt idx="40">
                  <c:v>3929</c:v>
                </c:pt>
                <c:pt idx="41">
                  <c:v>3929</c:v>
                </c:pt>
                <c:pt idx="42">
                  <c:v>3929</c:v>
                </c:pt>
                <c:pt idx="43">
                  <c:v>4019</c:v>
                </c:pt>
                <c:pt idx="44">
                  <c:v>4019</c:v>
                </c:pt>
                <c:pt idx="45">
                  <c:v>4019</c:v>
                </c:pt>
                <c:pt idx="46">
                  <c:v>3570</c:v>
                </c:pt>
                <c:pt idx="47">
                  <c:v>3570</c:v>
                </c:pt>
                <c:pt idx="48">
                  <c:v>3570</c:v>
                </c:pt>
                <c:pt idx="49">
                  <c:v>3570</c:v>
                </c:pt>
                <c:pt idx="50">
                  <c:v>4542</c:v>
                </c:pt>
                <c:pt idx="51">
                  <c:v>4542</c:v>
                </c:pt>
                <c:pt idx="52">
                  <c:v>4542</c:v>
                </c:pt>
                <c:pt idx="53">
                  <c:v>4097</c:v>
                </c:pt>
                <c:pt idx="54">
                  <c:v>4097</c:v>
                </c:pt>
                <c:pt idx="55">
                  <c:v>4097</c:v>
                </c:pt>
                <c:pt idx="56">
                  <c:v>4097</c:v>
                </c:pt>
                <c:pt idx="57">
                  <c:v>4067</c:v>
                </c:pt>
                <c:pt idx="58">
                  <c:v>4067</c:v>
                </c:pt>
                <c:pt idx="59">
                  <c:v>4067</c:v>
                </c:pt>
                <c:pt idx="60">
                  <c:v>4157</c:v>
                </c:pt>
                <c:pt idx="61">
                  <c:v>4157</c:v>
                </c:pt>
                <c:pt idx="62">
                  <c:v>4157</c:v>
                </c:pt>
                <c:pt idx="63">
                  <c:v>4157</c:v>
                </c:pt>
                <c:pt idx="64">
                  <c:v>4819</c:v>
                </c:pt>
                <c:pt idx="65">
                  <c:v>4819</c:v>
                </c:pt>
                <c:pt idx="66">
                  <c:v>4819</c:v>
                </c:pt>
                <c:pt idx="67">
                  <c:v>5720</c:v>
                </c:pt>
                <c:pt idx="68">
                  <c:v>5720</c:v>
                </c:pt>
                <c:pt idx="69">
                  <c:v>5720</c:v>
                </c:pt>
                <c:pt idx="70">
                  <c:v>5720</c:v>
                </c:pt>
                <c:pt idx="71">
                  <c:v>5741</c:v>
                </c:pt>
                <c:pt idx="72">
                  <c:v>5741</c:v>
                </c:pt>
                <c:pt idx="73">
                  <c:v>5741</c:v>
                </c:pt>
                <c:pt idx="74">
                  <c:v>5591</c:v>
                </c:pt>
                <c:pt idx="75">
                  <c:v>5591</c:v>
                </c:pt>
                <c:pt idx="76">
                  <c:v>5591</c:v>
                </c:pt>
                <c:pt idx="77">
                  <c:v>5591</c:v>
                </c:pt>
                <c:pt idx="78">
                  <c:v>5245</c:v>
                </c:pt>
                <c:pt idx="79">
                  <c:v>5245</c:v>
                </c:pt>
                <c:pt idx="80">
                  <c:v>5245</c:v>
                </c:pt>
                <c:pt idx="81">
                  <c:v>4228</c:v>
                </c:pt>
                <c:pt idx="82">
                  <c:v>4228</c:v>
                </c:pt>
                <c:pt idx="83">
                  <c:v>4228</c:v>
                </c:pt>
                <c:pt idx="84">
                  <c:v>4228</c:v>
                </c:pt>
                <c:pt idx="85">
                  <c:v>4219</c:v>
                </c:pt>
                <c:pt idx="86">
                  <c:v>4219</c:v>
                </c:pt>
                <c:pt idx="87">
                  <c:v>4219</c:v>
                </c:pt>
                <c:pt idx="88">
                  <c:v>5246</c:v>
                </c:pt>
                <c:pt idx="89">
                  <c:v>5246</c:v>
                </c:pt>
                <c:pt idx="90">
                  <c:v>5246</c:v>
                </c:pt>
                <c:pt idx="91">
                  <c:v>5246</c:v>
                </c:pt>
                <c:pt idx="92">
                  <c:v>5635</c:v>
                </c:pt>
                <c:pt idx="93">
                  <c:v>5635</c:v>
                </c:pt>
                <c:pt idx="94">
                  <c:v>5635</c:v>
                </c:pt>
                <c:pt idx="95">
                  <c:v>5878</c:v>
                </c:pt>
                <c:pt idx="96">
                  <c:v>5878</c:v>
                </c:pt>
                <c:pt idx="97">
                  <c:v>5878</c:v>
                </c:pt>
                <c:pt idx="98">
                  <c:v>5878</c:v>
                </c:pt>
                <c:pt idx="99">
                  <c:v>5129</c:v>
                </c:pt>
                <c:pt idx="100">
                  <c:v>5129</c:v>
                </c:pt>
                <c:pt idx="101">
                  <c:v>5129</c:v>
                </c:pt>
                <c:pt idx="102">
                  <c:v>4406</c:v>
                </c:pt>
                <c:pt idx="103">
                  <c:v>4406</c:v>
                </c:pt>
                <c:pt idx="104">
                  <c:v>4406</c:v>
                </c:pt>
                <c:pt idx="105">
                  <c:v>4406</c:v>
                </c:pt>
                <c:pt idx="106">
                  <c:v>3492</c:v>
                </c:pt>
                <c:pt idx="107">
                  <c:v>3590</c:v>
                </c:pt>
                <c:pt idx="108">
                  <c:v>3590</c:v>
                </c:pt>
                <c:pt idx="109">
                  <c:v>3478</c:v>
                </c:pt>
                <c:pt idx="110">
                  <c:v>3478</c:v>
                </c:pt>
                <c:pt idx="111">
                  <c:v>3478</c:v>
                </c:pt>
                <c:pt idx="112">
                  <c:v>3478</c:v>
                </c:pt>
                <c:pt idx="113">
                  <c:v>3949</c:v>
                </c:pt>
                <c:pt idx="114">
                  <c:v>3949</c:v>
                </c:pt>
                <c:pt idx="115">
                  <c:v>3949</c:v>
                </c:pt>
                <c:pt idx="116">
                  <c:v>1778</c:v>
                </c:pt>
                <c:pt idx="117">
                  <c:v>1778</c:v>
                </c:pt>
                <c:pt idx="118">
                  <c:v>1778</c:v>
                </c:pt>
                <c:pt idx="119">
                  <c:v>2128</c:v>
                </c:pt>
                <c:pt idx="120">
                  <c:v>1637</c:v>
                </c:pt>
                <c:pt idx="121">
                  <c:v>2228</c:v>
                </c:pt>
                <c:pt idx="122">
                  <c:v>2228</c:v>
                </c:pt>
                <c:pt idx="123">
                  <c:v>2228</c:v>
                </c:pt>
                <c:pt idx="124">
                  <c:v>2228</c:v>
                </c:pt>
                <c:pt idx="125">
                  <c:v>2228</c:v>
                </c:pt>
                <c:pt idx="126">
                  <c:v>2288</c:v>
                </c:pt>
                <c:pt idx="127">
                  <c:v>2111</c:v>
                </c:pt>
                <c:pt idx="128">
                  <c:v>2111</c:v>
                </c:pt>
                <c:pt idx="129">
                  <c:v>2111</c:v>
                </c:pt>
                <c:pt idx="130">
                  <c:v>2111</c:v>
                </c:pt>
                <c:pt idx="131">
                  <c:v>2111</c:v>
                </c:pt>
                <c:pt idx="132">
                  <c:v>3539</c:v>
                </c:pt>
                <c:pt idx="133">
                  <c:v>3577</c:v>
                </c:pt>
                <c:pt idx="134">
                  <c:v>3577</c:v>
                </c:pt>
                <c:pt idx="135">
                  <c:v>3577</c:v>
                </c:pt>
                <c:pt idx="136">
                  <c:v>3577</c:v>
                </c:pt>
                <c:pt idx="137">
                  <c:v>3577</c:v>
                </c:pt>
                <c:pt idx="138">
                  <c:v>3577</c:v>
                </c:pt>
                <c:pt idx="139">
                  <c:v>3279</c:v>
                </c:pt>
                <c:pt idx="140">
                  <c:v>2710</c:v>
                </c:pt>
                <c:pt idx="141">
                  <c:v>2710</c:v>
                </c:pt>
                <c:pt idx="142">
                  <c:v>3170</c:v>
                </c:pt>
                <c:pt idx="143">
                  <c:v>3170</c:v>
                </c:pt>
                <c:pt idx="144">
                  <c:v>3170</c:v>
                </c:pt>
                <c:pt idx="145">
                  <c:v>3170</c:v>
                </c:pt>
                <c:pt idx="146">
                  <c:v>3860</c:v>
                </c:pt>
                <c:pt idx="147">
                  <c:v>3860</c:v>
                </c:pt>
                <c:pt idx="148">
                  <c:v>3860</c:v>
                </c:pt>
                <c:pt idx="149">
                  <c:v>3758</c:v>
                </c:pt>
                <c:pt idx="150">
                  <c:v>3758</c:v>
                </c:pt>
                <c:pt idx="151">
                  <c:v>3758</c:v>
                </c:pt>
                <c:pt idx="152">
                  <c:v>3758</c:v>
                </c:pt>
                <c:pt idx="153">
                  <c:v>3255</c:v>
                </c:pt>
                <c:pt idx="154">
                  <c:v>3268</c:v>
                </c:pt>
                <c:pt idx="155">
                  <c:v>3268</c:v>
                </c:pt>
                <c:pt idx="156">
                  <c:v>3268</c:v>
                </c:pt>
                <c:pt idx="157">
                  <c:v>3268</c:v>
                </c:pt>
                <c:pt idx="158">
                  <c:v>3268</c:v>
                </c:pt>
                <c:pt idx="159">
                  <c:v>3268</c:v>
                </c:pt>
                <c:pt idx="160">
                  <c:v>2957</c:v>
                </c:pt>
                <c:pt idx="161">
                  <c:v>3001</c:v>
                </c:pt>
                <c:pt idx="162">
                  <c:v>3001</c:v>
                </c:pt>
                <c:pt idx="163">
                  <c:v>3001</c:v>
                </c:pt>
                <c:pt idx="164">
                  <c:v>3001</c:v>
                </c:pt>
                <c:pt idx="165">
                  <c:v>3001</c:v>
                </c:pt>
                <c:pt idx="166">
                  <c:v>3001</c:v>
                </c:pt>
                <c:pt idx="167">
                  <c:v>3140</c:v>
                </c:pt>
                <c:pt idx="168">
                  <c:v>2900</c:v>
                </c:pt>
                <c:pt idx="169">
                  <c:v>2900</c:v>
                </c:pt>
                <c:pt idx="170">
                  <c:v>2900</c:v>
                </c:pt>
                <c:pt idx="171">
                  <c:v>2900</c:v>
                </c:pt>
                <c:pt idx="172">
                  <c:v>2900</c:v>
                </c:pt>
                <c:pt idx="173">
                  <c:v>2900</c:v>
                </c:pt>
                <c:pt idx="174">
                  <c:v>4077</c:v>
                </c:pt>
                <c:pt idx="175">
                  <c:v>4426</c:v>
                </c:pt>
                <c:pt idx="176">
                  <c:v>4426</c:v>
                </c:pt>
                <c:pt idx="177">
                  <c:v>4426</c:v>
                </c:pt>
                <c:pt idx="178">
                  <c:v>4426</c:v>
                </c:pt>
                <c:pt idx="179">
                  <c:v>4426</c:v>
                </c:pt>
                <c:pt idx="180">
                  <c:v>4426</c:v>
                </c:pt>
                <c:pt idx="181">
                  <c:v>4508</c:v>
                </c:pt>
                <c:pt idx="182">
                  <c:v>3266</c:v>
                </c:pt>
                <c:pt idx="183">
                  <c:v>3266</c:v>
                </c:pt>
                <c:pt idx="184">
                  <c:v>3266</c:v>
                </c:pt>
                <c:pt idx="185">
                  <c:v>3266</c:v>
                </c:pt>
                <c:pt idx="186">
                  <c:v>3597</c:v>
                </c:pt>
                <c:pt idx="187">
                  <c:v>3597</c:v>
                </c:pt>
                <c:pt idx="188">
                  <c:v>5659</c:v>
                </c:pt>
                <c:pt idx="189">
                  <c:v>5659</c:v>
                </c:pt>
                <c:pt idx="190">
                  <c:v>5774</c:v>
                </c:pt>
                <c:pt idx="191">
                  <c:v>5774</c:v>
                </c:pt>
                <c:pt idx="192">
                  <c:v>5774</c:v>
                </c:pt>
                <c:pt idx="193">
                  <c:v>5774</c:v>
                </c:pt>
                <c:pt idx="194">
                  <c:v>5774</c:v>
                </c:pt>
                <c:pt idx="195">
                  <c:v>7245</c:v>
                </c:pt>
                <c:pt idx="196">
                  <c:v>7245</c:v>
                </c:pt>
                <c:pt idx="197">
                  <c:v>6957</c:v>
                </c:pt>
                <c:pt idx="198">
                  <c:v>6957</c:v>
                </c:pt>
                <c:pt idx="199">
                  <c:v>6957</c:v>
                </c:pt>
                <c:pt idx="200">
                  <c:v>6957</c:v>
                </c:pt>
                <c:pt idx="201">
                  <c:v>6957</c:v>
                </c:pt>
                <c:pt idx="202">
                  <c:v>6713</c:v>
                </c:pt>
                <c:pt idx="203">
                  <c:v>6713</c:v>
                </c:pt>
                <c:pt idx="204">
                  <c:v>6543</c:v>
                </c:pt>
                <c:pt idx="205">
                  <c:v>6543</c:v>
                </c:pt>
                <c:pt idx="206">
                  <c:v>6543</c:v>
                </c:pt>
                <c:pt idx="207">
                  <c:v>6543</c:v>
                </c:pt>
                <c:pt idx="208">
                  <c:v>6543</c:v>
                </c:pt>
                <c:pt idx="209">
                  <c:v>6574</c:v>
                </c:pt>
                <c:pt idx="210">
                  <c:v>6574</c:v>
                </c:pt>
                <c:pt idx="211">
                  <c:v>6245</c:v>
                </c:pt>
                <c:pt idx="212">
                  <c:v>6245</c:v>
                </c:pt>
                <c:pt idx="213">
                  <c:v>6245</c:v>
                </c:pt>
                <c:pt idx="214">
                  <c:v>6245</c:v>
                </c:pt>
                <c:pt idx="215">
                  <c:v>6245</c:v>
                </c:pt>
                <c:pt idx="216">
                  <c:v>5303</c:v>
                </c:pt>
                <c:pt idx="217">
                  <c:v>5303</c:v>
                </c:pt>
                <c:pt idx="218">
                  <c:v>6442</c:v>
                </c:pt>
                <c:pt idx="219">
                  <c:v>6442</c:v>
                </c:pt>
                <c:pt idx="220">
                  <c:v>6442</c:v>
                </c:pt>
                <c:pt idx="221">
                  <c:v>6442</c:v>
                </c:pt>
                <c:pt idx="222">
                  <c:v>6442</c:v>
                </c:pt>
                <c:pt idx="223">
                  <c:v>5483</c:v>
                </c:pt>
                <c:pt idx="224">
                  <c:v>5483</c:v>
                </c:pt>
                <c:pt idx="225">
                  <c:v>6079</c:v>
                </c:pt>
                <c:pt idx="226">
                  <c:v>6079</c:v>
                </c:pt>
                <c:pt idx="227">
                  <c:v>6079</c:v>
                </c:pt>
                <c:pt idx="228">
                  <c:v>6079</c:v>
                </c:pt>
                <c:pt idx="229">
                  <c:v>6079</c:v>
                </c:pt>
                <c:pt idx="230">
                  <c:v>5830</c:v>
                </c:pt>
                <c:pt idx="231">
                  <c:v>5830</c:v>
                </c:pt>
                <c:pt idx="232">
                  <c:v>4816</c:v>
                </c:pt>
                <c:pt idx="233">
                  <c:v>4816</c:v>
                </c:pt>
                <c:pt idx="234">
                  <c:v>4816</c:v>
                </c:pt>
                <c:pt idx="235">
                  <c:v>4816</c:v>
                </c:pt>
                <c:pt idx="236">
                  <c:v>4816</c:v>
                </c:pt>
                <c:pt idx="237">
                  <c:v>4597</c:v>
                </c:pt>
                <c:pt idx="238">
                  <c:v>4597</c:v>
                </c:pt>
                <c:pt idx="239">
                  <c:v>3255</c:v>
                </c:pt>
                <c:pt idx="240">
                  <c:v>3255</c:v>
                </c:pt>
                <c:pt idx="241">
                  <c:v>3255</c:v>
                </c:pt>
                <c:pt idx="242">
                  <c:v>3255</c:v>
                </c:pt>
                <c:pt idx="243">
                  <c:v>3255</c:v>
                </c:pt>
                <c:pt idx="244">
                  <c:v>3473</c:v>
                </c:pt>
                <c:pt idx="245">
                  <c:v>3446</c:v>
                </c:pt>
                <c:pt idx="246">
                  <c:v>3765</c:v>
                </c:pt>
                <c:pt idx="247">
                  <c:v>3765</c:v>
                </c:pt>
                <c:pt idx="248">
                  <c:v>3765</c:v>
                </c:pt>
                <c:pt idx="249">
                  <c:v>3868</c:v>
                </c:pt>
                <c:pt idx="250">
                  <c:v>3868</c:v>
                </c:pt>
                <c:pt idx="251">
                  <c:v>4840</c:v>
                </c:pt>
                <c:pt idx="252">
                  <c:v>4840</c:v>
                </c:pt>
                <c:pt idx="253">
                  <c:v>4840</c:v>
                </c:pt>
                <c:pt idx="254">
                  <c:v>4840</c:v>
                </c:pt>
                <c:pt idx="255">
                  <c:v>4840</c:v>
                </c:pt>
                <c:pt idx="256">
                  <c:v>4454</c:v>
                </c:pt>
                <c:pt idx="257">
                  <c:v>4454</c:v>
                </c:pt>
                <c:pt idx="258">
                  <c:v>3082</c:v>
                </c:pt>
                <c:pt idx="259">
                  <c:v>3082</c:v>
                </c:pt>
                <c:pt idx="260">
                  <c:v>3243</c:v>
                </c:pt>
                <c:pt idx="261">
                  <c:v>3243</c:v>
                </c:pt>
                <c:pt idx="262">
                  <c:v>3243</c:v>
                </c:pt>
                <c:pt idx="263">
                  <c:v>3243</c:v>
                </c:pt>
                <c:pt idx="264">
                  <c:v>3243</c:v>
                </c:pt>
                <c:pt idx="265">
                  <c:v>3548</c:v>
                </c:pt>
                <c:pt idx="266">
                  <c:v>3548</c:v>
                </c:pt>
                <c:pt idx="267">
                  <c:v>3311</c:v>
                </c:pt>
                <c:pt idx="268">
                  <c:v>3311</c:v>
                </c:pt>
                <c:pt idx="269">
                  <c:v>3311</c:v>
                </c:pt>
                <c:pt idx="270">
                  <c:v>3371</c:v>
                </c:pt>
                <c:pt idx="271">
                  <c:v>3371</c:v>
                </c:pt>
                <c:pt idx="272">
                  <c:v>2728</c:v>
                </c:pt>
                <c:pt idx="273">
                  <c:v>2728</c:v>
                </c:pt>
                <c:pt idx="274">
                  <c:v>2728</c:v>
                </c:pt>
                <c:pt idx="275">
                  <c:v>2728</c:v>
                </c:pt>
                <c:pt idx="276">
                  <c:v>2728</c:v>
                </c:pt>
                <c:pt idx="277">
                  <c:v>2162</c:v>
                </c:pt>
                <c:pt idx="278">
                  <c:v>2162</c:v>
                </c:pt>
                <c:pt idx="279">
                  <c:v>2162</c:v>
                </c:pt>
                <c:pt idx="280">
                  <c:v>3034</c:v>
                </c:pt>
                <c:pt idx="281">
                  <c:v>3034</c:v>
                </c:pt>
                <c:pt idx="282">
                  <c:v>3034</c:v>
                </c:pt>
                <c:pt idx="283">
                  <c:v>3034</c:v>
                </c:pt>
                <c:pt idx="284">
                  <c:v>3034</c:v>
                </c:pt>
                <c:pt idx="285">
                  <c:v>3034</c:v>
                </c:pt>
                <c:pt idx="286">
                  <c:v>3034</c:v>
                </c:pt>
                <c:pt idx="287">
                  <c:v>2248</c:v>
                </c:pt>
                <c:pt idx="288">
                  <c:v>2499</c:v>
                </c:pt>
                <c:pt idx="289">
                  <c:v>2499</c:v>
                </c:pt>
                <c:pt idx="290">
                  <c:v>2499</c:v>
                </c:pt>
                <c:pt idx="291">
                  <c:v>2499</c:v>
                </c:pt>
                <c:pt idx="292">
                  <c:v>2499</c:v>
                </c:pt>
                <c:pt idx="293">
                  <c:v>2499</c:v>
                </c:pt>
                <c:pt idx="294">
                  <c:v>2988</c:v>
                </c:pt>
                <c:pt idx="295">
                  <c:v>3488</c:v>
                </c:pt>
                <c:pt idx="296">
                  <c:v>3488</c:v>
                </c:pt>
                <c:pt idx="297">
                  <c:v>3488</c:v>
                </c:pt>
                <c:pt idx="298">
                  <c:v>3488</c:v>
                </c:pt>
                <c:pt idx="299">
                  <c:v>3488</c:v>
                </c:pt>
                <c:pt idx="300">
                  <c:v>3488</c:v>
                </c:pt>
                <c:pt idx="301">
                  <c:v>3488</c:v>
                </c:pt>
                <c:pt idx="302">
                  <c:v>3684</c:v>
                </c:pt>
                <c:pt idx="303">
                  <c:v>3684</c:v>
                </c:pt>
                <c:pt idx="304">
                  <c:v>3684</c:v>
                </c:pt>
                <c:pt idx="305">
                  <c:v>3684</c:v>
                </c:pt>
                <c:pt idx="306">
                  <c:v>3684</c:v>
                </c:pt>
                <c:pt idx="307">
                  <c:v>3684</c:v>
                </c:pt>
                <c:pt idx="308">
                  <c:v>3684</c:v>
                </c:pt>
                <c:pt idx="309">
                  <c:v>3684</c:v>
                </c:pt>
                <c:pt idx="310">
                  <c:v>3480</c:v>
                </c:pt>
                <c:pt idx="311">
                  <c:v>3480</c:v>
                </c:pt>
                <c:pt idx="312">
                  <c:v>3480</c:v>
                </c:pt>
                <c:pt idx="313">
                  <c:v>3480</c:v>
                </c:pt>
                <c:pt idx="314">
                  <c:v>3480</c:v>
                </c:pt>
                <c:pt idx="315">
                  <c:v>3480</c:v>
                </c:pt>
                <c:pt idx="316">
                  <c:v>3480</c:v>
                </c:pt>
                <c:pt idx="317">
                  <c:v>4325</c:v>
                </c:pt>
                <c:pt idx="318">
                  <c:v>4325</c:v>
                </c:pt>
                <c:pt idx="319">
                  <c:v>4325</c:v>
                </c:pt>
                <c:pt idx="320">
                  <c:v>4325</c:v>
                </c:pt>
                <c:pt idx="321">
                  <c:v>4325</c:v>
                </c:pt>
                <c:pt idx="322">
                  <c:v>4325</c:v>
                </c:pt>
                <c:pt idx="323">
                  <c:v>4325</c:v>
                </c:pt>
                <c:pt idx="324">
                  <c:v>4707</c:v>
                </c:pt>
                <c:pt idx="325">
                  <c:v>4707</c:v>
                </c:pt>
                <c:pt idx="326">
                  <c:v>4707</c:v>
                </c:pt>
                <c:pt idx="327">
                  <c:v>4707</c:v>
                </c:pt>
                <c:pt idx="328">
                  <c:v>4707</c:v>
                </c:pt>
                <c:pt idx="329">
                  <c:v>4707</c:v>
                </c:pt>
                <c:pt idx="330">
                  <c:v>4707</c:v>
                </c:pt>
                <c:pt idx="331">
                  <c:v>4549</c:v>
                </c:pt>
                <c:pt idx="332">
                  <c:v>4549</c:v>
                </c:pt>
                <c:pt idx="333">
                  <c:v>4549</c:v>
                </c:pt>
                <c:pt idx="334">
                  <c:v>4549</c:v>
                </c:pt>
                <c:pt idx="335">
                  <c:v>4549</c:v>
                </c:pt>
                <c:pt idx="336">
                  <c:v>4549</c:v>
                </c:pt>
                <c:pt idx="337">
                  <c:v>4549</c:v>
                </c:pt>
                <c:pt idx="338">
                  <c:v>3998</c:v>
                </c:pt>
                <c:pt idx="339">
                  <c:v>4558</c:v>
                </c:pt>
                <c:pt idx="340">
                  <c:v>4391</c:v>
                </c:pt>
                <c:pt idx="341">
                  <c:v>4391</c:v>
                </c:pt>
                <c:pt idx="342">
                  <c:v>4391</c:v>
                </c:pt>
                <c:pt idx="343">
                  <c:v>4391</c:v>
                </c:pt>
                <c:pt idx="344">
                  <c:v>4391</c:v>
                </c:pt>
                <c:pt idx="345">
                  <c:v>5361</c:v>
                </c:pt>
                <c:pt idx="346">
                  <c:v>4801</c:v>
                </c:pt>
                <c:pt idx="347">
                  <c:v>4801</c:v>
                </c:pt>
                <c:pt idx="348">
                  <c:v>4801</c:v>
                </c:pt>
                <c:pt idx="349">
                  <c:v>4801</c:v>
                </c:pt>
                <c:pt idx="350">
                  <c:v>4801</c:v>
                </c:pt>
                <c:pt idx="351">
                  <c:v>4801</c:v>
                </c:pt>
                <c:pt idx="352">
                  <c:v>4525</c:v>
                </c:pt>
                <c:pt idx="353">
                  <c:v>4525</c:v>
                </c:pt>
                <c:pt idx="354">
                  <c:v>4525</c:v>
                </c:pt>
                <c:pt idx="355">
                  <c:v>4525</c:v>
                </c:pt>
                <c:pt idx="356">
                  <c:v>4525</c:v>
                </c:pt>
                <c:pt idx="357">
                  <c:v>4525</c:v>
                </c:pt>
                <c:pt idx="358">
                  <c:v>4525</c:v>
                </c:pt>
                <c:pt idx="359">
                  <c:v>4412</c:v>
                </c:pt>
                <c:pt idx="360">
                  <c:v>4412</c:v>
                </c:pt>
                <c:pt idx="361">
                  <c:v>4277</c:v>
                </c:pt>
                <c:pt idx="362">
                  <c:v>4277</c:v>
                </c:pt>
                <c:pt idx="363">
                  <c:v>4277</c:v>
                </c:pt>
                <c:pt idx="364">
                  <c:v>4277</c:v>
                </c:pt>
                <c:pt idx="365">
                  <c:v>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B7-4519-BA34-F1324CD2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132568"/>
        <c:axId val="1043697200"/>
      </c:areaChart>
      <c:lineChart>
        <c:grouping val="standard"/>
        <c:varyColors val="0"/>
        <c:ser>
          <c:idx val="0"/>
          <c:order val="0"/>
          <c:tx>
            <c:strRef>
              <c:f>'PADD 3 graphs'!$B$4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'PADD 3 graphs'!$A$5:$A$370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'PADD 3 graphs'!$B$5:$B$370</c:f>
              <c:numCache>
                <c:formatCode>General</c:formatCode>
                <c:ptCount val="366"/>
                <c:pt idx="0">
                  <c:v>16199</c:v>
                </c:pt>
                <c:pt idx="1">
                  <c:v>16199</c:v>
                </c:pt>
                <c:pt idx="2">
                  <c:v>16199</c:v>
                </c:pt>
                <c:pt idx="3">
                  <c:v>16199</c:v>
                </c:pt>
                <c:pt idx="4">
                  <c:v>16199</c:v>
                </c:pt>
                <c:pt idx="5">
                  <c:v>16199</c:v>
                </c:pt>
                <c:pt idx="6">
                  <c:v>16199</c:v>
                </c:pt>
                <c:pt idx="7">
                  <c:v>16199</c:v>
                </c:pt>
                <c:pt idx="8">
                  <c:v>16199</c:v>
                </c:pt>
                <c:pt idx="9">
                  <c:v>16199</c:v>
                </c:pt>
                <c:pt idx="10">
                  <c:v>16199</c:v>
                </c:pt>
                <c:pt idx="11">
                  <c:v>16199</c:v>
                </c:pt>
                <c:pt idx="12">
                  <c:v>16199</c:v>
                </c:pt>
                <c:pt idx="13">
                  <c:v>16853</c:v>
                </c:pt>
                <c:pt idx="14">
                  <c:v>16853</c:v>
                </c:pt>
                <c:pt idx="15">
                  <c:v>16853</c:v>
                </c:pt>
                <c:pt idx="16">
                  <c:v>16853</c:v>
                </c:pt>
                <c:pt idx="17">
                  <c:v>16853</c:v>
                </c:pt>
                <c:pt idx="18">
                  <c:v>16853</c:v>
                </c:pt>
                <c:pt idx="19">
                  <c:v>16853</c:v>
                </c:pt>
                <c:pt idx="20">
                  <c:v>17577</c:v>
                </c:pt>
                <c:pt idx="21">
                  <c:v>17577</c:v>
                </c:pt>
                <c:pt idx="22">
                  <c:v>17577</c:v>
                </c:pt>
                <c:pt idx="23">
                  <c:v>17577</c:v>
                </c:pt>
                <c:pt idx="24">
                  <c:v>17577</c:v>
                </c:pt>
                <c:pt idx="25">
                  <c:v>17577</c:v>
                </c:pt>
                <c:pt idx="26">
                  <c:v>17577</c:v>
                </c:pt>
                <c:pt idx="27">
                  <c:v>17328</c:v>
                </c:pt>
                <c:pt idx="28">
                  <c:v>17328</c:v>
                </c:pt>
                <c:pt idx="29">
                  <c:v>17328</c:v>
                </c:pt>
                <c:pt idx="30">
                  <c:v>17328</c:v>
                </c:pt>
                <c:pt idx="31">
                  <c:v>17328</c:v>
                </c:pt>
                <c:pt idx="32">
                  <c:v>17328</c:v>
                </c:pt>
                <c:pt idx="33">
                  <c:v>17328</c:v>
                </c:pt>
                <c:pt idx="34">
                  <c:v>16562</c:v>
                </c:pt>
                <c:pt idx="35">
                  <c:v>16562</c:v>
                </c:pt>
                <c:pt idx="36">
                  <c:v>16562</c:v>
                </c:pt>
                <c:pt idx="37">
                  <c:v>16562</c:v>
                </c:pt>
                <c:pt idx="38">
                  <c:v>16562</c:v>
                </c:pt>
                <c:pt idx="39">
                  <c:v>16562</c:v>
                </c:pt>
                <c:pt idx="40">
                  <c:v>16562</c:v>
                </c:pt>
                <c:pt idx="41">
                  <c:v>15214</c:v>
                </c:pt>
                <c:pt idx="42">
                  <c:v>15214</c:v>
                </c:pt>
                <c:pt idx="43">
                  <c:v>15214</c:v>
                </c:pt>
                <c:pt idx="44">
                  <c:v>15214</c:v>
                </c:pt>
                <c:pt idx="45">
                  <c:v>15214</c:v>
                </c:pt>
                <c:pt idx="46">
                  <c:v>15214</c:v>
                </c:pt>
                <c:pt idx="47">
                  <c:v>15214</c:v>
                </c:pt>
                <c:pt idx="48">
                  <c:v>16389</c:v>
                </c:pt>
                <c:pt idx="49">
                  <c:v>16389</c:v>
                </c:pt>
                <c:pt idx="50">
                  <c:v>16389</c:v>
                </c:pt>
                <c:pt idx="51">
                  <c:v>16389</c:v>
                </c:pt>
                <c:pt idx="52">
                  <c:v>16389</c:v>
                </c:pt>
                <c:pt idx="53">
                  <c:v>16389</c:v>
                </c:pt>
                <c:pt idx="54">
                  <c:v>16389</c:v>
                </c:pt>
                <c:pt idx="55">
                  <c:v>17157</c:v>
                </c:pt>
                <c:pt idx="56">
                  <c:v>17157</c:v>
                </c:pt>
                <c:pt idx="57">
                  <c:v>17157</c:v>
                </c:pt>
                <c:pt idx="58">
                  <c:v>17157</c:v>
                </c:pt>
                <c:pt idx="59">
                  <c:v>17157</c:v>
                </c:pt>
                <c:pt idx="60">
                  <c:v>17157</c:v>
                </c:pt>
                <c:pt idx="61">
                  <c:v>17157</c:v>
                </c:pt>
                <c:pt idx="62">
                  <c:v>16731</c:v>
                </c:pt>
                <c:pt idx="63">
                  <c:v>16731</c:v>
                </c:pt>
                <c:pt idx="64">
                  <c:v>16731</c:v>
                </c:pt>
                <c:pt idx="65">
                  <c:v>16731</c:v>
                </c:pt>
                <c:pt idx="66">
                  <c:v>16731</c:v>
                </c:pt>
                <c:pt idx="67">
                  <c:v>16731</c:v>
                </c:pt>
                <c:pt idx="68">
                  <c:v>16731</c:v>
                </c:pt>
                <c:pt idx="69">
                  <c:v>16741</c:v>
                </c:pt>
                <c:pt idx="70">
                  <c:v>16741</c:v>
                </c:pt>
                <c:pt idx="71">
                  <c:v>16741</c:v>
                </c:pt>
                <c:pt idx="72">
                  <c:v>16741</c:v>
                </c:pt>
                <c:pt idx="73">
                  <c:v>16741</c:v>
                </c:pt>
                <c:pt idx="74">
                  <c:v>16741</c:v>
                </c:pt>
                <c:pt idx="75">
                  <c:v>16741</c:v>
                </c:pt>
                <c:pt idx="76">
                  <c:v>16206</c:v>
                </c:pt>
                <c:pt idx="77">
                  <c:v>16206</c:v>
                </c:pt>
                <c:pt idx="78">
                  <c:v>16206</c:v>
                </c:pt>
                <c:pt idx="79">
                  <c:v>16206</c:v>
                </c:pt>
                <c:pt idx="80">
                  <c:v>16206</c:v>
                </c:pt>
                <c:pt idx="81">
                  <c:v>16206</c:v>
                </c:pt>
                <c:pt idx="82">
                  <c:v>16206</c:v>
                </c:pt>
                <c:pt idx="83">
                  <c:v>17452</c:v>
                </c:pt>
                <c:pt idx="84">
                  <c:v>17452</c:v>
                </c:pt>
                <c:pt idx="85">
                  <c:v>17452</c:v>
                </c:pt>
                <c:pt idx="86">
                  <c:v>17452</c:v>
                </c:pt>
                <c:pt idx="87">
                  <c:v>17452</c:v>
                </c:pt>
                <c:pt idx="88">
                  <c:v>17452</c:v>
                </c:pt>
                <c:pt idx="89">
                  <c:v>17452</c:v>
                </c:pt>
                <c:pt idx="90">
                  <c:v>17496</c:v>
                </c:pt>
                <c:pt idx="91">
                  <c:v>17496</c:v>
                </c:pt>
                <c:pt idx="92">
                  <c:v>17496</c:v>
                </c:pt>
                <c:pt idx="93">
                  <c:v>17496</c:v>
                </c:pt>
                <c:pt idx="94">
                  <c:v>17496</c:v>
                </c:pt>
                <c:pt idx="95">
                  <c:v>17496</c:v>
                </c:pt>
                <c:pt idx="96">
                  <c:v>17496</c:v>
                </c:pt>
                <c:pt idx="97">
                  <c:v>17322</c:v>
                </c:pt>
                <c:pt idx="98">
                  <c:v>17322</c:v>
                </c:pt>
                <c:pt idx="99">
                  <c:v>17322</c:v>
                </c:pt>
                <c:pt idx="100">
                  <c:v>17322</c:v>
                </c:pt>
                <c:pt idx="101">
                  <c:v>17322</c:v>
                </c:pt>
                <c:pt idx="102">
                  <c:v>17322</c:v>
                </c:pt>
                <c:pt idx="103">
                  <c:v>17322</c:v>
                </c:pt>
                <c:pt idx="104">
                  <c:v>16820</c:v>
                </c:pt>
                <c:pt idx="105">
                  <c:v>16820</c:v>
                </c:pt>
                <c:pt idx="106">
                  <c:v>16820</c:v>
                </c:pt>
                <c:pt idx="107">
                  <c:v>16820</c:v>
                </c:pt>
                <c:pt idx="108">
                  <c:v>16820</c:v>
                </c:pt>
                <c:pt idx="109">
                  <c:v>16820</c:v>
                </c:pt>
                <c:pt idx="110">
                  <c:v>16820</c:v>
                </c:pt>
                <c:pt idx="111">
                  <c:v>17537</c:v>
                </c:pt>
                <c:pt idx="112">
                  <c:v>17537</c:v>
                </c:pt>
                <c:pt idx="113">
                  <c:v>17537</c:v>
                </c:pt>
                <c:pt idx="114">
                  <c:v>17537</c:v>
                </c:pt>
                <c:pt idx="115">
                  <c:v>17537</c:v>
                </c:pt>
                <c:pt idx="116">
                  <c:v>17537</c:v>
                </c:pt>
                <c:pt idx="117">
                  <c:v>17537</c:v>
                </c:pt>
                <c:pt idx="118">
                  <c:v>17321</c:v>
                </c:pt>
                <c:pt idx="119">
                  <c:v>17321</c:v>
                </c:pt>
                <c:pt idx="120">
                  <c:v>17321</c:v>
                </c:pt>
                <c:pt idx="121">
                  <c:v>17321</c:v>
                </c:pt>
                <c:pt idx="122">
                  <c:v>17321</c:v>
                </c:pt>
                <c:pt idx="123">
                  <c:v>17321</c:v>
                </c:pt>
                <c:pt idx="124">
                  <c:v>17321</c:v>
                </c:pt>
                <c:pt idx="125">
                  <c:v>17080</c:v>
                </c:pt>
                <c:pt idx="126">
                  <c:v>17080</c:v>
                </c:pt>
                <c:pt idx="127">
                  <c:v>17080</c:v>
                </c:pt>
                <c:pt idx="128">
                  <c:v>17080</c:v>
                </c:pt>
                <c:pt idx="129">
                  <c:v>17080</c:v>
                </c:pt>
                <c:pt idx="130">
                  <c:v>17080</c:v>
                </c:pt>
                <c:pt idx="131">
                  <c:v>17080</c:v>
                </c:pt>
                <c:pt idx="132">
                  <c:v>18790</c:v>
                </c:pt>
                <c:pt idx="133">
                  <c:v>18790</c:v>
                </c:pt>
                <c:pt idx="134">
                  <c:v>18790</c:v>
                </c:pt>
                <c:pt idx="135">
                  <c:v>18790</c:v>
                </c:pt>
                <c:pt idx="136">
                  <c:v>18790</c:v>
                </c:pt>
                <c:pt idx="137">
                  <c:v>18790</c:v>
                </c:pt>
                <c:pt idx="138">
                  <c:v>18790</c:v>
                </c:pt>
                <c:pt idx="139">
                  <c:v>18492</c:v>
                </c:pt>
                <c:pt idx="140">
                  <c:v>18492</c:v>
                </c:pt>
                <c:pt idx="141">
                  <c:v>18492</c:v>
                </c:pt>
                <c:pt idx="142">
                  <c:v>18492</c:v>
                </c:pt>
                <c:pt idx="143">
                  <c:v>18492</c:v>
                </c:pt>
                <c:pt idx="144">
                  <c:v>18492</c:v>
                </c:pt>
                <c:pt idx="145">
                  <c:v>18492</c:v>
                </c:pt>
                <c:pt idx="146">
                  <c:v>19182</c:v>
                </c:pt>
                <c:pt idx="147">
                  <c:v>19182</c:v>
                </c:pt>
                <c:pt idx="148">
                  <c:v>19182</c:v>
                </c:pt>
                <c:pt idx="149">
                  <c:v>19182</c:v>
                </c:pt>
                <c:pt idx="150">
                  <c:v>19182</c:v>
                </c:pt>
                <c:pt idx="151">
                  <c:v>19182</c:v>
                </c:pt>
                <c:pt idx="152">
                  <c:v>19182</c:v>
                </c:pt>
                <c:pt idx="153">
                  <c:v>18679</c:v>
                </c:pt>
                <c:pt idx="154">
                  <c:v>18679</c:v>
                </c:pt>
                <c:pt idx="155">
                  <c:v>18679</c:v>
                </c:pt>
                <c:pt idx="156">
                  <c:v>18679</c:v>
                </c:pt>
                <c:pt idx="157">
                  <c:v>18679</c:v>
                </c:pt>
                <c:pt idx="158">
                  <c:v>18679</c:v>
                </c:pt>
                <c:pt idx="159">
                  <c:v>18679</c:v>
                </c:pt>
                <c:pt idx="160">
                  <c:v>18368</c:v>
                </c:pt>
                <c:pt idx="161">
                  <c:v>18368</c:v>
                </c:pt>
                <c:pt idx="162">
                  <c:v>18368</c:v>
                </c:pt>
                <c:pt idx="163">
                  <c:v>18368</c:v>
                </c:pt>
                <c:pt idx="164">
                  <c:v>18368</c:v>
                </c:pt>
                <c:pt idx="165">
                  <c:v>18368</c:v>
                </c:pt>
                <c:pt idx="166">
                  <c:v>18368</c:v>
                </c:pt>
                <c:pt idx="167">
                  <c:v>18507</c:v>
                </c:pt>
                <c:pt idx="168">
                  <c:v>18507</c:v>
                </c:pt>
                <c:pt idx="169">
                  <c:v>18507</c:v>
                </c:pt>
                <c:pt idx="170">
                  <c:v>18507</c:v>
                </c:pt>
                <c:pt idx="171">
                  <c:v>18507</c:v>
                </c:pt>
                <c:pt idx="172">
                  <c:v>18507</c:v>
                </c:pt>
                <c:pt idx="173">
                  <c:v>18507</c:v>
                </c:pt>
                <c:pt idx="174">
                  <c:v>19684</c:v>
                </c:pt>
                <c:pt idx="175">
                  <c:v>19684</c:v>
                </c:pt>
                <c:pt idx="176">
                  <c:v>19684</c:v>
                </c:pt>
                <c:pt idx="177">
                  <c:v>19684</c:v>
                </c:pt>
                <c:pt idx="178">
                  <c:v>19684</c:v>
                </c:pt>
                <c:pt idx="179">
                  <c:v>19684</c:v>
                </c:pt>
                <c:pt idx="180">
                  <c:v>19684</c:v>
                </c:pt>
                <c:pt idx="181">
                  <c:v>19766</c:v>
                </c:pt>
                <c:pt idx="182">
                  <c:v>19766</c:v>
                </c:pt>
                <c:pt idx="183">
                  <c:v>19766</c:v>
                </c:pt>
                <c:pt idx="184">
                  <c:v>19766</c:v>
                </c:pt>
                <c:pt idx="185">
                  <c:v>19766</c:v>
                </c:pt>
                <c:pt idx="186">
                  <c:v>19766</c:v>
                </c:pt>
                <c:pt idx="187">
                  <c:v>19766</c:v>
                </c:pt>
                <c:pt idx="188">
                  <c:v>21828</c:v>
                </c:pt>
                <c:pt idx="189">
                  <c:v>21828</c:v>
                </c:pt>
                <c:pt idx="190">
                  <c:v>21828</c:v>
                </c:pt>
                <c:pt idx="191">
                  <c:v>21828</c:v>
                </c:pt>
                <c:pt idx="192">
                  <c:v>21828</c:v>
                </c:pt>
                <c:pt idx="193">
                  <c:v>21828</c:v>
                </c:pt>
                <c:pt idx="194">
                  <c:v>21828</c:v>
                </c:pt>
                <c:pt idx="195">
                  <c:v>23299</c:v>
                </c:pt>
                <c:pt idx="196">
                  <c:v>23299</c:v>
                </c:pt>
                <c:pt idx="197">
                  <c:v>23299</c:v>
                </c:pt>
                <c:pt idx="198">
                  <c:v>23299</c:v>
                </c:pt>
                <c:pt idx="199">
                  <c:v>23299</c:v>
                </c:pt>
                <c:pt idx="200">
                  <c:v>23299</c:v>
                </c:pt>
                <c:pt idx="201">
                  <c:v>23299</c:v>
                </c:pt>
                <c:pt idx="202">
                  <c:v>23055</c:v>
                </c:pt>
                <c:pt idx="203">
                  <c:v>23055</c:v>
                </c:pt>
                <c:pt idx="204">
                  <c:v>23055</c:v>
                </c:pt>
                <c:pt idx="205">
                  <c:v>23055</c:v>
                </c:pt>
                <c:pt idx="206">
                  <c:v>23055</c:v>
                </c:pt>
                <c:pt idx="207">
                  <c:v>23055</c:v>
                </c:pt>
                <c:pt idx="208">
                  <c:v>23055</c:v>
                </c:pt>
                <c:pt idx="209">
                  <c:v>23086</c:v>
                </c:pt>
                <c:pt idx="210">
                  <c:v>23086</c:v>
                </c:pt>
                <c:pt idx="211">
                  <c:v>23086</c:v>
                </c:pt>
                <c:pt idx="212">
                  <c:v>23086</c:v>
                </c:pt>
                <c:pt idx="213">
                  <c:v>23086</c:v>
                </c:pt>
                <c:pt idx="214">
                  <c:v>23086</c:v>
                </c:pt>
                <c:pt idx="215">
                  <c:v>23086</c:v>
                </c:pt>
                <c:pt idx="216">
                  <c:v>22144</c:v>
                </c:pt>
                <c:pt idx="217">
                  <c:v>22144</c:v>
                </c:pt>
                <c:pt idx="218">
                  <c:v>22144</c:v>
                </c:pt>
                <c:pt idx="219">
                  <c:v>22144</c:v>
                </c:pt>
                <c:pt idx="220">
                  <c:v>22144</c:v>
                </c:pt>
                <c:pt idx="221">
                  <c:v>22144</c:v>
                </c:pt>
                <c:pt idx="222">
                  <c:v>22144</c:v>
                </c:pt>
                <c:pt idx="223">
                  <c:v>21185</c:v>
                </c:pt>
                <c:pt idx="224">
                  <c:v>21185</c:v>
                </c:pt>
                <c:pt idx="225">
                  <c:v>21185</c:v>
                </c:pt>
                <c:pt idx="226">
                  <c:v>21185</c:v>
                </c:pt>
                <c:pt idx="227">
                  <c:v>21185</c:v>
                </c:pt>
                <c:pt idx="228">
                  <c:v>21185</c:v>
                </c:pt>
                <c:pt idx="229">
                  <c:v>21185</c:v>
                </c:pt>
                <c:pt idx="230">
                  <c:v>20936</c:v>
                </c:pt>
                <c:pt idx="231">
                  <c:v>20936</c:v>
                </c:pt>
                <c:pt idx="232">
                  <c:v>20936</c:v>
                </c:pt>
                <c:pt idx="233">
                  <c:v>20936</c:v>
                </c:pt>
                <c:pt idx="234">
                  <c:v>20936</c:v>
                </c:pt>
                <c:pt idx="235">
                  <c:v>20936</c:v>
                </c:pt>
                <c:pt idx="236">
                  <c:v>20936</c:v>
                </c:pt>
                <c:pt idx="237">
                  <c:v>20717</c:v>
                </c:pt>
                <c:pt idx="238">
                  <c:v>20717</c:v>
                </c:pt>
                <c:pt idx="239">
                  <c:v>20717</c:v>
                </c:pt>
                <c:pt idx="240">
                  <c:v>20717</c:v>
                </c:pt>
                <c:pt idx="241">
                  <c:v>20717</c:v>
                </c:pt>
                <c:pt idx="242">
                  <c:v>20717</c:v>
                </c:pt>
                <c:pt idx="243">
                  <c:v>20717</c:v>
                </c:pt>
                <c:pt idx="244">
                  <c:v>20935</c:v>
                </c:pt>
                <c:pt idx="245">
                  <c:v>20935</c:v>
                </c:pt>
                <c:pt idx="246">
                  <c:v>20935</c:v>
                </c:pt>
                <c:pt idx="247">
                  <c:v>20935</c:v>
                </c:pt>
                <c:pt idx="248">
                  <c:v>20935</c:v>
                </c:pt>
                <c:pt idx="249">
                  <c:v>20935</c:v>
                </c:pt>
                <c:pt idx="250">
                  <c:v>20935</c:v>
                </c:pt>
                <c:pt idx="251">
                  <c:v>21907</c:v>
                </c:pt>
                <c:pt idx="252">
                  <c:v>21907</c:v>
                </c:pt>
                <c:pt idx="253">
                  <c:v>21907</c:v>
                </c:pt>
                <c:pt idx="254">
                  <c:v>21907</c:v>
                </c:pt>
                <c:pt idx="255">
                  <c:v>21907</c:v>
                </c:pt>
                <c:pt idx="256">
                  <c:v>21907</c:v>
                </c:pt>
                <c:pt idx="257">
                  <c:v>21907</c:v>
                </c:pt>
                <c:pt idx="258">
                  <c:v>20535</c:v>
                </c:pt>
                <c:pt idx="259">
                  <c:v>20535</c:v>
                </c:pt>
                <c:pt idx="260">
                  <c:v>20535</c:v>
                </c:pt>
                <c:pt idx="261">
                  <c:v>20535</c:v>
                </c:pt>
                <c:pt idx="262">
                  <c:v>20535</c:v>
                </c:pt>
                <c:pt idx="263">
                  <c:v>20535</c:v>
                </c:pt>
                <c:pt idx="264">
                  <c:v>20535</c:v>
                </c:pt>
                <c:pt idx="265">
                  <c:v>20840</c:v>
                </c:pt>
                <c:pt idx="266">
                  <c:v>20840</c:v>
                </c:pt>
                <c:pt idx="267">
                  <c:v>20840</c:v>
                </c:pt>
                <c:pt idx="268">
                  <c:v>20840</c:v>
                </c:pt>
                <c:pt idx="269">
                  <c:v>20840</c:v>
                </c:pt>
                <c:pt idx="270">
                  <c:v>20840</c:v>
                </c:pt>
                <c:pt idx="271">
                  <c:v>20840</c:v>
                </c:pt>
                <c:pt idx="272">
                  <c:v>20197</c:v>
                </c:pt>
                <c:pt idx="273">
                  <c:v>20197</c:v>
                </c:pt>
                <c:pt idx="274">
                  <c:v>20197</c:v>
                </c:pt>
                <c:pt idx="275">
                  <c:v>20197</c:v>
                </c:pt>
                <c:pt idx="276">
                  <c:v>20197</c:v>
                </c:pt>
                <c:pt idx="277">
                  <c:v>20197</c:v>
                </c:pt>
                <c:pt idx="278">
                  <c:v>20197</c:v>
                </c:pt>
                <c:pt idx="279">
                  <c:v>20197</c:v>
                </c:pt>
                <c:pt idx="280">
                  <c:v>20197</c:v>
                </c:pt>
                <c:pt idx="281">
                  <c:v>20197</c:v>
                </c:pt>
                <c:pt idx="282">
                  <c:v>20197</c:v>
                </c:pt>
                <c:pt idx="283">
                  <c:v>20197</c:v>
                </c:pt>
                <c:pt idx="284">
                  <c:v>20197</c:v>
                </c:pt>
                <c:pt idx="285">
                  <c:v>20197</c:v>
                </c:pt>
                <c:pt idx="286">
                  <c:v>20197</c:v>
                </c:pt>
                <c:pt idx="287">
                  <c:v>20197</c:v>
                </c:pt>
                <c:pt idx="288">
                  <c:v>20197</c:v>
                </c:pt>
                <c:pt idx="289">
                  <c:v>20197</c:v>
                </c:pt>
                <c:pt idx="290">
                  <c:v>20197</c:v>
                </c:pt>
                <c:pt idx="291">
                  <c:v>20197</c:v>
                </c:pt>
                <c:pt idx="292">
                  <c:v>20197</c:v>
                </c:pt>
                <c:pt idx="293">
                  <c:v>20197</c:v>
                </c:pt>
                <c:pt idx="294">
                  <c:v>20197</c:v>
                </c:pt>
                <c:pt idx="295">
                  <c:v>20197</c:v>
                </c:pt>
                <c:pt idx="296">
                  <c:v>20197</c:v>
                </c:pt>
                <c:pt idx="297">
                  <c:v>20197</c:v>
                </c:pt>
                <c:pt idx="298">
                  <c:v>20197</c:v>
                </c:pt>
                <c:pt idx="299">
                  <c:v>20197</c:v>
                </c:pt>
                <c:pt idx="300">
                  <c:v>20197</c:v>
                </c:pt>
                <c:pt idx="301">
                  <c:v>20197</c:v>
                </c:pt>
                <c:pt idx="302">
                  <c:v>20197</c:v>
                </c:pt>
                <c:pt idx="303">
                  <c:v>20197</c:v>
                </c:pt>
                <c:pt idx="304">
                  <c:v>20197</c:v>
                </c:pt>
                <c:pt idx="305">
                  <c:v>20197</c:v>
                </c:pt>
                <c:pt idx="306">
                  <c:v>20197</c:v>
                </c:pt>
                <c:pt idx="307">
                  <c:v>20197</c:v>
                </c:pt>
                <c:pt idx="308">
                  <c:v>20197</c:v>
                </c:pt>
                <c:pt idx="309">
                  <c:v>20197</c:v>
                </c:pt>
                <c:pt idx="310">
                  <c:v>20197</c:v>
                </c:pt>
                <c:pt idx="311">
                  <c:v>20197</c:v>
                </c:pt>
                <c:pt idx="312">
                  <c:v>20197</c:v>
                </c:pt>
                <c:pt idx="313">
                  <c:v>20197</c:v>
                </c:pt>
                <c:pt idx="314">
                  <c:v>20197</c:v>
                </c:pt>
                <c:pt idx="315">
                  <c:v>20197</c:v>
                </c:pt>
                <c:pt idx="316">
                  <c:v>20197</c:v>
                </c:pt>
                <c:pt idx="317">
                  <c:v>20197</c:v>
                </c:pt>
                <c:pt idx="318">
                  <c:v>20197</c:v>
                </c:pt>
                <c:pt idx="319">
                  <c:v>20197</c:v>
                </c:pt>
                <c:pt idx="320">
                  <c:v>20197</c:v>
                </c:pt>
                <c:pt idx="321">
                  <c:v>20197</c:v>
                </c:pt>
                <c:pt idx="322">
                  <c:v>20197</c:v>
                </c:pt>
                <c:pt idx="323">
                  <c:v>20197</c:v>
                </c:pt>
                <c:pt idx="324">
                  <c:v>20197</c:v>
                </c:pt>
                <c:pt idx="325">
                  <c:v>20197</c:v>
                </c:pt>
                <c:pt idx="326">
                  <c:v>20197</c:v>
                </c:pt>
                <c:pt idx="327">
                  <c:v>20197</c:v>
                </c:pt>
                <c:pt idx="328">
                  <c:v>20197</c:v>
                </c:pt>
                <c:pt idx="329">
                  <c:v>20197</c:v>
                </c:pt>
                <c:pt idx="330">
                  <c:v>20197</c:v>
                </c:pt>
                <c:pt idx="331">
                  <c:v>20197</c:v>
                </c:pt>
                <c:pt idx="332">
                  <c:v>20197</c:v>
                </c:pt>
                <c:pt idx="333">
                  <c:v>20197</c:v>
                </c:pt>
                <c:pt idx="334">
                  <c:v>20197</c:v>
                </c:pt>
                <c:pt idx="335">
                  <c:v>20197</c:v>
                </c:pt>
                <c:pt idx="336">
                  <c:v>20197</c:v>
                </c:pt>
                <c:pt idx="337">
                  <c:v>20197</c:v>
                </c:pt>
                <c:pt idx="338">
                  <c:v>20197</c:v>
                </c:pt>
                <c:pt idx="339">
                  <c:v>20197</c:v>
                </c:pt>
                <c:pt idx="340">
                  <c:v>20197</c:v>
                </c:pt>
                <c:pt idx="341">
                  <c:v>20197</c:v>
                </c:pt>
                <c:pt idx="342">
                  <c:v>20197</c:v>
                </c:pt>
                <c:pt idx="343">
                  <c:v>20197</c:v>
                </c:pt>
                <c:pt idx="344">
                  <c:v>20197</c:v>
                </c:pt>
                <c:pt idx="345">
                  <c:v>20197</c:v>
                </c:pt>
                <c:pt idx="346">
                  <c:v>20197</c:v>
                </c:pt>
                <c:pt idx="347">
                  <c:v>20197</c:v>
                </c:pt>
                <c:pt idx="348">
                  <c:v>20197</c:v>
                </c:pt>
                <c:pt idx="349">
                  <c:v>20197</c:v>
                </c:pt>
                <c:pt idx="350">
                  <c:v>20197</c:v>
                </c:pt>
                <c:pt idx="351">
                  <c:v>20197</c:v>
                </c:pt>
                <c:pt idx="352">
                  <c:v>20197</c:v>
                </c:pt>
                <c:pt idx="353">
                  <c:v>20197</c:v>
                </c:pt>
                <c:pt idx="354">
                  <c:v>20197</c:v>
                </c:pt>
                <c:pt idx="355">
                  <c:v>20197</c:v>
                </c:pt>
                <c:pt idx="356">
                  <c:v>20197</c:v>
                </c:pt>
                <c:pt idx="357">
                  <c:v>20197</c:v>
                </c:pt>
                <c:pt idx="358">
                  <c:v>20197</c:v>
                </c:pt>
                <c:pt idx="359">
                  <c:v>20197</c:v>
                </c:pt>
                <c:pt idx="360">
                  <c:v>20197</c:v>
                </c:pt>
                <c:pt idx="361">
                  <c:v>20197</c:v>
                </c:pt>
                <c:pt idx="362">
                  <c:v>20197</c:v>
                </c:pt>
                <c:pt idx="363">
                  <c:v>20197</c:v>
                </c:pt>
                <c:pt idx="364">
                  <c:v>20197</c:v>
                </c:pt>
                <c:pt idx="365">
                  <c:v>20197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7-4519-BA34-F1324CD2B8E0}"/>
            </c:ext>
          </c:extLst>
        </c:ser>
        <c:ser>
          <c:idx val="1"/>
          <c:order val="1"/>
          <c:tx>
            <c:strRef>
              <c:f>'PADD 3 graphs'!$C$4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'PADD 3 graphs'!$A$5:$A$370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'PADD 3 graphs'!$C$5:$C$370</c:f>
              <c:numCache>
                <c:formatCode>General</c:formatCode>
                <c:ptCount val="366"/>
                <c:pt idx="0">
                  <c:v>15982</c:v>
                </c:pt>
                <c:pt idx="1">
                  <c:v>15982</c:v>
                </c:pt>
                <c:pt idx="2">
                  <c:v>15982</c:v>
                </c:pt>
                <c:pt idx="3">
                  <c:v>15982</c:v>
                </c:pt>
                <c:pt idx="4">
                  <c:v>15982</c:v>
                </c:pt>
                <c:pt idx="5">
                  <c:v>15982</c:v>
                </c:pt>
                <c:pt idx="6">
                  <c:v>15982</c:v>
                </c:pt>
                <c:pt idx="7">
                  <c:v>16179</c:v>
                </c:pt>
                <c:pt idx="8">
                  <c:v>16179</c:v>
                </c:pt>
                <c:pt idx="9">
                  <c:v>16179</c:v>
                </c:pt>
                <c:pt idx="10">
                  <c:v>16179</c:v>
                </c:pt>
                <c:pt idx="11">
                  <c:v>16179</c:v>
                </c:pt>
                <c:pt idx="12">
                  <c:v>16179</c:v>
                </c:pt>
                <c:pt idx="13">
                  <c:v>16179</c:v>
                </c:pt>
                <c:pt idx="14">
                  <c:v>15926</c:v>
                </c:pt>
                <c:pt idx="15">
                  <c:v>15926</c:v>
                </c:pt>
                <c:pt idx="16">
                  <c:v>15926</c:v>
                </c:pt>
                <c:pt idx="17">
                  <c:v>15926</c:v>
                </c:pt>
                <c:pt idx="18">
                  <c:v>15926</c:v>
                </c:pt>
                <c:pt idx="19">
                  <c:v>15926</c:v>
                </c:pt>
                <c:pt idx="20">
                  <c:v>15926</c:v>
                </c:pt>
                <c:pt idx="21">
                  <c:v>15630</c:v>
                </c:pt>
                <c:pt idx="22">
                  <c:v>15630</c:v>
                </c:pt>
                <c:pt idx="23">
                  <c:v>15630</c:v>
                </c:pt>
                <c:pt idx="24">
                  <c:v>15630</c:v>
                </c:pt>
                <c:pt idx="25">
                  <c:v>15630</c:v>
                </c:pt>
                <c:pt idx="26">
                  <c:v>15630</c:v>
                </c:pt>
                <c:pt idx="27">
                  <c:v>15630</c:v>
                </c:pt>
                <c:pt idx="28">
                  <c:v>15663</c:v>
                </c:pt>
                <c:pt idx="29">
                  <c:v>15663</c:v>
                </c:pt>
                <c:pt idx="30">
                  <c:v>15663</c:v>
                </c:pt>
                <c:pt idx="31">
                  <c:v>15663</c:v>
                </c:pt>
                <c:pt idx="32">
                  <c:v>15663</c:v>
                </c:pt>
                <c:pt idx="33">
                  <c:v>15663</c:v>
                </c:pt>
                <c:pt idx="34">
                  <c:v>15663</c:v>
                </c:pt>
                <c:pt idx="35">
                  <c:v>15778</c:v>
                </c:pt>
                <c:pt idx="36">
                  <c:v>15778</c:v>
                </c:pt>
                <c:pt idx="37">
                  <c:v>15778</c:v>
                </c:pt>
                <c:pt idx="38">
                  <c:v>15778</c:v>
                </c:pt>
                <c:pt idx="39">
                  <c:v>15778</c:v>
                </c:pt>
                <c:pt idx="40">
                  <c:v>15778</c:v>
                </c:pt>
                <c:pt idx="41">
                  <c:v>15778</c:v>
                </c:pt>
                <c:pt idx="42">
                  <c:v>16014</c:v>
                </c:pt>
                <c:pt idx="43">
                  <c:v>16014</c:v>
                </c:pt>
                <c:pt idx="44">
                  <c:v>16014</c:v>
                </c:pt>
                <c:pt idx="45">
                  <c:v>16014</c:v>
                </c:pt>
                <c:pt idx="46">
                  <c:v>16014</c:v>
                </c:pt>
                <c:pt idx="47">
                  <c:v>16014</c:v>
                </c:pt>
                <c:pt idx="48">
                  <c:v>16014</c:v>
                </c:pt>
                <c:pt idx="49">
                  <c:v>15737</c:v>
                </c:pt>
                <c:pt idx="50">
                  <c:v>15737</c:v>
                </c:pt>
                <c:pt idx="51">
                  <c:v>15737</c:v>
                </c:pt>
                <c:pt idx="52">
                  <c:v>15737</c:v>
                </c:pt>
                <c:pt idx="53">
                  <c:v>15737</c:v>
                </c:pt>
                <c:pt idx="54">
                  <c:v>15737</c:v>
                </c:pt>
                <c:pt idx="55">
                  <c:v>15737</c:v>
                </c:pt>
                <c:pt idx="56">
                  <c:v>15617</c:v>
                </c:pt>
                <c:pt idx="57">
                  <c:v>15617</c:v>
                </c:pt>
                <c:pt idx="58">
                  <c:v>15617</c:v>
                </c:pt>
                <c:pt idx="59">
                  <c:v>15617</c:v>
                </c:pt>
                <c:pt idx="60">
                  <c:v>15617</c:v>
                </c:pt>
                <c:pt idx="61">
                  <c:v>15617</c:v>
                </c:pt>
                <c:pt idx="62">
                  <c:v>15617</c:v>
                </c:pt>
                <c:pt idx="63">
                  <c:v>16741</c:v>
                </c:pt>
                <c:pt idx="64">
                  <c:v>16741</c:v>
                </c:pt>
                <c:pt idx="65">
                  <c:v>16741</c:v>
                </c:pt>
                <c:pt idx="66">
                  <c:v>16741</c:v>
                </c:pt>
                <c:pt idx="67">
                  <c:v>16741</c:v>
                </c:pt>
                <c:pt idx="68">
                  <c:v>16741</c:v>
                </c:pt>
                <c:pt idx="69">
                  <c:v>16741</c:v>
                </c:pt>
                <c:pt idx="70">
                  <c:v>16536</c:v>
                </c:pt>
                <c:pt idx="71">
                  <c:v>16536</c:v>
                </c:pt>
                <c:pt idx="72">
                  <c:v>16536</c:v>
                </c:pt>
                <c:pt idx="73">
                  <c:v>16536</c:v>
                </c:pt>
                <c:pt idx="74">
                  <c:v>16536</c:v>
                </c:pt>
                <c:pt idx="75">
                  <c:v>16536</c:v>
                </c:pt>
                <c:pt idx="76">
                  <c:v>16536</c:v>
                </c:pt>
                <c:pt idx="77">
                  <c:v>17251</c:v>
                </c:pt>
                <c:pt idx="78">
                  <c:v>17251</c:v>
                </c:pt>
                <c:pt idx="79">
                  <c:v>17251</c:v>
                </c:pt>
                <c:pt idx="80">
                  <c:v>17251</c:v>
                </c:pt>
                <c:pt idx="81">
                  <c:v>17251</c:v>
                </c:pt>
                <c:pt idx="82">
                  <c:v>17251</c:v>
                </c:pt>
                <c:pt idx="83">
                  <c:v>17251</c:v>
                </c:pt>
                <c:pt idx="84">
                  <c:v>16428</c:v>
                </c:pt>
                <c:pt idx="85">
                  <c:v>16428</c:v>
                </c:pt>
                <c:pt idx="86">
                  <c:v>16428</c:v>
                </c:pt>
                <c:pt idx="87">
                  <c:v>16428</c:v>
                </c:pt>
                <c:pt idx="88">
                  <c:v>16428</c:v>
                </c:pt>
                <c:pt idx="89">
                  <c:v>16428</c:v>
                </c:pt>
                <c:pt idx="90">
                  <c:v>16428</c:v>
                </c:pt>
                <c:pt idx="91">
                  <c:v>16670</c:v>
                </c:pt>
                <c:pt idx="92">
                  <c:v>16670</c:v>
                </c:pt>
                <c:pt idx="93">
                  <c:v>16670</c:v>
                </c:pt>
                <c:pt idx="94">
                  <c:v>16670</c:v>
                </c:pt>
                <c:pt idx="95">
                  <c:v>16670</c:v>
                </c:pt>
                <c:pt idx="96">
                  <c:v>16670</c:v>
                </c:pt>
                <c:pt idx="97">
                  <c:v>16670</c:v>
                </c:pt>
                <c:pt idx="98">
                  <c:v>15843</c:v>
                </c:pt>
                <c:pt idx="99">
                  <c:v>15843</c:v>
                </c:pt>
                <c:pt idx="100">
                  <c:v>15843</c:v>
                </c:pt>
                <c:pt idx="101">
                  <c:v>15843</c:v>
                </c:pt>
                <c:pt idx="102">
                  <c:v>15843</c:v>
                </c:pt>
                <c:pt idx="103">
                  <c:v>15843</c:v>
                </c:pt>
                <c:pt idx="104">
                  <c:v>15843</c:v>
                </c:pt>
                <c:pt idx="105">
                  <c:v>16719</c:v>
                </c:pt>
                <c:pt idx="106">
                  <c:v>16719</c:v>
                </c:pt>
                <c:pt idx="107">
                  <c:v>16719</c:v>
                </c:pt>
                <c:pt idx="108">
                  <c:v>16719</c:v>
                </c:pt>
                <c:pt idx="109">
                  <c:v>16719</c:v>
                </c:pt>
                <c:pt idx="110">
                  <c:v>16719</c:v>
                </c:pt>
                <c:pt idx="111">
                  <c:v>16719</c:v>
                </c:pt>
                <c:pt idx="112">
                  <c:v>17286</c:v>
                </c:pt>
                <c:pt idx="113">
                  <c:v>17286</c:v>
                </c:pt>
                <c:pt idx="114">
                  <c:v>17286</c:v>
                </c:pt>
                <c:pt idx="115">
                  <c:v>17286</c:v>
                </c:pt>
                <c:pt idx="116">
                  <c:v>17286</c:v>
                </c:pt>
                <c:pt idx="117">
                  <c:v>17286</c:v>
                </c:pt>
                <c:pt idx="118">
                  <c:v>17286</c:v>
                </c:pt>
                <c:pt idx="119">
                  <c:v>15902</c:v>
                </c:pt>
                <c:pt idx="120">
                  <c:v>15902</c:v>
                </c:pt>
                <c:pt idx="121">
                  <c:v>15902</c:v>
                </c:pt>
                <c:pt idx="122">
                  <c:v>15902</c:v>
                </c:pt>
                <c:pt idx="123">
                  <c:v>15902</c:v>
                </c:pt>
                <c:pt idx="124">
                  <c:v>15902</c:v>
                </c:pt>
                <c:pt idx="125">
                  <c:v>15902</c:v>
                </c:pt>
                <c:pt idx="126">
                  <c:v>15251</c:v>
                </c:pt>
                <c:pt idx="127">
                  <c:v>15251</c:v>
                </c:pt>
                <c:pt idx="128">
                  <c:v>15251</c:v>
                </c:pt>
                <c:pt idx="129">
                  <c:v>15251</c:v>
                </c:pt>
                <c:pt idx="130">
                  <c:v>15251</c:v>
                </c:pt>
                <c:pt idx="131">
                  <c:v>15251</c:v>
                </c:pt>
                <c:pt idx="132">
                  <c:v>15251</c:v>
                </c:pt>
                <c:pt idx="133">
                  <c:v>15213</c:v>
                </c:pt>
                <c:pt idx="134">
                  <c:v>15213</c:v>
                </c:pt>
                <c:pt idx="135">
                  <c:v>15213</c:v>
                </c:pt>
                <c:pt idx="136">
                  <c:v>15213</c:v>
                </c:pt>
                <c:pt idx="137">
                  <c:v>15213</c:v>
                </c:pt>
                <c:pt idx="138">
                  <c:v>15213</c:v>
                </c:pt>
                <c:pt idx="139">
                  <c:v>15213</c:v>
                </c:pt>
                <c:pt idx="140">
                  <c:v>16026</c:v>
                </c:pt>
                <c:pt idx="141">
                  <c:v>16026</c:v>
                </c:pt>
                <c:pt idx="142">
                  <c:v>16026</c:v>
                </c:pt>
                <c:pt idx="143">
                  <c:v>16026</c:v>
                </c:pt>
                <c:pt idx="144">
                  <c:v>16026</c:v>
                </c:pt>
                <c:pt idx="145">
                  <c:v>16026</c:v>
                </c:pt>
                <c:pt idx="146">
                  <c:v>16026</c:v>
                </c:pt>
                <c:pt idx="147">
                  <c:v>15857</c:v>
                </c:pt>
                <c:pt idx="148">
                  <c:v>15857</c:v>
                </c:pt>
                <c:pt idx="149">
                  <c:v>15857</c:v>
                </c:pt>
                <c:pt idx="150">
                  <c:v>15857</c:v>
                </c:pt>
                <c:pt idx="151">
                  <c:v>15857</c:v>
                </c:pt>
                <c:pt idx="152">
                  <c:v>15857</c:v>
                </c:pt>
                <c:pt idx="153">
                  <c:v>15857</c:v>
                </c:pt>
                <c:pt idx="154">
                  <c:v>15411</c:v>
                </c:pt>
                <c:pt idx="155">
                  <c:v>15411</c:v>
                </c:pt>
                <c:pt idx="156">
                  <c:v>15411</c:v>
                </c:pt>
                <c:pt idx="157">
                  <c:v>15411</c:v>
                </c:pt>
                <c:pt idx="158">
                  <c:v>15411</c:v>
                </c:pt>
                <c:pt idx="159">
                  <c:v>15411</c:v>
                </c:pt>
                <c:pt idx="160">
                  <c:v>15411</c:v>
                </c:pt>
                <c:pt idx="161">
                  <c:v>15367</c:v>
                </c:pt>
                <c:pt idx="162">
                  <c:v>15367</c:v>
                </c:pt>
                <c:pt idx="163">
                  <c:v>15367</c:v>
                </c:pt>
                <c:pt idx="164">
                  <c:v>15367</c:v>
                </c:pt>
                <c:pt idx="165">
                  <c:v>15367</c:v>
                </c:pt>
                <c:pt idx="166">
                  <c:v>15367</c:v>
                </c:pt>
                <c:pt idx="167">
                  <c:v>15367</c:v>
                </c:pt>
                <c:pt idx="168">
                  <c:v>15607</c:v>
                </c:pt>
                <c:pt idx="169">
                  <c:v>15607</c:v>
                </c:pt>
                <c:pt idx="170">
                  <c:v>15607</c:v>
                </c:pt>
                <c:pt idx="171">
                  <c:v>15607</c:v>
                </c:pt>
                <c:pt idx="172">
                  <c:v>15607</c:v>
                </c:pt>
                <c:pt idx="173">
                  <c:v>15607</c:v>
                </c:pt>
                <c:pt idx="174">
                  <c:v>15607</c:v>
                </c:pt>
                <c:pt idx="175">
                  <c:v>15258</c:v>
                </c:pt>
                <c:pt idx="176">
                  <c:v>15258</c:v>
                </c:pt>
                <c:pt idx="177">
                  <c:v>15258</c:v>
                </c:pt>
                <c:pt idx="178">
                  <c:v>15258</c:v>
                </c:pt>
                <c:pt idx="179">
                  <c:v>15258</c:v>
                </c:pt>
                <c:pt idx="180">
                  <c:v>15258</c:v>
                </c:pt>
                <c:pt idx="181">
                  <c:v>15258</c:v>
                </c:pt>
                <c:pt idx="182">
                  <c:v>16500</c:v>
                </c:pt>
                <c:pt idx="183">
                  <c:v>16500</c:v>
                </c:pt>
                <c:pt idx="184">
                  <c:v>16500</c:v>
                </c:pt>
                <c:pt idx="185">
                  <c:v>16500</c:v>
                </c:pt>
                <c:pt idx="186">
                  <c:v>16500</c:v>
                </c:pt>
                <c:pt idx="187">
                  <c:v>16500</c:v>
                </c:pt>
                <c:pt idx="188">
                  <c:v>16500</c:v>
                </c:pt>
                <c:pt idx="189">
                  <c:v>17634</c:v>
                </c:pt>
                <c:pt idx="190">
                  <c:v>17634</c:v>
                </c:pt>
                <c:pt idx="191">
                  <c:v>17634</c:v>
                </c:pt>
                <c:pt idx="192">
                  <c:v>17634</c:v>
                </c:pt>
                <c:pt idx="193">
                  <c:v>17634</c:v>
                </c:pt>
                <c:pt idx="194">
                  <c:v>17634</c:v>
                </c:pt>
                <c:pt idx="195">
                  <c:v>17634</c:v>
                </c:pt>
                <c:pt idx="196">
                  <c:v>17558</c:v>
                </c:pt>
                <c:pt idx="197">
                  <c:v>17558</c:v>
                </c:pt>
                <c:pt idx="198">
                  <c:v>17558</c:v>
                </c:pt>
                <c:pt idx="199">
                  <c:v>17558</c:v>
                </c:pt>
                <c:pt idx="200">
                  <c:v>17558</c:v>
                </c:pt>
                <c:pt idx="201">
                  <c:v>17558</c:v>
                </c:pt>
                <c:pt idx="202">
                  <c:v>17558</c:v>
                </c:pt>
                <c:pt idx="203">
                  <c:v>18004</c:v>
                </c:pt>
                <c:pt idx="204">
                  <c:v>18004</c:v>
                </c:pt>
                <c:pt idx="205">
                  <c:v>18004</c:v>
                </c:pt>
                <c:pt idx="206">
                  <c:v>18004</c:v>
                </c:pt>
                <c:pt idx="207">
                  <c:v>18004</c:v>
                </c:pt>
                <c:pt idx="208">
                  <c:v>18004</c:v>
                </c:pt>
                <c:pt idx="209">
                  <c:v>18004</c:v>
                </c:pt>
                <c:pt idx="210">
                  <c:v>17494</c:v>
                </c:pt>
                <c:pt idx="211">
                  <c:v>17494</c:v>
                </c:pt>
                <c:pt idx="212">
                  <c:v>17494</c:v>
                </c:pt>
                <c:pt idx="213">
                  <c:v>17494</c:v>
                </c:pt>
                <c:pt idx="214">
                  <c:v>17494</c:v>
                </c:pt>
                <c:pt idx="215">
                  <c:v>17494</c:v>
                </c:pt>
                <c:pt idx="216">
                  <c:v>17494</c:v>
                </c:pt>
                <c:pt idx="217">
                  <c:v>17895</c:v>
                </c:pt>
                <c:pt idx="218">
                  <c:v>17895</c:v>
                </c:pt>
                <c:pt idx="219">
                  <c:v>17895</c:v>
                </c:pt>
                <c:pt idx="220">
                  <c:v>17895</c:v>
                </c:pt>
                <c:pt idx="221">
                  <c:v>17895</c:v>
                </c:pt>
                <c:pt idx="222">
                  <c:v>17895</c:v>
                </c:pt>
                <c:pt idx="223">
                  <c:v>17895</c:v>
                </c:pt>
                <c:pt idx="224">
                  <c:v>18517</c:v>
                </c:pt>
                <c:pt idx="225">
                  <c:v>18517</c:v>
                </c:pt>
                <c:pt idx="226">
                  <c:v>18517</c:v>
                </c:pt>
                <c:pt idx="227">
                  <c:v>18517</c:v>
                </c:pt>
                <c:pt idx="228">
                  <c:v>18517</c:v>
                </c:pt>
                <c:pt idx="229">
                  <c:v>18517</c:v>
                </c:pt>
                <c:pt idx="230">
                  <c:v>18517</c:v>
                </c:pt>
                <c:pt idx="231">
                  <c:v>18613</c:v>
                </c:pt>
                <c:pt idx="232">
                  <c:v>18613</c:v>
                </c:pt>
                <c:pt idx="233">
                  <c:v>18613</c:v>
                </c:pt>
                <c:pt idx="234">
                  <c:v>18613</c:v>
                </c:pt>
                <c:pt idx="235">
                  <c:v>18613</c:v>
                </c:pt>
                <c:pt idx="236">
                  <c:v>18613</c:v>
                </c:pt>
                <c:pt idx="237">
                  <c:v>18613</c:v>
                </c:pt>
                <c:pt idx="238">
                  <c:v>17462</c:v>
                </c:pt>
                <c:pt idx="239">
                  <c:v>17462</c:v>
                </c:pt>
                <c:pt idx="240">
                  <c:v>17462</c:v>
                </c:pt>
                <c:pt idx="241">
                  <c:v>17462</c:v>
                </c:pt>
                <c:pt idx="242">
                  <c:v>17462</c:v>
                </c:pt>
                <c:pt idx="243">
                  <c:v>17462</c:v>
                </c:pt>
                <c:pt idx="244">
                  <c:v>17462</c:v>
                </c:pt>
                <c:pt idx="245">
                  <c:v>17521</c:v>
                </c:pt>
                <c:pt idx="246">
                  <c:v>17521</c:v>
                </c:pt>
                <c:pt idx="247">
                  <c:v>17521</c:v>
                </c:pt>
                <c:pt idx="248">
                  <c:v>17521</c:v>
                </c:pt>
                <c:pt idx="249">
                  <c:v>17521</c:v>
                </c:pt>
                <c:pt idx="250">
                  <c:v>17521</c:v>
                </c:pt>
                <c:pt idx="251">
                  <c:v>17521</c:v>
                </c:pt>
                <c:pt idx="252">
                  <c:v>18307</c:v>
                </c:pt>
                <c:pt idx="253">
                  <c:v>18307</c:v>
                </c:pt>
                <c:pt idx="254">
                  <c:v>18307</c:v>
                </c:pt>
                <c:pt idx="255">
                  <c:v>18307</c:v>
                </c:pt>
                <c:pt idx="256">
                  <c:v>18307</c:v>
                </c:pt>
                <c:pt idx="257">
                  <c:v>18307</c:v>
                </c:pt>
                <c:pt idx="258">
                  <c:v>18307</c:v>
                </c:pt>
                <c:pt idx="259">
                  <c:v>18818</c:v>
                </c:pt>
                <c:pt idx="260">
                  <c:v>18818</c:v>
                </c:pt>
                <c:pt idx="261">
                  <c:v>18818</c:v>
                </c:pt>
                <c:pt idx="262">
                  <c:v>18818</c:v>
                </c:pt>
                <c:pt idx="263">
                  <c:v>18818</c:v>
                </c:pt>
                <c:pt idx="264">
                  <c:v>18818</c:v>
                </c:pt>
                <c:pt idx="265">
                  <c:v>18818</c:v>
                </c:pt>
                <c:pt idx="266">
                  <c:v>18334</c:v>
                </c:pt>
                <c:pt idx="267">
                  <c:v>18334</c:v>
                </c:pt>
                <c:pt idx="268">
                  <c:v>18334</c:v>
                </c:pt>
                <c:pt idx="269">
                  <c:v>18334</c:v>
                </c:pt>
                <c:pt idx="270">
                  <c:v>18334</c:v>
                </c:pt>
                <c:pt idx="271">
                  <c:v>18334</c:v>
                </c:pt>
                <c:pt idx="272">
                  <c:v>18334</c:v>
                </c:pt>
                <c:pt idx="273">
                  <c:v>18035</c:v>
                </c:pt>
                <c:pt idx="274">
                  <c:v>18035</c:v>
                </c:pt>
                <c:pt idx="275">
                  <c:v>18035</c:v>
                </c:pt>
                <c:pt idx="276">
                  <c:v>18035</c:v>
                </c:pt>
                <c:pt idx="277">
                  <c:v>18035</c:v>
                </c:pt>
                <c:pt idx="278">
                  <c:v>18035</c:v>
                </c:pt>
                <c:pt idx="279">
                  <c:v>18035</c:v>
                </c:pt>
                <c:pt idx="280">
                  <c:v>17163</c:v>
                </c:pt>
                <c:pt idx="281">
                  <c:v>17163</c:v>
                </c:pt>
                <c:pt idx="282">
                  <c:v>17163</c:v>
                </c:pt>
                <c:pt idx="283">
                  <c:v>17163</c:v>
                </c:pt>
                <c:pt idx="284">
                  <c:v>17163</c:v>
                </c:pt>
                <c:pt idx="285">
                  <c:v>17163</c:v>
                </c:pt>
                <c:pt idx="286">
                  <c:v>17163</c:v>
                </c:pt>
                <c:pt idx="287">
                  <c:v>17949</c:v>
                </c:pt>
                <c:pt idx="288">
                  <c:v>17949</c:v>
                </c:pt>
                <c:pt idx="289">
                  <c:v>17949</c:v>
                </c:pt>
                <c:pt idx="290">
                  <c:v>17949</c:v>
                </c:pt>
                <c:pt idx="291">
                  <c:v>17949</c:v>
                </c:pt>
                <c:pt idx="292">
                  <c:v>17949</c:v>
                </c:pt>
                <c:pt idx="293">
                  <c:v>17949</c:v>
                </c:pt>
                <c:pt idx="294">
                  <c:v>17209</c:v>
                </c:pt>
                <c:pt idx="295">
                  <c:v>17209</c:v>
                </c:pt>
                <c:pt idx="296">
                  <c:v>17209</c:v>
                </c:pt>
                <c:pt idx="297">
                  <c:v>17209</c:v>
                </c:pt>
                <c:pt idx="298">
                  <c:v>17209</c:v>
                </c:pt>
                <c:pt idx="299">
                  <c:v>17209</c:v>
                </c:pt>
                <c:pt idx="300">
                  <c:v>17209</c:v>
                </c:pt>
                <c:pt idx="301">
                  <c:v>17405</c:v>
                </c:pt>
                <c:pt idx="302">
                  <c:v>17405</c:v>
                </c:pt>
                <c:pt idx="303">
                  <c:v>17405</c:v>
                </c:pt>
                <c:pt idx="304">
                  <c:v>17405</c:v>
                </c:pt>
                <c:pt idx="305">
                  <c:v>17405</c:v>
                </c:pt>
                <c:pt idx="306">
                  <c:v>17405</c:v>
                </c:pt>
                <c:pt idx="307">
                  <c:v>17405</c:v>
                </c:pt>
                <c:pt idx="308">
                  <c:v>17405</c:v>
                </c:pt>
                <c:pt idx="309">
                  <c:v>17499</c:v>
                </c:pt>
                <c:pt idx="310">
                  <c:v>17499</c:v>
                </c:pt>
                <c:pt idx="311">
                  <c:v>17499</c:v>
                </c:pt>
                <c:pt idx="312">
                  <c:v>17499</c:v>
                </c:pt>
                <c:pt idx="313">
                  <c:v>17499</c:v>
                </c:pt>
                <c:pt idx="314">
                  <c:v>17499</c:v>
                </c:pt>
                <c:pt idx="315">
                  <c:v>17499</c:v>
                </c:pt>
                <c:pt idx="316">
                  <c:v>17801</c:v>
                </c:pt>
                <c:pt idx="317">
                  <c:v>17801</c:v>
                </c:pt>
                <c:pt idx="318">
                  <c:v>17801</c:v>
                </c:pt>
                <c:pt idx="319">
                  <c:v>17801</c:v>
                </c:pt>
                <c:pt idx="320">
                  <c:v>17801</c:v>
                </c:pt>
                <c:pt idx="321">
                  <c:v>17801</c:v>
                </c:pt>
                <c:pt idx="322">
                  <c:v>17801</c:v>
                </c:pt>
                <c:pt idx="323">
                  <c:v>18585</c:v>
                </c:pt>
                <c:pt idx="324">
                  <c:v>18585</c:v>
                </c:pt>
                <c:pt idx="325">
                  <c:v>18585</c:v>
                </c:pt>
                <c:pt idx="326">
                  <c:v>18585</c:v>
                </c:pt>
                <c:pt idx="327">
                  <c:v>18585</c:v>
                </c:pt>
                <c:pt idx="328">
                  <c:v>18585</c:v>
                </c:pt>
                <c:pt idx="329">
                  <c:v>18585</c:v>
                </c:pt>
                <c:pt idx="330">
                  <c:v>18449</c:v>
                </c:pt>
                <c:pt idx="331">
                  <c:v>18449</c:v>
                </c:pt>
                <c:pt idx="332">
                  <c:v>18449</c:v>
                </c:pt>
                <c:pt idx="333">
                  <c:v>18449</c:v>
                </c:pt>
                <c:pt idx="334">
                  <c:v>18449</c:v>
                </c:pt>
                <c:pt idx="335">
                  <c:v>18449</c:v>
                </c:pt>
                <c:pt idx="336">
                  <c:v>18449</c:v>
                </c:pt>
                <c:pt idx="337">
                  <c:v>18455</c:v>
                </c:pt>
                <c:pt idx="338">
                  <c:v>18455</c:v>
                </c:pt>
                <c:pt idx="339">
                  <c:v>18455</c:v>
                </c:pt>
                <c:pt idx="340">
                  <c:v>18455</c:v>
                </c:pt>
                <c:pt idx="341">
                  <c:v>18455</c:v>
                </c:pt>
                <c:pt idx="342">
                  <c:v>18455</c:v>
                </c:pt>
                <c:pt idx="343">
                  <c:v>18455</c:v>
                </c:pt>
                <c:pt idx="344">
                  <c:v>17805</c:v>
                </c:pt>
                <c:pt idx="345">
                  <c:v>17805</c:v>
                </c:pt>
                <c:pt idx="346">
                  <c:v>17805</c:v>
                </c:pt>
                <c:pt idx="347">
                  <c:v>17805</c:v>
                </c:pt>
                <c:pt idx="348">
                  <c:v>17805</c:v>
                </c:pt>
                <c:pt idx="349">
                  <c:v>17805</c:v>
                </c:pt>
                <c:pt idx="350">
                  <c:v>17805</c:v>
                </c:pt>
                <c:pt idx="351">
                  <c:v>17709</c:v>
                </c:pt>
                <c:pt idx="352">
                  <c:v>17709</c:v>
                </c:pt>
                <c:pt idx="353">
                  <c:v>17709</c:v>
                </c:pt>
                <c:pt idx="354">
                  <c:v>17709</c:v>
                </c:pt>
                <c:pt idx="355">
                  <c:v>17709</c:v>
                </c:pt>
                <c:pt idx="356">
                  <c:v>17709</c:v>
                </c:pt>
                <c:pt idx="357">
                  <c:v>17709</c:v>
                </c:pt>
                <c:pt idx="358">
                  <c:v>16845</c:v>
                </c:pt>
                <c:pt idx="359">
                  <c:v>16845</c:v>
                </c:pt>
                <c:pt idx="360">
                  <c:v>16845</c:v>
                </c:pt>
                <c:pt idx="361">
                  <c:v>16845</c:v>
                </c:pt>
                <c:pt idx="362">
                  <c:v>16845</c:v>
                </c:pt>
                <c:pt idx="363">
                  <c:v>16845</c:v>
                </c:pt>
                <c:pt idx="364">
                  <c:v>16845</c:v>
                </c:pt>
                <c:pt idx="365">
                  <c:v>16911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7-4519-BA34-F1324CD2B8E0}"/>
            </c:ext>
          </c:extLst>
        </c:ser>
        <c:ser>
          <c:idx val="2"/>
          <c:order val="2"/>
          <c:tx>
            <c:strRef>
              <c:f>'PADD 3 graphs'!$D$4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'PADD 3 graphs'!$A$5:$A$370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'PADD 3 graphs'!$D$5:$D$370</c:f>
              <c:numCache>
                <c:formatCode>General</c:formatCode>
                <c:ptCount val="366"/>
                <c:pt idx="0">
                  <c:v>17766</c:v>
                </c:pt>
                <c:pt idx="1">
                  <c:v>17766</c:v>
                </c:pt>
                <c:pt idx="2">
                  <c:v>17766</c:v>
                </c:pt>
                <c:pt idx="3">
                  <c:v>17766</c:v>
                </c:pt>
                <c:pt idx="4">
                  <c:v>17766</c:v>
                </c:pt>
                <c:pt idx="5">
                  <c:v>17766</c:v>
                </c:pt>
                <c:pt idx="6">
                  <c:v>17766</c:v>
                </c:pt>
                <c:pt idx="7">
                  <c:v>17766</c:v>
                </c:pt>
                <c:pt idx="8">
                  <c:v>18419</c:v>
                </c:pt>
                <c:pt idx="9">
                  <c:v>18419</c:v>
                </c:pt>
                <c:pt idx="10">
                  <c:v>18419</c:v>
                </c:pt>
                <c:pt idx="11">
                  <c:v>18419</c:v>
                </c:pt>
                <c:pt idx="12">
                  <c:v>18419</c:v>
                </c:pt>
                <c:pt idx="13">
                  <c:v>18419</c:v>
                </c:pt>
                <c:pt idx="14">
                  <c:v>18419</c:v>
                </c:pt>
                <c:pt idx="15">
                  <c:v>18685</c:v>
                </c:pt>
                <c:pt idx="16">
                  <c:v>18685</c:v>
                </c:pt>
                <c:pt idx="17">
                  <c:v>18685</c:v>
                </c:pt>
                <c:pt idx="18">
                  <c:v>18685</c:v>
                </c:pt>
                <c:pt idx="19">
                  <c:v>18685</c:v>
                </c:pt>
                <c:pt idx="20">
                  <c:v>18685</c:v>
                </c:pt>
                <c:pt idx="21">
                  <c:v>18685</c:v>
                </c:pt>
                <c:pt idx="22">
                  <c:v>17783</c:v>
                </c:pt>
                <c:pt idx="23">
                  <c:v>17783</c:v>
                </c:pt>
                <c:pt idx="24">
                  <c:v>17783</c:v>
                </c:pt>
                <c:pt idx="25">
                  <c:v>17783</c:v>
                </c:pt>
                <c:pt idx="26">
                  <c:v>17783</c:v>
                </c:pt>
                <c:pt idx="27">
                  <c:v>17783</c:v>
                </c:pt>
                <c:pt idx="28">
                  <c:v>17783</c:v>
                </c:pt>
                <c:pt idx="29">
                  <c:v>17046</c:v>
                </c:pt>
                <c:pt idx="30">
                  <c:v>17046</c:v>
                </c:pt>
                <c:pt idx="31">
                  <c:v>17046</c:v>
                </c:pt>
                <c:pt idx="32">
                  <c:v>17046</c:v>
                </c:pt>
                <c:pt idx="33">
                  <c:v>17046</c:v>
                </c:pt>
                <c:pt idx="34">
                  <c:v>17046</c:v>
                </c:pt>
                <c:pt idx="35">
                  <c:v>17046</c:v>
                </c:pt>
                <c:pt idx="36">
                  <c:v>17375</c:v>
                </c:pt>
                <c:pt idx="37">
                  <c:v>17375</c:v>
                </c:pt>
                <c:pt idx="38">
                  <c:v>17375</c:v>
                </c:pt>
                <c:pt idx="39">
                  <c:v>17375</c:v>
                </c:pt>
                <c:pt idx="40">
                  <c:v>17375</c:v>
                </c:pt>
                <c:pt idx="41">
                  <c:v>17375</c:v>
                </c:pt>
                <c:pt idx="42">
                  <c:v>17375</c:v>
                </c:pt>
                <c:pt idx="43">
                  <c:v>17465</c:v>
                </c:pt>
                <c:pt idx="44">
                  <c:v>17465</c:v>
                </c:pt>
                <c:pt idx="45">
                  <c:v>17465</c:v>
                </c:pt>
                <c:pt idx="46">
                  <c:v>17465</c:v>
                </c:pt>
                <c:pt idx="47">
                  <c:v>17465</c:v>
                </c:pt>
                <c:pt idx="48">
                  <c:v>17465</c:v>
                </c:pt>
                <c:pt idx="49">
                  <c:v>17465</c:v>
                </c:pt>
                <c:pt idx="50">
                  <c:v>18437</c:v>
                </c:pt>
                <c:pt idx="51">
                  <c:v>18437</c:v>
                </c:pt>
                <c:pt idx="52">
                  <c:v>18437</c:v>
                </c:pt>
                <c:pt idx="53">
                  <c:v>18437</c:v>
                </c:pt>
                <c:pt idx="54">
                  <c:v>18437</c:v>
                </c:pt>
                <c:pt idx="55">
                  <c:v>18437</c:v>
                </c:pt>
                <c:pt idx="56">
                  <c:v>18437</c:v>
                </c:pt>
                <c:pt idx="57">
                  <c:v>18407</c:v>
                </c:pt>
                <c:pt idx="58">
                  <c:v>18407</c:v>
                </c:pt>
                <c:pt idx="59">
                  <c:v>18407</c:v>
                </c:pt>
                <c:pt idx="60">
                  <c:v>18407</c:v>
                </c:pt>
                <c:pt idx="61">
                  <c:v>18407</c:v>
                </c:pt>
                <c:pt idx="62">
                  <c:v>18407</c:v>
                </c:pt>
                <c:pt idx="63">
                  <c:v>18407</c:v>
                </c:pt>
                <c:pt idx="64">
                  <c:v>19069</c:v>
                </c:pt>
                <c:pt idx="65">
                  <c:v>19069</c:v>
                </c:pt>
                <c:pt idx="66">
                  <c:v>19069</c:v>
                </c:pt>
                <c:pt idx="67">
                  <c:v>19069</c:v>
                </c:pt>
                <c:pt idx="68">
                  <c:v>19069</c:v>
                </c:pt>
                <c:pt idx="69">
                  <c:v>19069</c:v>
                </c:pt>
                <c:pt idx="70">
                  <c:v>19069</c:v>
                </c:pt>
                <c:pt idx="71">
                  <c:v>19090</c:v>
                </c:pt>
                <c:pt idx="72">
                  <c:v>19090</c:v>
                </c:pt>
                <c:pt idx="73">
                  <c:v>19090</c:v>
                </c:pt>
                <c:pt idx="74">
                  <c:v>19090</c:v>
                </c:pt>
                <c:pt idx="75">
                  <c:v>19090</c:v>
                </c:pt>
                <c:pt idx="76">
                  <c:v>19090</c:v>
                </c:pt>
                <c:pt idx="77">
                  <c:v>19090</c:v>
                </c:pt>
                <c:pt idx="78">
                  <c:v>18744</c:v>
                </c:pt>
                <c:pt idx="79">
                  <c:v>18744</c:v>
                </c:pt>
                <c:pt idx="80">
                  <c:v>18744</c:v>
                </c:pt>
                <c:pt idx="81">
                  <c:v>18744</c:v>
                </c:pt>
                <c:pt idx="82">
                  <c:v>18744</c:v>
                </c:pt>
                <c:pt idx="83">
                  <c:v>18744</c:v>
                </c:pt>
                <c:pt idx="84">
                  <c:v>18744</c:v>
                </c:pt>
                <c:pt idx="85">
                  <c:v>18735</c:v>
                </c:pt>
                <c:pt idx="86">
                  <c:v>18735</c:v>
                </c:pt>
                <c:pt idx="87">
                  <c:v>18735</c:v>
                </c:pt>
                <c:pt idx="88">
                  <c:v>18735</c:v>
                </c:pt>
                <c:pt idx="89">
                  <c:v>18735</c:v>
                </c:pt>
                <c:pt idx="90">
                  <c:v>18735</c:v>
                </c:pt>
                <c:pt idx="91">
                  <c:v>18735</c:v>
                </c:pt>
                <c:pt idx="92">
                  <c:v>19124</c:v>
                </c:pt>
                <c:pt idx="93">
                  <c:v>19124</c:v>
                </c:pt>
                <c:pt idx="94">
                  <c:v>19124</c:v>
                </c:pt>
                <c:pt idx="95">
                  <c:v>19124</c:v>
                </c:pt>
                <c:pt idx="96">
                  <c:v>19124</c:v>
                </c:pt>
                <c:pt idx="97">
                  <c:v>19124</c:v>
                </c:pt>
                <c:pt idx="98">
                  <c:v>19124</c:v>
                </c:pt>
                <c:pt idx="99">
                  <c:v>18375</c:v>
                </c:pt>
                <c:pt idx="100">
                  <c:v>18375</c:v>
                </c:pt>
                <c:pt idx="101">
                  <c:v>18375</c:v>
                </c:pt>
                <c:pt idx="102">
                  <c:v>18375</c:v>
                </c:pt>
                <c:pt idx="103">
                  <c:v>18375</c:v>
                </c:pt>
                <c:pt idx="104">
                  <c:v>18375</c:v>
                </c:pt>
                <c:pt idx="105">
                  <c:v>18375</c:v>
                </c:pt>
                <c:pt idx="106">
                  <c:v>17461</c:v>
                </c:pt>
                <c:pt idx="107">
                  <c:v>17461</c:v>
                </c:pt>
                <c:pt idx="108">
                  <c:v>17461</c:v>
                </c:pt>
                <c:pt idx="109">
                  <c:v>17461</c:v>
                </c:pt>
                <c:pt idx="110">
                  <c:v>17461</c:v>
                </c:pt>
                <c:pt idx="111">
                  <c:v>17461</c:v>
                </c:pt>
                <c:pt idx="112">
                  <c:v>17461</c:v>
                </c:pt>
                <c:pt idx="113">
                  <c:v>18030</c:v>
                </c:pt>
                <c:pt idx="114">
                  <c:v>18030</c:v>
                </c:pt>
                <c:pt idx="115">
                  <c:v>18030</c:v>
                </c:pt>
                <c:pt idx="116">
                  <c:v>18030</c:v>
                </c:pt>
                <c:pt idx="117">
                  <c:v>18030</c:v>
                </c:pt>
                <c:pt idx="118">
                  <c:v>18030</c:v>
                </c:pt>
                <c:pt idx="119">
                  <c:v>18030</c:v>
                </c:pt>
                <c:pt idx="120">
                  <c:v>17539</c:v>
                </c:pt>
                <c:pt idx="121">
                  <c:v>17539</c:v>
                </c:pt>
                <c:pt idx="122">
                  <c:v>17539</c:v>
                </c:pt>
                <c:pt idx="123">
                  <c:v>17539</c:v>
                </c:pt>
                <c:pt idx="124">
                  <c:v>17539</c:v>
                </c:pt>
                <c:pt idx="125">
                  <c:v>17539</c:v>
                </c:pt>
                <c:pt idx="126">
                  <c:v>17539</c:v>
                </c:pt>
                <c:pt idx="127">
                  <c:v>17362</c:v>
                </c:pt>
                <c:pt idx="128">
                  <c:v>17362</c:v>
                </c:pt>
                <c:pt idx="129">
                  <c:v>17362</c:v>
                </c:pt>
                <c:pt idx="130">
                  <c:v>17362</c:v>
                </c:pt>
                <c:pt idx="131">
                  <c:v>17362</c:v>
                </c:pt>
                <c:pt idx="132">
                  <c:v>17362</c:v>
                </c:pt>
                <c:pt idx="133">
                  <c:v>17362</c:v>
                </c:pt>
                <c:pt idx="134">
                  <c:v>17637</c:v>
                </c:pt>
                <c:pt idx="135">
                  <c:v>17637</c:v>
                </c:pt>
                <c:pt idx="136">
                  <c:v>17637</c:v>
                </c:pt>
                <c:pt idx="137">
                  <c:v>17637</c:v>
                </c:pt>
                <c:pt idx="138">
                  <c:v>17637</c:v>
                </c:pt>
                <c:pt idx="139">
                  <c:v>17637</c:v>
                </c:pt>
                <c:pt idx="140">
                  <c:v>17637</c:v>
                </c:pt>
                <c:pt idx="141">
                  <c:v>17761</c:v>
                </c:pt>
                <c:pt idx="142">
                  <c:v>17761</c:v>
                </c:pt>
                <c:pt idx="143">
                  <c:v>17761</c:v>
                </c:pt>
                <c:pt idx="144">
                  <c:v>17761</c:v>
                </c:pt>
                <c:pt idx="145">
                  <c:v>17761</c:v>
                </c:pt>
                <c:pt idx="146">
                  <c:v>17761</c:v>
                </c:pt>
                <c:pt idx="147">
                  <c:v>17761</c:v>
                </c:pt>
                <c:pt idx="148">
                  <c:v>17439</c:v>
                </c:pt>
                <c:pt idx="149">
                  <c:v>17439</c:v>
                </c:pt>
                <c:pt idx="150">
                  <c:v>17439</c:v>
                </c:pt>
                <c:pt idx="151">
                  <c:v>17439</c:v>
                </c:pt>
                <c:pt idx="152">
                  <c:v>17439</c:v>
                </c:pt>
                <c:pt idx="153">
                  <c:v>17439</c:v>
                </c:pt>
                <c:pt idx="154">
                  <c:v>17439</c:v>
                </c:pt>
                <c:pt idx="155">
                  <c:v>18236</c:v>
                </c:pt>
                <c:pt idx="156">
                  <c:v>18236</c:v>
                </c:pt>
                <c:pt idx="157">
                  <c:v>18236</c:v>
                </c:pt>
                <c:pt idx="158">
                  <c:v>18236</c:v>
                </c:pt>
                <c:pt idx="159">
                  <c:v>18236</c:v>
                </c:pt>
                <c:pt idx="160">
                  <c:v>18236</c:v>
                </c:pt>
                <c:pt idx="161">
                  <c:v>18236</c:v>
                </c:pt>
                <c:pt idx="162">
                  <c:v>16693</c:v>
                </c:pt>
                <c:pt idx="163">
                  <c:v>16693</c:v>
                </c:pt>
                <c:pt idx="164">
                  <c:v>16693</c:v>
                </c:pt>
                <c:pt idx="165">
                  <c:v>16693</c:v>
                </c:pt>
                <c:pt idx="166">
                  <c:v>16693</c:v>
                </c:pt>
                <c:pt idx="167">
                  <c:v>16693</c:v>
                </c:pt>
                <c:pt idx="168">
                  <c:v>16693</c:v>
                </c:pt>
                <c:pt idx="169">
                  <c:v>17709</c:v>
                </c:pt>
                <c:pt idx="170">
                  <c:v>17709</c:v>
                </c:pt>
                <c:pt idx="171">
                  <c:v>17709</c:v>
                </c:pt>
                <c:pt idx="172">
                  <c:v>17709</c:v>
                </c:pt>
                <c:pt idx="173">
                  <c:v>17709</c:v>
                </c:pt>
                <c:pt idx="174">
                  <c:v>17709</c:v>
                </c:pt>
                <c:pt idx="175">
                  <c:v>17709</c:v>
                </c:pt>
                <c:pt idx="176">
                  <c:v>17109</c:v>
                </c:pt>
                <c:pt idx="177">
                  <c:v>17109</c:v>
                </c:pt>
                <c:pt idx="178">
                  <c:v>17109</c:v>
                </c:pt>
                <c:pt idx="179">
                  <c:v>17109</c:v>
                </c:pt>
                <c:pt idx="180">
                  <c:v>17109</c:v>
                </c:pt>
                <c:pt idx="181">
                  <c:v>17109</c:v>
                </c:pt>
                <c:pt idx="182">
                  <c:v>17109</c:v>
                </c:pt>
                <c:pt idx="183">
                  <c:v>17130</c:v>
                </c:pt>
                <c:pt idx="184">
                  <c:v>17130</c:v>
                </c:pt>
                <c:pt idx="185">
                  <c:v>17130</c:v>
                </c:pt>
                <c:pt idx="186">
                  <c:v>17130</c:v>
                </c:pt>
                <c:pt idx="187">
                  <c:v>17130</c:v>
                </c:pt>
                <c:pt idx="188">
                  <c:v>17130</c:v>
                </c:pt>
                <c:pt idx="189">
                  <c:v>17130</c:v>
                </c:pt>
                <c:pt idx="190">
                  <c:v>16054</c:v>
                </c:pt>
                <c:pt idx="191">
                  <c:v>16054</c:v>
                </c:pt>
                <c:pt idx="192">
                  <c:v>16054</c:v>
                </c:pt>
                <c:pt idx="193">
                  <c:v>16054</c:v>
                </c:pt>
                <c:pt idx="194">
                  <c:v>16054</c:v>
                </c:pt>
                <c:pt idx="195">
                  <c:v>16054</c:v>
                </c:pt>
                <c:pt idx="196">
                  <c:v>16054</c:v>
                </c:pt>
                <c:pt idx="197">
                  <c:v>16342</c:v>
                </c:pt>
                <c:pt idx="198">
                  <c:v>16342</c:v>
                </c:pt>
                <c:pt idx="199">
                  <c:v>16342</c:v>
                </c:pt>
                <c:pt idx="200">
                  <c:v>16342</c:v>
                </c:pt>
                <c:pt idx="201">
                  <c:v>16342</c:v>
                </c:pt>
                <c:pt idx="202">
                  <c:v>16342</c:v>
                </c:pt>
                <c:pt idx="203">
                  <c:v>16342</c:v>
                </c:pt>
                <c:pt idx="204">
                  <c:v>16512</c:v>
                </c:pt>
                <c:pt idx="205">
                  <c:v>16512</c:v>
                </c:pt>
                <c:pt idx="206">
                  <c:v>16512</c:v>
                </c:pt>
                <c:pt idx="207">
                  <c:v>16512</c:v>
                </c:pt>
                <c:pt idx="208">
                  <c:v>16512</c:v>
                </c:pt>
                <c:pt idx="209">
                  <c:v>16512</c:v>
                </c:pt>
                <c:pt idx="210">
                  <c:v>16512</c:v>
                </c:pt>
                <c:pt idx="211">
                  <c:v>16841</c:v>
                </c:pt>
                <c:pt idx="212">
                  <c:v>16841</c:v>
                </c:pt>
                <c:pt idx="213">
                  <c:v>16841</c:v>
                </c:pt>
                <c:pt idx="214">
                  <c:v>16841</c:v>
                </c:pt>
                <c:pt idx="215">
                  <c:v>16841</c:v>
                </c:pt>
                <c:pt idx="216">
                  <c:v>16841</c:v>
                </c:pt>
                <c:pt idx="217">
                  <c:v>16841</c:v>
                </c:pt>
                <c:pt idx="218">
                  <c:v>15702</c:v>
                </c:pt>
                <c:pt idx="219">
                  <c:v>15702</c:v>
                </c:pt>
                <c:pt idx="220">
                  <c:v>15702</c:v>
                </c:pt>
                <c:pt idx="221">
                  <c:v>15702</c:v>
                </c:pt>
                <c:pt idx="222">
                  <c:v>15702</c:v>
                </c:pt>
                <c:pt idx="223">
                  <c:v>15702</c:v>
                </c:pt>
                <c:pt idx="224">
                  <c:v>15702</c:v>
                </c:pt>
                <c:pt idx="225">
                  <c:v>15106</c:v>
                </c:pt>
                <c:pt idx="226">
                  <c:v>15106</c:v>
                </c:pt>
                <c:pt idx="227">
                  <c:v>15106</c:v>
                </c:pt>
                <c:pt idx="228">
                  <c:v>15106</c:v>
                </c:pt>
                <c:pt idx="229">
                  <c:v>15106</c:v>
                </c:pt>
                <c:pt idx="230">
                  <c:v>15106</c:v>
                </c:pt>
                <c:pt idx="231">
                  <c:v>15106</c:v>
                </c:pt>
                <c:pt idx="232">
                  <c:v>16120</c:v>
                </c:pt>
                <c:pt idx="233">
                  <c:v>16120</c:v>
                </c:pt>
                <c:pt idx="234">
                  <c:v>16120</c:v>
                </c:pt>
                <c:pt idx="235">
                  <c:v>16120</c:v>
                </c:pt>
                <c:pt idx="236">
                  <c:v>16120</c:v>
                </c:pt>
                <c:pt idx="237">
                  <c:v>16120</c:v>
                </c:pt>
                <c:pt idx="238">
                  <c:v>16120</c:v>
                </c:pt>
                <c:pt idx="239">
                  <c:v>17923</c:v>
                </c:pt>
                <c:pt idx="240">
                  <c:v>17923</c:v>
                </c:pt>
                <c:pt idx="241">
                  <c:v>17923</c:v>
                </c:pt>
                <c:pt idx="242">
                  <c:v>17923</c:v>
                </c:pt>
                <c:pt idx="243">
                  <c:v>17923</c:v>
                </c:pt>
                <c:pt idx="244">
                  <c:v>17923</c:v>
                </c:pt>
                <c:pt idx="245">
                  <c:v>17923</c:v>
                </c:pt>
                <c:pt idx="246">
                  <c:v>17170</c:v>
                </c:pt>
                <c:pt idx="247">
                  <c:v>17170</c:v>
                </c:pt>
                <c:pt idx="248">
                  <c:v>17170</c:v>
                </c:pt>
                <c:pt idx="249">
                  <c:v>17170</c:v>
                </c:pt>
                <c:pt idx="250">
                  <c:v>17170</c:v>
                </c:pt>
                <c:pt idx="251">
                  <c:v>17170</c:v>
                </c:pt>
                <c:pt idx="252">
                  <c:v>17170</c:v>
                </c:pt>
                <c:pt idx="253">
                  <c:v>17602</c:v>
                </c:pt>
                <c:pt idx="254">
                  <c:v>17602</c:v>
                </c:pt>
                <c:pt idx="255">
                  <c:v>17602</c:v>
                </c:pt>
                <c:pt idx="256">
                  <c:v>17602</c:v>
                </c:pt>
                <c:pt idx="257">
                  <c:v>17602</c:v>
                </c:pt>
                <c:pt idx="258">
                  <c:v>17602</c:v>
                </c:pt>
                <c:pt idx="259">
                  <c:v>17602</c:v>
                </c:pt>
                <c:pt idx="260">
                  <c:v>17292</c:v>
                </c:pt>
                <c:pt idx="261">
                  <c:v>17292</c:v>
                </c:pt>
                <c:pt idx="262">
                  <c:v>17292</c:v>
                </c:pt>
                <c:pt idx="263">
                  <c:v>17292</c:v>
                </c:pt>
                <c:pt idx="264">
                  <c:v>17292</c:v>
                </c:pt>
                <c:pt idx="265">
                  <c:v>17292</c:v>
                </c:pt>
                <c:pt idx="266">
                  <c:v>17292</c:v>
                </c:pt>
                <c:pt idx="267">
                  <c:v>17645</c:v>
                </c:pt>
                <c:pt idx="268">
                  <c:v>17645</c:v>
                </c:pt>
                <c:pt idx="269">
                  <c:v>17645</c:v>
                </c:pt>
                <c:pt idx="270">
                  <c:v>17645</c:v>
                </c:pt>
                <c:pt idx="271">
                  <c:v>17645</c:v>
                </c:pt>
                <c:pt idx="272">
                  <c:v>17645</c:v>
                </c:pt>
                <c:pt idx="273">
                  <c:v>17645</c:v>
                </c:pt>
                <c:pt idx="274">
                  <c:v>18365</c:v>
                </c:pt>
                <c:pt idx="275">
                  <c:v>18365</c:v>
                </c:pt>
                <c:pt idx="276">
                  <c:v>18365</c:v>
                </c:pt>
                <c:pt idx="277">
                  <c:v>18365</c:v>
                </c:pt>
                <c:pt idx="278">
                  <c:v>18365</c:v>
                </c:pt>
                <c:pt idx="279">
                  <c:v>18365</c:v>
                </c:pt>
                <c:pt idx="280">
                  <c:v>18365</c:v>
                </c:pt>
                <c:pt idx="281">
                  <c:v>18573</c:v>
                </c:pt>
                <c:pt idx="282">
                  <c:v>18573</c:v>
                </c:pt>
                <c:pt idx="283">
                  <c:v>18573</c:v>
                </c:pt>
                <c:pt idx="284">
                  <c:v>18573</c:v>
                </c:pt>
                <c:pt idx="285">
                  <c:v>18573</c:v>
                </c:pt>
                <c:pt idx="286">
                  <c:v>18573</c:v>
                </c:pt>
                <c:pt idx="287">
                  <c:v>18573</c:v>
                </c:pt>
                <c:pt idx="288">
                  <c:v>17698</c:v>
                </c:pt>
                <c:pt idx="289">
                  <c:v>17698</c:v>
                </c:pt>
                <c:pt idx="290">
                  <c:v>17698</c:v>
                </c:pt>
                <c:pt idx="291">
                  <c:v>17698</c:v>
                </c:pt>
                <c:pt idx="292">
                  <c:v>17698</c:v>
                </c:pt>
                <c:pt idx="293">
                  <c:v>17698</c:v>
                </c:pt>
                <c:pt idx="294">
                  <c:v>17698</c:v>
                </c:pt>
                <c:pt idx="295">
                  <c:v>16709</c:v>
                </c:pt>
                <c:pt idx="296">
                  <c:v>16709</c:v>
                </c:pt>
                <c:pt idx="297">
                  <c:v>16709</c:v>
                </c:pt>
                <c:pt idx="298">
                  <c:v>16709</c:v>
                </c:pt>
                <c:pt idx="299">
                  <c:v>16709</c:v>
                </c:pt>
                <c:pt idx="300">
                  <c:v>16709</c:v>
                </c:pt>
                <c:pt idx="301">
                  <c:v>16709</c:v>
                </c:pt>
                <c:pt idx="302">
                  <c:v>16513</c:v>
                </c:pt>
                <c:pt idx="303">
                  <c:v>16513</c:v>
                </c:pt>
                <c:pt idx="304">
                  <c:v>16513</c:v>
                </c:pt>
                <c:pt idx="305">
                  <c:v>16513</c:v>
                </c:pt>
                <c:pt idx="306">
                  <c:v>16513</c:v>
                </c:pt>
                <c:pt idx="307">
                  <c:v>16513</c:v>
                </c:pt>
                <c:pt idx="308">
                  <c:v>16513</c:v>
                </c:pt>
                <c:pt idx="309">
                  <c:v>16513</c:v>
                </c:pt>
                <c:pt idx="310">
                  <c:v>16717</c:v>
                </c:pt>
                <c:pt idx="311">
                  <c:v>16717</c:v>
                </c:pt>
                <c:pt idx="312">
                  <c:v>16717</c:v>
                </c:pt>
                <c:pt idx="313">
                  <c:v>16717</c:v>
                </c:pt>
                <c:pt idx="314">
                  <c:v>16717</c:v>
                </c:pt>
                <c:pt idx="315">
                  <c:v>16717</c:v>
                </c:pt>
                <c:pt idx="316">
                  <c:v>16717</c:v>
                </c:pt>
                <c:pt idx="317">
                  <c:v>15872</c:v>
                </c:pt>
                <c:pt idx="318">
                  <c:v>15872</c:v>
                </c:pt>
                <c:pt idx="319">
                  <c:v>15872</c:v>
                </c:pt>
                <c:pt idx="320">
                  <c:v>15872</c:v>
                </c:pt>
                <c:pt idx="321">
                  <c:v>15872</c:v>
                </c:pt>
                <c:pt idx="322">
                  <c:v>15872</c:v>
                </c:pt>
                <c:pt idx="323">
                  <c:v>15872</c:v>
                </c:pt>
                <c:pt idx="324">
                  <c:v>15490</c:v>
                </c:pt>
                <c:pt idx="325">
                  <c:v>15490</c:v>
                </c:pt>
                <c:pt idx="326">
                  <c:v>15490</c:v>
                </c:pt>
                <c:pt idx="327">
                  <c:v>15490</c:v>
                </c:pt>
                <c:pt idx="328">
                  <c:v>15490</c:v>
                </c:pt>
                <c:pt idx="329">
                  <c:v>15490</c:v>
                </c:pt>
                <c:pt idx="330">
                  <c:v>15490</c:v>
                </c:pt>
                <c:pt idx="331">
                  <c:v>15648</c:v>
                </c:pt>
                <c:pt idx="332">
                  <c:v>15648</c:v>
                </c:pt>
                <c:pt idx="333">
                  <c:v>15648</c:v>
                </c:pt>
                <c:pt idx="334">
                  <c:v>15648</c:v>
                </c:pt>
                <c:pt idx="335">
                  <c:v>15648</c:v>
                </c:pt>
                <c:pt idx="336">
                  <c:v>15648</c:v>
                </c:pt>
                <c:pt idx="337">
                  <c:v>15648</c:v>
                </c:pt>
                <c:pt idx="338">
                  <c:v>16366</c:v>
                </c:pt>
                <c:pt idx="339">
                  <c:v>16366</c:v>
                </c:pt>
                <c:pt idx="340">
                  <c:v>16366</c:v>
                </c:pt>
                <c:pt idx="341">
                  <c:v>16366</c:v>
                </c:pt>
                <c:pt idx="342">
                  <c:v>16366</c:v>
                </c:pt>
                <c:pt idx="343">
                  <c:v>16366</c:v>
                </c:pt>
                <c:pt idx="344">
                  <c:v>16366</c:v>
                </c:pt>
                <c:pt idx="345">
                  <c:v>15396</c:v>
                </c:pt>
                <c:pt idx="346">
                  <c:v>15396</c:v>
                </c:pt>
                <c:pt idx="347">
                  <c:v>15396</c:v>
                </c:pt>
                <c:pt idx="348">
                  <c:v>15396</c:v>
                </c:pt>
                <c:pt idx="349">
                  <c:v>15396</c:v>
                </c:pt>
                <c:pt idx="350">
                  <c:v>15396</c:v>
                </c:pt>
                <c:pt idx="351">
                  <c:v>15396</c:v>
                </c:pt>
                <c:pt idx="352">
                  <c:v>15672</c:v>
                </c:pt>
                <c:pt idx="353">
                  <c:v>15672</c:v>
                </c:pt>
                <c:pt idx="354">
                  <c:v>15672</c:v>
                </c:pt>
                <c:pt idx="355">
                  <c:v>15672</c:v>
                </c:pt>
                <c:pt idx="356">
                  <c:v>15672</c:v>
                </c:pt>
                <c:pt idx="357">
                  <c:v>15672</c:v>
                </c:pt>
                <c:pt idx="358">
                  <c:v>15672</c:v>
                </c:pt>
                <c:pt idx="359">
                  <c:v>16119</c:v>
                </c:pt>
                <c:pt idx="360">
                  <c:v>16119</c:v>
                </c:pt>
                <c:pt idx="361">
                  <c:v>16119</c:v>
                </c:pt>
                <c:pt idx="362">
                  <c:v>16119</c:v>
                </c:pt>
                <c:pt idx="363">
                  <c:v>16119</c:v>
                </c:pt>
                <c:pt idx="364">
                  <c:v>16119</c:v>
                </c:pt>
                <c:pt idx="365">
                  <c:v>16119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7-4519-BA34-F1324CD2B8E0}"/>
            </c:ext>
          </c:extLst>
        </c:ser>
        <c:ser>
          <c:idx val="3"/>
          <c:order val="3"/>
          <c:tx>
            <c:strRef>
              <c:f>'PADD 3 graphs'!$E$4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'PADD 3 graphs'!$A$5:$A$370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'PADD 3 graphs'!$E$5:$E$370</c:f>
              <c:numCache>
                <c:formatCode>General</c:formatCode>
                <c:ptCount val="366"/>
                <c:pt idx="0">
                  <c:v>14837</c:v>
                </c:pt>
                <c:pt idx="1">
                  <c:v>14837</c:v>
                </c:pt>
                <c:pt idx="2">
                  <c:v>14837</c:v>
                </c:pt>
                <c:pt idx="3">
                  <c:v>14837</c:v>
                </c:pt>
                <c:pt idx="4">
                  <c:v>14837</c:v>
                </c:pt>
                <c:pt idx="5">
                  <c:v>14837</c:v>
                </c:pt>
                <c:pt idx="6">
                  <c:v>14837</c:v>
                </c:pt>
                <c:pt idx="7">
                  <c:v>14837</c:v>
                </c:pt>
                <c:pt idx="8">
                  <c:v>14837</c:v>
                </c:pt>
                <c:pt idx="9">
                  <c:v>13975</c:v>
                </c:pt>
                <c:pt idx="10">
                  <c:v>13975</c:v>
                </c:pt>
                <c:pt idx="11">
                  <c:v>13975</c:v>
                </c:pt>
                <c:pt idx="12">
                  <c:v>13975</c:v>
                </c:pt>
                <c:pt idx="13">
                  <c:v>13975</c:v>
                </c:pt>
                <c:pt idx="14">
                  <c:v>13975</c:v>
                </c:pt>
                <c:pt idx="15">
                  <c:v>13975</c:v>
                </c:pt>
                <c:pt idx="16">
                  <c:v>14733</c:v>
                </c:pt>
                <c:pt idx="17">
                  <c:v>14733</c:v>
                </c:pt>
                <c:pt idx="18">
                  <c:v>14733</c:v>
                </c:pt>
                <c:pt idx="19">
                  <c:v>14733</c:v>
                </c:pt>
                <c:pt idx="20">
                  <c:v>14733</c:v>
                </c:pt>
                <c:pt idx="21">
                  <c:v>14733</c:v>
                </c:pt>
                <c:pt idx="22">
                  <c:v>14733</c:v>
                </c:pt>
                <c:pt idx="23">
                  <c:v>15285</c:v>
                </c:pt>
                <c:pt idx="24">
                  <c:v>15285</c:v>
                </c:pt>
                <c:pt idx="25">
                  <c:v>15285</c:v>
                </c:pt>
                <c:pt idx="26">
                  <c:v>15285</c:v>
                </c:pt>
                <c:pt idx="27">
                  <c:v>15285</c:v>
                </c:pt>
                <c:pt idx="28">
                  <c:v>15285</c:v>
                </c:pt>
                <c:pt idx="29">
                  <c:v>15285</c:v>
                </c:pt>
                <c:pt idx="30">
                  <c:v>15736</c:v>
                </c:pt>
                <c:pt idx="31">
                  <c:v>15736</c:v>
                </c:pt>
                <c:pt idx="32">
                  <c:v>15736</c:v>
                </c:pt>
                <c:pt idx="33">
                  <c:v>15736</c:v>
                </c:pt>
                <c:pt idx="34">
                  <c:v>15736</c:v>
                </c:pt>
                <c:pt idx="35">
                  <c:v>15736</c:v>
                </c:pt>
                <c:pt idx="36">
                  <c:v>15736</c:v>
                </c:pt>
                <c:pt idx="37">
                  <c:v>15166</c:v>
                </c:pt>
                <c:pt idx="38">
                  <c:v>15166</c:v>
                </c:pt>
                <c:pt idx="39">
                  <c:v>15166</c:v>
                </c:pt>
                <c:pt idx="40">
                  <c:v>15166</c:v>
                </c:pt>
                <c:pt idx="41">
                  <c:v>15166</c:v>
                </c:pt>
                <c:pt idx="42">
                  <c:v>15166</c:v>
                </c:pt>
                <c:pt idx="43">
                  <c:v>15166</c:v>
                </c:pt>
                <c:pt idx="44">
                  <c:v>14799</c:v>
                </c:pt>
                <c:pt idx="45">
                  <c:v>14799</c:v>
                </c:pt>
                <c:pt idx="46">
                  <c:v>14799</c:v>
                </c:pt>
                <c:pt idx="47">
                  <c:v>14799</c:v>
                </c:pt>
                <c:pt idx="48">
                  <c:v>14799</c:v>
                </c:pt>
                <c:pt idx="49">
                  <c:v>14799</c:v>
                </c:pt>
                <c:pt idx="50">
                  <c:v>14799</c:v>
                </c:pt>
                <c:pt idx="51">
                  <c:v>15709</c:v>
                </c:pt>
                <c:pt idx="52">
                  <c:v>15709</c:v>
                </c:pt>
                <c:pt idx="53">
                  <c:v>15709</c:v>
                </c:pt>
                <c:pt idx="54">
                  <c:v>15709</c:v>
                </c:pt>
                <c:pt idx="55">
                  <c:v>15709</c:v>
                </c:pt>
                <c:pt idx="56">
                  <c:v>15709</c:v>
                </c:pt>
                <c:pt idx="57">
                  <c:v>15709</c:v>
                </c:pt>
                <c:pt idx="58">
                  <c:v>15431</c:v>
                </c:pt>
                <c:pt idx="59">
                  <c:v>15431</c:v>
                </c:pt>
                <c:pt idx="60">
                  <c:v>15431</c:v>
                </c:pt>
                <c:pt idx="61">
                  <c:v>15431</c:v>
                </c:pt>
                <c:pt idx="62">
                  <c:v>15431</c:v>
                </c:pt>
                <c:pt idx="63">
                  <c:v>15431</c:v>
                </c:pt>
                <c:pt idx="64">
                  <c:v>15431</c:v>
                </c:pt>
                <c:pt idx="65">
                  <c:v>16204</c:v>
                </c:pt>
                <c:pt idx="66">
                  <c:v>16204</c:v>
                </c:pt>
                <c:pt idx="67">
                  <c:v>16204</c:v>
                </c:pt>
                <c:pt idx="68">
                  <c:v>16204</c:v>
                </c:pt>
                <c:pt idx="69">
                  <c:v>16204</c:v>
                </c:pt>
                <c:pt idx="70">
                  <c:v>16204</c:v>
                </c:pt>
                <c:pt idx="71">
                  <c:v>16204</c:v>
                </c:pt>
                <c:pt idx="72">
                  <c:v>15592</c:v>
                </c:pt>
                <c:pt idx="73">
                  <c:v>15592</c:v>
                </c:pt>
                <c:pt idx="74">
                  <c:v>15592</c:v>
                </c:pt>
                <c:pt idx="75">
                  <c:v>15592</c:v>
                </c:pt>
                <c:pt idx="76">
                  <c:v>15592</c:v>
                </c:pt>
                <c:pt idx="77">
                  <c:v>15592</c:v>
                </c:pt>
                <c:pt idx="78">
                  <c:v>15592</c:v>
                </c:pt>
                <c:pt idx="79">
                  <c:v>15473</c:v>
                </c:pt>
                <c:pt idx="80">
                  <c:v>15473</c:v>
                </c:pt>
                <c:pt idx="81">
                  <c:v>15473</c:v>
                </c:pt>
                <c:pt idx="82">
                  <c:v>15473</c:v>
                </c:pt>
                <c:pt idx="83">
                  <c:v>15473</c:v>
                </c:pt>
                <c:pt idx="84">
                  <c:v>15473</c:v>
                </c:pt>
                <c:pt idx="85">
                  <c:v>15473</c:v>
                </c:pt>
                <c:pt idx="86">
                  <c:v>15798</c:v>
                </c:pt>
                <c:pt idx="87">
                  <c:v>15798</c:v>
                </c:pt>
                <c:pt idx="88">
                  <c:v>15798</c:v>
                </c:pt>
                <c:pt idx="89">
                  <c:v>15798</c:v>
                </c:pt>
                <c:pt idx="90">
                  <c:v>15798</c:v>
                </c:pt>
                <c:pt idx="91">
                  <c:v>15798</c:v>
                </c:pt>
                <c:pt idx="92">
                  <c:v>15798</c:v>
                </c:pt>
                <c:pt idx="93">
                  <c:v>16702</c:v>
                </c:pt>
                <c:pt idx="94">
                  <c:v>16702</c:v>
                </c:pt>
                <c:pt idx="95">
                  <c:v>16702</c:v>
                </c:pt>
                <c:pt idx="96">
                  <c:v>16702</c:v>
                </c:pt>
                <c:pt idx="97">
                  <c:v>16702</c:v>
                </c:pt>
                <c:pt idx="98">
                  <c:v>16702</c:v>
                </c:pt>
                <c:pt idx="99">
                  <c:v>16702</c:v>
                </c:pt>
                <c:pt idx="100">
                  <c:v>16402</c:v>
                </c:pt>
                <c:pt idx="101">
                  <c:v>16402</c:v>
                </c:pt>
                <c:pt idx="102">
                  <c:v>16402</c:v>
                </c:pt>
                <c:pt idx="103">
                  <c:v>16402</c:v>
                </c:pt>
                <c:pt idx="104">
                  <c:v>16402</c:v>
                </c:pt>
                <c:pt idx="105">
                  <c:v>16402</c:v>
                </c:pt>
                <c:pt idx="106">
                  <c:v>16402</c:v>
                </c:pt>
                <c:pt idx="107">
                  <c:v>17559</c:v>
                </c:pt>
                <c:pt idx="108">
                  <c:v>17559</c:v>
                </c:pt>
                <c:pt idx="109">
                  <c:v>17559</c:v>
                </c:pt>
                <c:pt idx="110">
                  <c:v>17559</c:v>
                </c:pt>
                <c:pt idx="111">
                  <c:v>17559</c:v>
                </c:pt>
                <c:pt idx="112">
                  <c:v>17559</c:v>
                </c:pt>
                <c:pt idx="113">
                  <c:v>17559</c:v>
                </c:pt>
                <c:pt idx="114">
                  <c:v>16920</c:v>
                </c:pt>
                <c:pt idx="115">
                  <c:v>16920</c:v>
                </c:pt>
                <c:pt idx="116">
                  <c:v>16920</c:v>
                </c:pt>
                <c:pt idx="117">
                  <c:v>16920</c:v>
                </c:pt>
                <c:pt idx="118">
                  <c:v>16920</c:v>
                </c:pt>
                <c:pt idx="119">
                  <c:v>16920</c:v>
                </c:pt>
                <c:pt idx="120">
                  <c:v>16920</c:v>
                </c:pt>
                <c:pt idx="121">
                  <c:v>15311</c:v>
                </c:pt>
                <c:pt idx="122">
                  <c:v>15311</c:v>
                </c:pt>
                <c:pt idx="123">
                  <c:v>15311</c:v>
                </c:pt>
                <c:pt idx="124">
                  <c:v>15311</c:v>
                </c:pt>
                <c:pt idx="125">
                  <c:v>15311</c:v>
                </c:pt>
                <c:pt idx="126">
                  <c:v>15311</c:v>
                </c:pt>
                <c:pt idx="127">
                  <c:v>15311</c:v>
                </c:pt>
                <c:pt idx="128">
                  <c:v>15437</c:v>
                </c:pt>
                <c:pt idx="129">
                  <c:v>15437</c:v>
                </c:pt>
                <c:pt idx="130">
                  <c:v>15437</c:v>
                </c:pt>
                <c:pt idx="131">
                  <c:v>15437</c:v>
                </c:pt>
                <c:pt idx="132">
                  <c:v>15437</c:v>
                </c:pt>
                <c:pt idx="133">
                  <c:v>15437</c:v>
                </c:pt>
                <c:pt idx="134">
                  <c:v>15437</c:v>
                </c:pt>
                <c:pt idx="135">
                  <c:v>15782</c:v>
                </c:pt>
                <c:pt idx="136">
                  <c:v>15782</c:v>
                </c:pt>
                <c:pt idx="137">
                  <c:v>15782</c:v>
                </c:pt>
                <c:pt idx="138">
                  <c:v>15782</c:v>
                </c:pt>
                <c:pt idx="139">
                  <c:v>15782</c:v>
                </c:pt>
                <c:pt idx="140">
                  <c:v>15782</c:v>
                </c:pt>
                <c:pt idx="141">
                  <c:v>15782</c:v>
                </c:pt>
                <c:pt idx="142">
                  <c:v>15322</c:v>
                </c:pt>
                <c:pt idx="143">
                  <c:v>15322</c:v>
                </c:pt>
                <c:pt idx="144">
                  <c:v>15322</c:v>
                </c:pt>
                <c:pt idx="145">
                  <c:v>15322</c:v>
                </c:pt>
                <c:pt idx="146">
                  <c:v>15322</c:v>
                </c:pt>
                <c:pt idx="147">
                  <c:v>15322</c:v>
                </c:pt>
                <c:pt idx="148">
                  <c:v>15322</c:v>
                </c:pt>
                <c:pt idx="149">
                  <c:v>15424</c:v>
                </c:pt>
                <c:pt idx="150">
                  <c:v>15424</c:v>
                </c:pt>
                <c:pt idx="151">
                  <c:v>15424</c:v>
                </c:pt>
                <c:pt idx="152">
                  <c:v>15424</c:v>
                </c:pt>
                <c:pt idx="153">
                  <c:v>15424</c:v>
                </c:pt>
                <c:pt idx="154">
                  <c:v>15424</c:v>
                </c:pt>
                <c:pt idx="155">
                  <c:v>15424</c:v>
                </c:pt>
                <c:pt idx="156">
                  <c:v>16826</c:v>
                </c:pt>
                <c:pt idx="157">
                  <c:v>16826</c:v>
                </c:pt>
                <c:pt idx="158">
                  <c:v>16826</c:v>
                </c:pt>
                <c:pt idx="159">
                  <c:v>16826</c:v>
                </c:pt>
                <c:pt idx="160">
                  <c:v>16826</c:v>
                </c:pt>
                <c:pt idx="161">
                  <c:v>16826</c:v>
                </c:pt>
                <c:pt idx="162">
                  <c:v>16826</c:v>
                </c:pt>
                <c:pt idx="163">
                  <c:v>16003</c:v>
                </c:pt>
                <c:pt idx="164">
                  <c:v>16003</c:v>
                </c:pt>
                <c:pt idx="165">
                  <c:v>16003</c:v>
                </c:pt>
                <c:pt idx="166">
                  <c:v>16003</c:v>
                </c:pt>
                <c:pt idx="167">
                  <c:v>16003</c:v>
                </c:pt>
                <c:pt idx="168">
                  <c:v>16003</c:v>
                </c:pt>
                <c:pt idx="169">
                  <c:v>16003</c:v>
                </c:pt>
                <c:pt idx="170">
                  <c:v>16680</c:v>
                </c:pt>
                <c:pt idx="171">
                  <c:v>16680</c:v>
                </c:pt>
                <c:pt idx="172">
                  <c:v>16680</c:v>
                </c:pt>
                <c:pt idx="173">
                  <c:v>16680</c:v>
                </c:pt>
                <c:pt idx="174">
                  <c:v>16680</c:v>
                </c:pt>
                <c:pt idx="175">
                  <c:v>16680</c:v>
                </c:pt>
                <c:pt idx="176">
                  <c:v>16680</c:v>
                </c:pt>
                <c:pt idx="177">
                  <c:v>17638</c:v>
                </c:pt>
                <c:pt idx="178">
                  <c:v>17638</c:v>
                </c:pt>
                <c:pt idx="179">
                  <c:v>17638</c:v>
                </c:pt>
                <c:pt idx="180">
                  <c:v>17638</c:v>
                </c:pt>
                <c:pt idx="181">
                  <c:v>17638</c:v>
                </c:pt>
                <c:pt idx="182">
                  <c:v>17638</c:v>
                </c:pt>
                <c:pt idx="183">
                  <c:v>17638</c:v>
                </c:pt>
                <c:pt idx="184">
                  <c:v>18667</c:v>
                </c:pt>
                <c:pt idx="185">
                  <c:v>18667</c:v>
                </c:pt>
                <c:pt idx="186">
                  <c:v>18667</c:v>
                </c:pt>
                <c:pt idx="187">
                  <c:v>18667</c:v>
                </c:pt>
                <c:pt idx="188">
                  <c:v>18667</c:v>
                </c:pt>
                <c:pt idx="189">
                  <c:v>18667</c:v>
                </c:pt>
                <c:pt idx="190">
                  <c:v>18667</c:v>
                </c:pt>
                <c:pt idx="191">
                  <c:v>18604</c:v>
                </c:pt>
                <c:pt idx="192">
                  <c:v>18604</c:v>
                </c:pt>
                <c:pt idx="193">
                  <c:v>18604</c:v>
                </c:pt>
                <c:pt idx="194">
                  <c:v>18604</c:v>
                </c:pt>
                <c:pt idx="195">
                  <c:v>18604</c:v>
                </c:pt>
                <c:pt idx="196">
                  <c:v>18604</c:v>
                </c:pt>
                <c:pt idx="197">
                  <c:v>18604</c:v>
                </c:pt>
                <c:pt idx="198">
                  <c:v>18911</c:v>
                </c:pt>
                <c:pt idx="199">
                  <c:v>18911</c:v>
                </c:pt>
                <c:pt idx="200">
                  <c:v>18911</c:v>
                </c:pt>
                <c:pt idx="201">
                  <c:v>18911</c:v>
                </c:pt>
                <c:pt idx="202">
                  <c:v>18911</c:v>
                </c:pt>
                <c:pt idx="203">
                  <c:v>18911</c:v>
                </c:pt>
                <c:pt idx="204">
                  <c:v>18911</c:v>
                </c:pt>
                <c:pt idx="205">
                  <c:v>19236</c:v>
                </c:pt>
                <c:pt idx="206">
                  <c:v>19236</c:v>
                </c:pt>
                <c:pt idx="207">
                  <c:v>19236</c:v>
                </c:pt>
                <c:pt idx="208">
                  <c:v>19236</c:v>
                </c:pt>
                <c:pt idx="209">
                  <c:v>19236</c:v>
                </c:pt>
                <c:pt idx="210">
                  <c:v>19236</c:v>
                </c:pt>
                <c:pt idx="211">
                  <c:v>19236</c:v>
                </c:pt>
                <c:pt idx="212">
                  <c:v>19517</c:v>
                </c:pt>
                <c:pt idx="213">
                  <c:v>19517</c:v>
                </c:pt>
                <c:pt idx="214">
                  <c:v>19517</c:v>
                </c:pt>
                <c:pt idx="215">
                  <c:v>19517</c:v>
                </c:pt>
                <c:pt idx="216">
                  <c:v>19517</c:v>
                </c:pt>
                <c:pt idx="217">
                  <c:v>19517</c:v>
                </c:pt>
                <c:pt idx="218">
                  <c:v>19517</c:v>
                </c:pt>
                <c:pt idx="219">
                  <c:v>19555</c:v>
                </c:pt>
                <c:pt idx="220">
                  <c:v>19555</c:v>
                </c:pt>
                <c:pt idx="221">
                  <c:v>19555</c:v>
                </c:pt>
                <c:pt idx="222">
                  <c:v>19555</c:v>
                </c:pt>
                <c:pt idx="223">
                  <c:v>19555</c:v>
                </c:pt>
                <c:pt idx="224">
                  <c:v>19555</c:v>
                </c:pt>
                <c:pt idx="225">
                  <c:v>19555</c:v>
                </c:pt>
                <c:pt idx="226">
                  <c:v>19821</c:v>
                </c:pt>
                <c:pt idx="227">
                  <c:v>19821</c:v>
                </c:pt>
                <c:pt idx="228">
                  <c:v>19821</c:v>
                </c:pt>
                <c:pt idx="229">
                  <c:v>19821</c:v>
                </c:pt>
                <c:pt idx="230">
                  <c:v>19821</c:v>
                </c:pt>
                <c:pt idx="231">
                  <c:v>19821</c:v>
                </c:pt>
                <c:pt idx="232">
                  <c:v>19821</c:v>
                </c:pt>
                <c:pt idx="233">
                  <c:v>19893</c:v>
                </c:pt>
                <c:pt idx="234">
                  <c:v>19893</c:v>
                </c:pt>
                <c:pt idx="235">
                  <c:v>19893</c:v>
                </c:pt>
                <c:pt idx="236">
                  <c:v>19893</c:v>
                </c:pt>
                <c:pt idx="237">
                  <c:v>19893</c:v>
                </c:pt>
                <c:pt idx="238">
                  <c:v>19893</c:v>
                </c:pt>
                <c:pt idx="239">
                  <c:v>19893</c:v>
                </c:pt>
                <c:pt idx="240">
                  <c:v>19775</c:v>
                </c:pt>
                <c:pt idx="241">
                  <c:v>19775</c:v>
                </c:pt>
                <c:pt idx="242">
                  <c:v>19775</c:v>
                </c:pt>
                <c:pt idx="243">
                  <c:v>19775</c:v>
                </c:pt>
                <c:pt idx="244">
                  <c:v>19775</c:v>
                </c:pt>
                <c:pt idx="245">
                  <c:v>19775</c:v>
                </c:pt>
                <c:pt idx="246">
                  <c:v>19775</c:v>
                </c:pt>
                <c:pt idx="247">
                  <c:v>20812</c:v>
                </c:pt>
                <c:pt idx="248">
                  <c:v>20812</c:v>
                </c:pt>
                <c:pt idx="249">
                  <c:v>20812</c:v>
                </c:pt>
                <c:pt idx="250">
                  <c:v>20812</c:v>
                </c:pt>
                <c:pt idx="251">
                  <c:v>20812</c:v>
                </c:pt>
                <c:pt idx="252">
                  <c:v>20812</c:v>
                </c:pt>
                <c:pt idx="253">
                  <c:v>20812</c:v>
                </c:pt>
                <c:pt idx="254">
                  <c:v>19464</c:v>
                </c:pt>
                <c:pt idx="255">
                  <c:v>19464</c:v>
                </c:pt>
                <c:pt idx="256">
                  <c:v>19464</c:v>
                </c:pt>
                <c:pt idx="257">
                  <c:v>19464</c:v>
                </c:pt>
                <c:pt idx="258">
                  <c:v>19464</c:v>
                </c:pt>
                <c:pt idx="259">
                  <c:v>19464</c:v>
                </c:pt>
                <c:pt idx="260">
                  <c:v>19464</c:v>
                </c:pt>
                <c:pt idx="261">
                  <c:v>20367</c:v>
                </c:pt>
                <c:pt idx="262">
                  <c:v>20367</c:v>
                </c:pt>
                <c:pt idx="263">
                  <c:v>20367</c:v>
                </c:pt>
                <c:pt idx="264">
                  <c:v>20367</c:v>
                </c:pt>
                <c:pt idx="265">
                  <c:v>20367</c:v>
                </c:pt>
                <c:pt idx="266">
                  <c:v>20367</c:v>
                </c:pt>
                <c:pt idx="267">
                  <c:v>20367</c:v>
                </c:pt>
                <c:pt idx="268">
                  <c:v>19413</c:v>
                </c:pt>
                <c:pt idx="269">
                  <c:v>19413</c:v>
                </c:pt>
                <c:pt idx="270">
                  <c:v>19413</c:v>
                </c:pt>
                <c:pt idx="271">
                  <c:v>19413</c:v>
                </c:pt>
                <c:pt idx="272">
                  <c:v>19413</c:v>
                </c:pt>
                <c:pt idx="273">
                  <c:v>19413</c:v>
                </c:pt>
                <c:pt idx="274">
                  <c:v>19413</c:v>
                </c:pt>
                <c:pt idx="275">
                  <c:v>18576</c:v>
                </c:pt>
                <c:pt idx="276">
                  <c:v>18576</c:v>
                </c:pt>
                <c:pt idx="277">
                  <c:v>18576</c:v>
                </c:pt>
                <c:pt idx="278">
                  <c:v>18576</c:v>
                </c:pt>
                <c:pt idx="279">
                  <c:v>18576</c:v>
                </c:pt>
                <c:pt idx="280">
                  <c:v>18576</c:v>
                </c:pt>
                <c:pt idx="281">
                  <c:v>18576</c:v>
                </c:pt>
                <c:pt idx="282">
                  <c:v>18445</c:v>
                </c:pt>
                <c:pt idx="283">
                  <c:v>18445</c:v>
                </c:pt>
                <c:pt idx="284">
                  <c:v>18445</c:v>
                </c:pt>
                <c:pt idx="285">
                  <c:v>18445</c:v>
                </c:pt>
                <c:pt idx="286">
                  <c:v>18445</c:v>
                </c:pt>
                <c:pt idx="287">
                  <c:v>18445</c:v>
                </c:pt>
                <c:pt idx="288">
                  <c:v>18445</c:v>
                </c:pt>
                <c:pt idx="289">
                  <c:v>19179</c:v>
                </c:pt>
                <c:pt idx="290">
                  <c:v>19179</c:v>
                </c:pt>
                <c:pt idx="291">
                  <c:v>19179</c:v>
                </c:pt>
                <c:pt idx="292">
                  <c:v>19179</c:v>
                </c:pt>
                <c:pt idx="293">
                  <c:v>19179</c:v>
                </c:pt>
                <c:pt idx="294">
                  <c:v>19179</c:v>
                </c:pt>
                <c:pt idx="295">
                  <c:v>19179</c:v>
                </c:pt>
                <c:pt idx="296">
                  <c:v>18689</c:v>
                </c:pt>
                <c:pt idx="297">
                  <c:v>18689</c:v>
                </c:pt>
                <c:pt idx="298">
                  <c:v>18689</c:v>
                </c:pt>
                <c:pt idx="299">
                  <c:v>18689</c:v>
                </c:pt>
                <c:pt idx="300">
                  <c:v>18689</c:v>
                </c:pt>
                <c:pt idx="301">
                  <c:v>18689</c:v>
                </c:pt>
                <c:pt idx="302">
                  <c:v>18689</c:v>
                </c:pt>
                <c:pt idx="303">
                  <c:v>19527</c:v>
                </c:pt>
                <c:pt idx="304">
                  <c:v>19527</c:v>
                </c:pt>
                <c:pt idx="305">
                  <c:v>19527</c:v>
                </c:pt>
                <c:pt idx="306">
                  <c:v>19527</c:v>
                </c:pt>
                <c:pt idx="307">
                  <c:v>19527</c:v>
                </c:pt>
                <c:pt idx="308">
                  <c:v>19527</c:v>
                </c:pt>
                <c:pt idx="309">
                  <c:v>19527</c:v>
                </c:pt>
                <c:pt idx="310">
                  <c:v>19527</c:v>
                </c:pt>
                <c:pt idx="311">
                  <c:v>19193</c:v>
                </c:pt>
                <c:pt idx="312">
                  <c:v>19193</c:v>
                </c:pt>
                <c:pt idx="313">
                  <c:v>19193</c:v>
                </c:pt>
                <c:pt idx="314">
                  <c:v>19193</c:v>
                </c:pt>
                <c:pt idx="315">
                  <c:v>19193</c:v>
                </c:pt>
                <c:pt idx="316">
                  <c:v>19193</c:v>
                </c:pt>
                <c:pt idx="317">
                  <c:v>19193</c:v>
                </c:pt>
                <c:pt idx="318">
                  <c:v>18704</c:v>
                </c:pt>
                <c:pt idx="319">
                  <c:v>18704</c:v>
                </c:pt>
                <c:pt idx="320">
                  <c:v>18704</c:v>
                </c:pt>
                <c:pt idx="321">
                  <c:v>18704</c:v>
                </c:pt>
                <c:pt idx="322">
                  <c:v>18704</c:v>
                </c:pt>
                <c:pt idx="323">
                  <c:v>18704</c:v>
                </c:pt>
                <c:pt idx="324">
                  <c:v>18704</c:v>
                </c:pt>
                <c:pt idx="325">
                  <c:v>18125</c:v>
                </c:pt>
                <c:pt idx="326">
                  <c:v>18125</c:v>
                </c:pt>
                <c:pt idx="327">
                  <c:v>18125</c:v>
                </c:pt>
                <c:pt idx="328">
                  <c:v>18125</c:v>
                </c:pt>
                <c:pt idx="329">
                  <c:v>18125</c:v>
                </c:pt>
                <c:pt idx="330">
                  <c:v>18125</c:v>
                </c:pt>
                <c:pt idx="331">
                  <c:v>18125</c:v>
                </c:pt>
                <c:pt idx="332">
                  <c:v>18242</c:v>
                </c:pt>
                <c:pt idx="333">
                  <c:v>18242</c:v>
                </c:pt>
                <c:pt idx="334">
                  <c:v>18242</c:v>
                </c:pt>
                <c:pt idx="335">
                  <c:v>18242</c:v>
                </c:pt>
                <c:pt idx="336">
                  <c:v>18242</c:v>
                </c:pt>
                <c:pt idx="337">
                  <c:v>18242</c:v>
                </c:pt>
                <c:pt idx="338">
                  <c:v>18242</c:v>
                </c:pt>
                <c:pt idx="339">
                  <c:v>20757</c:v>
                </c:pt>
                <c:pt idx="340">
                  <c:v>20757</c:v>
                </c:pt>
                <c:pt idx="341">
                  <c:v>20757</c:v>
                </c:pt>
                <c:pt idx="342">
                  <c:v>20757</c:v>
                </c:pt>
                <c:pt idx="343">
                  <c:v>20757</c:v>
                </c:pt>
                <c:pt idx="344">
                  <c:v>20757</c:v>
                </c:pt>
                <c:pt idx="345">
                  <c:v>20757</c:v>
                </c:pt>
                <c:pt idx="346">
                  <c:v>19106</c:v>
                </c:pt>
                <c:pt idx="347">
                  <c:v>19106</c:v>
                </c:pt>
                <c:pt idx="348">
                  <c:v>19106</c:v>
                </c:pt>
                <c:pt idx="349">
                  <c:v>19106</c:v>
                </c:pt>
                <c:pt idx="350">
                  <c:v>19106</c:v>
                </c:pt>
                <c:pt idx="351">
                  <c:v>19106</c:v>
                </c:pt>
                <c:pt idx="352">
                  <c:v>19106</c:v>
                </c:pt>
                <c:pt idx="353">
                  <c:v>19315</c:v>
                </c:pt>
                <c:pt idx="354">
                  <c:v>19315</c:v>
                </c:pt>
                <c:pt idx="355">
                  <c:v>19315</c:v>
                </c:pt>
                <c:pt idx="356">
                  <c:v>19315</c:v>
                </c:pt>
                <c:pt idx="357">
                  <c:v>19315</c:v>
                </c:pt>
                <c:pt idx="358">
                  <c:v>19315</c:v>
                </c:pt>
                <c:pt idx="359">
                  <c:v>19315</c:v>
                </c:pt>
                <c:pt idx="360">
                  <c:v>18574</c:v>
                </c:pt>
                <c:pt idx="361">
                  <c:v>18574</c:v>
                </c:pt>
                <c:pt idx="362">
                  <c:v>18574</c:v>
                </c:pt>
                <c:pt idx="363">
                  <c:v>18574</c:v>
                </c:pt>
                <c:pt idx="364">
                  <c:v>18574</c:v>
                </c:pt>
                <c:pt idx="365">
                  <c:v>18574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B7-4519-BA34-F1324CD2B8E0}"/>
            </c:ext>
          </c:extLst>
        </c:ser>
        <c:ser>
          <c:idx val="4"/>
          <c:order val="4"/>
          <c:tx>
            <c:strRef>
              <c:f>'PADD 3 graphs'!$F$4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'PADD 3 graphs'!$A$5:$A$370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'PADD 3 graphs'!$F$5:$F$370</c:f>
              <c:numCache>
                <c:formatCode>General</c:formatCode>
                <c:ptCount val="366"/>
                <c:pt idx="0">
                  <c:v>13773</c:v>
                </c:pt>
                <c:pt idx="1">
                  <c:v>13773</c:v>
                </c:pt>
                <c:pt idx="2">
                  <c:v>13773</c:v>
                </c:pt>
                <c:pt idx="3">
                  <c:v>13773</c:v>
                </c:pt>
                <c:pt idx="4">
                  <c:v>13773</c:v>
                </c:pt>
                <c:pt idx="5">
                  <c:v>13773</c:v>
                </c:pt>
                <c:pt idx="6">
                  <c:v>13773</c:v>
                </c:pt>
                <c:pt idx="7">
                  <c:v>13773</c:v>
                </c:pt>
                <c:pt idx="8">
                  <c:v>13773</c:v>
                </c:pt>
                <c:pt idx="9">
                  <c:v>13773</c:v>
                </c:pt>
                <c:pt idx="10">
                  <c:v>13773</c:v>
                </c:pt>
                <c:pt idx="11">
                  <c:v>14069</c:v>
                </c:pt>
                <c:pt idx="12">
                  <c:v>14069</c:v>
                </c:pt>
                <c:pt idx="13">
                  <c:v>14069</c:v>
                </c:pt>
                <c:pt idx="14">
                  <c:v>14069</c:v>
                </c:pt>
                <c:pt idx="15">
                  <c:v>14069</c:v>
                </c:pt>
                <c:pt idx="16">
                  <c:v>14069</c:v>
                </c:pt>
                <c:pt idx="17">
                  <c:v>14069</c:v>
                </c:pt>
                <c:pt idx="18">
                  <c:v>14824</c:v>
                </c:pt>
                <c:pt idx="19">
                  <c:v>14824</c:v>
                </c:pt>
                <c:pt idx="20">
                  <c:v>14824</c:v>
                </c:pt>
                <c:pt idx="21">
                  <c:v>14824</c:v>
                </c:pt>
                <c:pt idx="22">
                  <c:v>14824</c:v>
                </c:pt>
                <c:pt idx="23">
                  <c:v>14824</c:v>
                </c:pt>
                <c:pt idx="24">
                  <c:v>14824</c:v>
                </c:pt>
                <c:pt idx="25">
                  <c:v>14120</c:v>
                </c:pt>
                <c:pt idx="26">
                  <c:v>14120</c:v>
                </c:pt>
                <c:pt idx="27">
                  <c:v>14120</c:v>
                </c:pt>
                <c:pt idx="28">
                  <c:v>14120</c:v>
                </c:pt>
                <c:pt idx="29">
                  <c:v>14120</c:v>
                </c:pt>
                <c:pt idx="30">
                  <c:v>14120</c:v>
                </c:pt>
                <c:pt idx="31">
                  <c:v>14120</c:v>
                </c:pt>
                <c:pt idx="32">
                  <c:v>13957</c:v>
                </c:pt>
                <c:pt idx="33">
                  <c:v>13957</c:v>
                </c:pt>
                <c:pt idx="34">
                  <c:v>13957</c:v>
                </c:pt>
                <c:pt idx="35">
                  <c:v>13957</c:v>
                </c:pt>
                <c:pt idx="36">
                  <c:v>13957</c:v>
                </c:pt>
                <c:pt idx="37">
                  <c:v>13957</c:v>
                </c:pt>
                <c:pt idx="38">
                  <c:v>13957</c:v>
                </c:pt>
                <c:pt idx="39">
                  <c:v>13446</c:v>
                </c:pt>
                <c:pt idx="40">
                  <c:v>13446</c:v>
                </c:pt>
                <c:pt idx="41">
                  <c:v>13446</c:v>
                </c:pt>
                <c:pt idx="42">
                  <c:v>13446</c:v>
                </c:pt>
                <c:pt idx="43">
                  <c:v>13446</c:v>
                </c:pt>
                <c:pt idx="44">
                  <c:v>13446</c:v>
                </c:pt>
                <c:pt idx="45">
                  <c:v>13446</c:v>
                </c:pt>
                <c:pt idx="46">
                  <c:v>13895</c:v>
                </c:pt>
                <c:pt idx="47">
                  <c:v>13895</c:v>
                </c:pt>
                <c:pt idx="48">
                  <c:v>13895</c:v>
                </c:pt>
                <c:pt idx="49">
                  <c:v>13895</c:v>
                </c:pt>
                <c:pt idx="50">
                  <c:v>13895</c:v>
                </c:pt>
                <c:pt idx="51">
                  <c:v>13895</c:v>
                </c:pt>
                <c:pt idx="52">
                  <c:v>13895</c:v>
                </c:pt>
                <c:pt idx="53">
                  <c:v>14340</c:v>
                </c:pt>
                <c:pt idx="54">
                  <c:v>14340</c:v>
                </c:pt>
                <c:pt idx="55">
                  <c:v>14340</c:v>
                </c:pt>
                <c:pt idx="56">
                  <c:v>14340</c:v>
                </c:pt>
                <c:pt idx="57">
                  <c:v>14340</c:v>
                </c:pt>
                <c:pt idx="58">
                  <c:v>14340</c:v>
                </c:pt>
                <c:pt idx="59">
                  <c:v>14340</c:v>
                </c:pt>
                <c:pt idx="60">
                  <c:v>14250</c:v>
                </c:pt>
                <c:pt idx="61">
                  <c:v>14250</c:v>
                </c:pt>
                <c:pt idx="62">
                  <c:v>14250</c:v>
                </c:pt>
                <c:pt idx="63">
                  <c:v>14250</c:v>
                </c:pt>
                <c:pt idx="64">
                  <c:v>14250</c:v>
                </c:pt>
                <c:pt idx="65">
                  <c:v>14250</c:v>
                </c:pt>
                <c:pt idx="66">
                  <c:v>14250</c:v>
                </c:pt>
                <c:pt idx="67">
                  <c:v>13349</c:v>
                </c:pt>
                <c:pt idx="68">
                  <c:v>13349</c:v>
                </c:pt>
                <c:pt idx="69">
                  <c:v>13349</c:v>
                </c:pt>
                <c:pt idx="70">
                  <c:v>13349</c:v>
                </c:pt>
                <c:pt idx="71">
                  <c:v>13349</c:v>
                </c:pt>
                <c:pt idx="72">
                  <c:v>13349</c:v>
                </c:pt>
                <c:pt idx="73">
                  <c:v>13349</c:v>
                </c:pt>
                <c:pt idx="74">
                  <c:v>13499</c:v>
                </c:pt>
                <c:pt idx="75">
                  <c:v>13499</c:v>
                </c:pt>
                <c:pt idx="76">
                  <c:v>13499</c:v>
                </c:pt>
                <c:pt idx="77">
                  <c:v>13499</c:v>
                </c:pt>
                <c:pt idx="78">
                  <c:v>13499</c:v>
                </c:pt>
                <c:pt idx="79">
                  <c:v>13499</c:v>
                </c:pt>
                <c:pt idx="80">
                  <c:v>13499</c:v>
                </c:pt>
                <c:pt idx="81">
                  <c:v>14516</c:v>
                </c:pt>
                <c:pt idx="82">
                  <c:v>14516</c:v>
                </c:pt>
                <c:pt idx="83">
                  <c:v>14516</c:v>
                </c:pt>
                <c:pt idx="84">
                  <c:v>14516</c:v>
                </c:pt>
                <c:pt idx="85">
                  <c:v>14516</c:v>
                </c:pt>
                <c:pt idx="86">
                  <c:v>14516</c:v>
                </c:pt>
                <c:pt idx="87">
                  <c:v>14516</c:v>
                </c:pt>
                <c:pt idx="88">
                  <c:v>13489</c:v>
                </c:pt>
                <c:pt idx="89">
                  <c:v>13489</c:v>
                </c:pt>
                <c:pt idx="90">
                  <c:v>13489</c:v>
                </c:pt>
                <c:pt idx="91">
                  <c:v>13489</c:v>
                </c:pt>
                <c:pt idx="92">
                  <c:v>13489</c:v>
                </c:pt>
                <c:pt idx="93">
                  <c:v>13489</c:v>
                </c:pt>
                <c:pt idx="94">
                  <c:v>13489</c:v>
                </c:pt>
                <c:pt idx="95">
                  <c:v>13246</c:v>
                </c:pt>
                <c:pt idx="96">
                  <c:v>13246</c:v>
                </c:pt>
                <c:pt idx="97">
                  <c:v>13246</c:v>
                </c:pt>
                <c:pt idx="98">
                  <c:v>13246</c:v>
                </c:pt>
                <c:pt idx="99">
                  <c:v>13246</c:v>
                </c:pt>
                <c:pt idx="100">
                  <c:v>13246</c:v>
                </c:pt>
                <c:pt idx="101">
                  <c:v>13246</c:v>
                </c:pt>
                <c:pt idx="102">
                  <c:v>13969</c:v>
                </c:pt>
                <c:pt idx="103">
                  <c:v>13969</c:v>
                </c:pt>
                <c:pt idx="104">
                  <c:v>13969</c:v>
                </c:pt>
                <c:pt idx="105">
                  <c:v>13969</c:v>
                </c:pt>
                <c:pt idx="106">
                  <c:v>13969</c:v>
                </c:pt>
                <c:pt idx="107">
                  <c:v>13969</c:v>
                </c:pt>
                <c:pt idx="108">
                  <c:v>13969</c:v>
                </c:pt>
                <c:pt idx="109">
                  <c:v>14081</c:v>
                </c:pt>
                <c:pt idx="110">
                  <c:v>14081</c:v>
                </c:pt>
                <c:pt idx="111">
                  <c:v>14081</c:v>
                </c:pt>
                <c:pt idx="112">
                  <c:v>14081</c:v>
                </c:pt>
                <c:pt idx="113">
                  <c:v>14081</c:v>
                </c:pt>
                <c:pt idx="114">
                  <c:v>14081</c:v>
                </c:pt>
                <c:pt idx="115">
                  <c:v>14081</c:v>
                </c:pt>
                <c:pt idx="116">
                  <c:v>16252</c:v>
                </c:pt>
                <c:pt idx="117">
                  <c:v>16252</c:v>
                </c:pt>
                <c:pt idx="118">
                  <c:v>16252</c:v>
                </c:pt>
                <c:pt idx="119">
                  <c:v>16252</c:v>
                </c:pt>
                <c:pt idx="120">
                  <c:v>16252</c:v>
                </c:pt>
                <c:pt idx="121">
                  <c:v>16252</c:v>
                </c:pt>
                <c:pt idx="122">
                  <c:v>16252</c:v>
                </c:pt>
                <c:pt idx="123">
                  <c:v>15718</c:v>
                </c:pt>
                <c:pt idx="124">
                  <c:v>15718</c:v>
                </c:pt>
                <c:pt idx="125">
                  <c:v>15718</c:v>
                </c:pt>
                <c:pt idx="126">
                  <c:v>15718</c:v>
                </c:pt>
                <c:pt idx="127">
                  <c:v>15718</c:v>
                </c:pt>
                <c:pt idx="128">
                  <c:v>15718</c:v>
                </c:pt>
                <c:pt idx="129">
                  <c:v>15718</c:v>
                </c:pt>
                <c:pt idx="130">
                  <c:v>15539</c:v>
                </c:pt>
                <c:pt idx="131">
                  <c:v>15539</c:v>
                </c:pt>
                <c:pt idx="132">
                  <c:v>15539</c:v>
                </c:pt>
                <c:pt idx="133">
                  <c:v>15539</c:v>
                </c:pt>
                <c:pt idx="134">
                  <c:v>15539</c:v>
                </c:pt>
                <c:pt idx="135">
                  <c:v>15539</c:v>
                </c:pt>
                <c:pt idx="136">
                  <c:v>15539</c:v>
                </c:pt>
                <c:pt idx="137">
                  <c:v>16186</c:v>
                </c:pt>
                <c:pt idx="138">
                  <c:v>16186</c:v>
                </c:pt>
                <c:pt idx="139">
                  <c:v>16186</c:v>
                </c:pt>
                <c:pt idx="140">
                  <c:v>16186</c:v>
                </c:pt>
                <c:pt idx="141">
                  <c:v>16186</c:v>
                </c:pt>
                <c:pt idx="142">
                  <c:v>16186</c:v>
                </c:pt>
                <c:pt idx="143">
                  <c:v>16186</c:v>
                </c:pt>
                <c:pt idx="144">
                  <c:v>16275</c:v>
                </c:pt>
                <c:pt idx="145">
                  <c:v>16275</c:v>
                </c:pt>
                <c:pt idx="146">
                  <c:v>16275</c:v>
                </c:pt>
                <c:pt idx="147">
                  <c:v>16275</c:v>
                </c:pt>
                <c:pt idx="148">
                  <c:v>16275</c:v>
                </c:pt>
                <c:pt idx="149">
                  <c:v>16275</c:v>
                </c:pt>
                <c:pt idx="150">
                  <c:v>16275</c:v>
                </c:pt>
                <c:pt idx="151">
                  <c:v>16574</c:v>
                </c:pt>
                <c:pt idx="152">
                  <c:v>16574</c:v>
                </c:pt>
                <c:pt idx="153">
                  <c:v>16574</c:v>
                </c:pt>
                <c:pt idx="154">
                  <c:v>16574</c:v>
                </c:pt>
                <c:pt idx="155">
                  <c:v>16574</c:v>
                </c:pt>
                <c:pt idx="156">
                  <c:v>16574</c:v>
                </c:pt>
                <c:pt idx="157">
                  <c:v>16574</c:v>
                </c:pt>
                <c:pt idx="158">
                  <c:v>16293</c:v>
                </c:pt>
                <c:pt idx="159">
                  <c:v>16293</c:v>
                </c:pt>
                <c:pt idx="160">
                  <c:v>16293</c:v>
                </c:pt>
                <c:pt idx="161">
                  <c:v>16293</c:v>
                </c:pt>
                <c:pt idx="162">
                  <c:v>16293</c:v>
                </c:pt>
                <c:pt idx="163">
                  <c:v>16293</c:v>
                </c:pt>
                <c:pt idx="164">
                  <c:v>16293</c:v>
                </c:pt>
                <c:pt idx="165">
                  <c:v>15961</c:v>
                </c:pt>
                <c:pt idx="166">
                  <c:v>15961</c:v>
                </c:pt>
                <c:pt idx="167">
                  <c:v>15961</c:v>
                </c:pt>
                <c:pt idx="168">
                  <c:v>15961</c:v>
                </c:pt>
                <c:pt idx="169">
                  <c:v>15961</c:v>
                </c:pt>
                <c:pt idx="170">
                  <c:v>15961</c:v>
                </c:pt>
                <c:pt idx="171">
                  <c:v>15961</c:v>
                </c:pt>
                <c:pt idx="172">
                  <c:v>16074</c:v>
                </c:pt>
                <c:pt idx="173">
                  <c:v>16074</c:v>
                </c:pt>
                <c:pt idx="174">
                  <c:v>16074</c:v>
                </c:pt>
                <c:pt idx="175">
                  <c:v>16074</c:v>
                </c:pt>
                <c:pt idx="176">
                  <c:v>16074</c:v>
                </c:pt>
                <c:pt idx="177">
                  <c:v>16074</c:v>
                </c:pt>
                <c:pt idx="178">
                  <c:v>16074</c:v>
                </c:pt>
                <c:pt idx="179">
                  <c:v>16530</c:v>
                </c:pt>
                <c:pt idx="180">
                  <c:v>16530</c:v>
                </c:pt>
                <c:pt idx="181">
                  <c:v>16530</c:v>
                </c:pt>
                <c:pt idx="182">
                  <c:v>16530</c:v>
                </c:pt>
                <c:pt idx="183">
                  <c:v>16530</c:v>
                </c:pt>
                <c:pt idx="184">
                  <c:v>16530</c:v>
                </c:pt>
                <c:pt idx="185">
                  <c:v>16530</c:v>
                </c:pt>
                <c:pt idx="186">
                  <c:v>16169</c:v>
                </c:pt>
                <c:pt idx="187">
                  <c:v>16169</c:v>
                </c:pt>
                <c:pt idx="188">
                  <c:v>16169</c:v>
                </c:pt>
                <c:pt idx="189">
                  <c:v>16169</c:v>
                </c:pt>
                <c:pt idx="190">
                  <c:v>16169</c:v>
                </c:pt>
                <c:pt idx="191">
                  <c:v>16169</c:v>
                </c:pt>
                <c:pt idx="192">
                  <c:v>16169</c:v>
                </c:pt>
                <c:pt idx="193">
                  <c:v>16734</c:v>
                </c:pt>
                <c:pt idx="194">
                  <c:v>16734</c:v>
                </c:pt>
                <c:pt idx="195">
                  <c:v>16734</c:v>
                </c:pt>
                <c:pt idx="196">
                  <c:v>16734</c:v>
                </c:pt>
                <c:pt idx="197">
                  <c:v>16734</c:v>
                </c:pt>
                <c:pt idx="198">
                  <c:v>16734</c:v>
                </c:pt>
                <c:pt idx="199">
                  <c:v>16734</c:v>
                </c:pt>
                <c:pt idx="200">
                  <c:v>17089</c:v>
                </c:pt>
                <c:pt idx="201">
                  <c:v>17089</c:v>
                </c:pt>
                <c:pt idx="202">
                  <c:v>17089</c:v>
                </c:pt>
                <c:pt idx="203">
                  <c:v>17089</c:v>
                </c:pt>
                <c:pt idx="204">
                  <c:v>17089</c:v>
                </c:pt>
                <c:pt idx="205">
                  <c:v>17089</c:v>
                </c:pt>
                <c:pt idx="206">
                  <c:v>17089</c:v>
                </c:pt>
                <c:pt idx="207">
                  <c:v>17367</c:v>
                </c:pt>
                <c:pt idx="208">
                  <c:v>17367</c:v>
                </c:pt>
                <c:pt idx="209">
                  <c:v>17367</c:v>
                </c:pt>
                <c:pt idx="210">
                  <c:v>17367</c:v>
                </c:pt>
                <c:pt idx="211">
                  <c:v>17367</c:v>
                </c:pt>
                <c:pt idx="212">
                  <c:v>17367</c:v>
                </c:pt>
                <c:pt idx="213">
                  <c:v>17367</c:v>
                </c:pt>
                <c:pt idx="214">
                  <c:v>17698</c:v>
                </c:pt>
                <c:pt idx="215">
                  <c:v>17698</c:v>
                </c:pt>
                <c:pt idx="216">
                  <c:v>17698</c:v>
                </c:pt>
                <c:pt idx="217">
                  <c:v>17698</c:v>
                </c:pt>
                <c:pt idx="218">
                  <c:v>17698</c:v>
                </c:pt>
                <c:pt idx="219">
                  <c:v>17698</c:v>
                </c:pt>
                <c:pt idx="220">
                  <c:v>17698</c:v>
                </c:pt>
                <c:pt idx="221">
                  <c:v>16977</c:v>
                </c:pt>
                <c:pt idx="222">
                  <c:v>16977</c:v>
                </c:pt>
                <c:pt idx="223">
                  <c:v>16977</c:v>
                </c:pt>
                <c:pt idx="224">
                  <c:v>16977</c:v>
                </c:pt>
                <c:pt idx="225">
                  <c:v>16977</c:v>
                </c:pt>
                <c:pt idx="226">
                  <c:v>16977</c:v>
                </c:pt>
                <c:pt idx="227">
                  <c:v>16977</c:v>
                </c:pt>
                <c:pt idx="228">
                  <c:v>17492</c:v>
                </c:pt>
                <c:pt idx="229">
                  <c:v>17492</c:v>
                </c:pt>
                <c:pt idx="230">
                  <c:v>17492</c:v>
                </c:pt>
                <c:pt idx="231">
                  <c:v>17492</c:v>
                </c:pt>
                <c:pt idx="232">
                  <c:v>17492</c:v>
                </c:pt>
                <c:pt idx="233">
                  <c:v>17492</c:v>
                </c:pt>
                <c:pt idx="234">
                  <c:v>17492</c:v>
                </c:pt>
                <c:pt idx="235">
                  <c:v>17810</c:v>
                </c:pt>
                <c:pt idx="236">
                  <c:v>17810</c:v>
                </c:pt>
                <c:pt idx="237">
                  <c:v>17810</c:v>
                </c:pt>
                <c:pt idx="238">
                  <c:v>17810</c:v>
                </c:pt>
                <c:pt idx="239">
                  <c:v>17810</c:v>
                </c:pt>
                <c:pt idx="240">
                  <c:v>17810</c:v>
                </c:pt>
                <c:pt idx="241">
                  <c:v>17810</c:v>
                </c:pt>
                <c:pt idx="242">
                  <c:v>17489</c:v>
                </c:pt>
                <c:pt idx="243">
                  <c:v>17489</c:v>
                </c:pt>
                <c:pt idx="244">
                  <c:v>17489</c:v>
                </c:pt>
                <c:pt idx="245">
                  <c:v>17489</c:v>
                </c:pt>
                <c:pt idx="246">
                  <c:v>17489</c:v>
                </c:pt>
                <c:pt idx="247">
                  <c:v>17489</c:v>
                </c:pt>
                <c:pt idx="248">
                  <c:v>17489</c:v>
                </c:pt>
                <c:pt idx="249">
                  <c:v>17067</c:v>
                </c:pt>
                <c:pt idx="250">
                  <c:v>17067</c:v>
                </c:pt>
                <c:pt idx="251">
                  <c:v>17067</c:v>
                </c:pt>
                <c:pt idx="252">
                  <c:v>17067</c:v>
                </c:pt>
                <c:pt idx="253">
                  <c:v>17067</c:v>
                </c:pt>
                <c:pt idx="254">
                  <c:v>17067</c:v>
                </c:pt>
                <c:pt idx="255">
                  <c:v>17067</c:v>
                </c:pt>
                <c:pt idx="256">
                  <c:v>17453</c:v>
                </c:pt>
                <c:pt idx="257">
                  <c:v>17453</c:v>
                </c:pt>
                <c:pt idx="258">
                  <c:v>17453</c:v>
                </c:pt>
                <c:pt idx="259">
                  <c:v>17453</c:v>
                </c:pt>
                <c:pt idx="260">
                  <c:v>17453</c:v>
                </c:pt>
                <c:pt idx="261">
                  <c:v>17453</c:v>
                </c:pt>
                <c:pt idx="262">
                  <c:v>17453</c:v>
                </c:pt>
                <c:pt idx="263">
                  <c:v>17529</c:v>
                </c:pt>
                <c:pt idx="264">
                  <c:v>17529</c:v>
                </c:pt>
                <c:pt idx="265">
                  <c:v>17529</c:v>
                </c:pt>
                <c:pt idx="266">
                  <c:v>17529</c:v>
                </c:pt>
                <c:pt idx="267">
                  <c:v>17529</c:v>
                </c:pt>
                <c:pt idx="268">
                  <c:v>17529</c:v>
                </c:pt>
                <c:pt idx="269">
                  <c:v>17529</c:v>
                </c:pt>
                <c:pt idx="270">
                  <c:v>17469</c:v>
                </c:pt>
                <c:pt idx="271">
                  <c:v>17469</c:v>
                </c:pt>
                <c:pt idx="272">
                  <c:v>17469</c:v>
                </c:pt>
                <c:pt idx="273">
                  <c:v>17469</c:v>
                </c:pt>
                <c:pt idx="274">
                  <c:v>17469</c:v>
                </c:pt>
                <c:pt idx="275">
                  <c:v>17469</c:v>
                </c:pt>
                <c:pt idx="276">
                  <c:v>17469</c:v>
                </c:pt>
                <c:pt idx="277">
                  <c:v>18218</c:v>
                </c:pt>
                <c:pt idx="278">
                  <c:v>18218</c:v>
                </c:pt>
                <c:pt idx="279">
                  <c:v>18218</c:v>
                </c:pt>
                <c:pt idx="280">
                  <c:v>18218</c:v>
                </c:pt>
                <c:pt idx="281">
                  <c:v>18218</c:v>
                </c:pt>
                <c:pt idx="282">
                  <c:v>18218</c:v>
                </c:pt>
                <c:pt idx="283">
                  <c:v>18218</c:v>
                </c:pt>
                <c:pt idx="284">
                  <c:v>18317</c:v>
                </c:pt>
                <c:pt idx="285">
                  <c:v>18317</c:v>
                </c:pt>
                <c:pt idx="286">
                  <c:v>18317</c:v>
                </c:pt>
                <c:pt idx="287">
                  <c:v>18317</c:v>
                </c:pt>
                <c:pt idx="288">
                  <c:v>18317</c:v>
                </c:pt>
                <c:pt idx="289">
                  <c:v>18317</c:v>
                </c:pt>
                <c:pt idx="290">
                  <c:v>18317</c:v>
                </c:pt>
                <c:pt idx="291">
                  <c:v>18893</c:v>
                </c:pt>
                <c:pt idx="292">
                  <c:v>18893</c:v>
                </c:pt>
                <c:pt idx="293">
                  <c:v>18893</c:v>
                </c:pt>
                <c:pt idx="294">
                  <c:v>18893</c:v>
                </c:pt>
                <c:pt idx="295">
                  <c:v>18893</c:v>
                </c:pt>
                <c:pt idx="296">
                  <c:v>18893</c:v>
                </c:pt>
                <c:pt idx="297">
                  <c:v>18893</c:v>
                </c:pt>
                <c:pt idx="298">
                  <c:v>18116</c:v>
                </c:pt>
                <c:pt idx="299">
                  <c:v>18116</c:v>
                </c:pt>
                <c:pt idx="300">
                  <c:v>18116</c:v>
                </c:pt>
                <c:pt idx="301">
                  <c:v>18116</c:v>
                </c:pt>
                <c:pt idx="302">
                  <c:v>18116</c:v>
                </c:pt>
                <c:pt idx="303">
                  <c:v>18116</c:v>
                </c:pt>
                <c:pt idx="304">
                  <c:v>18116</c:v>
                </c:pt>
                <c:pt idx="305">
                  <c:v>18046</c:v>
                </c:pt>
                <c:pt idx="306">
                  <c:v>18046</c:v>
                </c:pt>
                <c:pt idx="307">
                  <c:v>18046</c:v>
                </c:pt>
                <c:pt idx="308">
                  <c:v>18046</c:v>
                </c:pt>
                <c:pt idx="309">
                  <c:v>18046</c:v>
                </c:pt>
                <c:pt idx="310">
                  <c:v>18046</c:v>
                </c:pt>
                <c:pt idx="311">
                  <c:v>18046</c:v>
                </c:pt>
                <c:pt idx="312">
                  <c:v>18477</c:v>
                </c:pt>
                <c:pt idx="313">
                  <c:v>18477</c:v>
                </c:pt>
                <c:pt idx="314">
                  <c:v>18477</c:v>
                </c:pt>
                <c:pt idx="315">
                  <c:v>18477</c:v>
                </c:pt>
                <c:pt idx="316">
                  <c:v>18477</c:v>
                </c:pt>
                <c:pt idx="317">
                  <c:v>18477</c:v>
                </c:pt>
                <c:pt idx="318">
                  <c:v>18477</c:v>
                </c:pt>
                <c:pt idx="319">
                  <c:v>17800</c:v>
                </c:pt>
                <c:pt idx="320">
                  <c:v>17800</c:v>
                </c:pt>
                <c:pt idx="321">
                  <c:v>17800</c:v>
                </c:pt>
                <c:pt idx="322">
                  <c:v>17800</c:v>
                </c:pt>
                <c:pt idx="323">
                  <c:v>17800</c:v>
                </c:pt>
                <c:pt idx="324">
                  <c:v>17800</c:v>
                </c:pt>
                <c:pt idx="325">
                  <c:v>17800</c:v>
                </c:pt>
                <c:pt idx="326">
                  <c:v>16855</c:v>
                </c:pt>
                <c:pt idx="327">
                  <c:v>16855</c:v>
                </c:pt>
                <c:pt idx="328">
                  <c:v>16855</c:v>
                </c:pt>
                <c:pt idx="329">
                  <c:v>16855</c:v>
                </c:pt>
                <c:pt idx="330">
                  <c:v>16855</c:v>
                </c:pt>
                <c:pt idx="331">
                  <c:v>16855</c:v>
                </c:pt>
                <c:pt idx="332">
                  <c:v>16855</c:v>
                </c:pt>
                <c:pt idx="333">
                  <c:v>16199</c:v>
                </c:pt>
                <c:pt idx="334">
                  <c:v>16199</c:v>
                </c:pt>
                <c:pt idx="335">
                  <c:v>16199</c:v>
                </c:pt>
                <c:pt idx="336">
                  <c:v>16199</c:v>
                </c:pt>
                <c:pt idx="337">
                  <c:v>16199</c:v>
                </c:pt>
                <c:pt idx="338">
                  <c:v>16199</c:v>
                </c:pt>
                <c:pt idx="339">
                  <c:v>16199</c:v>
                </c:pt>
                <c:pt idx="340">
                  <c:v>16680</c:v>
                </c:pt>
                <c:pt idx="341">
                  <c:v>16680</c:v>
                </c:pt>
                <c:pt idx="342">
                  <c:v>16680</c:v>
                </c:pt>
                <c:pt idx="343">
                  <c:v>16680</c:v>
                </c:pt>
                <c:pt idx="344">
                  <c:v>16680</c:v>
                </c:pt>
                <c:pt idx="345">
                  <c:v>16680</c:v>
                </c:pt>
                <c:pt idx="346">
                  <c:v>16680</c:v>
                </c:pt>
                <c:pt idx="347">
                  <c:v>16379</c:v>
                </c:pt>
                <c:pt idx="348">
                  <c:v>16379</c:v>
                </c:pt>
                <c:pt idx="349">
                  <c:v>16379</c:v>
                </c:pt>
                <c:pt idx="350">
                  <c:v>16379</c:v>
                </c:pt>
                <c:pt idx="351">
                  <c:v>16379</c:v>
                </c:pt>
                <c:pt idx="352">
                  <c:v>16379</c:v>
                </c:pt>
                <c:pt idx="353">
                  <c:v>16379</c:v>
                </c:pt>
                <c:pt idx="354">
                  <c:v>15785</c:v>
                </c:pt>
                <c:pt idx="355">
                  <c:v>15785</c:v>
                </c:pt>
                <c:pt idx="356">
                  <c:v>15785</c:v>
                </c:pt>
                <c:pt idx="357">
                  <c:v>15785</c:v>
                </c:pt>
                <c:pt idx="358">
                  <c:v>15785</c:v>
                </c:pt>
                <c:pt idx="359">
                  <c:v>15785</c:v>
                </c:pt>
                <c:pt idx="360">
                  <c:v>15785</c:v>
                </c:pt>
                <c:pt idx="361">
                  <c:v>15920</c:v>
                </c:pt>
                <c:pt idx="362">
                  <c:v>15920</c:v>
                </c:pt>
                <c:pt idx="363">
                  <c:v>15920</c:v>
                </c:pt>
                <c:pt idx="364">
                  <c:v>15920</c:v>
                </c:pt>
                <c:pt idx="365">
                  <c:v>15920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B7-4519-BA34-F1324CD2B8E0}"/>
            </c:ext>
          </c:extLst>
        </c:ser>
        <c:ser>
          <c:idx val="5"/>
          <c:order val="5"/>
          <c:tx>
            <c:strRef>
              <c:f>'PADD 3 graphs'!$G$4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'PADD 3 graphs'!$A$5:$A$370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'PADD 3 graphs'!$G$5:$G$370</c:f>
              <c:numCache>
                <c:formatCode>General</c:formatCode>
                <c:ptCount val="3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12063</c:v>
                </c:pt>
                <c:pt idx="209">
                  <c:v>12063</c:v>
                </c:pt>
                <c:pt idx="210">
                  <c:v>12063</c:v>
                </c:pt>
                <c:pt idx="211">
                  <c:v>12063</c:v>
                </c:pt>
                <c:pt idx="212">
                  <c:v>12063</c:v>
                </c:pt>
                <c:pt idx="213">
                  <c:v>12063</c:v>
                </c:pt>
                <c:pt idx="214">
                  <c:v>12063</c:v>
                </c:pt>
                <c:pt idx="215">
                  <c:v>12036</c:v>
                </c:pt>
                <c:pt idx="216">
                  <c:v>12036</c:v>
                </c:pt>
                <c:pt idx="217">
                  <c:v>12036</c:v>
                </c:pt>
                <c:pt idx="218">
                  <c:v>12036</c:v>
                </c:pt>
                <c:pt idx="219">
                  <c:v>12036</c:v>
                </c:pt>
                <c:pt idx="220">
                  <c:v>12036</c:v>
                </c:pt>
                <c:pt idx="221">
                  <c:v>12036</c:v>
                </c:pt>
                <c:pt idx="222">
                  <c:v>12282</c:v>
                </c:pt>
                <c:pt idx="223">
                  <c:v>12282</c:v>
                </c:pt>
                <c:pt idx="224">
                  <c:v>12282</c:v>
                </c:pt>
                <c:pt idx="225">
                  <c:v>12282</c:v>
                </c:pt>
                <c:pt idx="226">
                  <c:v>12282</c:v>
                </c:pt>
                <c:pt idx="227">
                  <c:v>12282</c:v>
                </c:pt>
                <c:pt idx="228">
                  <c:v>12282</c:v>
                </c:pt>
                <c:pt idx="229">
                  <c:v>13054</c:v>
                </c:pt>
                <c:pt idx="230">
                  <c:v>13054</c:v>
                </c:pt>
                <c:pt idx="231">
                  <c:v>13054</c:v>
                </c:pt>
                <c:pt idx="232">
                  <c:v>13054</c:v>
                </c:pt>
                <c:pt idx="233">
                  <c:v>13054</c:v>
                </c:pt>
                <c:pt idx="234">
                  <c:v>13054</c:v>
                </c:pt>
                <c:pt idx="235">
                  <c:v>13054</c:v>
                </c:pt>
                <c:pt idx="236">
                  <c:v>13448</c:v>
                </c:pt>
                <c:pt idx="237">
                  <c:v>13448</c:v>
                </c:pt>
                <c:pt idx="238">
                  <c:v>13448</c:v>
                </c:pt>
                <c:pt idx="239">
                  <c:v>13448</c:v>
                </c:pt>
                <c:pt idx="240">
                  <c:v>13448</c:v>
                </c:pt>
                <c:pt idx="241">
                  <c:v>13448</c:v>
                </c:pt>
                <c:pt idx="242">
                  <c:v>13448</c:v>
                </c:pt>
                <c:pt idx="243">
                  <c:v>14044</c:v>
                </c:pt>
                <c:pt idx="244">
                  <c:v>14044</c:v>
                </c:pt>
                <c:pt idx="245">
                  <c:v>14044</c:v>
                </c:pt>
                <c:pt idx="246">
                  <c:v>14044</c:v>
                </c:pt>
                <c:pt idx="247">
                  <c:v>14044</c:v>
                </c:pt>
                <c:pt idx="248">
                  <c:v>14044</c:v>
                </c:pt>
                <c:pt idx="249">
                  <c:v>14044</c:v>
                </c:pt>
                <c:pt idx="250">
                  <c:v>13287</c:v>
                </c:pt>
                <c:pt idx="251">
                  <c:v>13287</c:v>
                </c:pt>
                <c:pt idx="252">
                  <c:v>13287</c:v>
                </c:pt>
                <c:pt idx="253">
                  <c:v>13287</c:v>
                </c:pt>
                <c:pt idx="254">
                  <c:v>13287</c:v>
                </c:pt>
                <c:pt idx="255">
                  <c:v>13287</c:v>
                </c:pt>
                <c:pt idx="256">
                  <c:v>13287</c:v>
                </c:pt>
                <c:pt idx="257">
                  <c:v>12318</c:v>
                </c:pt>
                <c:pt idx="258">
                  <c:v>12318</c:v>
                </c:pt>
                <c:pt idx="259">
                  <c:v>12318</c:v>
                </c:pt>
                <c:pt idx="260">
                  <c:v>12318</c:v>
                </c:pt>
                <c:pt idx="261">
                  <c:v>12318</c:v>
                </c:pt>
                <c:pt idx="262">
                  <c:v>12318</c:v>
                </c:pt>
                <c:pt idx="263">
                  <c:v>12318</c:v>
                </c:pt>
                <c:pt idx="264">
                  <c:v>12639</c:v>
                </c:pt>
                <c:pt idx="265">
                  <c:v>12639</c:v>
                </c:pt>
                <c:pt idx="266">
                  <c:v>12639</c:v>
                </c:pt>
                <c:pt idx="267">
                  <c:v>12639</c:v>
                </c:pt>
                <c:pt idx="268">
                  <c:v>12639</c:v>
                </c:pt>
                <c:pt idx="269">
                  <c:v>12639</c:v>
                </c:pt>
                <c:pt idx="270">
                  <c:v>12639</c:v>
                </c:pt>
                <c:pt idx="271">
                  <c:v>13079</c:v>
                </c:pt>
                <c:pt idx="272">
                  <c:v>13079</c:v>
                </c:pt>
                <c:pt idx="273">
                  <c:v>13079</c:v>
                </c:pt>
                <c:pt idx="274">
                  <c:v>13079</c:v>
                </c:pt>
                <c:pt idx="275">
                  <c:v>13079</c:v>
                </c:pt>
                <c:pt idx="276">
                  <c:v>13079</c:v>
                </c:pt>
                <c:pt idx="277">
                  <c:v>13079</c:v>
                </c:pt>
                <c:pt idx="278">
                  <c:v>12513</c:v>
                </c:pt>
                <c:pt idx="279">
                  <c:v>12513</c:v>
                </c:pt>
                <c:pt idx="280">
                  <c:v>12513</c:v>
                </c:pt>
                <c:pt idx="281">
                  <c:v>12513</c:v>
                </c:pt>
                <c:pt idx="282">
                  <c:v>12513</c:v>
                </c:pt>
                <c:pt idx="283">
                  <c:v>12513</c:v>
                </c:pt>
                <c:pt idx="284">
                  <c:v>12513</c:v>
                </c:pt>
                <c:pt idx="285">
                  <c:v>12412</c:v>
                </c:pt>
                <c:pt idx="286">
                  <c:v>12412</c:v>
                </c:pt>
                <c:pt idx="287">
                  <c:v>12412</c:v>
                </c:pt>
                <c:pt idx="288">
                  <c:v>12412</c:v>
                </c:pt>
                <c:pt idx="289">
                  <c:v>12412</c:v>
                </c:pt>
                <c:pt idx="290">
                  <c:v>12412</c:v>
                </c:pt>
                <c:pt idx="291">
                  <c:v>12412</c:v>
                </c:pt>
                <c:pt idx="292">
                  <c:v>12340</c:v>
                </c:pt>
                <c:pt idx="293">
                  <c:v>12340</c:v>
                </c:pt>
                <c:pt idx="294">
                  <c:v>12340</c:v>
                </c:pt>
                <c:pt idx="295">
                  <c:v>12340</c:v>
                </c:pt>
                <c:pt idx="296">
                  <c:v>12340</c:v>
                </c:pt>
                <c:pt idx="297">
                  <c:v>12340</c:v>
                </c:pt>
                <c:pt idx="298">
                  <c:v>12340</c:v>
                </c:pt>
                <c:pt idx="299">
                  <c:v>12815</c:v>
                </c:pt>
                <c:pt idx="300">
                  <c:v>12815</c:v>
                </c:pt>
                <c:pt idx="301">
                  <c:v>12815</c:v>
                </c:pt>
                <c:pt idx="302">
                  <c:v>12815</c:v>
                </c:pt>
                <c:pt idx="303">
                  <c:v>12815</c:v>
                </c:pt>
                <c:pt idx="304">
                  <c:v>12815</c:v>
                </c:pt>
                <c:pt idx="305">
                  <c:v>12815</c:v>
                </c:pt>
                <c:pt idx="306">
                  <c:v>12815</c:v>
                </c:pt>
                <c:pt idx="307">
                  <c:v>13158</c:v>
                </c:pt>
                <c:pt idx="308">
                  <c:v>13158</c:v>
                </c:pt>
                <c:pt idx="309">
                  <c:v>13158</c:v>
                </c:pt>
                <c:pt idx="310">
                  <c:v>13158</c:v>
                </c:pt>
                <c:pt idx="311">
                  <c:v>13158</c:v>
                </c:pt>
                <c:pt idx="312">
                  <c:v>13158</c:v>
                </c:pt>
                <c:pt idx="313">
                  <c:v>13158</c:v>
                </c:pt>
                <c:pt idx="314">
                  <c:v>12614</c:v>
                </c:pt>
                <c:pt idx="315">
                  <c:v>12614</c:v>
                </c:pt>
                <c:pt idx="316">
                  <c:v>12614</c:v>
                </c:pt>
                <c:pt idx="317">
                  <c:v>12614</c:v>
                </c:pt>
                <c:pt idx="318">
                  <c:v>12614</c:v>
                </c:pt>
                <c:pt idx="319">
                  <c:v>12614</c:v>
                </c:pt>
                <c:pt idx="320">
                  <c:v>12614</c:v>
                </c:pt>
                <c:pt idx="321">
                  <c:v>12621</c:v>
                </c:pt>
                <c:pt idx="322">
                  <c:v>12621</c:v>
                </c:pt>
                <c:pt idx="323">
                  <c:v>12621</c:v>
                </c:pt>
                <c:pt idx="324">
                  <c:v>12621</c:v>
                </c:pt>
                <c:pt idx="325">
                  <c:v>12621</c:v>
                </c:pt>
                <c:pt idx="326">
                  <c:v>12621</c:v>
                </c:pt>
                <c:pt idx="327">
                  <c:v>12621</c:v>
                </c:pt>
                <c:pt idx="328">
                  <c:v>13057</c:v>
                </c:pt>
                <c:pt idx="329">
                  <c:v>13057</c:v>
                </c:pt>
                <c:pt idx="330">
                  <c:v>13057</c:v>
                </c:pt>
                <c:pt idx="331">
                  <c:v>13057</c:v>
                </c:pt>
                <c:pt idx="332">
                  <c:v>13057</c:v>
                </c:pt>
                <c:pt idx="333">
                  <c:v>13057</c:v>
                </c:pt>
                <c:pt idx="334">
                  <c:v>13057</c:v>
                </c:pt>
                <c:pt idx="335">
                  <c:v>12706</c:v>
                </c:pt>
                <c:pt idx="336">
                  <c:v>12706</c:v>
                </c:pt>
                <c:pt idx="337">
                  <c:v>12706</c:v>
                </c:pt>
                <c:pt idx="338">
                  <c:v>12706</c:v>
                </c:pt>
                <c:pt idx="339">
                  <c:v>12706</c:v>
                </c:pt>
                <c:pt idx="340">
                  <c:v>12706</c:v>
                </c:pt>
                <c:pt idx="341">
                  <c:v>12706</c:v>
                </c:pt>
                <c:pt idx="342">
                  <c:v>12155</c:v>
                </c:pt>
                <c:pt idx="343">
                  <c:v>12155</c:v>
                </c:pt>
                <c:pt idx="344">
                  <c:v>12155</c:v>
                </c:pt>
                <c:pt idx="345">
                  <c:v>12155</c:v>
                </c:pt>
                <c:pt idx="346">
                  <c:v>12155</c:v>
                </c:pt>
                <c:pt idx="347">
                  <c:v>12155</c:v>
                </c:pt>
                <c:pt idx="348">
                  <c:v>12155</c:v>
                </c:pt>
                <c:pt idx="349">
                  <c:v>13206</c:v>
                </c:pt>
                <c:pt idx="350">
                  <c:v>13206</c:v>
                </c:pt>
                <c:pt idx="351">
                  <c:v>13206</c:v>
                </c:pt>
                <c:pt idx="352">
                  <c:v>13206</c:v>
                </c:pt>
                <c:pt idx="353">
                  <c:v>13206</c:v>
                </c:pt>
                <c:pt idx="354">
                  <c:v>13206</c:v>
                </c:pt>
                <c:pt idx="355">
                  <c:v>13206</c:v>
                </c:pt>
                <c:pt idx="356">
                  <c:v>13370</c:v>
                </c:pt>
                <c:pt idx="357">
                  <c:v>13370</c:v>
                </c:pt>
                <c:pt idx="358">
                  <c:v>13370</c:v>
                </c:pt>
                <c:pt idx="359">
                  <c:v>13370</c:v>
                </c:pt>
                <c:pt idx="360">
                  <c:v>13370</c:v>
                </c:pt>
                <c:pt idx="361">
                  <c:v>13370</c:v>
                </c:pt>
                <c:pt idx="362">
                  <c:v>13370</c:v>
                </c:pt>
                <c:pt idx="363">
                  <c:v>13773</c:v>
                </c:pt>
                <c:pt idx="364">
                  <c:v>13773</c:v>
                </c:pt>
                <c:pt idx="365">
                  <c:v>13773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B7-4519-BA34-F1324CD2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132568"/>
        <c:axId val="1043697200"/>
      </c:lineChart>
      <c:dateAx>
        <c:axId val="114713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97200"/>
        <c:crosses val="autoZero"/>
        <c:auto val="1"/>
        <c:lblOffset val="100"/>
        <c:baseTimeUnit val="days"/>
        <c:majorUnit val="1"/>
        <c:majorTimeUnit val="months"/>
      </c:dateAx>
      <c:valAx>
        <c:axId val="1043697200"/>
        <c:scaling>
          <c:orientation val="minMax"/>
          <c:max val="24000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Qunatity (1,000</a:t>
                </a:r>
                <a:r>
                  <a:rPr lang="en-GB" baseline="0"/>
                  <a:t> barrels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3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sng" baseline="0">
                <a:solidFill>
                  <a:sysClr val="windowText" lastClr="000000"/>
                </a:solidFill>
                <a:effectLst/>
              </a:rPr>
              <a:t>Singapore fuel oil stocks (IE weekly data)</a:t>
            </a:r>
            <a:endParaRPr lang="en-GB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6"/>
          <c:tx>
            <c:strRef>
              <c:f>'Data graphs'!$H$4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'Data graphs'!$A$5:$A$370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'Data graphs'!$H$5:$H$370</c:f>
              <c:numCache>
                <c:formatCode>General</c:formatCode>
                <c:ptCount val="366"/>
                <c:pt idx="0">
                  <c:v>19564</c:v>
                </c:pt>
                <c:pt idx="1">
                  <c:v>19564</c:v>
                </c:pt>
                <c:pt idx="2">
                  <c:v>19564</c:v>
                </c:pt>
                <c:pt idx="3">
                  <c:v>19564</c:v>
                </c:pt>
                <c:pt idx="4">
                  <c:v>19564</c:v>
                </c:pt>
                <c:pt idx="5">
                  <c:v>19564</c:v>
                </c:pt>
                <c:pt idx="6">
                  <c:v>19564</c:v>
                </c:pt>
                <c:pt idx="7">
                  <c:v>19564</c:v>
                </c:pt>
                <c:pt idx="8">
                  <c:v>19564</c:v>
                </c:pt>
                <c:pt idx="9">
                  <c:v>20394</c:v>
                </c:pt>
                <c:pt idx="10">
                  <c:v>20394</c:v>
                </c:pt>
                <c:pt idx="11">
                  <c:v>20394</c:v>
                </c:pt>
                <c:pt idx="12">
                  <c:v>20394</c:v>
                </c:pt>
                <c:pt idx="13">
                  <c:v>20394</c:v>
                </c:pt>
                <c:pt idx="14">
                  <c:v>20394</c:v>
                </c:pt>
                <c:pt idx="15">
                  <c:v>20552</c:v>
                </c:pt>
                <c:pt idx="16">
                  <c:v>20552</c:v>
                </c:pt>
                <c:pt idx="17">
                  <c:v>20089</c:v>
                </c:pt>
                <c:pt idx="18">
                  <c:v>20089</c:v>
                </c:pt>
                <c:pt idx="19">
                  <c:v>20089</c:v>
                </c:pt>
                <c:pt idx="20">
                  <c:v>17921</c:v>
                </c:pt>
                <c:pt idx="21">
                  <c:v>17921</c:v>
                </c:pt>
                <c:pt idx="22">
                  <c:v>17921</c:v>
                </c:pt>
                <c:pt idx="23">
                  <c:v>17921</c:v>
                </c:pt>
                <c:pt idx="24">
                  <c:v>17921</c:v>
                </c:pt>
                <c:pt idx="25">
                  <c:v>17921</c:v>
                </c:pt>
                <c:pt idx="26">
                  <c:v>17921</c:v>
                </c:pt>
                <c:pt idx="27">
                  <c:v>18788</c:v>
                </c:pt>
                <c:pt idx="28">
                  <c:v>18788</c:v>
                </c:pt>
                <c:pt idx="29">
                  <c:v>18788</c:v>
                </c:pt>
                <c:pt idx="30">
                  <c:v>18788</c:v>
                </c:pt>
                <c:pt idx="31">
                  <c:v>18788</c:v>
                </c:pt>
                <c:pt idx="32">
                  <c:v>18788</c:v>
                </c:pt>
                <c:pt idx="33">
                  <c:v>18788</c:v>
                </c:pt>
                <c:pt idx="34">
                  <c:v>19232</c:v>
                </c:pt>
                <c:pt idx="35">
                  <c:v>19232</c:v>
                </c:pt>
                <c:pt idx="36">
                  <c:v>19232</c:v>
                </c:pt>
                <c:pt idx="37">
                  <c:v>19232</c:v>
                </c:pt>
                <c:pt idx="38">
                  <c:v>19232</c:v>
                </c:pt>
                <c:pt idx="39">
                  <c:v>19232</c:v>
                </c:pt>
                <c:pt idx="40">
                  <c:v>19232</c:v>
                </c:pt>
                <c:pt idx="41">
                  <c:v>16982</c:v>
                </c:pt>
                <c:pt idx="42">
                  <c:v>16982</c:v>
                </c:pt>
                <c:pt idx="43">
                  <c:v>16982</c:v>
                </c:pt>
                <c:pt idx="44">
                  <c:v>16982</c:v>
                </c:pt>
                <c:pt idx="45">
                  <c:v>16982</c:v>
                </c:pt>
                <c:pt idx="46">
                  <c:v>16982</c:v>
                </c:pt>
                <c:pt idx="47">
                  <c:v>16982</c:v>
                </c:pt>
                <c:pt idx="48">
                  <c:v>17511</c:v>
                </c:pt>
                <c:pt idx="49">
                  <c:v>17511</c:v>
                </c:pt>
                <c:pt idx="50">
                  <c:v>17511</c:v>
                </c:pt>
                <c:pt idx="51">
                  <c:v>17511</c:v>
                </c:pt>
                <c:pt idx="52">
                  <c:v>17511</c:v>
                </c:pt>
                <c:pt idx="53">
                  <c:v>18349</c:v>
                </c:pt>
                <c:pt idx="54">
                  <c:v>18349</c:v>
                </c:pt>
                <c:pt idx="55">
                  <c:v>18023</c:v>
                </c:pt>
                <c:pt idx="56">
                  <c:v>18023</c:v>
                </c:pt>
                <c:pt idx="57">
                  <c:v>18023</c:v>
                </c:pt>
                <c:pt idx="58">
                  <c:v>18023</c:v>
                </c:pt>
                <c:pt idx="59">
                  <c:v>18023</c:v>
                </c:pt>
                <c:pt idx="60">
                  <c:v>18023</c:v>
                </c:pt>
                <c:pt idx="61">
                  <c:v>18023</c:v>
                </c:pt>
                <c:pt idx="62">
                  <c:v>15354</c:v>
                </c:pt>
                <c:pt idx="63">
                  <c:v>15354</c:v>
                </c:pt>
                <c:pt idx="64">
                  <c:v>15354</c:v>
                </c:pt>
                <c:pt idx="65">
                  <c:v>15354</c:v>
                </c:pt>
                <c:pt idx="66">
                  <c:v>15354</c:v>
                </c:pt>
                <c:pt idx="67">
                  <c:v>15354</c:v>
                </c:pt>
                <c:pt idx="68">
                  <c:v>15354</c:v>
                </c:pt>
                <c:pt idx="69">
                  <c:v>19535</c:v>
                </c:pt>
                <c:pt idx="70">
                  <c:v>19535</c:v>
                </c:pt>
                <c:pt idx="71">
                  <c:v>19535</c:v>
                </c:pt>
                <c:pt idx="72">
                  <c:v>19535</c:v>
                </c:pt>
                <c:pt idx="73">
                  <c:v>19535</c:v>
                </c:pt>
                <c:pt idx="74">
                  <c:v>19394</c:v>
                </c:pt>
                <c:pt idx="75">
                  <c:v>19394</c:v>
                </c:pt>
                <c:pt idx="76">
                  <c:v>17946</c:v>
                </c:pt>
                <c:pt idx="77">
                  <c:v>17946</c:v>
                </c:pt>
                <c:pt idx="78">
                  <c:v>17946</c:v>
                </c:pt>
                <c:pt idx="79">
                  <c:v>17946</c:v>
                </c:pt>
                <c:pt idx="80">
                  <c:v>17946</c:v>
                </c:pt>
                <c:pt idx="81">
                  <c:v>17946</c:v>
                </c:pt>
                <c:pt idx="82">
                  <c:v>17946</c:v>
                </c:pt>
                <c:pt idx="83">
                  <c:v>17585</c:v>
                </c:pt>
                <c:pt idx="84">
                  <c:v>17585</c:v>
                </c:pt>
                <c:pt idx="85">
                  <c:v>17585</c:v>
                </c:pt>
                <c:pt idx="86">
                  <c:v>17585</c:v>
                </c:pt>
                <c:pt idx="87">
                  <c:v>17585</c:v>
                </c:pt>
                <c:pt idx="88">
                  <c:v>17585</c:v>
                </c:pt>
                <c:pt idx="89">
                  <c:v>17585</c:v>
                </c:pt>
                <c:pt idx="90">
                  <c:v>16758</c:v>
                </c:pt>
                <c:pt idx="91">
                  <c:v>16758</c:v>
                </c:pt>
                <c:pt idx="92">
                  <c:v>16758</c:v>
                </c:pt>
                <c:pt idx="93">
                  <c:v>16758</c:v>
                </c:pt>
                <c:pt idx="94">
                  <c:v>16758</c:v>
                </c:pt>
                <c:pt idx="95">
                  <c:v>16758</c:v>
                </c:pt>
                <c:pt idx="96">
                  <c:v>16758</c:v>
                </c:pt>
                <c:pt idx="97">
                  <c:v>15532</c:v>
                </c:pt>
                <c:pt idx="98">
                  <c:v>15532</c:v>
                </c:pt>
                <c:pt idx="99">
                  <c:v>15532</c:v>
                </c:pt>
                <c:pt idx="100">
                  <c:v>15532</c:v>
                </c:pt>
                <c:pt idx="101">
                  <c:v>15532</c:v>
                </c:pt>
                <c:pt idx="102">
                  <c:v>15532</c:v>
                </c:pt>
                <c:pt idx="103">
                  <c:v>15532</c:v>
                </c:pt>
                <c:pt idx="104">
                  <c:v>18545</c:v>
                </c:pt>
                <c:pt idx="105">
                  <c:v>18545</c:v>
                </c:pt>
                <c:pt idx="106">
                  <c:v>18545</c:v>
                </c:pt>
                <c:pt idx="107">
                  <c:v>18545</c:v>
                </c:pt>
                <c:pt idx="108">
                  <c:v>18545</c:v>
                </c:pt>
                <c:pt idx="109">
                  <c:v>18545</c:v>
                </c:pt>
                <c:pt idx="110">
                  <c:v>18545</c:v>
                </c:pt>
                <c:pt idx="111">
                  <c:v>16855</c:v>
                </c:pt>
                <c:pt idx="112">
                  <c:v>16855</c:v>
                </c:pt>
                <c:pt idx="113">
                  <c:v>16855</c:v>
                </c:pt>
                <c:pt idx="114">
                  <c:v>16855</c:v>
                </c:pt>
                <c:pt idx="115">
                  <c:v>16855</c:v>
                </c:pt>
                <c:pt idx="116">
                  <c:v>16855</c:v>
                </c:pt>
                <c:pt idx="117">
                  <c:v>16855</c:v>
                </c:pt>
                <c:pt idx="118">
                  <c:v>18759</c:v>
                </c:pt>
                <c:pt idx="119">
                  <c:v>18759</c:v>
                </c:pt>
                <c:pt idx="120">
                  <c:v>18759</c:v>
                </c:pt>
                <c:pt idx="121">
                  <c:v>18759</c:v>
                </c:pt>
                <c:pt idx="122">
                  <c:v>18759</c:v>
                </c:pt>
                <c:pt idx="123">
                  <c:v>18759</c:v>
                </c:pt>
                <c:pt idx="124">
                  <c:v>18759</c:v>
                </c:pt>
                <c:pt idx="125">
                  <c:v>18150</c:v>
                </c:pt>
                <c:pt idx="126">
                  <c:v>18150</c:v>
                </c:pt>
                <c:pt idx="127">
                  <c:v>18150</c:v>
                </c:pt>
                <c:pt idx="128">
                  <c:v>18150</c:v>
                </c:pt>
                <c:pt idx="129">
                  <c:v>18150</c:v>
                </c:pt>
                <c:pt idx="130">
                  <c:v>18150</c:v>
                </c:pt>
                <c:pt idx="131">
                  <c:v>18150</c:v>
                </c:pt>
                <c:pt idx="132">
                  <c:v>19232</c:v>
                </c:pt>
                <c:pt idx="133">
                  <c:v>19232</c:v>
                </c:pt>
                <c:pt idx="134">
                  <c:v>19232</c:v>
                </c:pt>
                <c:pt idx="135">
                  <c:v>19232</c:v>
                </c:pt>
                <c:pt idx="136">
                  <c:v>18612</c:v>
                </c:pt>
                <c:pt idx="137">
                  <c:v>18612</c:v>
                </c:pt>
                <c:pt idx="138">
                  <c:v>18612</c:v>
                </c:pt>
                <c:pt idx="139">
                  <c:v>18143</c:v>
                </c:pt>
                <c:pt idx="140">
                  <c:v>18143</c:v>
                </c:pt>
                <c:pt idx="141">
                  <c:v>18143</c:v>
                </c:pt>
                <c:pt idx="142">
                  <c:v>18143</c:v>
                </c:pt>
                <c:pt idx="143">
                  <c:v>17075</c:v>
                </c:pt>
                <c:pt idx="144">
                  <c:v>17075</c:v>
                </c:pt>
                <c:pt idx="145">
                  <c:v>17075</c:v>
                </c:pt>
                <c:pt idx="146">
                  <c:v>17075</c:v>
                </c:pt>
                <c:pt idx="147">
                  <c:v>17075</c:v>
                </c:pt>
                <c:pt idx="148">
                  <c:v>17075</c:v>
                </c:pt>
                <c:pt idx="149">
                  <c:v>17075</c:v>
                </c:pt>
                <c:pt idx="150">
                  <c:v>18014</c:v>
                </c:pt>
                <c:pt idx="151">
                  <c:v>18014</c:v>
                </c:pt>
                <c:pt idx="152">
                  <c:v>18014</c:v>
                </c:pt>
                <c:pt idx="153">
                  <c:v>18014</c:v>
                </c:pt>
                <c:pt idx="154">
                  <c:v>18014</c:v>
                </c:pt>
                <c:pt idx="155">
                  <c:v>18014</c:v>
                </c:pt>
                <c:pt idx="156">
                  <c:v>18014</c:v>
                </c:pt>
                <c:pt idx="157">
                  <c:v>18046</c:v>
                </c:pt>
                <c:pt idx="158">
                  <c:v>18046</c:v>
                </c:pt>
                <c:pt idx="159">
                  <c:v>18046</c:v>
                </c:pt>
                <c:pt idx="160">
                  <c:v>18046</c:v>
                </c:pt>
                <c:pt idx="161">
                  <c:v>18046</c:v>
                </c:pt>
                <c:pt idx="162">
                  <c:v>18046</c:v>
                </c:pt>
                <c:pt idx="163">
                  <c:v>18046</c:v>
                </c:pt>
                <c:pt idx="164">
                  <c:v>19802</c:v>
                </c:pt>
                <c:pt idx="165">
                  <c:v>17807</c:v>
                </c:pt>
                <c:pt idx="166">
                  <c:v>17807</c:v>
                </c:pt>
                <c:pt idx="167">
                  <c:v>17807</c:v>
                </c:pt>
                <c:pt idx="168">
                  <c:v>17807</c:v>
                </c:pt>
                <c:pt idx="169">
                  <c:v>17807</c:v>
                </c:pt>
                <c:pt idx="170">
                  <c:v>17807</c:v>
                </c:pt>
                <c:pt idx="171">
                  <c:v>17807</c:v>
                </c:pt>
                <c:pt idx="172">
                  <c:v>18354</c:v>
                </c:pt>
                <c:pt idx="173">
                  <c:v>18354</c:v>
                </c:pt>
                <c:pt idx="174">
                  <c:v>17807</c:v>
                </c:pt>
                <c:pt idx="175">
                  <c:v>17807</c:v>
                </c:pt>
                <c:pt idx="176">
                  <c:v>17807</c:v>
                </c:pt>
                <c:pt idx="177">
                  <c:v>17807</c:v>
                </c:pt>
                <c:pt idx="178">
                  <c:v>17807</c:v>
                </c:pt>
                <c:pt idx="179">
                  <c:v>17807</c:v>
                </c:pt>
                <c:pt idx="180">
                  <c:v>17807</c:v>
                </c:pt>
                <c:pt idx="181">
                  <c:v>19596</c:v>
                </c:pt>
                <c:pt idx="182">
                  <c:v>19596</c:v>
                </c:pt>
                <c:pt idx="183">
                  <c:v>19596</c:v>
                </c:pt>
                <c:pt idx="184">
                  <c:v>19596</c:v>
                </c:pt>
                <c:pt idx="185">
                  <c:v>19596</c:v>
                </c:pt>
                <c:pt idx="186">
                  <c:v>19596</c:v>
                </c:pt>
                <c:pt idx="187">
                  <c:v>19596</c:v>
                </c:pt>
                <c:pt idx="188">
                  <c:v>19293</c:v>
                </c:pt>
                <c:pt idx="189">
                  <c:v>19293</c:v>
                </c:pt>
                <c:pt idx="190">
                  <c:v>19293</c:v>
                </c:pt>
                <c:pt idx="191">
                  <c:v>19293</c:v>
                </c:pt>
                <c:pt idx="192">
                  <c:v>19293</c:v>
                </c:pt>
                <c:pt idx="193">
                  <c:v>18535</c:v>
                </c:pt>
                <c:pt idx="194">
                  <c:v>18535</c:v>
                </c:pt>
                <c:pt idx="195">
                  <c:v>18535</c:v>
                </c:pt>
                <c:pt idx="196">
                  <c:v>18535</c:v>
                </c:pt>
                <c:pt idx="197">
                  <c:v>18535</c:v>
                </c:pt>
                <c:pt idx="198">
                  <c:v>18535</c:v>
                </c:pt>
                <c:pt idx="199">
                  <c:v>18535</c:v>
                </c:pt>
                <c:pt idx="200">
                  <c:v>20194</c:v>
                </c:pt>
                <c:pt idx="201">
                  <c:v>20194</c:v>
                </c:pt>
                <c:pt idx="202">
                  <c:v>19163</c:v>
                </c:pt>
                <c:pt idx="203">
                  <c:v>19163</c:v>
                </c:pt>
                <c:pt idx="204">
                  <c:v>19163</c:v>
                </c:pt>
                <c:pt idx="205">
                  <c:v>19163</c:v>
                </c:pt>
                <c:pt idx="206">
                  <c:v>19163</c:v>
                </c:pt>
                <c:pt idx="207">
                  <c:v>19163</c:v>
                </c:pt>
                <c:pt idx="208">
                  <c:v>19163</c:v>
                </c:pt>
                <c:pt idx="209">
                  <c:v>18856</c:v>
                </c:pt>
                <c:pt idx="210">
                  <c:v>18856</c:v>
                </c:pt>
                <c:pt idx="211">
                  <c:v>18856</c:v>
                </c:pt>
                <c:pt idx="212">
                  <c:v>18856</c:v>
                </c:pt>
                <c:pt idx="213">
                  <c:v>18856</c:v>
                </c:pt>
                <c:pt idx="214">
                  <c:v>18856</c:v>
                </c:pt>
                <c:pt idx="215">
                  <c:v>18856</c:v>
                </c:pt>
                <c:pt idx="216">
                  <c:v>16994</c:v>
                </c:pt>
                <c:pt idx="217">
                  <c:v>16994</c:v>
                </c:pt>
                <c:pt idx="218">
                  <c:v>16994</c:v>
                </c:pt>
                <c:pt idx="219">
                  <c:v>16994</c:v>
                </c:pt>
                <c:pt idx="220">
                  <c:v>16994</c:v>
                </c:pt>
                <c:pt idx="221">
                  <c:v>16994</c:v>
                </c:pt>
                <c:pt idx="222">
                  <c:v>16994</c:v>
                </c:pt>
                <c:pt idx="223">
                  <c:v>15778</c:v>
                </c:pt>
                <c:pt idx="224">
                  <c:v>15778</c:v>
                </c:pt>
                <c:pt idx="225">
                  <c:v>15778</c:v>
                </c:pt>
                <c:pt idx="226">
                  <c:v>15778</c:v>
                </c:pt>
                <c:pt idx="227">
                  <c:v>15778</c:v>
                </c:pt>
                <c:pt idx="228">
                  <c:v>15778</c:v>
                </c:pt>
                <c:pt idx="229">
                  <c:v>15778</c:v>
                </c:pt>
                <c:pt idx="230">
                  <c:v>18767</c:v>
                </c:pt>
                <c:pt idx="231">
                  <c:v>18767</c:v>
                </c:pt>
                <c:pt idx="232">
                  <c:v>18767</c:v>
                </c:pt>
                <c:pt idx="233">
                  <c:v>18767</c:v>
                </c:pt>
                <c:pt idx="234">
                  <c:v>17456</c:v>
                </c:pt>
                <c:pt idx="235">
                  <c:v>17456</c:v>
                </c:pt>
                <c:pt idx="236">
                  <c:v>17456</c:v>
                </c:pt>
                <c:pt idx="237">
                  <c:v>17456</c:v>
                </c:pt>
                <c:pt idx="238">
                  <c:v>17456</c:v>
                </c:pt>
                <c:pt idx="239">
                  <c:v>17456</c:v>
                </c:pt>
                <c:pt idx="240">
                  <c:v>17456</c:v>
                </c:pt>
                <c:pt idx="241">
                  <c:v>19194</c:v>
                </c:pt>
                <c:pt idx="242">
                  <c:v>20529</c:v>
                </c:pt>
                <c:pt idx="243">
                  <c:v>20529</c:v>
                </c:pt>
                <c:pt idx="244">
                  <c:v>17827</c:v>
                </c:pt>
                <c:pt idx="245">
                  <c:v>17827</c:v>
                </c:pt>
                <c:pt idx="246">
                  <c:v>17827</c:v>
                </c:pt>
                <c:pt idx="247">
                  <c:v>17827</c:v>
                </c:pt>
                <c:pt idx="248">
                  <c:v>17827</c:v>
                </c:pt>
                <c:pt idx="249">
                  <c:v>17827</c:v>
                </c:pt>
                <c:pt idx="250">
                  <c:v>17827</c:v>
                </c:pt>
                <c:pt idx="251">
                  <c:v>18942</c:v>
                </c:pt>
                <c:pt idx="252">
                  <c:v>18942</c:v>
                </c:pt>
                <c:pt idx="253">
                  <c:v>18942</c:v>
                </c:pt>
                <c:pt idx="254">
                  <c:v>18942</c:v>
                </c:pt>
                <c:pt idx="255">
                  <c:v>18942</c:v>
                </c:pt>
                <c:pt idx="256">
                  <c:v>18942</c:v>
                </c:pt>
                <c:pt idx="257">
                  <c:v>18942</c:v>
                </c:pt>
                <c:pt idx="258">
                  <c:v>22186</c:v>
                </c:pt>
                <c:pt idx="259">
                  <c:v>22186</c:v>
                </c:pt>
                <c:pt idx="260">
                  <c:v>22186</c:v>
                </c:pt>
                <c:pt idx="261">
                  <c:v>22186</c:v>
                </c:pt>
                <c:pt idx="262">
                  <c:v>19591</c:v>
                </c:pt>
                <c:pt idx="263">
                  <c:v>19591</c:v>
                </c:pt>
                <c:pt idx="264">
                  <c:v>19591</c:v>
                </c:pt>
                <c:pt idx="265">
                  <c:v>19591</c:v>
                </c:pt>
                <c:pt idx="266">
                  <c:v>19591</c:v>
                </c:pt>
                <c:pt idx="267">
                  <c:v>19591</c:v>
                </c:pt>
                <c:pt idx="268">
                  <c:v>19591</c:v>
                </c:pt>
                <c:pt idx="269">
                  <c:v>20436</c:v>
                </c:pt>
                <c:pt idx="270">
                  <c:v>20436</c:v>
                </c:pt>
                <c:pt idx="271">
                  <c:v>20436</c:v>
                </c:pt>
                <c:pt idx="272">
                  <c:v>20436</c:v>
                </c:pt>
                <c:pt idx="273">
                  <c:v>20436</c:v>
                </c:pt>
                <c:pt idx="274">
                  <c:v>20436</c:v>
                </c:pt>
                <c:pt idx="275">
                  <c:v>20436</c:v>
                </c:pt>
                <c:pt idx="276">
                  <c:v>20937</c:v>
                </c:pt>
                <c:pt idx="277">
                  <c:v>20937</c:v>
                </c:pt>
                <c:pt idx="278">
                  <c:v>20937</c:v>
                </c:pt>
                <c:pt idx="279">
                  <c:v>20937</c:v>
                </c:pt>
                <c:pt idx="280">
                  <c:v>20937</c:v>
                </c:pt>
                <c:pt idx="281">
                  <c:v>20937</c:v>
                </c:pt>
                <c:pt idx="282">
                  <c:v>20937</c:v>
                </c:pt>
                <c:pt idx="283">
                  <c:v>21403</c:v>
                </c:pt>
                <c:pt idx="284">
                  <c:v>21403</c:v>
                </c:pt>
                <c:pt idx="285">
                  <c:v>21403</c:v>
                </c:pt>
                <c:pt idx="286">
                  <c:v>22009</c:v>
                </c:pt>
                <c:pt idx="287">
                  <c:v>22009</c:v>
                </c:pt>
                <c:pt idx="288">
                  <c:v>22009</c:v>
                </c:pt>
                <c:pt idx="289">
                  <c:v>22009</c:v>
                </c:pt>
                <c:pt idx="290">
                  <c:v>22009</c:v>
                </c:pt>
                <c:pt idx="291">
                  <c:v>21092</c:v>
                </c:pt>
                <c:pt idx="292">
                  <c:v>21092</c:v>
                </c:pt>
                <c:pt idx="293">
                  <c:v>21092</c:v>
                </c:pt>
                <c:pt idx="294">
                  <c:v>21092</c:v>
                </c:pt>
                <c:pt idx="295">
                  <c:v>21092</c:v>
                </c:pt>
                <c:pt idx="296">
                  <c:v>21092</c:v>
                </c:pt>
                <c:pt idx="297">
                  <c:v>21092</c:v>
                </c:pt>
                <c:pt idx="298">
                  <c:v>20171</c:v>
                </c:pt>
                <c:pt idx="299">
                  <c:v>20171</c:v>
                </c:pt>
                <c:pt idx="300">
                  <c:v>19139</c:v>
                </c:pt>
                <c:pt idx="301">
                  <c:v>19139</c:v>
                </c:pt>
                <c:pt idx="302">
                  <c:v>19139</c:v>
                </c:pt>
                <c:pt idx="303">
                  <c:v>19139</c:v>
                </c:pt>
                <c:pt idx="304">
                  <c:v>19139</c:v>
                </c:pt>
                <c:pt idx="305">
                  <c:v>19139</c:v>
                </c:pt>
                <c:pt idx="306">
                  <c:v>19139</c:v>
                </c:pt>
                <c:pt idx="307">
                  <c:v>20487</c:v>
                </c:pt>
                <c:pt idx="308">
                  <c:v>20487</c:v>
                </c:pt>
                <c:pt idx="309">
                  <c:v>20487</c:v>
                </c:pt>
                <c:pt idx="310">
                  <c:v>20487</c:v>
                </c:pt>
                <c:pt idx="311">
                  <c:v>20391</c:v>
                </c:pt>
                <c:pt idx="312">
                  <c:v>20391</c:v>
                </c:pt>
                <c:pt idx="313">
                  <c:v>20391</c:v>
                </c:pt>
                <c:pt idx="314">
                  <c:v>20391</c:v>
                </c:pt>
                <c:pt idx="315">
                  <c:v>20391</c:v>
                </c:pt>
                <c:pt idx="316">
                  <c:v>20391</c:v>
                </c:pt>
                <c:pt idx="317">
                  <c:v>20391</c:v>
                </c:pt>
                <c:pt idx="318">
                  <c:v>19379</c:v>
                </c:pt>
                <c:pt idx="319">
                  <c:v>19379</c:v>
                </c:pt>
                <c:pt idx="320">
                  <c:v>19379</c:v>
                </c:pt>
                <c:pt idx="321">
                  <c:v>19379</c:v>
                </c:pt>
                <c:pt idx="322">
                  <c:v>19379</c:v>
                </c:pt>
                <c:pt idx="323">
                  <c:v>19379</c:v>
                </c:pt>
                <c:pt idx="324">
                  <c:v>19379</c:v>
                </c:pt>
                <c:pt idx="325">
                  <c:v>20103</c:v>
                </c:pt>
                <c:pt idx="326">
                  <c:v>20103</c:v>
                </c:pt>
                <c:pt idx="327">
                  <c:v>20103</c:v>
                </c:pt>
                <c:pt idx="328">
                  <c:v>21006</c:v>
                </c:pt>
                <c:pt idx="329">
                  <c:v>21006</c:v>
                </c:pt>
                <c:pt idx="330">
                  <c:v>21006</c:v>
                </c:pt>
                <c:pt idx="331">
                  <c:v>21006</c:v>
                </c:pt>
                <c:pt idx="332">
                  <c:v>21239</c:v>
                </c:pt>
                <c:pt idx="333">
                  <c:v>21239</c:v>
                </c:pt>
                <c:pt idx="334">
                  <c:v>20713</c:v>
                </c:pt>
                <c:pt idx="335">
                  <c:v>20713</c:v>
                </c:pt>
                <c:pt idx="336">
                  <c:v>20713</c:v>
                </c:pt>
                <c:pt idx="337">
                  <c:v>20713</c:v>
                </c:pt>
                <c:pt idx="338">
                  <c:v>20713</c:v>
                </c:pt>
                <c:pt idx="339">
                  <c:v>20713</c:v>
                </c:pt>
                <c:pt idx="340">
                  <c:v>20713</c:v>
                </c:pt>
                <c:pt idx="341">
                  <c:v>19593</c:v>
                </c:pt>
                <c:pt idx="342">
                  <c:v>19593</c:v>
                </c:pt>
                <c:pt idx="343">
                  <c:v>19593</c:v>
                </c:pt>
                <c:pt idx="344">
                  <c:v>19593</c:v>
                </c:pt>
                <c:pt idx="345">
                  <c:v>19593</c:v>
                </c:pt>
                <c:pt idx="346">
                  <c:v>19593</c:v>
                </c:pt>
                <c:pt idx="347">
                  <c:v>19593</c:v>
                </c:pt>
                <c:pt idx="348">
                  <c:v>20191</c:v>
                </c:pt>
                <c:pt idx="349">
                  <c:v>20191</c:v>
                </c:pt>
                <c:pt idx="350">
                  <c:v>20191</c:v>
                </c:pt>
                <c:pt idx="351">
                  <c:v>20191</c:v>
                </c:pt>
                <c:pt idx="352">
                  <c:v>20191</c:v>
                </c:pt>
                <c:pt idx="353">
                  <c:v>20191</c:v>
                </c:pt>
                <c:pt idx="354">
                  <c:v>20191</c:v>
                </c:pt>
                <c:pt idx="355">
                  <c:v>20811</c:v>
                </c:pt>
                <c:pt idx="356">
                  <c:v>20811</c:v>
                </c:pt>
                <c:pt idx="357">
                  <c:v>20811</c:v>
                </c:pt>
                <c:pt idx="358">
                  <c:v>20811</c:v>
                </c:pt>
                <c:pt idx="359">
                  <c:v>20811</c:v>
                </c:pt>
                <c:pt idx="360">
                  <c:v>20811</c:v>
                </c:pt>
                <c:pt idx="361">
                  <c:v>20811</c:v>
                </c:pt>
                <c:pt idx="362">
                  <c:v>21055</c:v>
                </c:pt>
                <c:pt idx="363">
                  <c:v>21055</c:v>
                </c:pt>
                <c:pt idx="364">
                  <c:v>21055</c:v>
                </c:pt>
                <c:pt idx="365">
                  <c:v>20475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9B-4CF9-B18F-9D31399744F6}"/>
            </c:ext>
          </c:extLst>
        </c:ser>
        <c:ser>
          <c:idx val="8"/>
          <c:order val="7"/>
          <c:tx>
            <c:strRef>
              <c:f>'Data graphs'!$J$4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'Data graphs'!$A$5:$A$370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'Data graphs'!$J$5:$J$370</c:f>
              <c:numCache>
                <c:formatCode>General</c:formatCode>
                <c:ptCount val="366"/>
                <c:pt idx="0">
                  <c:v>2392</c:v>
                </c:pt>
                <c:pt idx="1">
                  <c:v>2392</c:v>
                </c:pt>
                <c:pt idx="2">
                  <c:v>2392</c:v>
                </c:pt>
                <c:pt idx="3">
                  <c:v>2392</c:v>
                </c:pt>
                <c:pt idx="4">
                  <c:v>2392</c:v>
                </c:pt>
                <c:pt idx="5">
                  <c:v>2392</c:v>
                </c:pt>
                <c:pt idx="6">
                  <c:v>2392</c:v>
                </c:pt>
                <c:pt idx="7">
                  <c:v>2392</c:v>
                </c:pt>
                <c:pt idx="8">
                  <c:v>2254</c:v>
                </c:pt>
                <c:pt idx="9">
                  <c:v>1424</c:v>
                </c:pt>
                <c:pt idx="10">
                  <c:v>1424</c:v>
                </c:pt>
                <c:pt idx="11">
                  <c:v>1424</c:v>
                </c:pt>
                <c:pt idx="12">
                  <c:v>1424</c:v>
                </c:pt>
                <c:pt idx="13">
                  <c:v>8573</c:v>
                </c:pt>
                <c:pt idx="14">
                  <c:v>8573</c:v>
                </c:pt>
                <c:pt idx="15">
                  <c:v>8415</c:v>
                </c:pt>
                <c:pt idx="16">
                  <c:v>8415</c:v>
                </c:pt>
                <c:pt idx="17">
                  <c:v>8878</c:v>
                </c:pt>
                <c:pt idx="18">
                  <c:v>8878</c:v>
                </c:pt>
                <c:pt idx="19">
                  <c:v>8878</c:v>
                </c:pt>
                <c:pt idx="20">
                  <c:v>4908</c:v>
                </c:pt>
                <c:pt idx="21">
                  <c:v>4908</c:v>
                </c:pt>
                <c:pt idx="22">
                  <c:v>4440</c:v>
                </c:pt>
                <c:pt idx="23">
                  <c:v>4440</c:v>
                </c:pt>
                <c:pt idx="24">
                  <c:v>4440</c:v>
                </c:pt>
                <c:pt idx="25">
                  <c:v>4440</c:v>
                </c:pt>
                <c:pt idx="26">
                  <c:v>4440</c:v>
                </c:pt>
                <c:pt idx="27">
                  <c:v>3573</c:v>
                </c:pt>
                <c:pt idx="28">
                  <c:v>3573</c:v>
                </c:pt>
                <c:pt idx="29">
                  <c:v>6963</c:v>
                </c:pt>
                <c:pt idx="30">
                  <c:v>6963</c:v>
                </c:pt>
                <c:pt idx="31">
                  <c:v>6963</c:v>
                </c:pt>
                <c:pt idx="32">
                  <c:v>6963</c:v>
                </c:pt>
                <c:pt idx="33">
                  <c:v>6963</c:v>
                </c:pt>
                <c:pt idx="34">
                  <c:v>6519</c:v>
                </c:pt>
                <c:pt idx="35">
                  <c:v>6519</c:v>
                </c:pt>
                <c:pt idx="36">
                  <c:v>4806</c:v>
                </c:pt>
                <c:pt idx="37">
                  <c:v>4806</c:v>
                </c:pt>
                <c:pt idx="38">
                  <c:v>4806</c:v>
                </c:pt>
                <c:pt idx="39">
                  <c:v>4806</c:v>
                </c:pt>
                <c:pt idx="40">
                  <c:v>4806</c:v>
                </c:pt>
                <c:pt idx="41">
                  <c:v>7056</c:v>
                </c:pt>
                <c:pt idx="42">
                  <c:v>7056</c:v>
                </c:pt>
                <c:pt idx="43">
                  <c:v>5921</c:v>
                </c:pt>
                <c:pt idx="44">
                  <c:v>5020</c:v>
                </c:pt>
                <c:pt idx="45">
                  <c:v>5020</c:v>
                </c:pt>
                <c:pt idx="46">
                  <c:v>5020</c:v>
                </c:pt>
                <c:pt idx="47">
                  <c:v>5020</c:v>
                </c:pt>
                <c:pt idx="48">
                  <c:v>4491</c:v>
                </c:pt>
                <c:pt idx="49">
                  <c:v>4491</c:v>
                </c:pt>
                <c:pt idx="50">
                  <c:v>5535</c:v>
                </c:pt>
                <c:pt idx="51">
                  <c:v>5535</c:v>
                </c:pt>
                <c:pt idx="52">
                  <c:v>5535</c:v>
                </c:pt>
                <c:pt idx="53">
                  <c:v>4697</c:v>
                </c:pt>
                <c:pt idx="54">
                  <c:v>4697</c:v>
                </c:pt>
                <c:pt idx="55">
                  <c:v>5023</c:v>
                </c:pt>
                <c:pt idx="56">
                  <c:v>5023</c:v>
                </c:pt>
                <c:pt idx="57">
                  <c:v>5205</c:v>
                </c:pt>
                <c:pt idx="58">
                  <c:v>5205</c:v>
                </c:pt>
                <c:pt idx="59">
                  <c:v>5205</c:v>
                </c:pt>
                <c:pt idx="60">
                  <c:v>5205</c:v>
                </c:pt>
                <c:pt idx="61">
                  <c:v>5205</c:v>
                </c:pt>
                <c:pt idx="62">
                  <c:v>7874</c:v>
                </c:pt>
                <c:pt idx="63">
                  <c:v>7874</c:v>
                </c:pt>
                <c:pt idx="64">
                  <c:v>7862</c:v>
                </c:pt>
                <c:pt idx="65">
                  <c:v>7862</c:v>
                </c:pt>
                <c:pt idx="66">
                  <c:v>7862</c:v>
                </c:pt>
                <c:pt idx="67">
                  <c:v>7862</c:v>
                </c:pt>
                <c:pt idx="68">
                  <c:v>7862</c:v>
                </c:pt>
                <c:pt idx="69">
                  <c:v>3681</c:v>
                </c:pt>
                <c:pt idx="70">
                  <c:v>3681</c:v>
                </c:pt>
                <c:pt idx="71">
                  <c:v>4782</c:v>
                </c:pt>
                <c:pt idx="72">
                  <c:v>4782</c:v>
                </c:pt>
                <c:pt idx="73">
                  <c:v>4782</c:v>
                </c:pt>
                <c:pt idx="74">
                  <c:v>4923</c:v>
                </c:pt>
                <c:pt idx="75">
                  <c:v>4923</c:v>
                </c:pt>
                <c:pt idx="76">
                  <c:v>6371</c:v>
                </c:pt>
                <c:pt idx="77">
                  <c:v>6371</c:v>
                </c:pt>
                <c:pt idx="78">
                  <c:v>6706</c:v>
                </c:pt>
                <c:pt idx="79">
                  <c:v>6706</c:v>
                </c:pt>
                <c:pt idx="80">
                  <c:v>6706</c:v>
                </c:pt>
                <c:pt idx="81">
                  <c:v>6706</c:v>
                </c:pt>
                <c:pt idx="82">
                  <c:v>6706</c:v>
                </c:pt>
                <c:pt idx="83">
                  <c:v>7067</c:v>
                </c:pt>
                <c:pt idx="84">
                  <c:v>7067</c:v>
                </c:pt>
                <c:pt idx="85">
                  <c:v>6652</c:v>
                </c:pt>
                <c:pt idx="86">
                  <c:v>6652</c:v>
                </c:pt>
                <c:pt idx="87">
                  <c:v>6652</c:v>
                </c:pt>
                <c:pt idx="88">
                  <c:v>6652</c:v>
                </c:pt>
                <c:pt idx="89">
                  <c:v>6652</c:v>
                </c:pt>
                <c:pt idx="90">
                  <c:v>7479</c:v>
                </c:pt>
                <c:pt idx="91">
                  <c:v>7479</c:v>
                </c:pt>
                <c:pt idx="92">
                  <c:v>7289</c:v>
                </c:pt>
                <c:pt idx="93">
                  <c:v>7289</c:v>
                </c:pt>
                <c:pt idx="94">
                  <c:v>7289</c:v>
                </c:pt>
                <c:pt idx="95">
                  <c:v>7289</c:v>
                </c:pt>
                <c:pt idx="96">
                  <c:v>7289</c:v>
                </c:pt>
                <c:pt idx="97">
                  <c:v>8515</c:v>
                </c:pt>
                <c:pt idx="98">
                  <c:v>8515</c:v>
                </c:pt>
                <c:pt idx="99">
                  <c:v>8101</c:v>
                </c:pt>
                <c:pt idx="100">
                  <c:v>8101</c:v>
                </c:pt>
                <c:pt idx="101">
                  <c:v>8101</c:v>
                </c:pt>
                <c:pt idx="102">
                  <c:v>8101</c:v>
                </c:pt>
                <c:pt idx="103">
                  <c:v>8101</c:v>
                </c:pt>
                <c:pt idx="104">
                  <c:v>5088</c:v>
                </c:pt>
                <c:pt idx="105">
                  <c:v>5088</c:v>
                </c:pt>
                <c:pt idx="106">
                  <c:v>4855</c:v>
                </c:pt>
                <c:pt idx="107">
                  <c:v>4855</c:v>
                </c:pt>
                <c:pt idx="108">
                  <c:v>3310</c:v>
                </c:pt>
                <c:pt idx="109">
                  <c:v>2765</c:v>
                </c:pt>
                <c:pt idx="110">
                  <c:v>2765</c:v>
                </c:pt>
                <c:pt idx="111">
                  <c:v>4455</c:v>
                </c:pt>
                <c:pt idx="112">
                  <c:v>4455</c:v>
                </c:pt>
                <c:pt idx="113">
                  <c:v>4446</c:v>
                </c:pt>
                <c:pt idx="114">
                  <c:v>7293</c:v>
                </c:pt>
                <c:pt idx="115">
                  <c:v>7293</c:v>
                </c:pt>
                <c:pt idx="116">
                  <c:v>7293</c:v>
                </c:pt>
                <c:pt idx="117">
                  <c:v>7293</c:v>
                </c:pt>
                <c:pt idx="118">
                  <c:v>5389</c:v>
                </c:pt>
                <c:pt idx="119">
                  <c:v>5389</c:v>
                </c:pt>
                <c:pt idx="120">
                  <c:v>5389</c:v>
                </c:pt>
                <c:pt idx="121">
                  <c:v>3436</c:v>
                </c:pt>
                <c:pt idx="122">
                  <c:v>3908</c:v>
                </c:pt>
                <c:pt idx="123">
                  <c:v>3908</c:v>
                </c:pt>
                <c:pt idx="124">
                  <c:v>3908</c:v>
                </c:pt>
                <c:pt idx="125">
                  <c:v>4517</c:v>
                </c:pt>
                <c:pt idx="126">
                  <c:v>4517</c:v>
                </c:pt>
                <c:pt idx="127">
                  <c:v>4981</c:v>
                </c:pt>
                <c:pt idx="128">
                  <c:v>4981</c:v>
                </c:pt>
                <c:pt idx="129">
                  <c:v>4981</c:v>
                </c:pt>
                <c:pt idx="130">
                  <c:v>4981</c:v>
                </c:pt>
                <c:pt idx="131">
                  <c:v>4981</c:v>
                </c:pt>
                <c:pt idx="132">
                  <c:v>3899</c:v>
                </c:pt>
                <c:pt idx="133">
                  <c:v>3899</c:v>
                </c:pt>
                <c:pt idx="134">
                  <c:v>6253</c:v>
                </c:pt>
                <c:pt idx="135">
                  <c:v>6253</c:v>
                </c:pt>
                <c:pt idx="136">
                  <c:v>6873</c:v>
                </c:pt>
                <c:pt idx="137">
                  <c:v>6873</c:v>
                </c:pt>
                <c:pt idx="138">
                  <c:v>6873</c:v>
                </c:pt>
                <c:pt idx="139">
                  <c:v>7342</c:v>
                </c:pt>
                <c:pt idx="140">
                  <c:v>7342</c:v>
                </c:pt>
                <c:pt idx="141">
                  <c:v>5674</c:v>
                </c:pt>
                <c:pt idx="142">
                  <c:v>5674</c:v>
                </c:pt>
                <c:pt idx="143">
                  <c:v>6742</c:v>
                </c:pt>
                <c:pt idx="144">
                  <c:v>6742</c:v>
                </c:pt>
                <c:pt idx="145">
                  <c:v>6742</c:v>
                </c:pt>
                <c:pt idx="146">
                  <c:v>6742</c:v>
                </c:pt>
                <c:pt idx="147">
                  <c:v>6742</c:v>
                </c:pt>
                <c:pt idx="148">
                  <c:v>7159</c:v>
                </c:pt>
                <c:pt idx="149">
                  <c:v>7159</c:v>
                </c:pt>
                <c:pt idx="150">
                  <c:v>6220</c:v>
                </c:pt>
                <c:pt idx="151">
                  <c:v>6220</c:v>
                </c:pt>
                <c:pt idx="152">
                  <c:v>6220</c:v>
                </c:pt>
                <c:pt idx="153">
                  <c:v>6220</c:v>
                </c:pt>
                <c:pt idx="154">
                  <c:v>6220</c:v>
                </c:pt>
                <c:pt idx="155">
                  <c:v>5578</c:v>
                </c:pt>
                <c:pt idx="156">
                  <c:v>5578</c:v>
                </c:pt>
                <c:pt idx="157">
                  <c:v>5546</c:v>
                </c:pt>
                <c:pt idx="158">
                  <c:v>5546</c:v>
                </c:pt>
                <c:pt idx="159">
                  <c:v>5546</c:v>
                </c:pt>
                <c:pt idx="160">
                  <c:v>5546</c:v>
                </c:pt>
                <c:pt idx="161">
                  <c:v>5546</c:v>
                </c:pt>
                <c:pt idx="162">
                  <c:v>5459</c:v>
                </c:pt>
                <c:pt idx="163">
                  <c:v>6388</c:v>
                </c:pt>
                <c:pt idx="164">
                  <c:v>4632</c:v>
                </c:pt>
                <c:pt idx="165">
                  <c:v>6627</c:v>
                </c:pt>
                <c:pt idx="166">
                  <c:v>6627</c:v>
                </c:pt>
                <c:pt idx="167">
                  <c:v>6627</c:v>
                </c:pt>
                <c:pt idx="168">
                  <c:v>6627</c:v>
                </c:pt>
                <c:pt idx="169">
                  <c:v>8303</c:v>
                </c:pt>
                <c:pt idx="170">
                  <c:v>8303</c:v>
                </c:pt>
                <c:pt idx="171">
                  <c:v>8303</c:v>
                </c:pt>
                <c:pt idx="172">
                  <c:v>7756</c:v>
                </c:pt>
                <c:pt idx="173">
                  <c:v>7756</c:v>
                </c:pt>
                <c:pt idx="174">
                  <c:v>8303</c:v>
                </c:pt>
                <c:pt idx="175">
                  <c:v>8303</c:v>
                </c:pt>
                <c:pt idx="176">
                  <c:v>8859</c:v>
                </c:pt>
                <c:pt idx="177">
                  <c:v>8859</c:v>
                </c:pt>
                <c:pt idx="178">
                  <c:v>8859</c:v>
                </c:pt>
                <c:pt idx="179">
                  <c:v>8859</c:v>
                </c:pt>
                <c:pt idx="180">
                  <c:v>8859</c:v>
                </c:pt>
                <c:pt idx="181">
                  <c:v>7070</c:v>
                </c:pt>
                <c:pt idx="182">
                  <c:v>7070</c:v>
                </c:pt>
                <c:pt idx="183">
                  <c:v>5527</c:v>
                </c:pt>
                <c:pt idx="184">
                  <c:v>5527</c:v>
                </c:pt>
                <c:pt idx="185">
                  <c:v>5527</c:v>
                </c:pt>
                <c:pt idx="186">
                  <c:v>5527</c:v>
                </c:pt>
                <c:pt idx="187">
                  <c:v>5527</c:v>
                </c:pt>
                <c:pt idx="188">
                  <c:v>5830</c:v>
                </c:pt>
                <c:pt idx="189">
                  <c:v>5830</c:v>
                </c:pt>
                <c:pt idx="190">
                  <c:v>7303</c:v>
                </c:pt>
                <c:pt idx="191">
                  <c:v>7303</c:v>
                </c:pt>
                <c:pt idx="192">
                  <c:v>7303</c:v>
                </c:pt>
                <c:pt idx="193">
                  <c:v>8061</c:v>
                </c:pt>
                <c:pt idx="194">
                  <c:v>8061</c:v>
                </c:pt>
                <c:pt idx="195">
                  <c:v>8061</c:v>
                </c:pt>
                <c:pt idx="196">
                  <c:v>8061</c:v>
                </c:pt>
                <c:pt idx="197">
                  <c:v>8095</c:v>
                </c:pt>
                <c:pt idx="198">
                  <c:v>8095</c:v>
                </c:pt>
                <c:pt idx="199">
                  <c:v>8095</c:v>
                </c:pt>
                <c:pt idx="200">
                  <c:v>6436</c:v>
                </c:pt>
                <c:pt idx="201">
                  <c:v>6436</c:v>
                </c:pt>
                <c:pt idx="202">
                  <c:v>7467</c:v>
                </c:pt>
                <c:pt idx="203">
                  <c:v>7467</c:v>
                </c:pt>
                <c:pt idx="204">
                  <c:v>6524</c:v>
                </c:pt>
                <c:pt idx="205">
                  <c:v>7737</c:v>
                </c:pt>
                <c:pt idx="206">
                  <c:v>7737</c:v>
                </c:pt>
                <c:pt idx="207">
                  <c:v>7737</c:v>
                </c:pt>
                <c:pt idx="208">
                  <c:v>7737</c:v>
                </c:pt>
                <c:pt idx="209">
                  <c:v>8044</c:v>
                </c:pt>
                <c:pt idx="210">
                  <c:v>8044</c:v>
                </c:pt>
                <c:pt idx="211">
                  <c:v>8044</c:v>
                </c:pt>
                <c:pt idx="212">
                  <c:v>6829</c:v>
                </c:pt>
                <c:pt idx="213">
                  <c:v>6829</c:v>
                </c:pt>
                <c:pt idx="214">
                  <c:v>6829</c:v>
                </c:pt>
                <c:pt idx="215">
                  <c:v>6829</c:v>
                </c:pt>
                <c:pt idx="216">
                  <c:v>8691</c:v>
                </c:pt>
                <c:pt idx="217">
                  <c:v>8691</c:v>
                </c:pt>
                <c:pt idx="218">
                  <c:v>8603</c:v>
                </c:pt>
                <c:pt idx="219">
                  <c:v>8603</c:v>
                </c:pt>
                <c:pt idx="220">
                  <c:v>8603</c:v>
                </c:pt>
                <c:pt idx="221">
                  <c:v>8603</c:v>
                </c:pt>
                <c:pt idx="222">
                  <c:v>8603</c:v>
                </c:pt>
                <c:pt idx="223">
                  <c:v>9819</c:v>
                </c:pt>
                <c:pt idx="224">
                  <c:v>9819</c:v>
                </c:pt>
                <c:pt idx="225">
                  <c:v>10394</c:v>
                </c:pt>
                <c:pt idx="226">
                  <c:v>10394</c:v>
                </c:pt>
                <c:pt idx="227">
                  <c:v>10394</c:v>
                </c:pt>
                <c:pt idx="228">
                  <c:v>10394</c:v>
                </c:pt>
                <c:pt idx="229">
                  <c:v>10394</c:v>
                </c:pt>
                <c:pt idx="230">
                  <c:v>7405</c:v>
                </c:pt>
                <c:pt idx="231">
                  <c:v>7405</c:v>
                </c:pt>
                <c:pt idx="232">
                  <c:v>6220</c:v>
                </c:pt>
                <c:pt idx="233">
                  <c:v>6220</c:v>
                </c:pt>
                <c:pt idx="234">
                  <c:v>8944</c:v>
                </c:pt>
                <c:pt idx="235">
                  <c:v>8944</c:v>
                </c:pt>
                <c:pt idx="236">
                  <c:v>8944</c:v>
                </c:pt>
                <c:pt idx="237">
                  <c:v>8944</c:v>
                </c:pt>
                <c:pt idx="238">
                  <c:v>8944</c:v>
                </c:pt>
                <c:pt idx="239">
                  <c:v>8944</c:v>
                </c:pt>
                <c:pt idx="240">
                  <c:v>9772</c:v>
                </c:pt>
                <c:pt idx="241">
                  <c:v>8034</c:v>
                </c:pt>
                <c:pt idx="242">
                  <c:v>6699</c:v>
                </c:pt>
                <c:pt idx="243">
                  <c:v>6699</c:v>
                </c:pt>
                <c:pt idx="244">
                  <c:v>9401</c:v>
                </c:pt>
                <c:pt idx="245">
                  <c:v>9401</c:v>
                </c:pt>
                <c:pt idx="246">
                  <c:v>9401</c:v>
                </c:pt>
                <c:pt idx="247">
                  <c:v>6732</c:v>
                </c:pt>
                <c:pt idx="248">
                  <c:v>6732</c:v>
                </c:pt>
                <c:pt idx="249">
                  <c:v>6732</c:v>
                </c:pt>
                <c:pt idx="250">
                  <c:v>6732</c:v>
                </c:pt>
                <c:pt idx="251">
                  <c:v>5617</c:v>
                </c:pt>
                <c:pt idx="252">
                  <c:v>5617</c:v>
                </c:pt>
                <c:pt idx="253">
                  <c:v>5617</c:v>
                </c:pt>
                <c:pt idx="254">
                  <c:v>5871</c:v>
                </c:pt>
                <c:pt idx="255">
                  <c:v>5871</c:v>
                </c:pt>
                <c:pt idx="256">
                  <c:v>5871</c:v>
                </c:pt>
                <c:pt idx="257">
                  <c:v>5871</c:v>
                </c:pt>
                <c:pt idx="258">
                  <c:v>2627</c:v>
                </c:pt>
                <c:pt idx="259">
                  <c:v>2627</c:v>
                </c:pt>
                <c:pt idx="260">
                  <c:v>2627</c:v>
                </c:pt>
                <c:pt idx="261">
                  <c:v>2355</c:v>
                </c:pt>
                <c:pt idx="262">
                  <c:v>4950</c:v>
                </c:pt>
                <c:pt idx="263">
                  <c:v>4950</c:v>
                </c:pt>
                <c:pt idx="264">
                  <c:v>4950</c:v>
                </c:pt>
                <c:pt idx="265">
                  <c:v>4950</c:v>
                </c:pt>
                <c:pt idx="266">
                  <c:v>4950</c:v>
                </c:pt>
                <c:pt idx="267">
                  <c:v>4367</c:v>
                </c:pt>
                <c:pt idx="268">
                  <c:v>4030</c:v>
                </c:pt>
                <c:pt idx="269">
                  <c:v>3185</c:v>
                </c:pt>
                <c:pt idx="270">
                  <c:v>3304</c:v>
                </c:pt>
                <c:pt idx="271">
                  <c:v>3304</c:v>
                </c:pt>
                <c:pt idx="272">
                  <c:v>3304</c:v>
                </c:pt>
                <c:pt idx="273">
                  <c:v>3304</c:v>
                </c:pt>
                <c:pt idx="274">
                  <c:v>3793</c:v>
                </c:pt>
                <c:pt idx="275">
                  <c:v>3793</c:v>
                </c:pt>
                <c:pt idx="276">
                  <c:v>3292</c:v>
                </c:pt>
                <c:pt idx="277">
                  <c:v>3292</c:v>
                </c:pt>
                <c:pt idx="278">
                  <c:v>3292</c:v>
                </c:pt>
                <c:pt idx="279">
                  <c:v>3292</c:v>
                </c:pt>
                <c:pt idx="280">
                  <c:v>3292</c:v>
                </c:pt>
                <c:pt idx="281">
                  <c:v>3846</c:v>
                </c:pt>
                <c:pt idx="282">
                  <c:v>3846</c:v>
                </c:pt>
                <c:pt idx="283">
                  <c:v>3380</c:v>
                </c:pt>
                <c:pt idx="284">
                  <c:v>3380</c:v>
                </c:pt>
                <c:pt idx="285">
                  <c:v>3380</c:v>
                </c:pt>
                <c:pt idx="286">
                  <c:v>2774</c:v>
                </c:pt>
                <c:pt idx="287">
                  <c:v>2774</c:v>
                </c:pt>
                <c:pt idx="288">
                  <c:v>3268</c:v>
                </c:pt>
                <c:pt idx="289">
                  <c:v>3268</c:v>
                </c:pt>
                <c:pt idx="290">
                  <c:v>3268</c:v>
                </c:pt>
                <c:pt idx="291">
                  <c:v>4185</c:v>
                </c:pt>
                <c:pt idx="292">
                  <c:v>4185</c:v>
                </c:pt>
                <c:pt idx="293">
                  <c:v>4185</c:v>
                </c:pt>
                <c:pt idx="294">
                  <c:v>4185</c:v>
                </c:pt>
                <c:pt idx="295">
                  <c:v>3889</c:v>
                </c:pt>
                <c:pt idx="296">
                  <c:v>3889</c:v>
                </c:pt>
                <c:pt idx="297">
                  <c:v>3889</c:v>
                </c:pt>
                <c:pt idx="298">
                  <c:v>4810</c:v>
                </c:pt>
                <c:pt idx="299">
                  <c:v>4810</c:v>
                </c:pt>
                <c:pt idx="300">
                  <c:v>5842</c:v>
                </c:pt>
                <c:pt idx="301">
                  <c:v>5842</c:v>
                </c:pt>
                <c:pt idx="302">
                  <c:v>6979</c:v>
                </c:pt>
                <c:pt idx="303">
                  <c:v>6979</c:v>
                </c:pt>
                <c:pt idx="304">
                  <c:v>6979</c:v>
                </c:pt>
                <c:pt idx="305">
                  <c:v>6979</c:v>
                </c:pt>
                <c:pt idx="306">
                  <c:v>6979</c:v>
                </c:pt>
                <c:pt idx="307">
                  <c:v>5631</c:v>
                </c:pt>
                <c:pt idx="308">
                  <c:v>5631</c:v>
                </c:pt>
                <c:pt idx="309">
                  <c:v>4484</c:v>
                </c:pt>
                <c:pt idx="310">
                  <c:v>4484</c:v>
                </c:pt>
                <c:pt idx="311">
                  <c:v>4580</c:v>
                </c:pt>
                <c:pt idx="312">
                  <c:v>4580</c:v>
                </c:pt>
                <c:pt idx="313">
                  <c:v>4580</c:v>
                </c:pt>
                <c:pt idx="314">
                  <c:v>4580</c:v>
                </c:pt>
                <c:pt idx="315">
                  <c:v>4580</c:v>
                </c:pt>
                <c:pt idx="316">
                  <c:v>3840</c:v>
                </c:pt>
                <c:pt idx="317">
                  <c:v>3840</c:v>
                </c:pt>
                <c:pt idx="318">
                  <c:v>4852</c:v>
                </c:pt>
                <c:pt idx="319">
                  <c:v>4852</c:v>
                </c:pt>
                <c:pt idx="320">
                  <c:v>4852</c:v>
                </c:pt>
                <c:pt idx="321">
                  <c:v>4852</c:v>
                </c:pt>
                <c:pt idx="322">
                  <c:v>4852</c:v>
                </c:pt>
                <c:pt idx="323">
                  <c:v>4749</c:v>
                </c:pt>
                <c:pt idx="324">
                  <c:v>4749</c:v>
                </c:pt>
                <c:pt idx="325">
                  <c:v>4025</c:v>
                </c:pt>
                <c:pt idx="326">
                  <c:v>2053</c:v>
                </c:pt>
                <c:pt idx="327">
                  <c:v>2053</c:v>
                </c:pt>
                <c:pt idx="328">
                  <c:v>1150</c:v>
                </c:pt>
                <c:pt idx="329">
                  <c:v>1150</c:v>
                </c:pt>
                <c:pt idx="330">
                  <c:v>1150</c:v>
                </c:pt>
                <c:pt idx="331">
                  <c:v>1150</c:v>
                </c:pt>
                <c:pt idx="332">
                  <c:v>917</c:v>
                </c:pt>
                <c:pt idx="333">
                  <c:v>1846</c:v>
                </c:pt>
                <c:pt idx="334">
                  <c:v>2372</c:v>
                </c:pt>
                <c:pt idx="335">
                  <c:v>2726</c:v>
                </c:pt>
                <c:pt idx="336">
                  <c:v>2726</c:v>
                </c:pt>
                <c:pt idx="337">
                  <c:v>2842</c:v>
                </c:pt>
                <c:pt idx="338">
                  <c:v>2842</c:v>
                </c:pt>
                <c:pt idx="339">
                  <c:v>2842</c:v>
                </c:pt>
                <c:pt idx="340">
                  <c:v>3069</c:v>
                </c:pt>
                <c:pt idx="341">
                  <c:v>4189</c:v>
                </c:pt>
                <c:pt idx="342">
                  <c:v>4189</c:v>
                </c:pt>
                <c:pt idx="343">
                  <c:v>4189</c:v>
                </c:pt>
                <c:pt idx="344">
                  <c:v>4189</c:v>
                </c:pt>
                <c:pt idx="345">
                  <c:v>4189</c:v>
                </c:pt>
                <c:pt idx="346">
                  <c:v>4189</c:v>
                </c:pt>
                <c:pt idx="347">
                  <c:v>3225</c:v>
                </c:pt>
                <c:pt idx="348">
                  <c:v>2627</c:v>
                </c:pt>
                <c:pt idx="349">
                  <c:v>2627</c:v>
                </c:pt>
                <c:pt idx="350">
                  <c:v>2627</c:v>
                </c:pt>
                <c:pt idx="351">
                  <c:v>2542</c:v>
                </c:pt>
                <c:pt idx="352">
                  <c:v>2542</c:v>
                </c:pt>
                <c:pt idx="353">
                  <c:v>2542</c:v>
                </c:pt>
                <c:pt idx="354">
                  <c:v>2542</c:v>
                </c:pt>
                <c:pt idx="355">
                  <c:v>1922</c:v>
                </c:pt>
                <c:pt idx="356">
                  <c:v>2204</c:v>
                </c:pt>
                <c:pt idx="357">
                  <c:v>2204</c:v>
                </c:pt>
                <c:pt idx="358">
                  <c:v>2204</c:v>
                </c:pt>
                <c:pt idx="359">
                  <c:v>2204</c:v>
                </c:pt>
                <c:pt idx="360">
                  <c:v>2204</c:v>
                </c:pt>
                <c:pt idx="361">
                  <c:v>2204</c:v>
                </c:pt>
                <c:pt idx="362">
                  <c:v>1960</c:v>
                </c:pt>
                <c:pt idx="363">
                  <c:v>1461</c:v>
                </c:pt>
                <c:pt idx="364">
                  <c:v>1461</c:v>
                </c:pt>
                <c:pt idx="365">
                  <c:v>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9B-4CF9-B18F-9D313997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373072"/>
        <c:axId val="1033375368"/>
      </c:areaChart>
      <c:lineChart>
        <c:grouping val="standard"/>
        <c:varyColors val="0"/>
        <c:ser>
          <c:idx val="0"/>
          <c:order val="0"/>
          <c:tx>
            <c:strRef>
              <c:f>'Data graphs'!$B$4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graphs'!$A$5:$A$370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'Data graphs'!$B$5:$B$370</c:f>
              <c:numCache>
                <c:formatCode>General</c:formatCode>
                <c:ptCount val="366"/>
                <c:pt idx="0">
                  <c:v>21956</c:v>
                </c:pt>
                <c:pt idx="1">
                  <c:v>21956</c:v>
                </c:pt>
                <c:pt idx="2">
                  <c:v>21956</c:v>
                </c:pt>
                <c:pt idx="3">
                  <c:v>21956</c:v>
                </c:pt>
                <c:pt idx="4">
                  <c:v>21956</c:v>
                </c:pt>
                <c:pt idx="5">
                  <c:v>21956</c:v>
                </c:pt>
                <c:pt idx="6">
                  <c:v>21956</c:v>
                </c:pt>
                <c:pt idx="7">
                  <c:v>21956</c:v>
                </c:pt>
                <c:pt idx="8">
                  <c:v>20394</c:v>
                </c:pt>
                <c:pt idx="9">
                  <c:v>20394</c:v>
                </c:pt>
                <c:pt idx="10">
                  <c:v>20394</c:v>
                </c:pt>
                <c:pt idx="11">
                  <c:v>20394</c:v>
                </c:pt>
                <c:pt idx="12">
                  <c:v>20394</c:v>
                </c:pt>
                <c:pt idx="13">
                  <c:v>20394</c:v>
                </c:pt>
                <c:pt idx="14">
                  <c:v>20394</c:v>
                </c:pt>
                <c:pt idx="15">
                  <c:v>22829</c:v>
                </c:pt>
                <c:pt idx="16">
                  <c:v>22829</c:v>
                </c:pt>
                <c:pt idx="17">
                  <c:v>22829</c:v>
                </c:pt>
                <c:pt idx="18">
                  <c:v>22829</c:v>
                </c:pt>
                <c:pt idx="19">
                  <c:v>22829</c:v>
                </c:pt>
                <c:pt idx="20">
                  <c:v>22829</c:v>
                </c:pt>
                <c:pt idx="21">
                  <c:v>22829</c:v>
                </c:pt>
                <c:pt idx="22">
                  <c:v>22361</c:v>
                </c:pt>
                <c:pt idx="23">
                  <c:v>22361</c:v>
                </c:pt>
                <c:pt idx="24">
                  <c:v>22361</c:v>
                </c:pt>
                <c:pt idx="25">
                  <c:v>22361</c:v>
                </c:pt>
                <c:pt idx="26">
                  <c:v>22361</c:v>
                </c:pt>
                <c:pt idx="27">
                  <c:v>22361</c:v>
                </c:pt>
                <c:pt idx="28">
                  <c:v>22361</c:v>
                </c:pt>
                <c:pt idx="29">
                  <c:v>25751</c:v>
                </c:pt>
                <c:pt idx="30">
                  <c:v>25751</c:v>
                </c:pt>
                <c:pt idx="31">
                  <c:v>25751</c:v>
                </c:pt>
                <c:pt idx="32">
                  <c:v>25751</c:v>
                </c:pt>
                <c:pt idx="33">
                  <c:v>25751</c:v>
                </c:pt>
                <c:pt idx="34">
                  <c:v>25751</c:v>
                </c:pt>
                <c:pt idx="35">
                  <c:v>25751</c:v>
                </c:pt>
                <c:pt idx="36">
                  <c:v>24038</c:v>
                </c:pt>
                <c:pt idx="37">
                  <c:v>24038</c:v>
                </c:pt>
                <c:pt idx="38">
                  <c:v>24038</c:v>
                </c:pt>
                <c:pt idx="39">
                  <c:v>24038</c:v>
                </c:pt>
                <c:pt idx="40">
                  <c:v>24038</c:v>
                </c:pt>
                <c:pt idx="41">
                  <c:v>24038</c:v>
                </c:pt>
                <c:pt idx="42">
                  <c:v>24038</c:v>
                </c:pt>
                <c:pt idx="43">
                  <c:v>22002</c:v>
                </c:pt>
                <c:pt idx="44">
                  <c:v>22002</c:v>
                </c:pt>
                <c:pt idx="45">
                  <c:v>22002</c:v>
                </c:pt>
                <c:pt idx="46">
                  <c:v>22002</c:v>
                </c:pt>
                <c:pt idx="47">
                  <c:v>22002</c:v>
                </c:pt>
                <c:pt idx="48">
                  <c:v>22002</c:v>
                </c:pt>
                <c:pt idx="49">
                  <c:v>22002</c:v>
                </c:pt>
                <c:pt idx="50">
                  <c:v>23046</c:v>
                </c:pt>
                <c:pt idx="51">
                  <c:v>23046</c:v>
                </c:pt>
                <c:pt idx="52">
                  <c:v>23046</c:v>
                </c:pt>
                <c:pt idx="53">
                  <c:v>23046</c:v>
                </c:pt>
                <c:pt idx="54">
                  <c:v>23046</c:v>
                </c:pt>
                <c:pt idx="55">
                  <c:v>23046</c:v>
                </c:pt>
                <c:pt idx="56">
                  <c:v>23046</c:v>
                </c:pt>
                <c:pt idx="57">
                  <c:v>23228</c:v>
                </c:pt>
                <c:pt idx="58">
                  <c:v>23228</c:v>
                </c:pt>
                <c:pt idx="59">
                  <c:v>23228</c:v>
                </c:pt>
                <c:pt idx="60">
                  <c:v>23228</c:v>
                </c:pt>
                <c:pt idx="61">
                  <c:v>23228</c:v>
                </c:pt>
                <c:pt idx="62">
                  <c:v>23228</c:v>
                </c:pt>
                <c:pt idx="63">
                  <c:v>23228</c:v>
                </c:pt>
                <c:pt idx="64">
                  <c:v>23216</c:v>
                </c:pt>
                <c:pt idx="65">
                  <c:v>23216</c:v>
                </c:pt>
                <c:pt idx="66">
                  <c:v>23216</c:v>
                </c:pt>
                <c:pt idx="67">
                  <c:v>23216</c:v>
                </c:pt>
                <c:pt idx="68">
                  <c:v>23216</c:v>
                </c:pt>
                <c:pt idx="69">
                  <c:v>23216</c:v>
                </c:pt>
                <c:pt idx="70">
                  <c:v>23216</c:v>
                </c:pt>
                <c:pt idx="71">
                  <c:v>24317</c:v>
                </c:pt>
                <c:pt idx="72">
                  <c:v>24317</c:v>
                </c:pt>
                <c:pt idx="73">
                  <c:v>24317</c:v>
                </c:pt>
                <c:pt idx="74">
                  <c:v>24317</c:v>
                </c:pt>
                <c:pt idx="75">
                  <c:v>24317</c:v>
                </c:pt>
                <c:pt idx="76">
                  <c:v>24317</c:v>
                </c:pt>
                <c:pt idx="77">
                  <c:v>24317</c:v>
                </c:pt>
                <c:pt idx="78">
                  <c:v>24652</c:v>
                </c:pt>
                <c:pt idx="79">
                  <c:v>24652</c:v>
                </c:pt>
                <c:pt idx="80">
                  <c:v>24652</c:v>
                </c:pt>
                <c:pt idx="81">
                  <c:v>24652</c:v>
                </c:pt>
                <c:pt idx="82">
                  <c:v>24652</c:v>
                </c:pt>
                <c:pt idx="83">
                  <c:v>24652</c:v>
                </c:pt>
                <c:pt idx="84">
                  <c:v>24652</c:v>
                </c:pt>
                <c:pt idx="85">
                  <c:v>24237</c:v>
                </c:pt>
                <c:pt idx="86">
                  <c:v>24237</c:v>
                </c:pt>
                <c:pt idx="87">
                  <c:v>24237</c:v>
                </c:pt>
                <c:pt idx="88">
                  <c:v>24237</c:v>
                </c:pt>
                <c:pt idx="89">
                  <c:v>24237</c:v>
                </c:pt>
                <c:pt idx="90">
                  <c:v>24237</c:v>
                </c:pt>
                <c:pt idx="91">
                  <c:v>24237</c:v>
                </c:pt>
                <c:pt idx="92">
                  <c:v>24047</c:v>
                </c:pt>
                <c:pt idx="93">
                  <c:v>24047</c:v>
                </c:pt>
                <c:pt idx="94">
                  <c:v>24047</c:v>
                </c:pt>
                <c:pt idx="95">
                  <c:v>24047</c:v>
                </c:pt>
                <c:pt idx="96">
                  <c:v>24047</c:v>
                </c:pt>
                <c:pt idx="97">
                  <c:v>24047</c:v>
                </c:pt>
                <c:pt idx="98">
                  <c:v>24047</c:v>
                </c:pt>
                <c:pt idx="99">
                  <c:v>23633</c:v>
                </c:pt>
                <c:pt idx="100">
                  <c:v>23633</c:v>
                </c:pt>
                <c:pt idx="101">
                  <c:v>23633</c:v>
                </c:pt>
                <c:pt idx="102">
                  <c:v>23633</c:v>
                </c:pt>
                <c:pt idx="103">
                  <c:v>23633</c:v>
                </c:pt>
                <c:pt idx="104">
                  <c:v>23633</c:v>
                </c:pt>
                <c:pt idx="105">
                  <c:v>23633</c:v>
                </c:pt>
                <c:pt idx="106">
                  <c:v>21310</c:v>
                </c:pt>
                <c:pt idx="107">
                  <c:v>21310</c:v>
                </c:pt>
                <c:pt idx="108">
                  <c:v>21310</c:v>
                </c:pt>
                <c:pt idx="109">
                  <c:v>21310</c:v>
                </c:pt>
                <c:pt idx="110">
                  <c:v>21310</c:v>
                </c:pt>
                <c:pt idx="111">
                  <c:v>21310</c:v>
                </c:pt>
                <c:pt idx="112">
                  <c:v>21310</c:v>
                </c:pt>
                <c:pt idx="113">
                  <c:v>20735</c:v>
                </c:pt>
                <c:pt idx="114">
                  <c:v>20735</c:v>
                </c:pt>
                <c:pt idx="115">
                  <c:v>20735</c:v>
                </c:pt>
                <c:pt idx="116">
                  <c:v>20735</c:v>
                </c:pt>
                <c:pt idx="117">
                  <c:v>20735</c:v>
                </c:pt>
                <c:pt idx="118">
                  <c:v>20735</c:v>
                </c:pt>
                <c:pt idx="119">
                  <c:v>20735</c:v>
                </c:pt>
                <c:pt idx="120">
                  <c:v>22195</c:v>
                </c:pt>
                <c:pt idx="121">
                  <c:v>22195</c:v>
                </c:pt>
                <c:pt idx="122">
                  <c:v>22195</c:v>
                </c:pt>
                <c:pt idx="123">
                  <c:v>22195</c:v>
                </c:pt>
                <c:pt idx="124">
                  <c:v>22195</c:v>
                </c:pt>
                <c:pt idx="125">
                  <c:v>22195</c:v>
                </c:pt>
                <c:pt idx="126">
                  <c:v>22195</c:v>
                </c:pt>
                <c:pt idx="127">
                  <c:v>23131</c:v>
                </c:pt>
                <c:pt idx="128">
                  <c:v>23131</c:v>
                </c:pt>
                <c:pt idx="129">
                  <c:v>23131</c:v>
                </c:pt>
                <c:pt idx="130">
                  <c:v>23131</c:v>
                </c:pt>
                <c:pt idx="131">
                  <c:v>23131</c:v>
                </c:pt>
                <c:pt idx="132">
                  <c:v>23131</c:v>
                </c:pt>
                <c:pt idx="133">
                  <c:v>23131</c:v>
                </c:pt>
                <c:pt idx="134">
                  <c:v>25485</c:v>
                </c:pt>
                <c:pt idx="135">
                  <c:v>25485</c:v>
                </c:pt>
                <c:pt idx="136">
                  <c:v>25485</c:v>
                </c:pt>
                <c:pt idx="137">
                  <c:v>25485</c:v>
                </c:pt>
                <c:pt idx="138">
                  <c:v>25485</c:v>
                </c:pt>
                <c:pt idx="139">
                  <c:v>25485</c:v>
                </c:pt>
                <c:pt idx="140">
                  <c:v>25485</c:v>
                </c:pt>
                <c:pt idx="141">
                  <c:v>23817</c:v>
                </c:pt>
                <c:pt idx="142">
                  <c:v>23817</c:v>
                </c:pt>
                <c:pt idx="143">
                  <c:v>23817</c:v>
                </c:pt>
                <c:pt idx="144">
                  <c:v>23817</c:v>
                </c:pt>
                <c:pt idx="145">
                  <c:v>23817</c:v>
                </c:pt>
                <c:pt idx="146">
                  <c:v>23817</c:v>
                </c:pt>
                <c:pt idx="147">
                  <c:v>23817</c:v>
                </c:pt>
                <c:pt idx="148">
                  <c:v>24234</c:v>
                </c:pt>
                <c:pt idx="149">
                  <c:v>24234</c:v>
                </c:pt>
                <c:pt idx="150">
                  <c:v>24234</c:v>
                </c:pt>
                <c:pt idx="151">
                  <c:v>24234</c:v>
                </c:pt>
                <c:pt idx="152">
                  <c:v>24234</c:v>
                </c:pt>
                <c:pt idx="153">
                  <c:v>24234</c:v>
                </c:pt>
                <c:pt idx="154">
                  <c:v>24234</c:v>
                </c:pt>
                <c:pt idx="155">
                  <c:v>23592</c:v>
                </c:pt>
                <c:pt idx="156">
                  <c:v>23592</c:v>
                </c:pt>
                <c:pt idx="157">
                  <c:v>23592</c:v>
                </c:pt>
                <c:pt idx="158">
                  <c:v>23592</c:v>
                </c:pt>
                <c:pt idx="159">
                  <c:v>23592</c:v>
                </c:pt>
                <c:pt idx="160">
                  <c:v>23592</c:v>
                </c:pt>
                <c:pt idx="161">
                  <c:v>23592</c:v>
                </c:pt>
                <c:pt idx="162">
                  <c:v>23505</c:v>
                </c:pt>
                <c:pt idx="163">
                  <c:v>23505</c:v>
                </c:pt>
                <c:pt idx="164">
                  <c:v>23505</c:v>
                </c:pt>
                <c:pt idx="165">
                  <c:v>23505</c:v>
                </c:pt>
                <c:pt idx="166">
                  <c:v>23505</c:v>
                </c:pt>
                <c:pt idx="167">
                  <c:v>23505</c:v>
                </c:pt>
                <c:pt idx="168">
                  <c:v>23505</c:v>
                </c:pt>
                <c:pt idx="169">
                  <c:v>26110</c:v>
                </c:pt>
                <c:pt idx="170">
                  <c:v>26110</c:v>
                </c:pt>
                <c:pt idx="171">
                  <c:v>26110</c:v>
                </c:pt>
                <c:pt idx="172">
                  <c:v>26110</c:v>
                </c:pt>
                <c:pt idx="173">
                  <c:v>26110</c:v>
                </c:pt>
                <c:pt idx="174">
                  <c:v>26110</c:v>
                </c:pt>
                <c:pt idx="175">
                  <c:v>26110</c:v>
                </c:pt>
                <c:pt idx="176">
                  <c:v>26666</c:v>
                </c:pt>
                <c:pt idx="177">
                  <c:v>26666</c:v>
                </c:pt>
                <c:pt idx="178">
                  <c:v>26666</c:v>
                </c:pt>
                <c:pt idx="179">
                  <c:v>26666</c:v>
                </c:pt>
                <c:pt idx="180">
                  <c:v>26666</c:v>
                </c:pt>
                <c:pt idx="181">
                  <c:v>26666</c:v>
                </c:pt>
                <c:pt idx="182">
                  <c:v>26666</c:v>
                </c:pt>
                <c:pt idx="183">
                  <c:v>25123</c:v>
                </c:pt>
                <c:pt idx="184">
                  <c:v>25123</c:v>
                </c:pt>
                <c:pt idx="185">
                  <c:v>25123</c:v>
                </c:pt>
                <c:pt idx="186">
                  <c:v>25123</c:v>
                </c:pt>
                <c:pt idx="187">
                  <c:v>25123</c:v>
                </c:pt>
                <c:pt idx="188">
                  <c:v>25123</c:v>
                </c:pt>
                <c:pt idx="189">
                  <c:v>25123</c:v>
                </c:pt>
                <c:pt idx="190">
                  <c:v>26596</c:v>
                </c:pt>
                <c:pt idx="191">
                  <c:v>26596</c:v>
                </c:pt>
                <c:pt idx="192">
                  <c:v>26596</c:v>
                </c:pt>
                <c:pt idx="193">
                  <c:v>26596</c:v>
                </c:pt>
                <c:pt idx="194">
                  <c:v>26596</c:v>
                </c:pt>
                <c:pt idx="195">
                  <c:v>26596</c:v>
                </c:pt>
                <c:pt idx="196">
                  <c:v>26596</c:v>
                </c:pt>
                <c:pt idx="197">
                  <c:v>26630</c:v>
                </c:pt>
                <c:pt idx="198">
                  <c:v>26630</c:v>
                </c:pt>
                <c:pt idx="199">
                  <c:v>26630</c:v>
                </c:pt>
                <c:pt idx="200">
                  <c:v>26630</c:v>
                </c:pt>
                <c:pt idx="201">
                  <c:v>26630</c:v>
                </c:pt>
                <c:pt idx="202">
                  <c:v>26630</c:v>
                </c:pt>
                <c:pt idx="203">
                  <c:v>26630</c:v>
                </c:pt>
                <c:pt idx="204">
                  <c:v>25687</c:v>
                </c:pt>
                <c:pt idx="205">
                  <c:v>25687</c:v>
                </c:pt>
                <c:pt idx="206">
                  <c:v>25687</c:v>
                </c:pt>
                <c:pt idx="207">
                  <c:v>25687</c:v>
                </c:pt>
                <c:pt idx="208">
                  <c:v>25687</c:v>
                </c:pt>
                <c:pt idx="209">
                  <c:v>25687</c:v>
                </c:pt>
                <c:pt idx="210">
                  <c:v>25687</c:v>
                </c:pt>
                <c:pt idx="211">
                  <c:v>25685</c:v>
                </c:pt>
                <c:pt idx="212">
                  <c:v>25685</c:v>
                </c:pt>
                <c:pt idx="213">
                  <c:v>25685</c:v>
                </c:pt>
                <c:pt idx="214">
                  <c:v>25685</c:v>
                </c:pt>
                <c:pt idx="215">
                  <c:v>25685</c:v>
                </c:pt>
                <c:pt idx="216">
                  <c:v>25685</c:v>
                </c:pt>
                <c:pt idx="217">
                  <c:v>25685</c:v>
                </c:pt>
                <c:pt idx="218">
                  <c:v>25597</c:v>
                </c:pt>
                <c:pt idx="219">
                  <c:v>25597</c:v>
                </c:pt>
                <c:pt idx="220">
                  <c:v>25597</c:v>
                </c:pt>
                <c:pt idx="221">
                  <c:v>25597</c:v>
                </c:pt>
                <c:pt idx="222">
                  <c:v>25597</c:v>
                </c:pt>
                <c:pt idx="223">
                  <c:v>25597</c:v>
                </c:pt>
                <c:pt idx="224">
                  <c:v>25597</c:v>
                </c:pt>
                <c:pt idx="225">
                  <c:v>26172</c:v>
                </c:pt>
                <c:pt idx="226">
                  <c:v>26172</c:v>
                </c:pt>
                <c:pt idx="227">
                  <c:v>26172</c:v>
                </c:pt>
                <c:pt idx="228">
                  <c:v>26172</c:v>
                </c:pt>
                <c:pt idx="229">
                  <c:v>26172</c:v>
                </c:pt>
                <c:pt idx="230">
                  <c:v>26172</c:v>
                </c:pt>
                <c:pt idx="231">
                  <c:v>26172</c:v>
                </c:pt>
                <c:pt idx="232">
                  <c:v>24987</c:v>
                </c:pt>
                <c:pt idx="233">
                  <c:v>24987</c:v>
                </c:pt>
                <c:pt idx="234">
                  <c:v>24987</c:v>
                </c:pt>
                <c:pt idx="235">
                  <c:v>24987</c:v>
                </c:pt>
                <c:pt idx="236">
                  <c:v>24987</c:v>
                </c:pt>
                <c:pt idx="237">
                  <c:v>24987</c:v>
                </c:pt>
                <c:pt idx="238">
                  <c:v>24987</c:v>
                </c:pt>
                <c:pt idx="239">
                  <c:v>24987</c:v>
                </c:pt>
                <c:pt idx="240">
                  <c:v>24136</c:v>
                </c:pt>
                <c:pt idx="241">
                  <c:v>24136</c:v>
                </c:pt>
                <c:pt idx="242">
                  <c:v>24136</c:v>
                </c:pt>
                <c:pt idx="243">
                  <c:v>24136</c:v>
                </c:pt>
                <c:pt idx="244">
                  <c:v>24136</c:v>
                </c:pt>
                <c:pt idx="245">
                  <c:v>24136</c:v>
                </c:pt>
                <c:pt idx="246">
                  <c:v>22204</c:v>
                </c:pt>
                <c:pt idx="247">
                  <c:v>22204</c:v>
                </c:pt>
                <c:pt idx="248">
                  <c:v>22204</c:v>
                </c:pt>
                <c:pt idx="249">
                  <c:v>22204</c:v>
                </c:pt>
                <c:pt idx="250">
                  <c:v>22204</c:v>
                </c:pt>
                <c:pt idx="251">
                  <c:v>22204</c:v>
                </c:pt>
                <c:pt idx="252">
                  <c:v>22204</c:v>
                </c:pt>
                <c:pt idx="253">
                  <c:v>22329</c:v>
                </c:pt>
                <c:pt idx="254">
                  <c:v>22329</c:v>
                </c:pt>
                <c:pt idx="255">
                  <c:v>22329</c:v>
                </c:pt>
                <c:pt idx="256">
                  <c:v>22329</c:v>
                </c:pt>
                <c:pt idx="257">
                  <c:v>22329</c:v>
                </c:pt>
                <c:pt idx="258">
                  <c:v>22329</c:v>
                </c:pt>
                <c:pt idx="259">
                  <c:v>22329</c:v>
                </c:pt>
                <c:pt idx="260">
                  <c:v>24541</c:v>
                </c:pt>
                <c:pt idx="261">
                  <c:v>24541</c:v>
                </c:pt>
                <c:pt idx="262">
                  <c:v>24541</c:v>
                </c:pt>
                <c:pt idx="263">
                  <c:v>24541</c:v>
                </c:pt>
                <c:pt idx="264">
                  <c:v>24541</c:v>
                </c:pt>
                <c:pt idx="265">
                  <c:v>24541</c:v>
                </c:pt>
                <c:pt idx="266">
                  <c:v>24541</c:v>
                </c:pt>
                <c:pt idx="267">
                  <c:v>23032</c:v>
                </c:pt>
                <c:pt idx="268">
                  <c:v>23032</c:v>
                </c:pt>
                <c:pt idx="269">
                  <c:v>23032</c:v>
                </c:pt>
                <c:pt idx="270">
                  <c:v>23032</c:v>
                </c:pt>
                <c:pt idx="271">
                  <c:v>23032</c:v>
                </c:pt>
                <c:pt idx="272">
                  <c:v>23032</c:v>
                </c:pt>
                <c:pt idx="273">
                  <c:v>23032</c:v>
                </c:pt>
                <c:pt idx="274">
                  <c:v>24229</c:v>
                </c:pt>
                <c:pt idx="275">
                  <c:v>24229</c:v>
                </c:pt>
                <c:pt idx="276">
                  <c:v>24229</c:v>
                </c:pt>
                <c:pt idx="277">
                  <c:v>24229</c:v>
                </c:pt>
                <c:pt idx="278">
                  <c:v>24229</c:v>
                </c:pt>
                <c:pt idx="279">
                  <c:v>24229</c:v>
                </c:pt>
                <c:pt idx="280">
                  <c:v>24229</c:v>
                </c:pt>
                <c:pt idx="281">
                  <c:v>24783</c:v>
                </c:pt>
                <c:pt idx="282">
                  <c:v>24783</c:v>
                </c:pt>
                <c:pt idx="283">
                  <c:v>24783</c:v>
                </c:pt>
                <c:pt idx="284">
                  <c:v>24783</c:v>
                </c:pt>
                <c:pt idx="285">
                  <c:v>24783</c:v>
                </c:pt>
                <c:pt idx="286">
                  <c:v>24783</c:v>
                </c:pt>
                <c:pt idx="287">
                  <c:v>24783</c:v>
                </c:pt>
                <c:pt idx="288">
                  <c:v>25277</c:v>
                </c:pt>
                <c:pt idx="289">
                  <c:v>25277</c:v>
                </c:pt>
                <c:pt idx="290">
                  <c:v>25277</c:v>
                </c:pt>
                <c:pt idx="291">
                  <c:v>25277</c:v>
                </c:pt>
                <c:pt idx="292">
                  <c:v>25277</c:v>
                </c:pt>
                <c:pt idx="293">
                  <c:v>25277</c:v>
                </c:pt>
                <c:pt idx="294">
                  <c:v>25277</c:v>
                </c:pt>
                <c:pt idx="295">
                  <c:v>24981</c:v>
                </c:pt>
                <c:pt idx="296">
                  <c:v>24981</c:v>
                </c:pt>
                <c:pt idx="297">
                  <c:v>24981</c:v>
                </c:pt>
                <c:pt idx="298">
                  <c:v>24981</c:v>
                </c:pt>
                <c:pt idx="299">
                  <c:v>24981</c:v>
                </c:pt>
                <c:pt idx="300">
                  <c:v>24981</c:v>
                </c:pt>
                <c:pt idx="301">
                  <c:v>24981</c:v>
                </c:pt>
                <c:pt idx="302">
                  <c:v>26118</c:v>
                </c:pt>
                <c:pt idx="303">
                  <c:v>26118</c:v>
                </c:pt>
                <c:pt idx="304">
                  <c:v>26118</c:v>
                </c:pt>
                <c:pt idx="305">
                  <c:v>26118</c:v>
                </c:pt>
                <c:pt idx="306">
                  <c:v>26118</c:v>
                </c:pt>
                <c:pt idx="307">
                  <c:v>26118</c:v>
                </c:pt>
                <c:pt idx="308">
                  <c:v>26118</c:v>
                </c:pt>
                <c:pt idx="309">
                  <c:v>24971</c:v>
                </c:pt>
                <c:pt idx="310">
                  <c:v>24971</c:v>
                </c:pt>
                <c:pt idx="311">
                  <c:v>24971</c:v>
                </c:pt>
                <c:pt idx="312">
                  <c:v>24971</c:v>
                </c:pt>
                <c:pt idx="313">
                  <c:v>24971</c:v>
                </c:pt>
                <c:pt idx="314">
                  <c:v>24971</c:v>
                </c:pt>
                <c:pt idx="315">
                  <c:v>24971</c:v>
                </c:pt>
                <c:pt idx="316">
                  <c:v>24231</c:v>
                </c:pt>
                <c:pt idx="317">
                  <c:v>24231</c:v>
                </c:pt>
                <c:pt idx="318">
                  <c:v>24231</c:v>
                </c:pt>
                <c:pt idx="319">
                  <c:v>24231</c:v>
                </c:pt>
                <c:pt idx="320">
                  <c:v>24231</c:v>
                </c:pt>
                <c:pt idx="321">
                  <c:v>24231</c:v>
                </c:pt>
                <c:pt idx="322">
                  <c:v>24231</c:v>
                </c:pt>
                <c:pt idx="323">
                  <c:v>22062</c:v>
                </c:pt>
                <c:pt idx="324">
                  <c:v>22062</c:v>
                </c:pt>
                <c:pt idx="325">
                  <c:v>22062</c:v>
                </c:pt>
                <c:pt idx="326">
                  <c:v>22062</c:v>
                </c:pt>
                <c:pt idx="327">
                  <c:v>22062</c:v>
                </c:pt>
                <c:pt idx="328">
                  <c:v>22062</c:v>
                </c:pt>
                <c:pt idx="329">
                  <c:v>22062</c:v>
                </c:pt>
                <c:pt idx="330">
                  <c:v>21685</c:v>
                </c:pt>
                <c:pt idx="331">
                  <c:v>21685</c:v>
                </c:pt>
                <c:pt idx="332">
                  <c:v>21685</c:v>
                </c:pt>
                <c:pt idx="333">
                  <c:v>21685</c:v>
                </c:pt>
                <c:pt idx="334">
                  <c:v>21685</c:v>
                </c:pt>
                <c:pt idx="335">
                  <c:v>21685</c:v>
                </c:pt>
                <c:pt idx="336">
                  <c:v>21685</c:v>
                </c:pt>
                <c:pt idx="337">
                  <c:v>23555</c:v>
                </c:pt>
                <c:pt idx="338">
                  <c:v>23555</c:v>
                </c:pt>
                <c:pt idx="339">
                  <c:v>23555</c:v>
                </c:pt>
                <c:pt idx="340">
                  <c:v>23555</c:v>
                </c:pt>
                <c:pt idx="341">
                  <c:v>23555</c:v>
                </c:pt>
                <c:pt idx="342">
                  <c:v>23555</c:v>
                </c:pt>
                <c:pt idx="343">
                  <c:v>23555</c:v>
                </c:pt>
                <c:pt idx="344">
                  <c:v>22818</c:v>
                </c:pt>
                <c:pt idx="345">
                  <c:v>22818</c:v>
                </c:pt>
                <c:pt idx="346">
                  <c:v>22818</c:v>
                </c:pt>
                <c:pt idx="347">
                  <c:v>22818</c:v>
                </c:pt>
                <c:pt idx="348">
                  <c:v>22818</c:v>
                </c:pt>
                <c:pt idx="349">
                  <c:v>22818</c:v>
                </c:pt>
                <c:pt idx="350">
                  <c:v>22818</c:v>
                </c:pt>
                <c:pt idx="351">
                  <c:v>22733</c:v>
                </c:pt>
                <c:pt idx="352">
                  <c:v>22733</c:v>
                </c:pt>
                <c:pt idx="353">
                  <c:v>22733</c:v>
                </c:pt>
                <c:pt idx="354">
                  <c:v>22733</c:v>
                </c:pt>
                <c:pt idx="355">
                  <c:v>22733</c:v>
                </c:pt>
                <c:pt idx="356">
                  <c:v>22733</c:v>
                </c:pt>
                <c:pt idx="357">
                  <c:v>22733</c:v>
                </c:pt>
                <c:pt idx="358">
                  <c:v>21902</c:v>
                </c:pt>
                <c:pt idx="359">
                  <c:v>21902</c:v>
                </c:pt>
                <c:pt idx="360">
                  <c:v>21902</c:v>
                </c:pt>
                <c:pt idx="361">
                  <c:v>21902</c:v>
                </c:pt>
                <c:pt idx="362">
                  <c:v>21902</c:v>
                </c:pt>
                <c:pt idx="363">
                  <c:v>21902</c:v>
                </c:pt>
                <c:pt idx="364">
                  <c:v>21902</c:v>
                </c:pt>
                <c:pt idx="365">
                  <c:v>20475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B-4CF9-B18F-9D31399744F6}"/>
            </c:ext>
          </c:extLst>
        </c:ser>
        <c:ser>
          <c:idx val="1"/>
          <c:order val="1"/>
          <c:tx>
            <c:strRef>
              <c:f>'Data graphs'!$C$4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graphs'!$A$5:$A$370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'Data graphs'!$C$5:$C$370</c:f>
              <c:numCache>
                <c:formatCode>General</c:formatCode>
                <c:ptCount val="366"/>
                <c:pt idx="0">
                  <c:v>19564</c:v>
                </c:pt>
                <c:pt idx="1">
                  <c:v>19564</c:v>
                </c:pt>
                <c:pt idx="2">
                  <c:v>19564</c:v>
                </c:pt>
                <c:pt idx="3">
                  <c:v>19564</c:v>
                </c:pt>
                <c:pt idx="4">
                  <c:v>19564</c:v>
                </c:pt>
                <c:pt idx="5">
                  <c:v>19564</c:v>
                </c:pt>
                <c:pt idx="6">
                  <c:v>19564</c:v>
                </c:pt>
                <c:pt idx="7">
                  <c:v>19564</c:v>
                </c:pt>
                <c:pt idx="8">
                  <c:v>19564</c:v>
                </c:pt>
                <c:pt idx="9">
                  <c:v>20935</c:v>
                </c:pt>
                <c:pt idx="10">
                  <c:v>20935</c:v>
                </c:pt>
                <c:pt idx="11">
                  <c:v>20935</c:v>
                </c:pt>
                <c:pt idx="12">
                  <c:v>20935</c:v>
                </c:pt>
                <c:pt idx="13">
                  <c:v>20935</c:v>
                </c:pt>
                <c:pt idx="14">
                  <c:v>20935</c:v>
                </c:pt>
                <c:pt idx="15">
                  <c:v>20935</c:v>
                </c:pt>
                <c:pt idx="16">
                  <c:v>20929</c:v>
                </c:pt>
                <c:pt idx="17">
                  <c:v>20929</c:v>
                </c:pt>
                <c:pt idx="18">
                  <c:v>20929</c:v>
                </c:pt>
                <c:pt idx="19">
                  <c:v>20929</c:v>
                </c:pt>
                <c:pt idx="20">
                  <c:v>20929</c:v>
                </c:pt>
                <c:pt idx="21">
                  <c:v>20929</c:v>
                </c:pt>
                <c:pt idx="22">
                  <c:v>20929</c:v>
                </c:pt>
                <c:pt idx="23">
                  <c:v>20627</c:v>
                </c:pt>
                <c:pt idx="24">
                  <c:v>20627</c:v>
                </c:pt>
                <c:pt idx="25">
                  <c:v>20627</c:v>
                </c:pt>
                <c:pt idx="26">
                  <c:v>20627</c:v>
                </c:pt>
                <c:pt idx="27">
                  <c:v>20627</c:v>
                </c:pt>
                <c:pt idx="28">
                  <c:v>20627</c:v>
                </c:pt>
                <c:pt idx="29">
                  <c:v>20627</c:v>
                </c:pt>
                <c:pt idx="30">
                  <c:v>19815</c:v>
                </c:pt>
                <c:pt idx="31">
                  <c:v>19815</c:v>
                </c:pt>
                <c:pt idx="32">
                  <c:v>19815</c:v>
                </c:pt>
                <c:pt idx="33">
                  <c:v>19815</c:v>
                </c:pt>
                <c:pt idx="34">
                  <c:v>19815</c:v>
                </c:pt>
                <c:pt idx="35">
                  <c:v>19815</c:v>
                </c:pt>
                <c:pt idx="36">
                  <c:v>19815</c:v>
                </c:pt>
                <c:pt idx="37">
                  <c:v>22903</c:v>
                </c:pt>
                <c:pt idx="38">
                  <c:v>22903</c:v>
                </c:pt>
                <c:pt idx="39">
                  <c:v>22903</c:v>
                </c:pt>
                <c:pt idx="40">
                  <c:v>22903</c:v>
                </c:pt>
                <c:pt idx="41">
                  <c:v>22903</c:v>
                </c:pt>
                <c:pt idx="42">
                  <c:v>22903</c:v>
                </c:pt>
                <c:pt idx="43">
                  <c:v>22903</c:v>
                </c:pt>
                <c:pt idx="44">
                  <c:v>21356</c:v>
                </c:pt>
                <c:pt idx="45">
                  <c:v>21356</c:v>
                </c:pt>
                <c:pt idx="46">
                  <c:v>21356</c:v>
                </c:pt>
                <c:pt idx="47">
                  <c:v>21356</c:v>
                </c:pt>
                <c:pt idx="48">
                  <c:v>21356</c:v>
                </c:pt>
                <c:pt idx="49">
                  <c:v>21356</c:v>
                </c:pt>
                <c:pt idx="50">
                  <c:v>21356</c:v>
                </c:pt>
                <c:pt idx="51">
                  <c:v>21749</c:v>
                </c:pt>
                <c:pt idx="52">
                  <c:v>21749</c:v>
                </c:pt>
                <c:pt idx="53">
                  <c:v>21749</c:v>
                </c:pt>
                <c:pt idx="54">
                  <c:v>21749</c:v>
                </c:pt>
                <c:pt idx="55">
                  <c:v>21749</c:v>
                </c:pt>
                <c:pt idx="56">
                  <c:v>21749</c:v>
                </c:pt>
                <c:pt idx="57">
                  <c:v>21749</c:v>
                </c:pt>
                <c:pt idx="58">
                  <c:v>21749</c:v>
                </c:pt>
                <c:pt idx="59">
                  <c:v>22319</c:v>
                </c:pt>
                <c:pt idx="60">
                  <c:v>22319</c:v>
                </c:pt>
                <c:pt idx="61">
                  <c:v>22319</c:v>
                </c:pt>
                <c:pt idx="62">
                  <c:v>22319</c:v>
                </c:pt>
                <c:pt idx="63">
                  <c:v>22319</c:v>
                </c:pt>
                <c:pt idx="64">
                  <c:v>22319</c:v>
                </c:pt>
                <c:pt idx="65">
                  <c:v>21800</c:v>
                </c:pt>
                <c:pt idx="66">
                  <c:v>21800</c:v>
                </c:pt>
                <c:pt idx="67">
                  <c:v>21800</c:v>
                </c:pt>
                <c:pt idx="68">
                  <c:v>21800</c:v>
                </c:pt>
                <c:pt idx="69">
                  <c:v>21800</c:v>
                </c:pt>
                <c:pt idx="70">
                  <c:v>21800</c:v>
                </c:pt>
                <c:pt idx="71">
                  <c:v>21800</c:v>
                </c:pt>
                <c:pt idx="72">
                  <c:v>21691</c:v>
                </c:pt>
                <c:pt idx="73">
                  <c:v>21691</c:v>
                </c:pt>
                <c:pt idx="74">
                  <c:v>21691</c:v>
                </c:pt>
                <c:pt idx="75">
                  <c:v>21691</c:v>
                </c:pt>
                <c:pt idx="76">
                  <c:v>21691</c:v>
                </c:pt>
                <c:pt idx="77">
                  <c:v>21691</c:v>
                </c:pt>
                <c:pt idx="78">
                  <c:v>21691</c:v>
                </c:pt>
                <c:pt idx="79">
                  <c:v>21553</c:v>
                </c:pt>
                <c:pt idx="80">
                  <c:v>21553</c:v>
                </c:pt>
                <c:pt idx="81">
                  <c:v>21553</c:v>
                </c:pt>
                <c:pt idx="82">
                  <c:v>21553</c:v>
                </c:pt>
                <c:pt idx="83">
                  <c:v>21553</c:v>
                </c:pt>
                <c:pt idx="84">
                  <c:v>21553</c:v>
                </c:pt>
                <c:pt idx="85">
                  <c:v>21553</c:v>
                </c:pt>
                <c:pt idx="86">
                  <c:v>20787</c:v>
                </c:pt>
                <c:pt idx="87">
                  <c:v>20787</c:v>
                </c:pt>
                <c:pt idx="88">
                  <c:v>20787</c:v>
                </c:pt>
                <c:pt idx="89">
                  <c:v>20787</c:v>
                </c:pt>
                <c:pt idx="90">
                  <c:v>20787</c:v>
                </c:pt>
                <c:pt idx="91">
                  <c:v>20787</c:v>
                </c:pt>
                <c:pt idx="92">
                  <c:v>20787</c:v>
                </c:pt>
                <c:pt idx="93">
                  <c:v>18730</c:v>
                </c:pt>
                <c:pt idx="94">
                  <c:v>18730</c:v>
                </c:pt>
                <c:pt idx="95">
                  <c:v>18730</c:v>
                </c:pt>
                <c:pt idx="96">
                  <c:v>18730</c:v>
                </c:pt>
                <c:pt idx="97">
                  <c:v>18730</c:v>
                </c:pt>
                <c:pt idx="98">
                  <c:v>18730</c:v>
                </c:pt>
                <c:pt idx="99">
                  <c:v>18730</c:v>
                </c:pt>
                <c:pt idx="100">
                  <c:v>21457</c:v>
                </c:pt>
                <c:pt idx="101">
                  <c:v>21457</c:v>
                </c:pt>
                <c:pt idx="102">
                  <c:v>21457</c:v>
                </c:pt>
                <c:pt idx="103">
                  <c:v>21457</c:v>
                </c:pt>
                <c:pt idx="104">
                  <c:v>21457</c:v>
                </c:pt>
                <c:pt idx="105">
                  <c:v>21457</c:v>
                </c:pt>
                <c:pt idx="106">
                  <c:v>21457</c:v>
                </c:pt>
                <c:pt idx="107">
                  <c:v>21301</c:v>
                </c:pt>
                <c:pt idx="108">
                  <c:v>21301</c:v>
                </c:pt>
                <c:pt idx="109">
                  <c:v>21301</c:v>
                </c:pt>
                <c:pt idx="110">
                  <c:v>21301</c:v>
                </c:pt>
                <c:pt idx="111">
                  <c:v>21301</c:v>
                </c:pt>
                <c:pt idx="112">
                  <c:v>21301</c:v>
                </c:pt>
                <c:pt idx="113">
                  <c:v>21301</c:v>
                </c:pt>
                <c:pt idx="114">
                  <c:v>24148</c:v>
                </c:pt>
                <c:pt idx="115">
                  <c:v>24148</c:v>
                </c:pt>
                <c:pt idx="116">
                  <c:v>24148</c:v>
                </c:pt>
                <c:pt idx="117">
                  <c:v>24148</c:v>
                </c:pt>
                <c:pt idx="118">
                  <c:v>24148</c:v>
                </c:pt>
                <c:pt idx="119">
                  <c:v>24148</c:v>
                </c:pt>
                <c:pt idx="120">
                  <c:v>24148</c:v>
                </c:pt>
                <c:pt idx="121">
                  <c:v>20700</c:v>
                </c:pt>
                <c:pt idx="122">
                  <c:v>20700</c:v>
                </c:pt>
                <c:pt idx="123">
                  <c:v>20700</c:v>
                </c:pt>
                <c:pt idx="124">
                  <c:v>20700</c:v>
                </c:pt>
                <c:pt idx="125">
                  <c:v>20700</c:v>
                </c:pt>
                <c:pt idx="126">
                  <c:v>20700</c:v>
                </c:pt>
                <c:pt idx="127">
                  <c:v>20700</c:v>
                </c:pt>
                <c:pt idx="128">
                  <c:v>21183</c:v>
                </c:pt>
                <c:pt idx="129">
                  <c:v>21183</c:v>
                </c:pt>
                <c:pt idx="130">
                  <c:v>21183</c:v>
                </c:pt>
                <c:pt idx="131">
                  <c:v>21183</c:v>
                </c:pt>
                <c:pt idx="132">
                  <c:v>21183</c:v>
                </c:pt>
                <c:pt idx="133">
                  <c:v>21183</c:v>
                </c:pt>
                <c:pt idx="134">
                  <c:v>21183</c:v>
                </c:pt>
                <c:pt idx="135">
                  <c:v>22072</c:v>
                </c:pt>
                <c:pt idx="136">
                  <c:v>22072</c:v>
                </c:pt>
                <c:pt idx="137">
                  <c:v>22072</c:v>
                </c:pt>
                <c:pt idx="138">
                  <c:v>22072</c:v>
                </c:pt>
                <c:pt idx="139">
                  <c:v>22072</c:v>
                </c:pt>
                <c:pt idx="140">
                  <c:v>22072</c:v>
                </c:pt>
                <c:pt idx="141">
                  <c:v>22072</c:v>
                </c:pt>
                <c:pt idx="142">
                  <c:v>22566</c:v>
                </c:pt>
                <c:pt idx="143">
                  <c:v>22566</c:v>
                </c:pt>
                <c:pt idx="144">
                  <c:v>22566</c:v>
                </c:pt>
                <c:pt idx="145">
                  <c:v>22566</c:v>
                </c:pt>
                <c:pt idx="146">
                  <c:v>22566</c:v>
                </c:pt>
                <c:pt idx="147">
                  <c:v>22566</c:v>
                </c:pt>
                <c:pt idx="148">
                  <c:v>22566</c:v>
                </c:pt>
                <c:pt idx="149">
                  <c:v>22438</c:v>
                </c:pt>
                <c:pt idx="150">
                  <c:v>22438</c:v>
                </c:pt>
                <c:pt idx="151">
                  <c:v>22438</c:v>
                </c:pt>
                <c:pt idx="152">
                  <c:v>22438</c:v>
                </c:pt>
                <c:pt idx="153">
                  <c:v>22438</c:v>
                </c:pt>
                <c:pt idx="154">
                  <c:v>22438</c:v>
                </c:pt>
                <c:pt idx="155">
                  <c:v>22438</c:v>
                </c:pt>
                <c:pt idx="156">
                  <c:v>22904</c:v>
                </c:pt>
                <c:pt idx="157">
                  <c:v>22904</c:v>
                </c:pt>
                <c:pt idx="158">
                  <c:v>22904</c:v>
                </c:pt>
                <c:pt idx="159">
                  <c:v>22904</c:v>
                </c:pt>
                <c:pt idx="160">
                  <c:v>22904</c:v>
                </c:pt>
                <c:pt idx="161">
                  <c:v>22904</c:v>
                </c:pt>
                <c:pt idx="162">
                  <c:v>22904</c:v>
                </c:pt>
                <c:pt idx="163">
                  <c:v>24434</c:v>
                </c:pt>
                <c:pt idx="164">
                  <c:v>24434</c:v>
                </c:pt>
                <c:pt idx="165">
                  <c:v>24434</c:v>
                </c:pt>
                <c:pt idx="166">
                  <c:v>24434</c:v>
                </c:pt>
                <c:pt idx="167">
                  <c:v>24434</c:v>
                </c:pt>
                <c:pt idx="168">
                  <c:v>24434</c:v>
                </c:pt>
                <c:pt idx="169">
                  <c:v>24434</c:v>
                </c:pt>
                <c:pt idx="170">
                  <c:v>23088</c:v>
                </c:pt>
                <c:pt idx="171">
                  <c:v>23088</c:v>
                </c:pt>
                <c:pt idx="172">
                  <c:v>23088</c:v>
                </c:pt>
                <c:pt idx="173">
                  <c:v>23088</c:v>
                </c:pt>
                <c:pt idx="174">
                  <c:v>23088</c:v>
                </c:pt>
                <c:pt idx="175">
                  <c:v>23088</c:v>
                </c:pt>
                <c:pt idx="176">
                  <c:v>23088</c:v>
                </c:pt>
                <c:pt idx="177">
                  <c:v>22821</c:v>
                </c:pt>
                <c:pt idx="178">
                  <c:v>22821</c:v>
                </c:pt>
                <c:pt idx="179">
                  <c:v>22821</c:v>
                </c:pt>
                <c:pt idx="180">
                  <c:v>22821</c:v>
                </c:pt>
                <c:pt idx="181">
                  <c:v>22821</c:v>
                </c:pt>
                <c:pt idx="182">
                  <c:v>22821</c:v>
                </c:pt>
                <c:pt idx="183">
                  <c:v>22821</c:v>
                </c:pt>
                <c:pt idx="184">
                  <c:v>23950</c:v>
                </c:pt>
                <c:pt idx="185">
                  <c:v>23950</c:v>
                </c:pt>
                <c:pt idx="186">
                  <c:v>23950</c:v>
                </c:pt>
                <c:pt idx="187">
                  <c:v>23950</c:v>
                </c:pt>
                <c:pt idx="188">
                  <c:v>23950</c:v>
                </c:pt>
                <c:pt idx="189">
                  <c:v>23950</c:v>
                </c:pt>
                <c:pt idx="190">
                  <c:v>23950</c:v>
                </c:pt>
                <c:pt idx="191">
                  <c:v>23403</c:v>
                </c:pt>
                <c:pt idx="192">
                  <c:v>23403</c:v>
                </c:pt>
                <c:pt idx="193">
                  <c:v>23403</c:v>
                </c:pt>
                <c:pt idx="194">
                  <c:v>23403</c:v>
                </c:pt>
                <c:pt idx="195">
                  <c:v>23403</c:v>
                </c:pt>
                <c:pt idx="196">
                  <c:v>23403</c:v>
                </c:pt>
                <c:pt idx="197">
                  <c:v>23403</c:v>
                </c:pt>
                <c:pt idx="198">
                  <c:v>23977</c:v>
                </c:pt>
                <c:pt idx="199">
                  <c:v>23977</c:v>
                </c:pt>
                <c:pt idx="200">
                  <c:v>23977</c:v>
                </c:pt>
                <c:pt idx="201">
                  <c:v>23977</c:v>
                </c:pt>
                <c:pt idx="202">
                  <c:v>23977</c:v>
                </c:pt>
                <c:pt idx="203">
                  <c:v>23977</c:v>
                </c:pt>
                <c:pt idx="204">
                  <c:v>23977</c:v>
                </c:pt>
                <c:pt idx="205">
                  <c:v>26900</c:v>
                </c:pt>
                <c:pt idx="206">
                  <c:v>26900</c:v>
                </c:pt>
                <c:pt idx="207">
                  <c:v>26900</c:v>
                </c:pt>
                <c:pt idx="208">
                  <c:v>26900</c:v>
                </c:pt>
                <c:pt idx="209">
                  <c:v>26900</c:v>
                </c:pt>
                <c:pt idx="210">
                  <c:v>26900</c:v>
                </c:pt>
                <c:pt idx="211">
                  <c:v>26900</c:v>
                </c:pt>
                <c:pt idx="212">
                  <c:v>25594</c:v>
                </c:pt>
                <c:pt idx="213">
                  <c:v>25594</c:v>
                </c:pt>
                <c:pt idx="214">
                  <c:v>25594</c:v>
                </c:pt>
                <c:pt idx="215">
                  <c:v>25594</c:v>
                </c:pt>
                <c:pt idx="216">
                  <c:v>25594</c:v>
                </c:pt>
                <c:pt idx="217">
                  <c:v>25594</c:v>
                </c:pt>
                <c:pt idx="218">
                  <c:v>25594</c:v>
                </c:pt>
                <c:pt idx="219">
                  <c:v>22875</c:v>
                </c:pt>
                <c:pt idx="220">
                  <c:v>22875</c:v>
                </c:pt>
                <c:pt idx="221">
                  <c:v>22875</c:v>
                </c:pt>
                <c:pt idx="222">
                  <c:v>22875</c:v>
                </c:pt>
                <c:pt idx="223">
                  <c:v>22875</c:v>
                </c:pt>
                <c:pt idx="224">
                  <c:v>22875</c:v>
                </c:pt>
                <c:pt idx="225">
                  <c:v>22875</c:v>
                </c:pt>
                <c:pt idx="226">
                  <c:v>24960</c:v>
                </c:pt>
                <c:pt idx="227">
                  <c:v>24960</c:v>
                </c:pt>
                <c:pt idx="228">
                  <c:v>24960</c:v>
                </c:pt>
                <c:pt idx="229">
                  <c:v>24960</c:v>
                </c:pt>
                <c:pt idx="230">
                  <c:v>24960</c:v>
                </c:pt>
                <c:pt idx="231">
                  <c:v>24960</c:v>
                </c:pt>
                <c:pt idx="232">
                  <c:v>24960</c:v>
                </c:pt>
                <c:pt idx="233">
                  <c:v>24960</c:v>
                </c:pt>
                <c:pt idx="234">
                  <c:v>26400</c:v>
                </c:pt>
                <c:pt idx="235">
                  <c:v>26400</c:v>
                </c:pt>
                <c:pt idx="236">
                  <c:v>26400</c:v>
                </c:pt>
                <c:pt idx="237">
                  <c:v>26400</c:v>
                </c:pt>
                <c:pt idx="238">
                  <c:v>26400</c:v>
                </c:pt>
                <c:pt idx="239">
                  <c:v>26400</c:v>
                </c:pt>
                <c:pt idx="240">
                  <c:v>27228</c:v>
                </c:pt>
                <c:pt idx="241">
                  <c:v>27228</c:v>
                </c:pt>
                <c:pt idx="242">
                  <c:v>27228</c:v>
                </c:pt>
                <c:pt idx="243">
                  <c:v>27228</c:v>
                </c:pt>
                <c:pt idx="244">
                  <c:v>27228</c:v>
                </c:pt>
                <c:pt idx="245">
                  <c:v>27228</c:v>
                </c:pt>
                <c:pt idx="246">
                  <c:v>27228</c:v>
                </c:pt>
                <c:pt idx="247">
                  <c:v>24559</c:v>
                </c:pt>
                <c:pt idx="248">
                  <c:v>24559</c:v>
                </c:pt>
                <c:pt idx="249">
                  <c:v>24559</c:v>
                </c:pt>
                <c:pt idx="250">
                  <c:v>24559</c:v>
                </c:pt>
                <c:pt idx="251">
                  <c:v>24559</c:v>
                </c:pt>
                <c:pt idx="252">
                  <c:v>24559</c:v>
                </c:pt>
                <c:pt idx="253">
                  <c:v>24559</c:v>
                </c:pt>
                <c:pt idx="254">
                  <c:v>24813</c:v>
                </c:pt>
                <c:pt idx="255">
                  <c:v>24813</c:v>
                </c:pt>
                <c:pt idx="256">
                  <c:v>24813</c:v>
                </c:pt>
                <c:pt idx="257">
                  <c:v>24813</c:v>
                </c:pt>
                <c:pt idx="258">
                  <c:v>24813</c:v>
                </c:pt>
                <c:pt idx="259">
                  <c:v>24813</c:v>
                </c:pt>
                <c:pt idx="260">
                  <c:v>24813</c:v>
                </c:pt>
                <c:pt idx="261">
                  <c:v>23958</c:v>
                </c:pt>
                <c:pt idx="262">
                  <c:v>23958</c:v>
                </c:pt>
                <c:pt idx="263">
                  <c:v>23958</c:v>
                </c:pt>
                <c:pt idx="264">
                  <c:v>23958</c:v>
                </c:pt>
                <c:pt idx="265">
                  <c:v>23958</c:v>
                </c:pt>
                <c:pt idx="266">
                  <c:v>23958</c:v>
                </c:pt>
                <c:pt idx="267">
                  <c:v>23958</c:v>
                </c:pt>
                <c:pt idx="268">
                  <c:v>23621</c:v>
                </c:pt>
                <c:pt idx="269">
                  <c:v>23621</c:v>
                </c:pt>
                <c:pt idx="270">
                  <c:v>23621</c:v>
                </c:pt>
                <c:pt idx="271">
                  <c:v>23621</c:v>
                </c:pt>
                <c:pt idx="272">
                  <c:v>23621</c:v>
                </c:pt>
                <c:pt idx="273">
                  <c:v>23621</c:v>
                </c:pt>
                <c:pt idx="274">
                  <c:v>23621</c:v>
                </c:pt>
                <c:pt idx="275">
                  <c:v>23167</c:v>
                </c:pt>
                <c:pt idx="276">
                  <c:v>23167</c:v>
                </c:pt>
                <c:pt idx="277">
                  <c:v>23167</c:v>
                </c:pt>
                <c:pt idx="278">
                  <c:v>23167</c:v>
                </c:pt>
                <c:pt idx="279">
                  <c:v>23167</c:v>
                </c:pt>
                <c:pt idx="280">
                  <c:v>23167</c:v>
                </c:pt>
                <c:pt idx="281">
                  <c:v>23167</c:v>
                </c:pt>
                <c:pt idx="282">
                  <c:v>22311</c:v>
                </c:pt>
                <c:pt idx="283">
                  <c:v>22311</c:v>
                </c:pt>
                <c:pt idx="284">
                  <c:v>22311</c:v>
                </c:pt>
                <c:pt idx="285">
                  <c:v>22311</c:v>
                </c:pt>
                <c:pt idx="286">
                  <c:v>22311</c:v>
                </c:pt>
                <c:pt idx="287">
                  <c:v>22311</c:v>
                </c:pt>
                <c:pt idx="288">
                  <c:v>22311</c:v>
                </c:pt>
                <c:pt idx="289">
                  <c:v>22849</c:v>
                </c:pt>
                <c:pt idx="290">
                  <c:v>22849</c:v>
                </c:pt>
                <c:pt idx="291">
                  <c:v>22849</c:v>
                </c:pt>
                <c:pt idx="292">
                  <c:v>22849</c:v>
                </c:pt>
                <c:pt idx="293">
                  <c:v>22849</c:v>
                </c:pt>
                <c:pt idx="294">
                  <c:v>22849</c:v>
                </c:pt>
                <c:pt idx="295">
                  <c:v>22849</c:v>
                </c:pt>
                <c:pt idx="296">
                  <c:v>22798</c:v>
                </c:pt>
                <c:pt idx="297">
                  <c:v>22798</c:v>
                </c:pt>
                <c:pt idx="298">
                  <c:v>22798</c:v>
                </c:pt>
                <c:pt idx="299">
                  <c:v>22798</c:v>
                </c:pt>
                <c:pt idx="300">
                  <c:v>22798</c:v>
                </c:pt>
                <c:pt idx="301">
                  <c:v>22798</c:v>
                </c:pt>
                <c:pt idx="302">
                  <c:v>22798</c:v>
                </c:pt>
                <c:pt idx="303">
                  <c:v>21900</c:v>
                </c:pt>
                <c:pt idx="304">
                  <c:v>21900</c:v>
                </c:pt>
                <c:pt idx="305">
                  <c:v>21900</c:v>
                </c:pt>
                <c:pt idx="306">
                  <c:v>21900</c:v>
                </c:pt>
                <c:pt idx="307">
                  <c:v>21900</c:v>
                </c:pt>
                <c:pt idx="308">
                  <c:v>21900</c:v>
                </c:pt>
                <c:pt idx="309">
                  <c:v>21900</c:v>
                </c:pt>
                <c:pt idx="310">
                  <c:v>21900</c:v>
                </c:pt>
                <c:pt idx="311">
                  <c:v>20391</c:v>
                </c:pt>
                <c:pt idx="312">
                  <c:v>20391</c:v>
                </c:pt>
                <c:pt idx="313">
                  <c:v>20391</c:v>
                </c:pt>
                <c:pt idx="314">
                  <c:v>20391</c:v>
                </c:pt>
                <c:pt idx="315">
                  <c:v>20391</c:v>
                </c:pt>
                <c:pt idx="316">
                  <c:v>20391</c:v>
                </c:pt>
                <c:pt idx="317">
                  <c:v>20391</c:v>
                </c:pt>
                <c:pt idx="318">
                  <c:v>19379</c:v>
                </c:pt>
                <c:pt idx="319">
                  <c:v>19379</c:v>
                </c:pt>
                <c:pt idx="320">
                  <c:v>19379</c:v>
                </c:pt>
                <c:pt idx="321">
                  <c:v>19379</c:v>
                </c:pt>
                <c:pt idx="322">
                  <c:v>19379</c:v>
                </c:pt>
                <c:pt idx="323">
                  <c:v>19379</c:v>
                </c:pt>
                <c:pt idx="324">
                  <c:v>19379</c:v>
                </c:pt>
                <c:pt idx="325">
                  <c:v>21006</c:v>
                </c:pt>
                <c:pt idx="326">
                  <c:v>21006</c:v>
                </c:pt>
                <c:pt idx="327">
                  <c:v>21006</c:v>
                </c:pt>
                <c:pt idx="328">
                  <c:v>21006</c:v>
                </c:pt>
                <c:pt idx="329">
                  <c:v>21006</c:v>
                </c:pt>
                <c:pt idx="330">
                  <c:v>21006</c:v>
                </c:pt>
                <c:pt idx="331">
                  <c:v>21006</c:v>
                </c:pt>
                <c:pt idx="332">
                  <c:v>21377</c:v>
                </c:pt>
                <c:pt idx="333">
                  <c:v>21377</c:v>
                </c:pt>
                <c:pt idx="334">
                  <c:v>21377</c:v>
                </c:pt>
                <c:pt idx="335">
                  <c:v>21377</c:v>
                </c:pt>
                <c:pt idx="336">
                  <c:v>21377</c:v>
                </c:pt>
                <c:pt idx="337">
                  <c:v>21377</c:v>
                </c:pt>
                <c:pt idx="338">
                  <c:v>21377</c:v>
                </c:pt>
                <c:pt idx="339">
                  <c:v>20791</c:v>
                </c:pt>
                <c:pt idx="340">
                  <c:v>20791</c:v>
                </c:pt>
                <c:pt idx="341">
                  <c:v>20791</c:v>
                </c:pt>
                <c:pt idx="342">
                  <c:v>20791</c:v>
                </c:pt>
                <c:pt idx="343">
                  <c:v>20791</c:v>
                </c:pt>
                <c:pt idx="344">
                  <c:v>20791</c:v>
                </c:pt>
                <c:pt idx="345">
                  <c:v>20791</c:v>
                </c:pt>
                <c:pt idx="346">
                  <c:v>21999</c:v>
                </c:pt>
                <c:pt idx="347">
                  <c:v>21999</c:v>
                </c:pt>
                <c:pt idx="348">
                  <c:v>21999</c:v>
                </c:pt>
                <c:pt idx="349">
                  <c:v>21999</c:v>
                </c:pt>
                <c:pt idx="350">
                  <c:v>21999</c:v>
                </c:pt>
                <c:pt idx="351">
                  <c:v>21999</c:v>
                </c:pt>
                <c:pt idx="352">
                  <c:v>21999</c:v>
                </c:pt>
                <c:pt idx="353">
                  <c:v>22304</c:v>
                </c:pt>
                <c:pt idx="354">
                  <c:v>22304</c:v>
                </c:pt>
                <c:pt idx="355">
                  <c:v>22304</c:v>
                </c:pt>
                <c:pt idx="356">
                  <c:v>22304</c:v>
                </c:pt>
                <c:pt idx="357">
                  <c:v>22304</c:v>
                </c:pt>
                <c:pt idx="358">
                  <c:v>22304</c:v>
                </c:pt>
                <c:pt idx="359">
                  <c:v>22304</c:v>
                </c:pt>
                <c:pt idx="360">
                  <c:v>22516</c:v>
                </c:pt>
                <c:pt idx="361">
                  <c:v>22516</c:v>
                </c:pt>
                <c:pt idx="362">
                  <c:v>22516</c:v>
                </c:pt>
                <c:pt idx="363">
                  <c:v>22516</c:v>
                </c:pt>
                <c:pt idx="364">
                  <c:v>22516</c:v>
                </c:pt>
                <c:pt idx="365">
                  <c:v>22516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B-4CF9-B18F-9D31399744F6}"/>
            </c:ext>
          </c:extLst>
        </c:ser>
        <c:ser>
          <c:idx val="2"/>
          <c:order val="2"/>
          <c:tx>
            <c:strRef>
              <c:f>'Data graphs'!$D$4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'Data graphs'!$A$5:$A$370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'Data graphs'!$D$5:$D$370</c:f>
              <c:numCache>
                <c:formatCode>General</c:formatCode>
                <c:ptCount val="366"/>
                <c:pt idx="0">
                  <c:v>20942</c:v>
                </c:pt>
                <c:pt idx="1">
                  <c:v>20942</c:v>
                </c:pt>
                <c:pt idx="2">
                  <c:v>20942</c:v>
                </c:pt>
                <c:pt idx="3">
                  <c:v>20942</c:v>
                </c:pt>
                <c:pt idx="4">
                  <c:v>20942</c:v>
                </c:pt>
                <c:pt idx="5">
                  <c:v>20942</c:v>
                </c:pt>
                <c:pt idx="6">
                  <c:v>20942</c:v>
                </c:pt>
                <c:pt idx="7">
                  <c:v>20942</c:v>
                </c:pt>
                <c:pt idx="8">
                  <c:v>20942</c:v>
                </c:pt>
                <c:pt idx="9">
                  <c:v>20942</c:v>
                </c:pt>
                <c:pt idx="10">
                  <c:v>21403</c:v>
                </c:pt>
                <c:pt idx="11">
                  <c:v>21403</c:v>
                </c:pt>
                <c:pt idx="12">
                  <c:v>21403</c:v>
                </c:pt>
                <c:pt idx="13">
                  <c:v>21403</c:v>
                </c:pt>
                <c:pt idx="14">
                  <c:v>21403</c:v>
                </c:pt>
                <c:pt idx="15">
                  <c:v>21403</c:v>
                </c:pt>
                <c:pt idx="16">
                  <c:v>21403</c:v>
                </c:pt>
                <c:pt idx="17">
                  <c:v>20089</c:v>
                </c:pt>
                <c:pt idx="18">
                  <c:v>20089</c:v>
                </c:pt>
                <c:pt idx="19">
                  <c:v>20089</c:v>
                </c:pt>
                <c:pt idx="20">
                  <c:v>20089</c:v>
                </c:pt>
                <c:pt idx="21">
                  <c:v>20089</c:v>
                </c:pt>
                <c:pt idx="22">
                  <c:v>20089</c:v>
                </c:pt>
                <c:pt idx="23">
                  <c:v>20089</c:v>
                </c:pt>
                <c:pt idx="24">
                  <c:v>20306</c:v>
                </c:pt>
                <c:pt idx="25">
                  <c:v>20306</c:v>
                </c:pt>
                <c:pt idx="26">
                  <c:v>20306</c:v>
                </c:pt>
                <c:pt idx="27">
                  <c:v>20306</c:v>
                </c:pt>
                <c:pt idx="28">
                  <c:v>20306</c:v>
                </c:pt>
                <c:pt idx="29">
                  <c:v>20306</c:v>
                </c:pt>
                <c:pt idx="30">
                  <c:v>20306</c:v>
                </c:pt>
                <c:pt idx="31">
                  <c:v>19894</c:v>
                </c:pt>
                <c:pt idx="32">
                  <c:v>19894</c:v>
                </c:pt>
                <c:pt idx="33">
                  <c:v>19894</c:v>
                </c:pt>
                <c:pt idx="34">
                  <c:v>19894</c:v>
                </c:pt>
                <c:pt idx="35">
                  <c:v>19894</c:v>
                </c:pt>
                <c:pt idx="36">
                  <c:v>19894</c:v>
                </c:pt>
                <c:pt idx="37">
                  <c:v>19894</c:v>
                </c:pt>
                <c:pt idx="38">
                  <c:v>19728</c:v>
                </c:pt>
                <c:pt idx="39">
                  <c:v>19728</c:v>
                </c:pt>
                <c:pt idx="40">
                  <c:v>19728</c:v>
                </c:pt>
                <c:pt idx="41">
                  <c:v>19728</c:v>
                </c:pt>
                <c:pt idx="42">
                  <c:v>19728</c:v>
                </c:pt>
                <c:pt idx="43">
                  <c:v>19728</c:v>
                </c:pt>
                <c:pt idx="44">
                  <c:v>19728</c:v>
                </c:pt>
                <c:pt idx="45">
                  <c:v>21168</c:v>
                </c:pt>
                <c:pt idx="46">
                  <c:v>21168</c:v>
                </c:pt>
                <c:pt idx="47">
                  <c:v>21168</c:v>
                </c:pt>
                <c:pt idx="48">
                  <c:v>21168</c:v>
                </c:pt>
                <c:pt idx="49">
                  <c:v>21168</c:v>
                </c:pt>
                <c:pt idx="50">
                  <c:v>21168</c:v>
                </c:pt>
                <c:pt idx="51">
                  <c:v>21168</c:v>
                </c:pt>
                <c:pt idx="52">
                  <c:v>21471</c:v>
                </c:pt>
                <c:pt idx="53">
                  <c:v>21471</c:v>
                </c:pt>
                <c:pt idx="54">
                  <c:v>21471</c:v>
                </c:pt>
                <c:pt idx="55">
                  <c:v>21471</c:v>
                </c:pt>
                <c:pt idx="56">
                  <c:v>21471</c:v>
                </c:pt>
                <c:pt idx="57">
                  <c:v>21471</c:v>
                </c:pt>
                <c:pt idx="58">
                  <c:v>21471</c:v>
                </c:pt>
                <c:pt idx="59">
                  <c:v>18949</c:v>
                </c:pt>
                <c:pt idx="60">
                  <c:v>18949</c:v>
                </c:pt>
                <c:pt idx="61">
                  <c:v>18949</c:v>
                </c:pt>
                <c:pt idx="62">
                  <c:v>18949</c:v>
                </c:pt>
                <c:pt idx="63">
                  <c:v>18949</c:v>
                </c:pt>
                <c:pt idx="64">
                  <c:v>18949</c:v>
                </c:pt>
                <c:pt idx="65">
                  <c:v>18949</c:v>
                </c:pt>
                <c:pt idx="66">
                  <c:v>21145</c:v>
                </c:pt>
                <c:pt idx="67">
                  <c:v>21145</c:v>
                </c:pt>
                <c:pt idx="68">
                  <c:v>21145</c:v>
                </c:pt>
                <c:pt idx="69">
                  <c:v>21145</c:v>
                </c:pt>
                <c:pt idx="70">
                  <c:v>21145</c:v>
                </c:pt>
                <c:pt idx="71">
                  <c:v>21145</c:v>
                </c:pt>
                <c:pt idx="72">
                  <c:v>21145</c:v>
                </c:pt>
                <c:pt idx="73">
                  <c:v>21040</c:v>
                </c:pt>
                <c:pt idx="74">
                  <c:v>21040</c:v>
                </c:pt>
                <c:pt idx="75">
                  <c:v>21040</c:v>
                </c:pt>
                <c:pt idx="76">
                  <c:v>21040</c:v>
                </c:pt>
                <c:pt idx="77">
                  <c:v>21040</c:v>
                </c:pt>
                <c:pt idx="78">
                  <c:v>21040</c:v>
                </c:pt>
                <c:pt idx="79">
                  <c:v>21040</c:v>
                </c:pt>
                <c:pt idx="80">
                  <c:v>20201</c:v>
                </c:pt>
                <c:pt idx="81">
                  <c:v>20201</c:v>
                </c:pt>
                <c:pt idx="82">
                  <c:v>20201</c:v>
                </c:pt>
                <c:pt idx="83">
                  <c:v>20201</c:v>
                </c:pt>
                <c:pt idx="84">
                  <c:v>20201</c:v>
                </c:pt>
                <c:pt idx="85">
                  <c:v>20201</c:v>
                </c:pt>
                <c:pt idx="86">
                  <c:v>20201</c:v>
                </c:pt>
                <c:pt idx="87">
                  <c:v>22899</c:v>
                </c:pt>
                <c:pt idx="88">
                  <c:v>22899</c:v>
                </c:pt>
                <c:pt idx="89">
                  <c:v>22899</c:v>
                </c:pt>
                <c:pt idx="90">
                  <c:v>22899</c:v>
                </c:pt>
                <c:pt idx="91">
                  <c:v>22899</c:v>
                </c:pt>
                <c:pt idx="92">
                  <c:v>22899</c:v>
                </c:pt>
                <c:pt idx="93">
                  <c:v>22899</c:v>
                </c:pt>
                <c:pt idx="94">
                  <c:v>22331</c:v>
                </c:pt>
                <c:pt idx="95">
                  <c:v>22331</c:v>
                </c:pt>
                <c:pt idx="96">
                  <c:v>22331</c:v>
                </c:pt>
                <c:pt idx="97">
                  <c:v>22331</c:v>
                </c:pt>
                <c:pt idx="98">
                  <c:v>22331</c:v>
                </c:pt>
                <c:pt idx="99">
                  <c:v>22331</c:v>
                </c:pt>
                <c:pt idx="100">
                  <c:v>22331</c:v>
                </c:pt>
                <c:pt idx="101">
                  <c:v>23400</c:v>
                </c:pt>
                <c:pt idx="102">
                  <c:v>23400</c:v>
                </c:pt>
                <c:pt idx="103">
                  <c:v>23400</c:v>
                </c:pt>
                <c:pt idx="104">
                  <c:v>23400</c:v>
                </c:pt>
                <c:pt idx="105">
                  <c:v>23400</c:v>
                </c:pt>
                <c:pt idx="106">
                  <c:v>23400</c:v>
                </c:pt>
                <c:pt idx="107">
                  <c:v>23400</c:v>
                </c:pt>
                <c:pt idx="108">
                  <c:v>19419</c:v>
                </c:pt>
                <c:pt idx="109">
                  <c:v>19419</c:v>
                </c:pt>
                <c:pt idx="110">
                  <c:v>19419</c:v>
                </c:pt>
                <c:pt idx="111">
                  <c:v>19419</c:v>
                </c:pt>
                <c:pt idx="112">
                  <c:v>19419</c:v>
                </c:pt>
                <c:pt idx="113">
                  <c:v>19419</c:v>
                </c:pt>
                <c:pt idx="114">
                  <c:v>19419</c:v>
                </c:pt>
                <c:pt idx="115">
                  <c:v>19938</c:v>
                </c:pt>
                <c:pt idx="116">
                  <c:v>19938</c:v>
                </c:pt>
                <c:pt idx="117">
                  <c:v>19938</c:v>
                </c:pt>
                <c:pt idx="118">
                  <c:v>19938</c:v>
                </c:pt>
                <c:pt idx="119">
                  <c:v>19938</c:v>
                </c:pt>
                <c:pt idx="120">
                  <c:v>19938</c:v>
                </c:pt>
                <c:pt idx="121">
                  <c:v>19938</c:v>
                </c:pt>
                <c:pt idx="122">
                  <c:v>22667</c:v>
                </c:pt>
                <c:pt idx="123">
                  <c:v>22667</c:v>
                </c:pt>
                <c:pt idx="124">
                  <c:v>22667</c:v>
                </c:pt>
                <c:pt idx="125">
                  <c:v>22667</c:v>
                </c:pt>
                <c:pt idx="126">
                  <c:v>22667</c:v>
                </c:pt>
                <c:pt idx="127">
                  <c:v>22667</c:v>
                </c:pt>
                <c:pt idx="128">
                  <c:v>22667</c:v>
                </c:pt>
                <c:pt idx="129">
                  <c:v>21088</c:v>
                </c:pt>
                <c:pt idx="130">
                  <c:v>21088</c:v>
                </c:pt>
                <c:pt idx="131">
                  <c:v>21088</c:v>
                </c:pt>
                <c:pt idx="132">
                  <c:v>21088</c:v>
                </c:pt>
                <c:pt idx="133">
                  <c:v>21088</c:v>
                </c:pt>
                <c:pt idx="134">
                  <c:v>21088</c:v>
                </c:pt>
                <c:pt idx="135">
                  <c:v>21088</c:v>
                </c:pt>
                <c:pt idx="136">
                  <c:v>18612</c:v>
                </c:pt>
                <c:pt idx="137">
                  <c:v>18612</c:v>
                </c:pt>
                <c:pt idx="138">
                  <c:v>18612</c:v>
                </c:pt>
                <c:pt idx="139">
                  <c:v>18612</c:v>
                </c:pt>
                <c:pt idx="140">
                  <c:v>18612</c:v>
                </c:pt>
                <c:pt idx="141">
                  <c:v>18612</c:v>
                </c:pt>
                <c:pt idx="142">
                  <c:v>18612</c:v>
                </c:pt>
                <c:pt idx="143">
                  <c:v>17075</c:v>
                </c:pt>
                <c:pt idx="144">
                  <c:v>17075</c:v>
                </c:pt>
                <c:pt idx="145">
                  <c:v>17075</c:v>
                </c:pt>
                <c:pt idx="146">
                  <c:v>17075</c:v>
                </c:pt>
                <c:pt idx="147">
                  <c:v>17075</c:v>
                </c:pt>
                <c:pt idx="148">
                  <c:v>17075</c:v>
                </c:pt>
                <c:pt idx="149">
                  <c:v>17075</c:v>
                </c:pt>
                <c:pt idx="150">
                  <c:v>18014</c:v>
                </c:pt>
                <c:pt idx="151">
                  <c:v>18014</c:v>
                </c:pt>
                <c:pt idx="152">
                  <c:v>18014</c:v>
                </c:pt>
                <c:pt idx="153">
                  <c:v>18014</c:v>
                </c:pt>
                <c:pt idx="154">
                  <c:v>18014</c:v>
                </c:pt>
                <c:pt idx="155">
                  <c:v>18014</c:v>
                </c:pt>
                <c:pt idx="156">
                  <c:v>18014</c:v>
                </c:pt>
                <c:pt idx="157">
                  <c:v>18046</c:v>
                </c:pt>
                <c:pt idx="158">
                  <c:v>18046</c:v>
                </c:pt>
                <c:pt idx="159">
                  <c:v>18046</c:v>
                </c:pt>
                <c:pt idx="160">
                  <c:v>18046</c:v>
                </c:pt>
                <c:pt idx="161">
                  <c:v>18046</c:v>
                </c:pt>
                <c:pt idx="162">
                  <c:v>18046</c:v>
                </c:pt>
                <c:pt idx="163">
                  <c:v>18046</c:v>
                </c:pt>
                <c:pt idx="164">
                  <c:v>19802</c:v>
                </c:pt>
                <c:pt idx="165">
                  <c:v>19802</c:v>
                </c:pt>
                <c:pt idx="166">
                  <c:v>19802</c:v>
                </c:pt>
                <c:pt idx="167">
                  <c:v>19802</c:v>
                </c:pt>
                <c:pt idx="168">
                  <c:v>19802</c:v>
                </c:pt>
                <c:pt idx="169">
                  <c:v>19802</c:v>
                </c:pt>
                <c:pt idx="170">
                  <c:v>19802</c:v>
                </c:pt>
                <c:pt idx="171">
                  <c:v>20821</c:v>
                </c:pt>
                <c:pt idx="172">
                  <c:v>20821</c:v>
                </c:pt>
                <c:pt idx="173">
                  <c:v>20821</c:v>
                </c:pt>
                <c:pt idx="174">
                  <c:v>20821</c:v>
                </c:pt>
                <c:pt idx="175">
                  <c:v>20821</c:v>
                </c:pt>
                <c:pt idx="176">
                  <c:v>20821</c:v>
                </c:pt>
                <c:pt idx="177">
                  <c:v>20821</c:v>
                </c:pt>
                <c:pt idx="178">
                  <c:v>21408</c:v>
                </c:pt>
                <c:pt idx="179">
                  <c:v>21408</c:v>
                </c:pt>
                <c:pt idx="180">
                  <c:v>21408</c:v>
                </c:pt>
                <c:pt idx="181">
                  <c:v>21408</c:v>
                </c:pt>
                <c:pt idx="182">
                  <c:v>21408</c:v>
                </c:pt>
                <c:pt idx="183">
                  <c:v>21408</c:v>
                </c:pt>
                <c:pt idx="184">
                  <c:v>21408</c:v>
                </c:pt>
                <c:pt idx="185">
                  <c:v>20768</c:v>
                </c:pt>
                <c:pt idx="186">
                  <c:v>20768</c:v>
                </c:pt>
                <c:pt idx="187">
                  <c:v>20768</c:v>
                </c:pt>
                <c:pt idx="188">
                  <c:v>20768</c:v>
                </c:pt>
                <c:pt idx="189">
                  <c:v>20768</c:v>
                </c:pt>
                <c:pt idx="190">
                  <c:v>20768</c:v>
                </c:pt>
                <c:pt idx="191">
                  <c:v>20768</c:v>
                </c:pt>
                <c:pt idx="192">
                  <c:v>21348</c:v>
                </c:pt>
                <c:pt idx="193">
                  <c:v>21348</c:v>
                </c:pt>
                <c:pt idx="194">
                  <c:v>21348</c:v>
                </c:pt>
                <c:pt idx="195">
                  <c:v>21348</c:v>
                </c:pt>
                <c:pt idx="196">
                  <c:v>21348</c:v>
                </c:pt>
                <c:pt idx="197">
                  <c:v>21348</c:v>
                </c:pt>
                <c:pt idx="198">
                  <c:v>21348</c:v>
                </c:pt>
                <c:pt idx="199">
                  <c:v>20194</c:v>
                </c:pt>
                <c:pt idx="200">
                  <c:v>20194</c:v>
                </c:pt>
                <c:pt idx="201">
                  <c:v>20194</c:v>
                </c:pt>
                <c:pt idx="202">
                  <c:v>20194</c:v>
                </c:pt>
                <c:pt idx="203">
                  <c:v>20194</c:v>
                </c:pt>
                <c:pt idx="204">
                  <c:v>20194</c:v>
                </c:pt>
                <c:pt idx="205">
                  <c:v>20194</c:v>
                </c:pt>
                <c:pt idx="206">
                  <c:v>21422</c:v>
                </c:pt>
                <c:pt idx="207">
                  <c:v>21422</c:v>
                </c:pt>
                <c:pt idx="208">
                  <c:v>21422</c:v>
                </c:pt>
                <c:pt idx="209">
                  <c:v>21422</c:v>
                </c:pt>
                <c:pt idx="210">
                  <c:v>21422</c:v>
                </c:pt>
                <c:pt idx="211">
                  <c:v>21422</c:v>
                </c:pt>
                <c:pt idx="212">
                  <c:v>21422</c:v>
                </c:pt>
                <c:pt idx="213">
                  <c:v>20582</c:v>
                </c:pt>
                <c:pt idx="214">
                  <c:v>20582</c:v>
                </c:pt>
                <c:pt idx="215">
                  <c:v>20582</c:v>
                </c:pt>
                <c:pt idx="216">
                  <c:v>20582</c:v>
                </c:pt>
                <c:pt idx="217">
                  <c:v>20582</c:v>
                </c:pt>
                <c:pt idx="218">
                  <c:v>20582</c:v>
                </c:pt>
                <c:pt idx="219">
                  <c:v>20582</c:v>
                </c:pt>
                <c:pt idx="220">
                  <c:v>21106</c:v>
                </c:pt>
                <c:pt idx="221">
                  <c:v>21106</c:v>
                </c:pt>
                <c:pt idx="222">
                  <c:v>21106</c:v>
                </c:pt>
                <c:pt idx="223">
                  <c:v>21106</c:v>
                </c:pt>
                <c:pt idx="224">
                  <c:v>21106</c:v>
                </c:pt>
                <c:pt idx="225">
                  <c:v>21106</c:v>
                </c:pt>
                <c:pt idx="226">
                  <c:v>21106</c:v>
                </c:pt>
                <c:pt idx="227">
                  <c:v>18767</c:v>
                </c:pt>
                <c:pt idx="228">
                  <c:v>18767</c:v>
                </c:pt>
                <c:pt idx="229">
                  <c:v>18767</c:v>
                </c:pt>
                <c:pt idx="230">
                  <c:v>18767</c:v>
                </c:pt>
                <c:pt idx="231">
                  <c:v>18767</c:v>
                </c:pt>
                <c:pt idx="232">
                  <c:v>18767</c:v>
                </c:pt>
                <c:pt idx="233">
                  <c:v>18767</c:v>
                </c:pt>
                <c:pt idx="234">
                  <c:v>17456</c:v>
                </c:pt>
                <c:pt idx="235">
                  <c:v>17456</c:v>
                </c:pt>
                <c:pt idx="236">
                  <c:v>17456</c:v>
                </c:pt>
                <c:pt idx="237">
                  <c:v>17456</c:v>
                </c:pt>
                <c:pt idx="238">
                  <c:v>17456</c:v>
                </c:pt>
                <c:pt idx="239">
                  <c:v>17456</c:v>
                </c:pt>
                <c:pt idx="240">
                  <c:v>17456</c:v>
                </c:pt>
                <c:pt idx="241">
                  <c:v>20529</c:v>
                </c:pt>
                <c:pt idx="242">
                  <c:v>20529</c:v>
                </c:pt>
                <c:pt idx="243">
                  <c:v>20529</c:v>
                </c:pt>
                <c:pt idx="244">
                  <c:v>20529</c:v>
                </c:pt>
                <c:pt idx="245">
                  <c:v>20529</c:v>
                </c:pt>
                <c:pt idx="246">
                  <c:v>20529</c:v>
                </c:pt>
                <c:pt idx="247">
                  <c:v>20529</c:v>
                </c:pt>
                <c:pt idx="248">
                  <c:v>19144</c:v>
                </c:pt>
                <c:pt idx="249">
                  <c:v>19144</c:v>
                </c:pt>
                <c:pt idx="250">
                  <c:v>19144</c:v>
                </c:pt>
                <c:pt idx="251">
                  <c:v>19144</c:v>
                </c:pt>
                <c:pt idx="252">
                  <c:v>19144</c:v>
                </c:pt>
                <c:pt idx="253">
                  <c:v>19144</c:v>
                </c:pt>
                <c:pt idx="254">
                  <c:v>19144</c:v>
                </c:pt>
                <c:pt idx="255">
                  <c:v>23103</c:v>
                </c:pt>
                <c:pt idx="256">
                  <c:v>23103</c:v>
                </c:pt>
                <c:pt idx="257">
                  <c:v>23103</c:v>
                </c:pt>
                <c:pt idx="258">
                  <c:v>23103</c:v>
                </c:pt>
                <c:pt idx="259">
                  <c:v>23103</c:v>
                </c:pt>
                <c:pt idx="260">
                  <c:v>23103</c:v>
                </c:pt>
                <c:pt idx="261">
                  <c:v>23103</c:v>
                </c:pt>
                <c:pt idx="262">
                  <c:v>19591</c:v>
                </c:pt>
                <c:pt idx="263">
                  <c:v>19591</c:v>
                </c:pt>
                <c:pt idx="264">
                  <c:v>19591</c:v>
                </c:pt>
                <c:pt idx="265">
                  <c:v>19591</c:v>
                </c:pt>
                <c:pt idx="266">
                  <c:v>19591</c:v>
                </c:pt>
                <c:pt idx="267">
                  <c:v>19591</c:v>
                </c:pt>
                <c:pt idx="268">
                  <c:v>19591</c:v>
                </c:pt>
                <c:pt idx="269">
                  <c:v>20436</c:v>
                </c:pt>
                <c:pt idx="270">
                  <c:v>20436</c:v>
                </c:pt>
                <c:pt idx="271">
                  <c:v>20436</c:v>
                </c:pt>
                <c:pt idx="272">
                  <c:v>20436</c:v>
                </c:pt>
                <c:pt idx="273">
                  <c:v>20436</c:v>
                </c:pt>
                <c:pt idx="274">
                  <c:v>20436</c:v>
                </c:pt>
                <c:pt idx="275">
                  <c:v>20436</c:v>
                </c:pt>
                <c:pt idx="276">
                  <c:v>20937</c:v>
                </c:pt>
                <c:pt idx="277">
                  <c:v>20937</c:v>
                </c:pt>
                <c:pt idx="278">
                  <c:v>20937</c:v>
                </c:pt>
                <c:pt idx="279">
                  <c:v>20937</c:v>
                </c:pt>
                <c:pt idx="280">
                  <c:v>20937</c:v>
                </c:pt>
                <c:pt idx="281">
                  <c:v>20937</c:v>
                </c:pt>
                <c:pt idx="282">
                  <c:v>20937</c:v>
                </c:pt>
                <c:pt idx="283">
                  <c:v>22406</c:v>
                </c:pt>
                <c:pt idx="284">
                  <c:v>22406</c:v>
                </c:pt>
                <c:pt idx="285">
                  <c:v>22406</c:v>
                </c:pt>
                <c:pt idx="286">
                  <c:v>22406</c:v>
                </c:pt>
                <c:pt idx="287">
                  <c:v>22406</c:v>
                </c:pt>
                <c:pt idx="288">
                  <c:v>22406</c:v>
                </c:pt>
                <c:pt idx="289">
                  <c:v>22406</c:v>
                </c:pt>
                <c:pt idx="290">
                  <c:v>23355</c:v>
                </c:pt>
                <c:pt idx="291">
                  <c:v>23355</c:v>
                </c:pt>
                <c:pt idx="292">
                  <c:v>23355</c:v>
                </c:pt>
                <c:pt idx="293">
                  <c:v>23355</c:v>
                </c:pt>
                <c:pt idx="294">
                  <c:v>23355</c:v>
                </c:pt>
                <c:pt idx="295">
                  <c:v>23355</c:v>
                </c:pt>
                <c:pt idx="296">
                  <c:v>23355</c:v>
                </c:pt>
                <c:pt idx="297">
                  <c:v>23014</c:v>
                </c:pt>
                <c:pt idx="298">
                  <c:v>23014</c:v>
                </c:pt>
                <c:pt idx="299">
                  <c:v>23014</c:v>
                </c:pt>
                <c:pt idx="300">
                  <c:v>23014</c:v>
                </c:pt>
                <c:pt idx="301">
                  <c:v>23014</c:v>
                </c:pt>
                <c:pt idx="302">
                  <c:v>23014</c:v>
                </c:pt>
                <c:pt idx="303">
                  <c:v>23014</c:v>
                </c:pt>
                <c:pt idx="304">
                  <c:v>21738</c:v>
                </c:pt>
                <c:pt idx="305">
                  <c:v>21738</c:v>
                </c:pt>
                <c:pt idx="306">
                  <c:v>21738</c:v>
                </c:pt>
                <c:pt idx="307">
                  <c:v>21738</c:v>
                </c:pt>
                <c:pt idx="308">
                  <c:v>21738</c:v>
                </c:pt>
                <c:pt idx="309">
                  <c:v>21738</c:v>
                </c:pt>
                <c:pt idx="310">
                  <c:v>21738</c:v>
                </c:pt>
                <c:pt idx="311">
                  <c:v>21738</c:v>
                </c:pt>
                <c:pt idx="312">
                  <c:v>21370</c:v>
                </c:pt>
                <c:pt idx="313">
                  <c:v>21370</c:v>
                </c:pt>
                <c:pt idx="314">
                  <c:v>21370</c:v>
                </c:pt>
                <c:pt idx="315">
                  <c:v>21370</c:v>
                </c:pt>
                <c:pt idx="316">
                  <c:v>21370</c:v>
                </c:pt>
                <c:pt idx="317">
                  <c:v>21370</c:v>
                </c:pt>
                <c:pt idx="318">
                  <c:v>21370</c:v>
                </c:pt>
                <c:pt idx="319">
                  <c:v>24128</c:v>
                </c:pt>
                <c:pt idx="320">
                  <c:v>24128</c:v>
                </c:pt>
                <c:pt idx="321">
                  <c:v>24128</c:v>
                </c:pt>
                <c:pt idx="322">
                  <c:v>24128</c:v>
                </c:pt>
                <c:pt idx="323">
                  <c:v>24128</c:v>
                </c:pt>
                <c:pt idx="324">
                  <c:v>24128</c:v>
                </c:pt>
                <c:pt idx="325">
                  <c:v>24128</c:v>
                </c:pt>
                <c:pt idx="326">
                  <c:v>22156</c:v>
                </c:pt>
                <c:pt idx="327">
                  <c:v>22156</c:v>
                </c:pt>
                <c:pt idx="328">
                  <c:v>22156</c:v>
                </c:pt>
                <c:pt idx="329">
                  <c:v>22156</c:v>
                </c:pt>
                <c:pt idx="330">
                  <c:v>22156</c:v>
                </c:pt>
                <c:pt idx="331">
                  <c:v>22156</c:v>
                </c:pt>
                <c:pt idx="332">
                  <c:v>22156</c:v>
                </c:pt>
                <c:pt idx="333">
                  <c:v>23085</c:v>
                </c:pt>
                <c:pt idx="334">
                  <c:v>23085</c:v>
                </c:pt>
                <c:pt idx="335">
                  <c:v>23085</c:v>
                </c:pt>
                <c:pt idx="336">
                  <c:v>23085</c:v>
                </c:pt>
                <c:pt idx="337">
                  <c:v>23085</c:v>
                </c:pt>
                <c:pt idx="338">
                  <c:v>23085</c:v>
                </c:pt>
                <c:pt idx="339">
                  <c:v>23085</c:v>
                </c:pt>
                <c:pt idx="340">
                  <c:v>23782</c:v>
                </c:pt>
                <c:pt idx="341">
                  <c:v>23782</c:v>
                </c:pt>
                <c:pt idx="342">
                  <c:v>23782</c:v>
                </c:pt>
                <c:pt idx="343">
                  <c:v>23782</c:v>
                </c:pt>
                <c:pt idx="344">
                  <c:v>23782</c:v>
                </c:pt>
                <c:pt idx="345">
                  <c:v>23782</c:v>
                </c:pt>
                <c:pt idx="346">
                  <c:v>23782</c:v>
                </c:pt>
                <c:pt idx="347">
                  <c:v>21199</c:v>
                </c:pt>
                <c:pt idx="348">
                  <c:v>21199</c:v>
                </c:pt>
                <c:pt idx="349">
                  <c:v>21199</c:v>
                </c:pt>
                <c:pt idx="350">
                  <c:v>21199</c:v>
                </c:pt>
                <c:pt idx="351">
                  <c:v>21199</c:v>
                </c:pt>
                <c:pt idx="352">
                  <c:v>21199</c:v>
                </c:pt>
                <c:pt idx="353">
                  <c:v>21199</c:v>
                </c:pt>
                <c:pt idx="354">
                  <c:v>22340</c:v>
                </c:pt>
                <c:pt idx="355">
                  <c:v>22340</c:v>
                </c:pt>
                <c:pt idx="356">
                  <c:v>22340</c:v>
                </c:pt>
                <c:pt idx="357">
                  <c:v>22340</c:v>
                </c:pt>
                <c:pt idx="358">
                  <c:v>22340</c:v>
                </c:pt>
                <c:pt idx="359">
                  <c:v>22340</c:v>
                </c:pt>
                <c:pt idx="360">
                  <c:v>22340</c:v>
                </c:pt>
                <c:pt idx="361">
                  <c:v>21055</c:v>
                </c:pt>
                <c:pt idx="362">
                  <c:v>21055</c:v>
                </c:pt>
                <c:pt idx="363">
                  <c:v>21055</c:v>
                </c:pt>
                <c:pt idx="364">
                  <c:v>21055</c:v>
                </c:pt>
                <c:pt idx="365">
                  <c:v>21055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B-4CF9-B18F-9D31399744F6}"/>
            </c:ext>
          </c:extLst>
        </c:ser>
        <c:ser>
          <c:idx val="3"/>
          <c:order val="3"/>
          <c:tx>
            <c:strRef>
              <c:f>'Data graphs'!$E$4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graphs'!$A$5:$A$370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'Data graphs'!$E$5:$E$370</c:f>
              <c:numCache>
                <c:formatCode>General</c:formatCode>
                <c:ptCount val="366"/>
                <c:pt idx="0">
                  <c:v>21094</c:v>
                </c:pt>
                <c:pt idx="1">
                  <c:v>21094</c:v>
                </c:pt>
                <c:pt idx="2">
                  <c:v>21094</c:v>
                </c:pt>
                <c:pt idx="3">
                  <c:v>21094</c:v>
                </c:pt>
                <c:pt idx="4">
                  <c:v>21094</c:v>
                </c:pt>
                <c:pt idx="5">
                  <c:v>21094</c:v>
                </c:pt>
                <c:pt idx="6">
                  <c:v>21094</c:v>
                </c:pt>
                <c:pt idx="7">
                  <c:v>21094</c:v>
                </c:pt>
                <c:pt idx="8">
                  <c:v>21094</c:v>
                </c:pt>
                <c:pt idx="9">
                  <c:v>21094</c:v>
                </c:pt>
                <c:pt idx="10">
                  <c:v>21094</c:v>
                </c:pt>
                <c:pt idx="11">
                  <c:v>20552</c:v>
                </c:pt>
                <c:pt idx="12">
                  <c:v>20552</c:v>
                </c:pt>
                <c:pt idx="13">
                  <c:v>20552</c:v>
                </c:pt>
                <c:pt idx="14">
                  <c:v>20552</c:v>
                </c:pt>
                <c:pt idx="15">
                  <c:v>20552</c:v>
                </c:pt>
                <c:pt idx="16">
                  <c:v>20552</c:v>
                </c:pt>
                <c:pt idx="17">
                  <c:v>20552</c:v>
                </c:pt>
                <c:pt idx="18">
                  <c:v>21567</c:v>
                </c:pt>
                <c:pt idx="19">
                  <c:v>21567</c:v>
                </c:pt>
                <c:pt idx="20">
                  <c:v>21567</c:v>
                </c:pt>
                <c:pt idx="21">
                  <c:v>21567</c:v>
                </c:pt>
                <c:pt idx="22">
                  <c:v>21567</c:v>
                </c:pt>
                <c:pt idx="23">
                  <c:v>21567</c:v>
                </c:pt>
                <c:pt idx="24">
                  <c:v>21567</c:v>
                </c:pt>
                <c:pt idx="25">
                  <c:v>18848</c:v>
                </c:pt>
                <c:pt idx="26">
                  <c:v>18848</c:v>
                </c:pt>
                <c:pt idx="27">
                  <c:v>18848</c:v>
                </c:pt>
                <c:pt idx="28">
                  <c:v>18848</c:v>
                </c:pt>
                <c:pt idx="29">
                  <c:v>18848</c:v>
                </c:pt>
                <c:pt idx="30">
                  <c:v>18848</c:v>
                </c:pt>
                <c:pt idx="31">
                  <c:v>18848</c:v>
                </c:pt>
                <c:pt idx="32">
                  <c:v>19503</c:v>
                </c:pt>
                <c:pt idx="33">
                  <c:v>19503</c:v>
                </c:pt>
                <c:pt idx="34">
                  <c:v>19503</c:v>
                </c:pt>
                <c:pt idx="35">
                  <c:v>19503</c:v>
                </c:pt>
                <c:pt idx="36">
                  <c:v>19503</c:v>
                </c:pt>
                <c:pt idx="37">
                  <c:v>19503</c:v>
                </c:pt>
                <c:pt idx="38">
                  <c:v>19503</c:v>
                </c:pt>
                <c:pt idx="39">
                  <c:v>20122</c:v>
                </c:pt>
                <c:pt idx="40">
                  <c:v>20122</c:v>
                </c:pt>
                <c:pt idx="41">
                  <c:v>20122</c:v>
                </c:pt>
                <c:pt idx="42">
                  <c:v>20122</c:v>
                </c:pt>
                <c:pt idx="43">
                  <c:v>20122</c:v>
                </c:pt>
                <c:pt idx="44">
                  <c:v>20122</c:v>
                </c:pt>
                <c:pt idx="45">
                  <c:v>20122</c:v>
                </c:pt>
                <c:pt idx="46">
                  <c:v>17511</c:v>
                </c:pt>
                <c:pt idx="47">
                  <c:v>17511</c:v>
                </c:pt>
                <c:pt idx="48">
                  <c:v>17511</c:v>
                </c:pt>
                <c:pt idx="49">
                  <c:v>17511</c:v>
                </c:pt>
                <c:pt idx="50">
                  <c:v>17511</c:v>
                </c:pt>
                <c:pt idx="51">
                  <c:v>17511</c:v>
                </c:pt>
                <c:pt idx="52">
                  <c:v>17511</c:v>
                </c:pt>
                <c:pt idx="53">
                  <c:v>18552</c:v>
                </c:pt>
                <c:pt idx="54">
                  <c:v>18552</c:v>
                </c:pt>
                <c:pt idx="55">
                  <c:v>18552</c:v>
                </c:pt>
                <c:pt idx="56">
                  <c:v>18552</c:v>
                </c:pt>
                <c:pt idx="57">
                  <c:v>18552</c:v>
                </c:pt>
                <c:pt idx="58">
                  <c:v>18552</c:v>
                </c:pt>
                <c:pt idx="59">
                  <c:v>18552</c:v>
                </c:pt>
                <c:pt idx="60">
                  <c:v>19436</c:v>
                </c:pt>
                <c:pt idx="61">
                  <c:v>19436</c:v>
                </c:pt>
                <c:pt idx="62">
                  <c:v>19436</c:v>
                </c:pt>
                <c:pt idx="63">
                  <c:v>19436</c:v>
                </c:pt>
                <c:pt idx="64">
                  <c:v>19436</c:v>
                </c:pt>
                <c:pt idx="65">
                  <c:v>19436</c:v>
                </c:pt>
                <c:pt idx="66">
                  <c:v>19436</c:v>
                </c:pt>
                <c:pt idx="67">
                  <c:v>19535</c:v>
                </c:pt>
                <c:pt idx="68">
                  <c:v>19535</c:v>
                </c:pt>
                <c:pt idx="69">
                  <c:v>19535</c:v>
                </c:pt>
                <c:pt idx="70">
                  <c:v>19535</c:v>
                </c:pt>
                <c:pt idx="71">
                  <c:v>19535</c:v>
                </c:pt>
                <c:pt idx="72">
                  <c:v>19535</c:v>
                </c:pt>
                <c:pt idx="73">
                  <c:v>19535</c:v>
                </c:pt>
                <c:pt idx="74">
                  <c:v>19394</c:v>
                </c:pt>
                <c:pt idx="75">
                  <c:v>19394</c:v>
                </c:pt>
                <c:pt idx="76">
                  <c:v>19394</c:v>
                </c:pt>
                <c:pt idx="77">
                  <c:v>19394</c:v>
                </c:pt>
                <c:pt idx="78">
                  <c:v>19394</c:v>
                </c:pt>
                <c:pt idx="79">
                  <c:v>19394</c:v>
                </c:pt>
                <c:pt idx="80">
                  <c:v>19394</c:v>
                </c:pt>
                <c:pt idx="81">
                  <c:v>17974</c:v>
                </c:pt>
                <c:pt idx="82">
                  <c:v>17974</c:v>
                </c:pt>
                <c:pt idx="83">
                  <c:v>17974</c:v>
                </c:pt>
                <c:pt idx="84">
                  <c:v>17974</c:v>
                </c:pt>
                <c:pt idx="85">
                  <c:v>17974</c:v>
                </c:pt>
                <c:pt idx="86">
                  <c:v>17974</c:v>
                </c:pt>
                <c:pt idx="87">
                  <c:v>17974</c:v>
                </c:pt>
                <c:pt idx="88">
                  <c:v>19373</c:v>
                </c:pt>
                <c:pt idx="89">
                  <c:v>19373</c:v>
                </c:pt>
                <c:pt idx="90">
                  <c:v>19373</c:v>
                </c:pt>
                <c:pt idx="91">
                  <c:v>19373</c:v>
                </c:pt>
                <c:pt idx="92">
                  <c:v>19373</c:v>
                </c:pt>
                <c:pt idx="93">
                  <c:v>19373</c:v>
                </c:pt>
                <c:pt idx="94">
                  <c:v>19373</c:v>
                </c:pt>
                <c:pt idx="95">
                  <c:v>19774</c:v>
                </c:pt>
                <c:pt idx="96">
                  <c:v>19774</c:v>
                </c:pt>
                <c:pt idx="97">
                  <c:v>19774</c:v>
                </c:pt>
                <c:pt idx="98">
                  <c:v>19774</c:v>
                </c:pt>
                <c:pt idx="99">
                  <c:v>19774</c:v>
                </c:pt>
                <c:pt idx="100">
                  <c:v>19774</c:v>
                </c:pt>
                <c:pt idx="101">
                  <c:v>19774</c:v>
                </c:pt>
                <c:pt idx="102">
                  <c:v>21855</c:v>
                </c:pt>
                <c:pt idx="103">
                  <c:v>21855</c:v>
                </c:pt>
                <c:pt idx="104">
                  <c:v>21855</c:v>
                </c:pt>
                <c:pt idx="105">
                  <c:v>21855</c:v>
                </c:pt>
                <c:pt idx="106">
                  <c:v>21855</c:v>
                </c:pt>
                <c:pt idx="107">
                  <c:v>21855</c:v>
                </c:pt>
                <c:pt idx="108">
                  <c:v>21855</c:v>
                </c:pt>
                <c:pt idx="109">
                  <c:v>20770</c:v>
                </c:pt>
                <c:pt idx="110">
                  <c:v>20770</c:v>
                </c:pt>
                <c:pt idx="111">
                  <c:v>20770</c:v>
                </c:pt>
                <c:pt idx="112">
                  <c:v>20770</c:v>
                </c:pt>
                <c:pt idx="113">
                  <c:v>20770</c:v>
                </c:pt>
                <c:pt idx="114">
                  <c:v>20770</c:v>
                </c:pt>
                <c:pt idx="115">
                  <c:v>20770</c:v>
                </c:pt>
                <c:pt idx="116">
                  <c:v>19450</c:v>
                </c:pt>
                <c:pt idx="117">
                  <c:v>19450</c:v>
                </c:pt>
                <c:pt idx="118">
                  <c:v>19450</c:v>
                </c:pt>
                <c:pt idx="119">
                  <c:v>19450</c:v>
                </c:pt>
                <c:pt idx="120">
                  <c:v>19450</c:v>
                </c:pt>
                <c:pt idx="121">
                  <c:v>19450</c:v>
                </c:pt>
                <c:pt idx="122">
                  <c:v>19450</c:v>
                </c:pt>
                <c:pt idx="123">
                  <c:v>19915</c:v>
                </c:pt>
                <c:pt idx="124">
                  <c:v>19915</c:v>
                </c:pt>
                <c:pt idx="125">
                  <c:v>19915</c:v>
                </c:pt>
                <c:pt idx="126">
                  <c:v>19915</c:v>
                </c:pt>
                <c:pt idx="127">
                  <c:v>19915</c:v>
                </c:pt>
                <c:pt idx="128">
                  <c:v>19915</c:v>
                </c:pt>
                <c:pt idx="129">
                  <c:v>19915</c:v>
                </c:pt>
                <c:pt idx="130">
                  <c:v>22099</c:v>
                </c:pt>
                <c:pt idx="131">
                  <c:v>22099</c:v>
                </c:pt>
                <c:pt idx="132">
                  <c:v>22099</c:v>
                </c:pt>
                <c:pt idx="133">
                  <c:v>22099</c:v>
                </c:pt>
                <c:pt idx="134">
                  <c:v>22099</c:v>
                </c:pt>
                <c:pt idx="135">
                  <c:v>22099</c:v>
                </c:pt>
                <c:pt idx="136">
                  <c:v>22099</c:v>
                </c:pt>
                <c:pt idx="137">
                  <c:v>20081</c:v>
                </c:pt>
                <c:pt idx="138">
                  <c:v>20081</c:v>
                </c:pt>
                <c:pt idx="139">
                  <c:v>20081</c:v>
                </c:pt>
                <c:pt idx="140">
                  <c:v>20081</c:v>
                </c:pt>
                <c:pt idx="141">
                  <c:v>20081</c:v>
                </c:pt>
                <c:pt idx="142">
                  <c:v>20081</c:v>
                </c:pt>
                <c:pt idx="143">
                  <c:v>20081</c:v>
                </c:pt>
                <c:pt idx="144">
                  <c:v>20466</c:v>
                </c:pt>
                <c:pt idx="145">
                  <c:v>20466</c:v>
                </c:pt>
                <c:pt idx="146">
                  <c:v>20466</c:v>
                </c:pt>
                <c:pt idx="147">
                  <c:v>20466</c:v>
                </c:pt>
                <c:pt idx="148">
                  <c:v>20466</c:v>
                </c:pt>
                <c:pt idx="149">
                  <c:v>20466</c:v>
                </c:pt>
                <c:pt idx="150">
                  <c:v>20466</c:v>
                </c:pt>
                <c:pt idx="151">
                  <c:v>22921</c:v>
                </c:pt>
                <c:pt idx="152">
                  <c:v>22921</c:v>
                </c:pt>
                <c:pt idx="153">
                  <c:v>22921</c:v>
                </c:pt>
                <c:pt idx="154">
                  <c:v>22921</c:v>
                </c:pt>
                <c:pt idx="155">
                  <c:v>22921</c:v>
                </c:pt>
                <c:pt idx="156">
                  <c:v>22921</c:v>
                </c:pt>
                <c:pt idx="157">
                  <c:v>22921</c:v>
                </c:pt>
                <c:pt idx="158">
                  <c:v>20923</c:v>
                </c:pt>
                <c:pt idx="159">
                  <c:v>20923</c:v>
                </c:pt>
                <c:pt idx="160">
                  <c:v>20923</c:v>
                </c:pt>
                <c:pt idx="161">
                  <c:v>20923</c:v>
                </c:pt>
                <c:pt idx="162">
                  <c:v>20923</c:v>
                </c:pt>
                <c:pt idx="163">
                  <c:v>20923</c:v>
                </c:pt>
                <c:pt idx="164">
                  <c:v>20923</c:v>
                </c:pt>
                <c:pt idx="165">
                  <c:v>17807</c:v>
                </c:pt>
                <c:pt idx="166">
                  <c:v>17807</c:v>
                </c:pt>
                <c:pt idx="167">
                  <c:v>17807</c:v>
                </c:pt>
                <c:pt idx="168">
                  <c:v>17807</c:v>
                </c:pt>
                <c:pt idx="169">
                  <c:v>17807</c:v>
                </c:pt>
                <c:pt idx="170">
                  <c:v>17807</c:v>
                </c:pt>
                <c:pt idx="171">
                  <c:v>17807</c:v>
                </c:pt>
                <c:pt idx="172">
                  <c:v>18354</c:v>
                </c:pt>
                <c:pt idx="173">
                  <c:v>18354</c:v>
                </c:pt>
                <c:pt idx="174">
                  <c:v>18354</c:v>
                </c:pt>
                <c:pt idx="175">
                  <c:v>18354</c:v>
                </c:pt>
                <c:pt idx="176">
                  <c:v>18354</c:v>
                </c:pt>
                <c:pt idx="177">
                  <c:v>18354</c:v>
                </c:pt>
                <c:pt idx="178">
                  <c:v>18354</c:v>
                </c:pt>
                <c:pt idx="179">
                  <c:v>20571</c:v>
                </c:pt>
                <c:pt idx="180">
                  <c:v>20571</c:v>
                </c:pt>
                <c:pt idx="181">
                  <c:v>20571</c:v>
                </c:pt>
                <c:pt idx="182">
                  <c:v>20571</c:v>
                </c:pt>
                <c:pt idx="183">
                  <c:v>20571</c:v>
                </c:pt>
                <c:pt idx="184">
                  <c:v>20571</c:v>
                </c:pt>
                <c:pt idx="185">
                  <c:v>20571</c:v>
                </c:pt>
                <c:pt idx="186">
                  <c:v>20394</c:v>
                </c:pt>
                <c:pt idx="187">
                  <c:v>20394</c:v>
                </c:pt>
                <c:pt idx="188">
                  <c:v>20394</c:v>
                </c:pt>
                <c:pt idx="189">
                  <c:v>20394</c:v>
                </c:pt>
                <c:pt idx="190">
                  <c:v>20394</c:v>
                </c:pt>
                <c:pt idx="191">
                  <c:v>20394</c:v>
                </c:pt>
                <c:pt idx="192">
                  <c:v>20394</c:v>
                </c:pt>
                <c:pt idx="193">
                  <c:v>18535</c:v>
                </c:pt>
                <c:pt idx="194">
                  <c:v>18535</c:v>
                </c:pt>
                <c:pt idx="195">
                  <c:v>18535</c:v>
                </c:pt>
                <c:pt idx="196">
                  <c:v>18535</c:v>
                </c:pt>
                <c:pt idx="197">
                  <c:v>18535</c:v>
                </c:pt>
                <c:pt idx="198">
                  <c:v>18535</c:v>
                </c:pt>
                <c:pt idx="199">
                  <c:v>18535</c:v>
                </c:pt>
                <c:pt idx="200">
                  <c:v>21250</c:v>
                </c:pt>
                <c:pt idx="201">
                  <c:v>21250</c:v>
                </c:pt>
                <c:pt idx="202">
                  <c:v>21250</c:v>
                </c:pt>
                <c:pt idx="203">
                  <c:v>21250</c:v>
                </c:pt>
                <c:pt idx="204">
                  <c:v>21250</c:v>
                </c:pt>
                <c:pt idx="205">
                  <c:v>21250</c:v>
                </c:pt>
                <c:pt idx="206">
                  <c:v>21250</c:v>
                </c:pt>
                <c:pt idx="207">
                  <c:v>19574</c:v>
                </c:pt>
                <c:pt idx="208">
                  <c:v>19574</c:v>
                </c:pt>
                <c:pt idx="209">
                  <c:v>19574</c:v>
                </c:pt>
                <c:pt idx="210">
                  <c:v>19574</c:v>
                </c:pt>
                <c:pt idx="211">
                  <c:v>19574</c:v>
                </c:pt>
                <c:pt idx="212">
                  <c:v>19574</c:v>
                </c:pt>
                <c:pt idx="213">
                  <c:v>19574</c:v>
                </c:pt>
                <c:pt idx="214">
                  <c:v>18937</c:v>
                </c:pt>
                <c:pt idx="215">
                  <c:v>18937</c:v>
                </c:pt>
                <c:pt idx="216">
                  <c:v>18937</c:v>
                </c:pt>
                <c:pt idx="217">
                  <c:v>18937</c:v>
                </c:pt>
                <c:pt idx="218">
                  <c:v>18937</c:v>
                </c:pt>
                <c:pt idx="219">
                  <c:v>18937</c:v>
                </c:pt>
                <c:pt idx="220">
                  <c:v>18937</c:v>
                </c:pt>
                <c:pt idx="221">
                  <c:v>17487</c:v>
                </c:pt>
                <c:pt idx="222">
                  <c:v>17487</c:v>
                </c:pt>
                <c:pt idx="223">
                  <c:v>17487</c:v>
                </c:pt>
                <c:pt idx="224">
                  <c:v>17487</c:v>
                </c:pt>
                <c:pt idx="225">
                  <c:v>17487</c:v>
                </c:pt>
                <c:pt idx="226">
                  <c:v>17487</c:v>
                </c:pt>
                <c:pt idx="227">
                  <c:v>17487</c:v>
                </c:pt>
                <c:pt idx="228">
                  <c:v>19173</c:v>
                </c:pt>
                <c:pt idx="229">
                  <c:v>19173</c:v>
                </c:pt>
                <c:pt idx="230">
                  <c:v>19173</c:v>
                </c:pt>
                <c:pt idx="231">
                  <c:v>19173</c:v>
                </c:pt>
                <c:pt idx="232">
                  <c:v>19173</c:v>
                </c:pt>
                <c:pt idx="233">
                  <c:v>19173</c:v>
                </c:pt>
                <c:pt idx="234">
                  <c:v>19173</c:v>
                </c:pt>
                <c:pt idx="235">
                  <c:v>19194</c:v>
                </c:pt>
                <c:pt idx="236">
                  <c:v>19194</c:v>
                </c:pt>
                <c:pt idx="237">
                  <c:v>19194</c:v>
                </c:pt>
                <c:pt idx="238">
                  <c:v>19194</c:v>
                </c:pt>
                <c:pt idx="239">
                  <c:v>19194</c:v>
                </c:pt>
                <c:pt idx="240">
                  <c:v>19194</c:v>
                </c:pt>
                <c:pt idx="241">
                  <c:v>19194</c:v>
                </c:pt>
                <c:pt idx="242">
                  <c:v>20619</c:v>
                </c:pt>
                <c:pt idx="243">
                  <c:v>20619</c:v>
                </c:pt>
                <c:pt idx="244">
                  <c:v>20619</c:v>
                </c:pt>
                <c:pt idx="245">
                  <c:v>20619</c:v>
                </c:pt>
                <c:pt idx="246">
                  <c:v>20619</c:v>
                </c:pt>
                <c:pt idx="247">
                  <c:v>20619</c:v>
                </c:pt>
                <c:pt idx="248">
                  <c:v>20619</c:v>
                </c:pt>
                <c:pt idx="249">
                  <c:v>23060</c:v>
                </c:pt>
                <c:pt idx="250">
                  <c:v>23060</c:v>
                </c:pt>
                <c:pt idx="251">
                  <c:v>23060</c:v>
                </c:pt>
                <c:pt idx="252">
                  <c:v>23060</c:v>
                </c:pt>
                <c:pt idx="253">
                  <c:v>23060</c:v>
                </c:pt>
                <c:pt idx="254">
                  <c:v>23060</c:v>
                </c:pt>
                <c:pt idx="255">
                  <c:v>23060</c:v>
                </c:pt>
                <c:pt idx="256">
                  <c:v>23519</c:v>
                </c:pt>
                <c:pt idx="257">
                  <c:v>23519</c:v>
                </c:pt>
                <c:pt idx="258">
                  <c:v>23519</c:v>
                </c:pt>
                <c:pt idx="259">
                  <c:v>23519</c:v>
                </c:pt>
                <c:pt idx="260">
                  <c:v>23519</c:v>
                </c:pt>
                <c:pt idx="261">
                  <c:v>23519</c:v>
                </c:pt>
                <c:pt idx="262">
                  <c:v>23519</c:v>
                </c:pt>
                <c:pt idx="263">
                  <c:v>23524</c:v>
                </c:pt>
                <c:pt idx="264">
                  <c:v>23524</c:v>
                </c:pt>
                <c:pt idx="265">
                  <c:v>23524</c:v>
                </c:pt>
                <c:pt idx="266">
                  <c:v>23524</c:v>
                </c:pt>
                <c:pt idx="267">
                  <c:v>23524</c:v>
                </c:pt>
                <c:pt idx="268">
                  <c:v>23524</c:v>
                </c:pt>
                <c:pt idx="269">
                  <c:v>23524</c:v>
                </c:pt>
                <c:pt idx="270">
                  <c:v>23740</c:v>
                </c:pt>
                <c:pt idx="271">
                  <c:v>23740</c:v>
                </c:pt>
                <c:pt idx="272">
                  <c:v>23740</c:v>
                </c:pt>
                <c:pt idx="273">
                  <c:v>23740</c:v>
                </c:pt>
                <c:pt idx="274">
                  <c:v>23740</c:v>
                </c:pt>
                <c:pt idx="275">
                  <c:v>23740</c:v>
                </c:pt>
                <c:pt idx="276">
                  <c:v>23740</c:v>
                </c:pt>
                <c:pt idx="277">
                  <c:v>22578</c:v>
                </c:pt>
                <c:pt idx="278">
                  <c:v>22578</c:v>
                </c:pt>
                <c:pt idx="279">
                  <c:v>22578</c:v>
                </c:pt>
                <c:pt idx="280">
                  <c:v>22578</c:v>
                </c:pt>
                <c:pt idx="281">
                  <c:v>22578</c:v>
                </c:pt>
                <c:pt idx="282">
                  <c:v>22578</c:v>
                </c:pt>
                <c:pt idx="283">
                  <c:v>22578</c:v>
                </c:pt>
                <c:pt idx="284">
                  <c:v>23048</c:v>
                </c:pt>
                <c:pt idx="285">
                  <c:v>23048</c:v>
                </c:pt>
                <c:pt idx="286">
                  <c:v>23048</c:v>
                </c:pt>
                <c:pt idx="287">
                  <c:v>23048</c:v>
                </c:pt>
                <c:pt idx="288">
                  <c:v>23048</c:v>
                </c:pt>
                <c:pt idx="289">
                  <c:v>23048</c:v>
                </c:pt>
                <c:pt idx="290">
                  <c:v>23048</c:v>
                </c:pt>
                <c:pt idx="291">
                  <c:v>21092</c:v>
                </c:pt>
                <c:pt idx="292">
                  <c:v>21092</c:v>
                </c:pt>
                <c:pt idx="293">
                  <c:v>21092</c:v>
                </c:pt>
                <c:pt idx="294">
                  <c:v>21092</c:v>
                </c:pt>
                <c:pt idx="295">
                  <c:v>21092</c:v>
                </c:pt>
                <c:pt idx="296">
                  <c:v>21092</c:v>
                </c:pt>
                <c:pt idx="297">
                  <c:v>21092</c:v>
                </c:pt>
                <c:pt idx="298">
                  <c:v>20171</c:v>
                </c:pt>
                <c:pt idx="299">
                  <c:v>20171</c:v>
                </c:pt>
                <c:pt idx="300">
                  <c:v>20171</c:v>
                </c:pt>
                <c:pt idx="301">
                  <c:v>20171</c:v>
                </c:pt>
                <c:pt idx="302">
                  <c:v>20171</c:v>
                </c:pt>
                <c:pt idx="303">
                  <c:v>20171</c:v>
                </c:pt>
                <c:pt idx="304">
                  <c:v>20171</c:v>
                </c:pt>
                <c:pt idx="305">
                  <c:v>20599</c:v>
                </c:pt>
                <c:pt idx="306">
                  <c:v>20599</c:v>
                </c:pt>
                <c:pt idx="307">
                  <c:v>20599</c:v>
                </c:pt>
                <c:pt idx="308">
                  <c:v>20599</c:v>
                </c:pt>
                <c:pt idx="309">
                  <c:v>20599</c:v>
                </c:pt>
                <c:pt idx="310">
                  <c:v>20599</c:v>
                </c:pt>
                <c:pt idx="311">
                  <c:v>20599</c:v>
                </c:pt>
                <c:pt idx="312">
                  <c:v>20599</c:v>
                </c:pt>
                <c:pt idx="313">
                  <c:v>22641</c:v>
                </c:pt>
                <c:pt idx="314">
                  <c:v>22641</c:v>
                </c:pt>
                <c:pt idx="315">
                  <c:v>22641</c:v>
                </c:pt>
                <c:pt idx="316">
                  <c:v>22641</c:v>
                </c:pt>
                <c:pt idx="317">
                  <c:v>22641</c:v>
                </c:pt>
                <c:pt idx="318">
                  <c:v>22641</c:v>
                </c:pt>
                <c:pt idx="319">
                  <c:v>22641</c:v>
                </c:pt>
                <c:pt idx="320">
                  <c:v>20726</c:v>
                </c:pt>
                <c:pt idx="321">
                  <c:v>20726</c:v>
                </c:pt>
                <c:pt idx="322">
                  <c:v>20726</c:v>
                </c:pt>
                <c:pt idx="323">
                  <c:v>20726</c:v>
                </c:pt>
                <c:pt idx="324">
                  <c:v>20726</c:v>
                </c:pt>
                <c:pt idx="325">
                  <c:v>20726</c:v>
                </c:pt>
                <c:pt idx="326">
                  <c:v>20726</c:v>
                </c:pt>
                <c:pt idx="327">
                  <c:v>21239</c:v>
                </c:pt>
                <c:pt idx="328">
                  <c:v>21239</c:v>
                </c:pt>
                <c:pt idx="329">
                  <c:v>21239</c:v>
                </c:pt>
                <c:pt idx="330">
                  <c:v>21239</c:v>
                </c:pt>
                <c:pt idx="331">
                  <c:v>21239</c:v>
                </c:pt>
                <c:pt idx="332">
                  <c:v>21239</c:v>
                </c:pt>
                <c:pt idx="333">
                  <c:v>21239</c:v>
                </c:pt>
                <c:pt idx="334">
                  <c:v>20713</c:v>
                </c:pt>
                <c:pt idx="335">
                  <c:v>20713</c:v>
                </c:pt>
                <c:pt idx="336">
                  <c:v>20713</c:v>
                </c:pt>
                <c:pt idx="337">
                  <c:v>20713</c:v>
                </c:pt>
                <c:pt idx="338">
                  <c:v>20713</c:v>
                </c:pt>
                <c:pt idx="339">
                  <c:v>20713</c:v>
                </c:pt>
                <c:pt idx="340">
                  <c:v>20713</c:v>
                </c:pt>
                <c:pt idx="341">
                  <c:v>19593</c:v>
                </c:pt>
                <c:pt idx="342">
                  <c:v>19593</c:v>
                </c:pt>
                <c:pt idx="343">
                  <c:v>19593</c:v>
                </c:pt>
                <c:pt idx="344">
                  <c:v>19593</c:v>
                </c:pt>
                <c:pt idx="345">
                  <c:v>19593</c:v>
                </c:pt>
                <c:pt idx="346">
                  <c:v>19593</c:v>
                </c:pt>
                <c:pt idx="347">
                  <c:v>19593</c:v>
                </c:pt>
                <c:pt idx="348">
                  <c:v>20191</c:v>
                </c:pt>
                <c:pt idx="349">
                  <c:v>20191</c:v>
                </c:pt>
                <c:pt idx="350">
                  <c:v>20191</c:v>
                </c:pt>
                <c:pt idx="351">
                  <c:v>20191</c:v>
                </c:pt>
                <c:pt idx="352">
                  <c:v>20191</c:v>
                </c:pt>
                <c:pt idx="353">
                  <c:v>20191</c:v>
                </c:pt>
                <c:pt idx="354">
                  <c:v>20191</c:v>
                </c:pt>
                <c:pt idx="355">
                  <c:v>20811</c:v>
                </c:pt>
                <c:pt idx="356">
                  <c:v>20811</c:v>
                </c:pt>
                <c:pt idx="357">
                  <c:v>20811</c:v>
                </c:pt>
                <c:pt idx="358">
                  <c:v>20811</c:v>
                </c:pt>
                <c:pt idx="359">
                  <c:v>20811</c:v>
                </c:pt>
                <c:pt idx="360">
                  <c:v>20811</c:v>
                </c:pt>
                <c:pt idx="361">
                  <c:v>20811</c:v>
                </c:pt>
                <c:pt idx="362">
                  <c:v>21333</c:v>
                </c:pt>
                <c:pt idx="363">
                  <c:v>21333</c:v>
                </c:pt>
                <c:pt idx="364">
                  <c:v>21333</c:v>
                </c:pt>
                <c:pt idx="365">
                  <c:v>21333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B-4CF9-B18F-9D31399744F6}"/>
            </c:ext>
          </c:extLst>
        </c:ser>
        <c:ser>
          <c:idx val="4"/>
          <c:order val="4"/>
          <c:tx>
            <c:strRef>
              <c:f>'Data graphs'!$F$4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'Data graphs'!$A$5:$A$370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'Data graphs'!$F$5:$F$370</c:f>
              <c:numCache>
                <c:formatCode>General</c:formatCode>
                <c:ptCount val="366"/>
                <c:pt idx="0">
                  <c:v>21818</c:v>
                </c:pt>
                <c:pt idx="1">
                  <c:v>21818</c:v>
                </c:pt>
                <c:pt idx="2">
                  <c:v>21818</c:v>
                </c:pt>
                <c:pt idx="3">
                  <c:v>21818</c:v>
                </c:pt>
                <c:pt idx="4">
                  <c:v>21818</c:v>
                </c:pt>
                <c:pt idx="5">
                  <c:v>21818</c:v>
                </c:pt>
                <c:pt idx="6">
                  <c:v>21818</c:v>
                </c:pt>
                <c:pt idx="7">
                  <c:v>21818</c:v>
                </c:pt>
                <c:pt idx="8">
                  <c:v>21818</c:v>
                </c:pt>
                <c:pt idx="9">
                  <c:v>21818</c:v>
                </c:pt>
                <c:pt idx="10">
                  <c:v>21818</c:v>
                </c:pt>
                <c:pt idx="11">
                  <c:v>21818</c:v>
                </c:pt>
                <c:pt idx="12">
                  <c:v>21818</c:v>
                </c:pt>
                <c:pt idx="13">
                  <c:v>28967</c:v>
                </c:pt>
                <c:pt idx="14">
                  <c:v>28967</c:v>
                </c:pt>
                <c:pt idx="15">
                  <c:v>28967</c:v>
                </c:pt>
                <c:pt idx="16">
                  <c:v>28967</c:v>
                </c:pt>
                <c:pt idx="17">
                  <c:v>28967</c:v>
                </c:pt>
                <c:pt idx="18">
                  <c:v>28967</c:v>
                </c:pt>
                <c:pt idx="19">
                  <c:v>28967</c:v>
                </c:pt>
                <c:pt idx="20">
                  <c:v>17921</c:v>
                </c:pt>
                <c:pt idx="21">
                  <c:v>17921</c:v>
                </c:pt>
                <c:pt idx="22">
                  <c:v>17921</c:v>
                </c:pt>
                <c:pt idx="23">
                  <c:v>17921</c:v>
                </c:pt>
                <c:pt idx="24">
                  <c:v>17921</c:v>
                </c:pt>
                <c:pt idx="25">
                  <c:v>17921</c:v>
                </c:pt>
                <c:pt idx="26">
                  <c:v>17921</c:v>
                </c:pt>
                <c:pt idx="27">
                  <c:v>18788</c:v>
                </c:pt>
                <c:pt idx="28">
                  <c:v>18788</c:v>
                </c:pt>
                <c:pt idx="29">
                  <c:v>18788</c:v>
                </c:pt>
                <c:pt idx="30">
                  <c:v>18788</c:v>
                </c:pt>
                <c:pt idx="31">
                  <c:v>18788</c:v>
                </c:pt>
                <c:pt idx="32">
                  <c:v>18788</c:v>
                </c:pt>
                <c:pt idx="33">
                  <c:v>18788</c:v>
                </c:pt>
                <c:pt idx="34">
                  <c:v>19232</c:v>
                </c:pt>
                <c:pt idx="35">
                  <c:v>19232</c:v>
                </c:pt>
                <c:pt idx="36">
                  <c:v>19232</c:v>
                </c:pt>
                <c:pt idx="37">
                  <c:v>19232</c:v>
                </c:pt>
                <c:pt idx="38">
                  <c:v>19232</c:v>
                </c:pt>
                <c:pt idx="39">
                  <c:v>19232</c:v>
                </c:pt>
                <c:pt idx="40">
                  <c:v>19232</c:v>
                </c:pt>
                <c:pt idx="41">
                  <c:v>16982</c:v>
                </c:pt>
                <c:pt idx="42">
                  <c:v>16982</c:v>
                </c:pt>
                <c:pt idx="43">
                  <c:v>16982</c:v>
                </c:pt>
                <c:pt idx="44">
                  <c:v>16982</c:v>
                </c:pt>
                <c:pt idx="45">
                  <c:v>16982</c:v>
                </c:pt>
                <c:pt idx="46">
                  <c:v>16982</c:v>
                </c:pt>
                <c:pt idx="47">
                  <c:v>16982</c:v>
                </c:pt>
                <c:pt idx="48">
                  <c:v>18349</c:v>
                </c:pt>
                <c:pt idx="49">
                  <c:v>18349</c:v>
                </c:pt>
                <c:pt idx="50">
                  <c:v>18349</c:v>
                </c:pt>
                <c:pt idx="51">
                  <c:v>18349</c:v>
                </c:pt>
                <c:pt idx="52">
                  <c:v>18349</c:v>
                </c:pt>
                <c:pt idx="53">
                  <c:v>18349</c:v>
                </c:pt>
                <c:pt idx="54">
                  <c:v>18349</c:v>
                </c:pt>
                <c:pt idx="55">
                  <c:v>18023</c:v>
                </c:pt>
                <c:pt idx="56">
                  <c:v>18023</c:v>
                </c:pt>
                <c:pt idx="57">
                  <c:v>18023</c:v>
                </c:pt>
                <c:pt idx="58">
                  <c:v>18023</c:v>
                </c:pt>
                <c:pt idx="59">
                  <c:v>18023</c:v>
                </c:pt>
                <c:pt idx="60">
                  <c:v>18023</c:v>
                </c:pt>
                <c:pt idx="61">
                  <c:v>18023</c:v>
                </c:pt>
                <c:pt idx="62">
                  <c:v>15354</c:v>
                </c:pt>
                <c:pt idx="63">
                  <c:v>15354</c:v>
                </c:pt>
                <c:pt idx="64">
                  <c:v>15354</c:v>
                </c:pt>
                <c:pt idx="65">
                  <c:v>15354</c:v>
                </c:pt>
                <c:pt idx="66">
                  <c:v>15354</c:v>
                </c:pt>
                <c:pt idx="67">
                  <c:v>15354</c:v>
                </c:pt>
                <c:pt idx="68">
                  <c:v>15354</c:v>
                </c:pt>
                <c:pt idx="69">
                  <c:v>20145</c:v>
                </c:pt>
                <c:pt idx="70">
                  <c:v>20145</c:v>
                </c:pt>
                <c:pt idx="71">
                  <c:v>20145</c:v>
                </c:pt>
                <c:pt idx="72">
                  <c:v>20145</c:v>
                </c:pt>
                <c:pt idx="73">
                  <c:v>20145</c:v>
                </c:pt>
                <c:pt idx="74">
                  <c:v>20145</c:v>
                </c:pt>
                <c:pt idx="75">
                  <c:v>20145</c:v>
                </c:pt>
                <c:pt idx="76">
                  <c:v>17946</c:v>
                </c:pt>
                <c:pt idx="77">
                  <c:v>17946</c:v>
                </c:pt>
                <c:pt idx="78">
                  <c:v>17946</c:v>
                </c:pt>
                <c:pt idx="79">
                  <c:v>17946</c:v>
                </c:pt>
                <c:pt idx="80">
                  <c:v>17946</c:v>
                </c:pt>
                <c:pt idx="81">
                  <c:v>17946</c:v>
                </c:pt>
                <c:pt idx="82">
                  <c:v>17946</c:v>
                </c:pt>
                <c:pt idx="83">
                  <c:v>17585</c:v>
                </c:pt>
                <c:pt idx="84">
                  <c:v>17585</c:v>
                </c:pt>
                <c:pt idx="85">
                  <c:v>17585</c:v>
                </c:pt>
                <c:pt idx="86">
                  <c:v>17585</c:v>
                </c:pt>
                <c:pt idx="87">
                  <c:v>17585</c:v>
                </c:pt>
                <c:pt idx="88">
                  <c:v>17585</c:v>
                </c:pt>
                <c:pt idx="89">
                  <c:v>17585</c:v>
                </c:pt>
                <c:pt idx="90">
                  <c:v>16758</c:v>
                </c:pt>
                <c:pt idx="91">
                  <c:v>16758</c:v>
                </c:pt>
                <c:pt idx="92">
                  <c:v>16758</c:v>
                </c:pt>
                <c:pt idx="93">
                  <c:v>16758</c:v>
                </c:pt>
                <c:pt idx="94">
                  <c:v>16758</c:v>
                </c:pt>
                <c:pt idx="95">
                  <c:v>16758</c:v>
                </c:pt>
                <c:pt idx="96">
                  <c:v>16758</c:v>
                </c:pt>
                <c:pt idx="97">
                  <c:v>15532</c:v>
                </c:pt>
                <c:pt idx="98">
                  <c:v>15532</c:v>
                </c:pt>
                <c:pt idx="99">
                  <c:v>15532</c:v>
                </c:pt>
                <c:pt idx="100">
                  <c:v>15532</c:v>
                </c:pt>
                <c:pt idx="101">
                  <c:v>15532</c:v>
                </c:pt>
                <c:pt idx="102">
                  <c:v>15532</c:v>
                </c:pt>
                <c:pt idx="103">
                  <c:v>15532</c:v>
                </c:pt>
                <c:pt idx="104">
                  <c:v>18545</c:v>
                </c:pt>
                <c:pt idx="105">
                  <c:v>18545</c:v>
                </c:pt>
                <c:pt idx="106">
                  <c:v>18545</c:v>
                </c:pt>
                <c:pt idx="107">
                  <c:v>18545</c:v>
                </c:pt>
                <c:pt idx="108">
                  <c:v>18545</c:v>
                </c:pt>
                <c:pt idx="109">
                  <c:v>18545</c:v>
                </c:pt>
                <c:pt idx="110">
                  <c:v>18545</c:v>
                </c:pt>
                <c:pt idx="111">
                  <c:v>16855</c:v>
                </c:pt>
                <c:pt idx="112">
                  <c:v>16855</c:v>
                </c:pt>
                <c:pt idx="113">
                  <c:v>16855</c:v>
                </c:pt>
                <c:pt idx="114">
                  <c:v>16855</c:v>
                </c:pt>
                <c:pt idx="115">
                  <c:v>16855</c:v>
                </c:pt>
                <c:pt idx="116">
                  <c:v>16855</c:v>
                </c:pt>
                <c:pt idx="117">
                  <c:v>16855</c:v>
                </c:pt>
                <c:pt idx="118">
                  <c:v>18759</c:v>
                </c:pt>
                <c:pt idx="119">
                  <c:v>18759</c:v>
                </c:pt>
                <c:pt idx="120">
                  <c:v>18759</c:v>
                </c:pt>
                <c:pt idx="121">
                  <c:v>18759</c:v>
                </c:pt>
                <c:pt idx="122">
                  <c:v>18759</c:v>
                </c:pt>
                <c:pt idx="123">
                  <c:v>18759</c:v>
                </c:pt>
                <c:pt idx="124">
                  <c:v>18759</c:v>
                </c:pt>
                <c:pt idx="125">
                  <c:v>18150</c:v>
                </c:pt>
                <c:pt idx="126">
                  <c:v>18150</c:v>
                </c:pt>
                <c:pt idx="127">
                  <c:v>18150</c:v>
                </c:pt>
                <c:pt idx="128">
                  <c:v>18150</c:v>
                </c:pt>
                <c:pt idx="129">
                  <c:v>18150</c:v>
                </c:pt>
                <c:pt idx="130">
                  <c:v>18150</c:v>
                </c:pt>
                <c:pt idx="131">
                  <c:v>18150</c:v>
                </c:pt>
                <c:pt idx="132">
                  <c:v>19232</c:v>
                </c:pt>
                <c:pt idx="133">
                  <c:v>19232</c:v>
                </c:pt>
                <c:pt idx="134">
                  <c:v>19232</c:v>
                </c:pt>
                <c:pt idx="135">
                  <c:v>19232</c:v>
                </c:pt>
                <c:pt idx="136">
                  <c:v>19232</c:v>
                </c:pt>
                <c:pt idx="137">
                  <c:v>19232</c:v>
                </c:pt>
                <c:pt idx="138">
                  <c:v>19232</c:v>
                </c:pt>
                <c:pt idx="139">
                  <c:v>18143</c:v>
                </c:pt>
                <c:pt idx="140">
                  <c:v>18143</c:v>
                </c:pt>
                <c:pt idx="141">
                  <c:v>18143</c:v>
                </c:pt>
                <c:pt idx="142">
                  <c:v>18143</c:v>
                </c:pt>
                <c:pt idx="143">
                  <c:v>18143</c:v>
                </c:pt>
                <c:pt idx="144">
                  <c:v>18143</c:v>
                </c:pt>
                <c:pt idx="145">
                  <c:v>18143</c:v>
                </c:pt>
                <c:pt idx="146">
                  <c:v>19727</c:v>
                </c:pt>
                <c:pt idx="147">
                  <c:v>19727</c:v>
                </c:pt>
                <c:pt idx="148">
                  <c:v>19727</c:v>
                </c:pt>
                <c:pt idx="149">
                  <c:v>19727</c:v>
                </c:pt>
                <c:pt idx="150">
                  <c:v>19727</c:v>
                </c:pt>
                <c:pt idx="151">
                  <c:v>19727</c:v>
                </c:pt>
                <c:pt idx="152">
                  <c:v>19727</c:v>
                </c:pt>
                <c:pt idx="153">
                  <c:v>19555</c:v>
                </c:pt>
                <c:pt idx="154">
                  <c:v>19555</c:v>
                </c:pt>
                <c:pt idx="155">
                  <c:v>19555</c:v>
                </c:pt>
                <c:pt idx="156">
                  <c:v>19555</c:v>
                </c:pt>
                <c:pt idx="157">
                  <c:v>19555</c:v>
                </c:pt>
                <c:pt idx="158">
                  <c:v>19555</c:v>
                </c:pt>
                <c:pt idx="159">
                  <c:v>19555</c:v>
                </c:pt>
                <c:pt idx="160">
                  <c:v>19855</c:v>
                </c:pt>
                <c:pt idx="161">
                  <c:v>19855</c:v>
                </c:pt>
                <c:pt idx="162">
                  <c:v>19855</c:v>
                </c:pt>
                <c:pt idx="163">
                  <c:v>19855</c:v>
                </c:pt>
                <c:pt idx="164">
                  <c:v>19855</c:v>
                </c:pt>
                <c:pt idx="165">
                  <c:v>19855</c:v>
                </c:pt>
                <c:pt idx="166">
                  <c:v>19855</c:v>
                </c:pt>
                <c:pt idx="167">
                  <c:v>20132</c:v>
                </c:pt>
                <c:pt idx="168">
                  <c:v>20132</c:v>
                </c:pt>
                <c:pt idx="169">
                  <c:v>20132</c:v>
                </c:pt>
                <c:pt idx="170">
                  <c:v>20132</c:v>
                </c:pt>
                <c:pt idx="171">
                  <c:v>20132</c:v>
                </c:pt>
                <c:pt idx="172">
                  <c:v>20132</c:v>
                </c:pt>
                <c:pt idx="173">
                  <c:v>20132</c:v>
                </c:pt>
                <c:pt idx="174">
                  <c:v>17807</c:v>
                </c:pt>
                <c:pt idx="175">
                  <c:v>17807</c:v>
                </c:pt>
                <c:pt idx="176">
                  <c:v>17807</c:v>
                </c:pt>
                <c:pt idx="177">
                  <c:v>17807</c:v>
                </c:pt>
                <c:pt idx="178">
                  <c:v>17807</c:v>
                </c:pt>
                <c:pt idx="179">
                  <c:v>17807</c:v>
                </c:pt>
                <c:pt idx="180">
                  <c:v>17807</c:v>
                </c:pt>
                <c:pt idx="181">
                  <c:v>19596</c:v>
                </c:pt>
                <c:pt idx="182">
                  <c:v>19596</c:v>
                </c:pt>
                <c:pt idx="183">
                  <c:v>19596</c:v>
                </c:pt>
                <c:pt idx="184">
                  <c:v>19596</c:v>
                </c:pt>
                <c:pt idx="185">
                  <c:v>19596</c:v>
                </c:pt>
                <c:pt idx="186">
                  <c:v>19596</c:v>
                </c:pt>
                <c:pt idx="187">
                  <c:v>19596</c:v>
                </c:pt>
                <c:pt idx="188">
                  <c:v>19293</c:v>
                </c:pt>
                <c:pt idx="189">
                  <c:v>19293</c:v>
                </c:pt>
                <c:pt idx="190">
                  <c:v>19293</c:v>
                </c:pt>
                <c:pt idx="191">
                  <c:v>19293</c:v>
                </c:pt>
                <c:pt idx="192">
                  <c:v>19293</c:v>
                </c:pt>
                <c:pt idx="193">
                  <c:v>19293</c:v>
                </c:pt>
                <c:pt idx="194">
                  <c:v>19293</c:v>
                </c:pt>
                <c:pt idx="195">
                  <c:v>22807</c:v>
                </c:pt>
                <c:pt idx="196">
                  <c:v>22807</c:v>
                </c:pt>
                <c:pt idx="197">
                  <c:v>22807</c:v>
                </c:pt>
                <c:pt idx="198">
                  <c:v>22807</c:v>
                </c:pt>
                <c:pt idx="199">
                  <c:v>22807</c:v>
                </c:pt>
                <c:pt idx="200">
                  <c:v>22807</c:v>
                </c:pt>
                <c:pt idx="201">
                  <c:v>22807</c:v>
                </c:pt>
                <c:pt idx="202">
                  <c:v>19163</c:v>
                </c:pt>
                <c:pt idx="203">
                  <c:v>19163</c:v>
                </c:pt>
                <c:pt idx="204">
                  <c:v>19163</c:v>
                </c:pt>
                <c:pt idx="205">
                  <c:v>19163</c:v>
                </c:pt>
                <c:pt idx="206">
                  <c:v>19163</c:v>
                </c:pt>
                <c:pt idx="207">
                  <c:v>19163</c:v>
                </c:pt>
                <c:pt idx="208">
                  <c:v>19163</c:v>
                </c:pt>
                <c:pt idx="209">
                  <c:v>18856</c:v>
                </c:pt>
                <c:pt idx="210">
                  <c:v>18856</c:v>
                </c:pt>
                <c:pt idx="211">
                  <c:v>18856</c:v>
                </c:pt>
                <c:pt idx="212">
                  <c:v>18856</c:v>
                </c:pt>
                <c:pt idx="213">
                  <c:v>18856</c:v>
                </c:pt>
                <c:pt idx="214">
                  <c:v>18856</c:v>
                </c:pt>
                <c:pt idx="215">
                  <c:v>18856</c:v>
                </c:pt>
                <c:pt idx="216">
                  <c:v>16994</c:v>
                </c:pt>
                <c:pt idx="217">
                  <c:v>16994</c:v>
                </c:pt>
                <c:pt idx="218">
                  <c:v>16994</c:v>
                </c:pt>
                <c:pt idx="219">
                  <c:v>16994</c:v>
                </c:pt>
                <c:pt idx="220">
                  <c:v>16994</c:v>
                </c:pt>
                <c:pt idx="221">
                  <c:v>16994</c:v>
                </c:pt>
                <c:pt idx="222">
                  <c:v>16994</c:v>
                </c:pt>
                <c:pt idx="223">
                  <c:v>15778</c:v>
                </c:pt>
                <c:pt idx="224">
                  <c:v>15778</c:v>
                </c:pt>
                <c:pt idx="225">
                  <c:v>15778</c:v>
                </c:pt>
                <c:pt idx="226">
                  <c:v>15778</c:v>
                </c:pt>
                <c:pt idx="227">
                  <c:v>15778</c:v>
                </c:pt>
                <c:pt idx="228">
                  <c:v>15778</c:v>
                </c:pt>
                <c:pt idx="229">
                  <c:v>15778</c:v>
                </c:pt>
                <c:pt idx="230">
                  <c:v>19115</c:v>
                </c:pt>
                <c:pt idx="231">
                  <c:v>19115</c:v>
                </c:pt>
                <c:pt idx="232">
                  <c:v>19115</c:v>
                </c:pt>
                <c:pt idx="233">
                  <c:v>19115</c:v>
                </c:pt>
                <c:pt idx="234">
                  <c:v>19115</c:v>
                </c:pt>
                <c:pt idx="235">
                  <c:v>19115</c:v>
                </c:pt>
                <c:pt idx="236">
                  <c:v>19115</c:v>
                </c:pt>
                <c:pt idx="237">
                  <c:v>20753</c:v>
                </c:pt>
                <c:pt idx="238">
                  <c:v>20753</c:v>
                </c:pt>
                <c:pt idx="239">
                  <c:v>20753</c:v>
                </c:pt>
                <c:pt idx="240">
                  <c:v>20753</c:v>
                </c:pt>
                <c:pt idx="241">
                  <c:v>20753</c:v>
                </c:pt>
                <c:pt idx="242">
                  <c:v>20753</c:v>
                </c:pt>
                <c:pt idx="243">
                  <c:v>20753</c:v>
                </c:pt>
                <c:pt idx="244">
                  <c:v>17827</c:v>
                </c:pt>
                <c:pt idx="245">
                  <c:v>17827</c:v>
                </c:pt>
                <c:pt idx="246">
                  <c:v>17827</c:v>
                </c:pt>
                <c:pt idx="247">
                  <c:v>17827</c:v>
                </c:pt>
                <c:pt idx="248">
                  <c:v>17827</c:v>
                </c:pt>
                <c:pt idx="249">
                  <c:v>17827</c:v>
                </c:pt>
                <c:pt idx="250">
                  <c:v>17827</c:v>
                </c:pt>
                <c:pt idx="251">
                  <c:v>18942</c:v>
                </c:pt>
                <c:pt idx="252">
                  <c:v>18942</c:v>
                </c:pt>
                <c:pt idx="253">
                  <c:v>18942</c:v>
                </c:pt>
                <c:pt idx="254">
                  <c:v>18942</c:v>
                </c:pt>
                <c:pt idx="255">
                  <c:v>18942</c:v>
                </c:pt>
                <c:pt idx="256">
                  <c:v>18942</c:v>
                </c:pt>
                <c:pt idx="257">
                  <c:v>18942</c:v>
                </c:pt>
                <c:pt idx="258">
                  <c:v>22186</c:v>
                </c:pt>
                <c:pt idx="259">
                  <c:v>22186</c:v>
                </c:pt>
                <c:pt idx="260">
                  <c:v>22186</c:v>
                </c:pt>
                <c:pt idx="261">
                  <c:v>22186</c:v>
                </c:pt>
                <c:pt idx="262">
                  <c:v>22186</c:v>
                </c:pt>
                <c:pt idx="263">
                  <c:v>22186</c:v>
                </c:pt>
                <c:pt idx="264">
                  <c:v>22186</c:v>
                </c:pt>
                <c:pt idx="265">
                  <c:v>21004</c:v>
                </c:pt>
                <c:pt idx="266">
                  <c:v>21004</c:v>
                </c:pt>
                <c:pt idx="267">
                  <c:v>21004</c:v>
                </c:pt>
                <c:pt idx="268">
                  <c:v>21004</c:v>
                </c:pt>
                <c:pt idx="269">
                  <c:v>21004</c:v>
                </c:pt>
                <c:pt idx="270">
                  <c:v>21004</c:v>
                </c:pt>
                <c:pt idx="271">
                  <c:v>21004</c:v>
                </c:pt>
                <c:pt idx="272">
                  <c:v>21085</c:v>
                </c:pt>
                <c:pt idx="273">
                  <c:v>21085</c:v>
                </c:pt>
                <c:pt idx="274">
                  <c:v>21085</c:v>
                </c:pt>
                <c:pt idx="275">
                  <c:v>21085</c:v>
                </c:pt>
                <c:pt idx="276">
                  <c:v>21085</c:v>
                </c:pt>
                <c:pt idx="277">
                  <c:v>21085</c:v>
                </c:pt>
                <c:pt idx="278">
                  <c:v>21085</c:v>
                </c:pt>
                <c:pt idx="279">
                  <c:v>21403</c:v>
                </c:pt>
                <c:pt idx="280">
                  <c:v>21403</c:v>
                </c:pt>
                <c:pt idx="281">
                  <c:v>21403</c:v>
                </c:pt>
                <c:pt idx="282">
                  <c:v>21403</c:v>
                </c:pt>
                <c:pt idx="283">
                  <c:v>21403</c:v>
                </c:pt>
                <c:pt idx="284">
                  <c:v>21403</c:v>
                </c:pt>
                <c:pt idx="285">
                  <c:v>21403</c:v>
                </c:pt>
                <c:pt idx="286">
                  <c:v>22009</c:v>
                </c:pt>
                <c:pt idx="287">
                  <c:v>22009</c:v>
                </c:pt>
                <c:pt idx="288">
                  <c:v>22009</c:v>
                </c:pt>
                <c:pt idx="289">
                  <c:v>22009</c:v>
                </c:pt>
                <c:pt idx="290">
                  <c:v>22009</c:v>
                </c:pt>
                <c:pt idx="291">
                  <c:v>22009</c:v>
                </c:pt>
                <c:pt idx="292">
                  <c:v>22009</c:v>
                </c:pt>
                <c:pt idx="293">
                  <c:v>21327</c:v>
                </c:pt>
                <c:pt idx="294">
                  <c:v>21327</c:v>
                </c:pt>
                <c:pt idx="295">
                  <c:v>21327</c:v>
                </c:pt>
                <c:pt idx="296">
                  <c:v>21327</c:v>
                </c:pt>
                <c:pt idx="297">
                  <c:v>21327</c:v>
                </c:pt>
                <c:pt idx="298">
                  <c:v>21327</c:v>
                </c:pt>
                <c:pt idx="299">
                  <c:v>21327</c:v>
                </c:pt>
                <c:pt idx="300">
                  <c:v>19139</c:v>
                </c:pt>
                <c:pt idx="301">
                  <c:v>19139</c:v>
                </c:pt>
                <c:pt idx="302">
                  <c:v>19139</c:v>
                </c:pt>
                <c:pt idx="303">
                  <c:v>19139</c:v>
                </c:pt>
                <c:pt idx="304">
                  <c:v>19139</c:v>
                </c:pt>
                <c:pt idx="305">
                  <c:v>19139</c:v>
                </c:pt>
                <c:pt idx="306">
                  <c:v>19139</c:v>
                </c:pt>
                <c:pt idx="307">
                  <c:v>20487</c:v>
                </c:pt>
                <c:pt idx="308">
                  <c:v>20487</c:v>
                </c:pt>
                <c:pt idx="309">
                  <c:v>20487</c:v>
                </c:pt>
                <c:pt idx="310">
                  <c:v>20487</c:v>
                </c:pt>
                <c:pt idx="311">
                  <c:v>20487</c:v>
                </c:pt>
                <c:pt idx="312">
                  <c:v>20487</c:v>
                </c:pt>
                <c:pt idx="313">
                  <c:v>20487</c:v>
                </c:pt>
                <c:pt idx="314">
                  <c:v>23359</c:v>
                </c:pt>
                <c:pt idx="315">
                  <c:v>23359</c:v>
                </c:pt>
                <c:pt idx="316">
                  <c:v>23359</c:v>
                </c:pt>
                <c:pt idx="317">
                  <c:v>23359</c:v>
                </c:pt>
                <c:pt idx="318">
                  <c:v>23359</c:v>
                </c:pt>
                <c:pt idx="319">
                  <c:v>23359</c:v>
                </c:pt>
                <c:pt idx="320">
                  <c:v>23359</c:v>
                </c:pt>
                <c:pt idx="321">
                  <c:v>20103</c:v>
                </c:pt>
                <c:pt idx="322">
                  <c:v>20103</c:v>
                </c:pt>
                <c:pt idx="323">
                  <c:v>20103</c:v>
                </c:pt>
                <c:pt idx="324">
                  <c:v>20103</c:v>
                </c:pt>
                <c:pt idx="325">
                  <c:v>20103</c:v>
                </c:pt>
                <c:pt idx="326">
                  <c:v>20103</c:v>
                </c:pt>
                <c:pt idx="327">
                  <c:v>20103</c:v>
                </c:pt>
                <c:pt idx="328">
                  <c:v>21803</c:v>
                </c:pt>
                <c:pt idx="329">
                  <c:v>21803</c:v>
                </c:pt>
                <c:pt idx="330">
                  <c:v>21803</c:v>
                </c:pt>
                <c:pt idx="331">
                  <c:v>21803</c:v>
                </c:pt>
                <c:pt idx="332">
                  <c:v>21803</c:v>
                </c:pt>
                <c:pt idx="333">
                  <c:v>21803</c:v>
                </c:pt>
                <c:pt idx="334">
                  <c:v>21803</c:v>
                </c:pt>
                <c:pt idx="335">
                  <c:v>23439</c:v>
                </c:pt>
                <c:pt idx="336">
                  <c:v>23439</c:v>
                </c:pt>
                <c:pt idx="337">
                  <c:v>23439</c:v>
                </c:pt>
                <c:pt idx="338">
                  <c:v>23439</c:v>
                </c:pt>
                <c:pt idx="339">
                  <c:v>23439</c:v>
                </c:pt>
                <c:pt idx="340">
                  <c:v>23439</c:v>
                </c:pt>
                <c:pt idx="341">
                  <c:v>23439</c:v>
                </c:pt>
                <c:pt idx="342">
                  <c:v>21011</c:v>
                </c:pt>
                <c:pt idx="343">
                  <c:v>21011</c:v>
                </c:pt>
                <c:pt idx="344">
                  <c:v>21011</c:v>
                </c:pt>
                <c:pt idx="345">
                  <c:v>21011</c:v>
                </c:pt>
                <c:pt idx="346">
                  <c:v>21011</c:v>
                </c:pt>
                <c:pt idx="347">
                  <c:v>21011</c:v>
                </c:pt>
                <c:pt idx="348">
                  <c:v>21011</c:v>
                </c:pt>
                <c:pt idx="349">
                  <c:v>22503</c:v>
                </c:pt>
                <c:pt idx="350">
                  <c:v>22503</c:v>
                </c:pt>
                <c:pt idx="351">
                  <c:v>22503</c:v>
                </c:pt>
                <c:pt idx="352">
                  <c:v>22503</c:v>
                </c:pt>
                <c:pt idx="353">
                  <c:v>22503</c:v>
                </c:pt>
                <c:pt idx="354">
                  <c:v>22503</c:v>
                </c:pt>
                <c:pt idx="355">
                  <c:v>22503</c:v>
                </c:pt>
                <c:pt idx="356">
                  <c:v>23015</c:v>
                </c:pt>
                <c:pt idx="357">
                  <c:v>23015</c:v>
                </c:pt>
                <c:pt idx="358">
                  <c:v>23015</c:v>
                </c:pt>
                <c:pt idx="359">
                  <c:v>23015</c:v>
                </c:pt>
                <c:pt idx="360">
                  <c:v>23015</c:v>
                </c:pt>
                <c:pt idx="361">
                  <c:v>23015</c:v>
                </c:pt>
                <c:pt idx="362">
                  <c:v>23015</c:v>
                </c:pt>
                <c:pt idx="363">
                  <c:v>22313</c:v>
                </c:pt>
                <c:pt idx="364">
                  <c:v>22313</c:v>
                </c:pt>
                <c:pt idx="365">
                  <c:v>22313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9B-4CF9-B18F-9D31399744F6}"/>
            </c:ext>
          </c:extLst>
        </c:ser>
        <c:ser>
          <c:idx val="5"/>
          <c:order val="5"/>
          <c:tx>
            <c:strRef>
              <c:f>'Data graphs'!$G$4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'Data graphs'!$A$5:$A$370</c:f>
              <c:numCache>
                <c:formatCode>m/d/yyyy</c:formatCode>
                <c:ptCount val="366"/>
                <c:pt idx="0">
                  <c:v>45657</c:v>
                </c:pt>
                <c:pt idx="1">
                  <c:v>45656</c:v>
                </c:pt>
                <c:pt idx="2">
                  <c:v>45655</c:v>
                </c:pt>
                <c:pt idx="3">
                  <c:v>45654</c:v>
                </c:pt>
                <c:pt idx="4">
                  <c:v>45653</c:v>
                </c:pt>
                <c:pt idx="5">
                  <c:v>45652</c:v>
                </c:pt>
                <c:pt idx="6">
                  <c:v>45651</c:v>
                </c:pt>
                <c:pt idx="7">
                  <c:v>45650</c:v>
                </c:pt>
                <c:pt idx="8">
                  <c:v>45649</c:v>
                </c:pt>
                <c:pt idx="9">
                  <c:v>45648</c:v>
                </c:pt>
                <c:pt idx="10">
                  <c:v>45647</c:v>
                </c:pt>
                <c:pt idx="11">
                  <c:v>45646</c:v>
                </c:pt>
                <c:pt idx="12">
                  <c:v>45645</c:v>
                </c:pt>
                <c:pt idx="13">
                  <c:v>45644</c:v>
                </c:pt>
                <c:pt idx="14">
                  <c:v>45643</c:v>
                </c:pt>
                <c:pt idx="15">
                  <c:v>45642</c:v>
                </c:pt>
                <c:pt idx="16">
                  <c:v>45641</c:v>
                </c:pt>
                <c:pt idx="17">
                  <c:v>45640</c:v>
                </c:pt>
                <c:pt idx="18">
                  <c:v>45639</c:v>
                </c:pt>
                <c:pt idx="19">
                  <c:v>45638</c:v>
                </c:pt>
                <c:pt idx="20">
                  <c:v>45637</c:v>
                </c:pt>
                <c:pt idx="21">
                  <c:v>45636</c:v>
                </c:pt>
                <c:pt idx="22">
                  <c:v>45635</c:v>
                </c:pt>
                <c:pt idx="23">
                  <c:v>45634</c:v>
                </c:pt>
                <c:pt idx="24">
                  <c:v>45633</c:v>
                </c:pt>
                <c:pt idx="25">
                  <c:v>45632</c:v>
                </c:pt>
                <c:pt idx="26">
                  <c:v>45631</c:v>
                </c:pt>
                <c:pt idx="27">
                  <c:v>45630</c:v>
                </c:pt>
                <c:pt idx="28">
                  <c:v>45629</c:v>
                </c:pt>
                <c:pt idx="29">
                  <c:v>45628</c:v>
                </c:pt>
                <c:pt idx="30">
                  <c:v>45627</c:v>
                </c:pt>
                <c:pt idx="31">
                  <c:v>45626</c:v>
                </c:pt>
                <c:pt idx="32">
                  <c:v>45625</c:v>
                </c:pt>
                <c:pt idx="33">
                  <c:v>45624</c:v>
                </c:pt>
                <c:pt idx="34">
                  <c:v>45623</c:v>
                </c:pt>
                <c:pt idx="35">
                  <c:v>45622</c:v>
                </c:pt>
                <c:pt idx="36">
                  <c:v>45621</c:v>
                </c:pt>
                <c:pt idx="37">
                  <c:v>45620</c:v>
                </c:pt>
                <c:pt idx="38">
                  <c:v>45619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45613</c:v>
                </c:pt>
                <c:pt idx="45">
                  <c:v>45612</c:v>
                </c:pt>
                <c:pt idx="46">
                  <c:v>45611</c:v>
                </c:pt>
                <c:pt idx="47">
                  <c:v>45610</c:v>
                </c:pt>
                <c:pt idx="48">
                  <c:v>45609</c:v>
                </c:pt>
                <c:pt idx="49">
                  <c:v>45608</c:v>
                </c:pt>
                <c:pt idx="50">
                  <c:v>45607</c:v>
                </c:pt>
                <c:pt idx="51">
                  <c:v>45606</c:v>
                </c:pt>
                <c:pt idx="52">
                  <c:v>45605</c:v>
                </c:pt>
                <c:pt idx="53">
                  <c:v>45604</c:v>
                </c:pt>
                <c:pt idx="54">
                  <c:v>45603</c:v>
                </c:pt>
                <c:pt idx="55">
                  <c:v>45602</c:v>
                </c:pt>
                <c:pt idx="56">
                  <c:v>45601</c:v>
                </c:pt>
                <c:pt idx="57">
                  <c:v>45600</c:v>
                </c:pt>
                <c:pt idx="58">
                  <c:v>45599</c:v>
                </c:pt>
                <c:pt idx="59">
                  <c:v>45598</c:v>
                </c:pt>
                <c:pt idx="60">
                  <c:v>45597</c:v>
                </c:pt>
                <c:pt idx="61">
                  <c:v>45596</c:v>
                </c:pt>
                <c:pt idx="62">
                  <c:v>45595</c:v>
                </c:pt>
                <c:pt idx="63">
                  <c:v>45594</c:v>
                </c:pt>
                <c:pt idx="64">
                  <c:v>45593</c:v>
                </c:pt>
                <c:pt idx="65">
                  <c:v>45592</c:v>
                </c:pt>
                <c:pt idx="66">
                  <c:v>45591</c:v>
                </c:pt>
                <c:pt idx="67">
                  <c:v>45590</c:v>
                </c:pt>
                <c:pt idx="68">
                  <c:v>45589</c:v>
                </c:pt>
                <c:pt idx="69">
                  <c:v>45588</c:v>
                </c:pt>
                <c:pt idx="70">
                  <c:v>45587</c:v>
                </c:pt>
                <c:pt idx="71">
                  <c:v>45586</c:v>
                </c:pt>
                <c:pt idx="72">
                  <c:v>45585</c:v>
                </c:pt>
                <c:pt idx="73">
                  <c:v>45584</c:v>
                </c:pt>
                <c:pt idx="74">
                  <c:v>45583</c:v>
                </c:pt>
                <c:pt idx="75">
                  <c:v>45582</c:v>
                </c:pt>
                <c:pt idx="76">
                  <c:v>45581</c:v>
                </c:pt>
                <c:pt idx="77">
                  <c:v>45580</c:v>
                </c:pt>
                <c:pt idx="78">
                  <c:v>45579</c:v>
                </c:pt>
                <c:pt idx="79">
                  <c:v>45578</c:v>
                </c:pt>
                <c:pt idx="80">
                  <c:v>45577</c:v>
                </c:pt>
                <c:pt idx="81">
                  <c:v>45576</c:v>
                </c:pt>
                <c:pt idx="82">
                  <c:v>45575</c:v>
                </c:pt>
                <c:pt idx="83">
                  <c:v>45574</c:v>
                </c:pt>
                <c:pt idx="84">
                  <c:v>45573</c:v>
                </c:pt>
                <c:pt idx="85">
                  <c:v>45572</c:v>
                </c:pt>
                <c:pt idx="86">
                  <c:v>45571</c:v>
                </c:pt>
                <c:pt idx="87">
                  <c:v>45570</c:v>
                </c:pt>
                <c:pt idx="88">
                  <c:v>45569</c:v>
                </c:pt>
                <c:pt idx="89">
                  <c:v>45568</c:v>
                </c:pt>
                <c:pt idx="90">
                  <c:v>45567</c:v>
                </c:pt>
                <c:pt idx="91">
                  <c:v>45566</c:v>
                </c:pt>
                <c:pt idx="92">
                  <c:v>45565</c:v>
                </c:pt>
                <c:pt idx="93">
                  <c:v>45564</c:v>
                </c:pt>
                <c:pt idx="94">
                  <c:v>45563</c:v>
                </c:pt>
                <c:pt idx="95">
                  <c:v>45562</c:v>
                </c:pt>
                <c:pt idx="96">
                  <c:v>45561</c:v>
                </c:pt>
                <c:pt idx="97">
                  <c:v>45560</c:v>
                </c:pt>
                <c:pt idx="98">
                  <c:v>45559</c:v>
                </c:pt>
                <c:pt idx="99">
                  <c:v>45558</c:v>
                </c:pt>
                <c:pt idx="100">
                  <c:v>45557</c:v>
                </c:pt>
                <c:pt idx="101">
                  <c:v>45556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45550</c:v>
                </c:pt>
                <c:pt idx="108">
                  <c:v>45549</c:v>
                </c:pt>
                <c:pt idx="109">
                  <c:v>45548</c:v>
                </c:pt>
                <c:pt idx="110">
                  <c:v>45547</c:v>
                </c:pt>
                <c:pt idx="111">
                  <c:v>45546</c:v>
                </c:pt>
                <c:pt idx="112">
                  <c:v>45545</c:v>
                </c:pt>
                <c:pt idx="113">
                  <c:v>45544</c:v>
                </c:pt>
                <c:pt idx="114">
                  <c:v>45543</c:v>
                </c:pt>
                <c:pt idx="115">
                  <c:v>45542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45536</c:v>
                </c:pt>
                <c:pt idx="122">
                  <c:v>45535</c:v>
                </c:pt>
                <c:pt idx="123">
                  <c:v>45534</c:v>
                </c:pt>
                <c:pt idx="124">
                  <c:v>45533</c:v>
                </c:pt>
                <c:pt idx="125">
                  <c:v>45532</c:v>
                </c:pt>
                <c:pt idx="126">
                  <c:v>45531</c:v>
                </c:pt>
                <c:pt idx="127">
                  <c:v>45530</c:v>
                </c:pt>
                <c:pt idx="128">
                  <c:v>45529</c:v>
                </c:pt>
                <c:pt idx="129">
                  <c:v>45528</c:v>
                </c:pt>
                <c:pt idx="130">
                  <c:v>45527</c:v>
                </c:pt>
                <c:pt idx="131">
                  <c:v>45526</c:v>
                </c:pt>
                <c:pt idx="132">
                  <c:v>45525</c:v>
                </c:pt>
                <c:pt idx="133">
                  <c:v>45524</c:v>
                </c:pt>
                <c:pt idx="134">
                  <c:v>45523</c:v>
                </c:pt>
                <c:pt idx="135">
                  <c:v>45522</c:v>
                </c:pt>
                <c:pt idx="136">
                  <c:v>45521</c:v>
                </c:pt>
                <c:pt idx="137">
                  <c:v>45520</c:v>
                </c:pt>
                <c:pt idx="138">
                  <c:v>45519</c:v>
                </c:pt>
                <c:pt idx="139">
                  <c:v>45518</c:v>
                </c:pt>
                <c:pt idx="140">
                  <c:v>45517</c:v>
                </c:pt>
                <c:pt idx="141">
                  <c:v>45516</c:v>
                </c:pt>
                <c:pt idx="142">
                  <c:v>45515</c:v>
                </c:pt>
                <c:pt idx="143">
                  <c:v>45514</c:v>
                </c:pt>
                <c:pt idx="144">
                  <c:v>45513</c:v>
                </c:pt>
                <c:pt idx="145">
                  <c:v>45512</c:v>
                </c:pt>
                <c:pt idx="146">
                  <c:v>45511</c:v>
                </c:pt>
                <c:pt idx="147">
                  <c:v>45510</c:v>
                </c:pt>
                <c:pt idx="148">
                  <c:v>45509</c:v>
                </c:pt>
                <c:pt idx="149">
                  <c:v>45508</c:v>
                </c:pt>
                <c:pt idx="150">
                  <c:v>45507</c:v>
                </c:pt>
                <c:pt idx="151">
                  <c:v>45506</c:v>
                </c:pt>
                <c:pt idx="152">
                  <c:v>45505</c:v>
                </c:pt>
                <c:pt idx="153">
                  <c:v>45504</c:v>
                </c:pt>
                <c:pt idx="154">
                  <c:v>45503</c:v>
                </c:pt>
                <c:pt idx="155">
                  <c:v>45502</c:v>
                </c:pt>
                <c:pt idx="156">
                  <c:v>45501</c:v>
                </c:pt>
                <c:pt idx="157">
                  <c:v>45500</c:v>
                </c:pt>
                <c:pt idx="158">
                  <c:v>45499</c:v>
                </c:pt>
                <c:pt idx="159">
                  <c:v>45498</c:v>
                </c:pt>
                <c:pt idx="160">
                  <c:v>45497</c:v>
                </c:pt>
                <c:pt idx="161">
                  <c:v>45496</c:v>
                </c:pt>
                <c:pt idx="162">
                  <c:v>45495</c:v>
                </c:pt>
                <c:pt idx="163">
                  <c:v>45494</c:v>
                </c:pt>
                <c:pt idx="164">
                  <c:v>45493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45487</c:v>
                </c:pt>
                <c:pt idx="171">
                  <c:v>45486</c:v>
                </c:pt>
                <c:pt idx="172">
                  <c:v>45485</c:v>
                </c:pt>
                <c:pt idx="173">
                  <c:v>45484</c:v>
                </c:pt>
                <c:pt idx="174">
                  <c:v>45483</c:v>
                </c:pt>
                <c:pt idx="175">
                  <c:v>45482</c:v>
                </c:pt>
                <c:pt idx="176">
                  <c:v>45481</c:v>
                </c:pt>
                <c:pt idx="177">
                  <c:v>45480</c:v>
                </c:pt>
                <c:pt idx="178">
                  <c:v>45479</c:v>
                </c:pt>
                <c:pt idx="179">
                  <c:v>45478</c:v>
                </c:pt>
                <c:pt idx="180">
                  <c:v>45477</c:v>
                </c:pt>
                <c:pt idx="181">
                  <c:v>45476</c:v>
                </c:pt>
                <c:pt idx="182">
                  <c:v>45475</c:v>
                </c:pt>
                <c:pt idx="183">
                  <c:v>45474</c:v>
                </c:pt>
                <c:pt idx="184">
                  <c:v>45473</c:v>
                </c:pt>
                <c:pt idx="185">
                  <c:v>45472</c:v>
                </c:pt>
                <c:pt idx="186">
                  <c:v>45471</c:v>
                </c:pt>
                <c:pt idx="187">
                  <c:v>45470</c:v>
                </c:pt>
                <c:pt idx="188">
                  <c:v>45469</c:v>
                </c:pt>
                <c:pt idx="189">
                  <c:v>45468</c:v>
                </c:pt>
                <c:pt idx="190">
                  <c:v>45467</c:v>
                </c:pt>
                <c:pt idx="191">
                  <c:v>45466</c:v>
                </c:pt>
                <c:pt idx="192">
                  <c:v>45465</c:v>
                </c:pt>
                <c:pt idx="193">
                  <c:v>45464</c:v>
                </c:pt>
                <c:pt idx="194">
                  <c:v>45463</c:v>
                </c:pt>
                <c:pt idx="195">
                  <c:v>45462</c:v>
                </c:pt>
                <c:pt idx="196">
                  <c:v>45461</c:v>
                </c:pt>
                <c:pt idx="197">
                  <c:v>45460</c:v>
                </c:pt>
                <c:pt idx="198">
                  <c:v>45459</c:v>
                </c:pt>
                <c:pt idx="199">
                  <c:v>45458</c:v>
                </c:pt>
                <c:pt idx="200">
                  <c:v>45457</c:v>
                </c:pt>
                <c:pt idx="201">
                  <c:v>45456</c:v>
                </c:pt>
                <c:pt idx="202">
                  <c:v>45455</c:v>
                </c:pt>
                <c:pt idx="203">
                  <c:v>45454</c:v>
                </c:pt>
                <c:pt idx="204">
                  <c:v>45453</c:v>
                </c:pt>
                <c:pt idx="205">
                  <c:v>45452</c:v>
                </c:pt>
                <c:pt idx="206">
                  <c:v>45451</c:v>
                </c:pt>
                <c:pt idx="207">
                  <c:v>45450</c:v>
                </c:pt>
                <c:pt idx="208">
                  <c:v>45449</c:v>
                </c:pt>
                <c:pt idx="209">
                  <c:v>45448</c:v>
                </c:pt>
                <c:pt idx="210">
                  <c:v>45447</c:v>
                </c:pt>
                <c:pt idx="211">
                  <c:v>45446</c:v>
                </c:pt>
                <c:pt idx="212">
                  <c:v>45445</c:v>
                </c:pt>
                <c:pt idx="213">
                  <c:v>45444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45439</c:v>
                </c:pt>
                <c:pt idx="219">
                  <c:v>45438</c:v>
                </c:pt>
                <c:pt idx="220">
                  <c:v>45437</c:v>
                </c:pt>
                <c:pt idx="221">
                  <c:v>45436</c:v>
                </c:pt>
                <c:pt idx="222">
                  <c:v>45435</c:v>
                </c:pt>
                <c:pt idx="223">
                  <c:v>45434</c:v>
                </c:pt>
                <c:pt idx="224">
                  <c:v>45433</c:v>
                </c:pt>
                <c:pt idx="225">
                  <c:v>45432</c:v>
                </c:pt>
                <c:pt idx="226">
                  <c:v>45431</c:v>
                </c:pt>
                <c:pt idx="227">
                  <c:v>45430</c:v>
                </c:pt>
                <c:pt idx="228">
                  <c:v>45429</c:v>
                </c:pt>
                <c:pt idx="229">
                  <c:v>45428</c:v>
                </c:pt>
                <c:pt idx="230">
                  <c:v>45427</c:v>
                </c:pt>
                <c:pt idx="231">
                  <c:v>45426</c:v>
                </c:pt>
                <c:pt idx="232">
                  <c:v>45425</c:v>
                </c:pt>
                <c:pt idx="233">
                  <c:v>45424</c:v>
                </c:pt>
                <c:pt idx="234">
                  <c:v>45423</c:v>
                </c:pt>
                <c:pt idx="235">
                  <c:v>45422</c:v>
                </c:pt>
                <c:pt idx="236">
                  <c:v>45421</c:v>
                </c:pt>
                <c:pt idx="237">
                  <c:v>45420</c:v>
                </c:pt>
                <c:pt idx="238">
                  <c:v>45419</c:v>
                </c:pt>
                <c:pt idx="239">
                  <c:v>45418</c:v>
                </c:pt>
                <c:pt idx="240">
                  <c:v>45417</c:v>
                </c:pt>
                <c:pt idx="241">
                  <c:v>45416</c:v>
                </c:pt>
                <c:pt idx="242">
                  <c:v>45415</c:v>
                </c:pt>
                <c:pt idx="243">
                  <c:v>45414</c:v>
                </c:pt>
                <c:pt idx="244">
                  <c:v>45413</c:v>
                </c:pt>
                <c:pt idx="245">
                  <c:v>45412</c:v>
                </c:pt>
                <c:pt idx="246">
                  <c:v>45411</c:v>
                </c:pt>
                <c:pt idx="247">
                  <c:v>45410</c:v>
                </c:pt>
                <c:pt idx="248">
                  <c:v>45409</c:v>
                </c:pt>
                <c:pt idx="249">
                  <c:v>45408</c:v>
                </c:pt>
                <c:pt idx="250">
                  <c:v>45407</c:v>
                </c:pt>
                <c:pt idx="251">
                  <c:v>45406</c:v>
                </c:pt>
                <c:pt idx="252">
                  <c:v>45405</c:v>
                </c:pt>
                <c:pt idx="253">
                  <c:v>45404</c:v>
                </c:pt>
                <c:pt idx="254">
                  <c:v>45403</c:v>
                </c:pt>
                <c:pt idx="255">
                  <c:v>45402</c:v>
                </c:pt>
                <c:pt idx="256">
                  <c:v>45401</c:v>
                </c:pt>
                <c:pt idx="257">
                  <c:v>45400</c:v>
                </c:pt>
                <c:pt idx="258">
                  <c:v>45399</c:v>
                </c:pt>
                <c:pt idx="259">
                  <c:v>45398</c:v>
                </c:pt>
                <c:pt idx="260">
                  <c:v>45397</c:v>
                </c:pt>
                <c:pt idx="261">
                  <c:v>45396</c:v>
                </c:pt>
                <c:pt idx="262">
                  <c:v>45395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45389</c:v>
                </c:pt>
                <c:pt idx="269">
                  <c:v>45388</c:v>
                </c:pt>
                <c:pt idx="270">
                  <c:v>45387</c:v>
                </c:pt>
                <c:pt idx="271">
                  <c:v>45386</c:v>
                </c:pt>
                <c:pt idx="272">
                  <c:v>45385</c:v>
                </c:pt>
                <c:pt idx="273">
                  <c:v>45384</c:v>
                </c:pt>
                <c:pt idx="274">
                  <c:v>45383</c:v>
                </c:pt>
                <c:pt idx="275">
                  <c:v>45382</c:v>
                </c:pt>
                <c:pt idx="276">
                  <c:v>45381</c:v>
                </c:pt>
                <c:pt idx="277">
                  <c:v>45380</c:v>
                </c:pt>
                <c:pt idx="278">
                  <c:v>45379</c:v>
                </c:pt>
                <c:pt idx="279">
                  <c:v>45378</c:v>
                </c:pt>
                <c:pt idx="280">
                  <c:v>45377</c:v>
                </c:pt>
                <c:pt idx="281">
                  <c:v>45376</c:v>
                </c:pt>
                <c:pt idx="282">
                  <c:v>45375</c:v>
                </c:pt>
                <c:pt idx="283">
                  <c:v>45374</c:v>
                </c:pt>
                <c:pt idx="284">
                  <c:v>45373</c:v>
                </c:pt>
                <c:pt idx="285">
                  <c:v>45372</c:v>
                </c:pt>
                <c:pt idx="286">
                  <c:v>45371</c:v>
                </c:pt>
                <c:pt idx="287">
                  <c:v>45370</c:v>
                </c:pt>
                <c:pt idx="288">
                  <c:v>45369</c:v>
                </c:pt>
                <c:pt idx="289">
                  <c:v>45368</c:v>
                </c:pt>
                <c:pt idx="290">
                  <c:v>45367</c:v>
                </c:pt>
                <c:pt idx="291">
                  <c:v>45366</c:v>
                </c:pt>
                <c:pt idx="292">
                  <c:v>45365</c:v>
                </c:pt>
                <c:pt idx="293">
                  <c:v>45364</c:v>
                </c:pt>
                <c:pt idx="294">
                  <c:v>45363</c:v>
                </c:pt>
                <c:pt idx="295">
                  <c:v>45362</c:v>
                </c:pt>
                <c:pt idx="296">
                  <c:v>45361</c:v>
                </c:pt>
                <c:pt idx="297">
                  <c:v>45360</c:v>
                </c:pt>
                <c:pt idx="298">
                  <c:v>45359</c:v>
                </c:pt>
                <c:pt idx="299">
                  <c:v>45358</c:v>
                </c:pt>
                <c:pt idx="300">
                  <c:v>45357</c:v>
                </c:pt>
                <c:pt idx="301">
                  <c:v>45356</c:v>
                </c:pt>
                <c:pt idx="302">
                  <c:v>45355</c:v>
                </c:pt>
                <c:pt idx="303">
                  <c:v>45354</c:v>
                </c:pt>
                <c:pt idx="304">
                  <c:v>45353</c:v>
                </c:pt>
                <c:pt idx="305">
                  <c:v>45352</c:v>
                </c:pt>
                <c:pt idx="306">
                  <c:v>45351</c:v>
                </c:pt>
                <c:pt idx="307">
                  <c:v>45350</c:v>
                </c:pt>
                <c:pt idx="308">
                  <c:v>45349</c:v>
                </c:pt>
                <c:pt idx="309">
                  <c:v>45348</c:v>
                </c:pt>
                <c:pt idx="310">
                  <c:v>45347</c:v>
                </c:pt>
                <c:pt idx="311">
                  <c:v>45346</c:v>
                </c:pt>
                <c:pt idx="312">
                  <c:v>45345</c:v>
                </c:pt>
                <c:pt idx="313">
                  <c:v>45344</c:v>
                </c:pt>
                <c:pt idx="314">
                  <c:v>45343</c:v>
                </c:pt>
                <c:pt idx="315">
                  <c:v>45342</c:v>
                </c:pt>
                <c:pt idx="316">
                  <c:v>45341</c:v>
                </c:pt>
                <c:pt idx="317">
                  <c:v>45340</c:v>
                </c:pt>
                <c:pt idx="318">
                  <c:v>45339</c:v>
                </c:pt>
                <c:pt idx="319">
                  <c:v>45338</c:v>
                </c:pt>
                <c:pt idx="320">
                  <c:v>45337</c:v>
                </c:pt>
                <c:pt idx="321">
                  <c:v>45336</c:v>
                </c:pt>
                <c:pt idx="322">
                  <c:v>45335</c:v>
                </c:pt>
                <c:pt idx="323">
                  <c:v>45334</c:v>
                </c:pt>
                <c:pt idx="324">
                  <c:v>45333</c:v>
                </c:pt>
                <c:pt idx="325">
                  <c:v>45332</c:v>
                </c:pt>
                <c:pt idx="326">
                  <c:v>45331</c:v>
                </c:pt>
                <c:pt idx="327">
                  <c:v>45330</c:v>
                </c:pt>
                <c:pt idx="328">
                  <c:v>45329</c:v>
                </c:pt>
                <c:pt idx="329">
                  <c:v>45328</c:v>
                </c:pt>
                <c:pt idx="330">
                  <c:v>45327</c:v>
                </c:pt>
                <c:pt idx="331">
                  <c:v>45326</c:v>
                </c:pt>
                <c:pt idx="332">
                  <c:v>45325</c:v>
                </c:pt>
                <c:pt idx="333">
                  <c:v>45324</c:v>
                </c:pt>
                <c:pt idx="334">
                  <c:v>45323</c:v>
                </c:pt>
                <c:pt idx="335">
                  <c:v>45322</c:v>
                </c:pt>
                <c:pt idx="336">
                  <c:v>45321</c:v>
                </c:pt>
                <c:pt idx="337">
                  <c:v>45320</c:v>
                </c:pt>
                <c:pt idx="338">
                  <c:v>45319</c:v>
                </c:pt>
                <c:pt idx="339">
                  <c:v>45318</c:v>
                </c:pt>
                <c:pt idx="340">
                  <c:v>45317</c:v>
                </c:pt>
                <c:pt idx="341">
                  <c:v>45316</c:v>
                </c:pt>
                <c:pt idx="342">
                  <c:v>45315</c:v>
                </c:pt>
                <c:pt idx="343">
                  <c:v>45314</c:v>
                </c:pt>
                <c:pt idx="344">
                  <c:v>45313</c:v>
                </c:pt>
                <c:pt idx="345">
                  <c:v>45312</c:v>
                </c:pt>
                <c:pt idx="346">
                  <c:v>45311</c:v>
                </c:pt>
                <c:pt idx="347">
                  <c:v>45310</c:v>
                </c:pt>
                <c:pt idx="348">
                  <c:v>45309</c:v>
                </c:pt>
                <c:pt idx="349">
                  <c:v>45308</c:v>
                </c:pt>
                <c:pt idx="350">
                  <c:v>45307</c:v>
                </c:pt>
                <c:pt idx="351">
                  <c:v>45306</c:v>
                </c:pt>
                <c:pt idx="352">
                  <c:v>45305</c:v>
                </c:pt>
                <c:pt idx="353">
                  <c:v>45304</c:v>
                </c:pt>
                <c:pt idx="354">
                  <c:v>45303</c:v>
                </c:pt>
                <c:pt idx="355">
                  <c:v>45302</c:v>
                </c:pt>
                <c:pt idx="356">
                  <c:v>45301</c:v>
                </c:pt>
                <c:pt idx="357">
                  <c:v>45300</c:v>
                </c:pt>
                <c:pt idx="358">
                  <c:v>45299</c:v>
                </c:pt>
                <c:pt idx="359">
                  <c:v>45298</c:v>
                </c:pt>
                <c:pt idx="360">
                  <c:v>45297</c:v>
                </c:pt>
                <c:pt idx="361">
                  <c:v>45296</c:v>
                </c:pt>
                <c:pt idx="362">
                  <c:v>45295</c:v>
                </c:pt>
                <c:pt idx="363">
                  <c:v>45294</c:v>
                </c:pt>
                <c:pt idx="364">
                  <c:v>45293</c:v>
                </c:pt>
                <c:pt idx="365">
                  <c:v>45292</c:v>
                </c:pt>
              </c:numCache>
            </c:numRef>
          </c:cat>
          <c:val>
            <c:numRef>
              <c:f>'Data graphs'!$G$5:$G$370</c:f>
              <c:numCache>
                <c:formatCode>General</c:formatCode>
                <c:ptCount val="3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23714</c:v>
                </c:pt>
                <c:pt idx="204">
                  <c:v>23714</c:v>
                </c:pt>
                <c:pt idx="205">
                  <c:v>23714</c:v>
                </c:pt>
                <c:pt idx="206">
                  <c:v>23714</c:v>
                </c:pt>
                <c:pt idx="207">
                  <c:v>23714</c:v>
                </c:pt>
                <c:pt idx="208">
                  <c:v>23714</c:v>
                </c:pt>
                <c:pt idx="209">
                  <c:v>23714</c:v>
                </c:pt>
                <c:pt idx="210">
                  <c:v>22581</c:v>
                </c:pt>
                <c:pt idx="211">
                  <c:v>22581</c:v>
                </c:pt>
                <c:pt idx="212">
                  <c:v>22581</c:v>
                </c:pt>
                <c:pt idx="213">
                  <c:v>22581</c:v>
                </c:pt>
                <c:pt idx="214">
                  <c:v>22581</c:v>
                </c:pt>
                <c:pt idx="215">
                  <c:v>22581</c:v>
                </c:pt>
                <c:pt idx="216">
                  <c:v>22581</c:v>
                </c:pt>
                <c:pt idx="217">
                  <c:v>22338</c:v>
                </c:pt>
                <c:pt idx="218">
                  <c:v>22338</c:v>
                </c:pt>
                <c:pt idx="219">
                  <c:v>22338</c:v>
                </c:pt>
                <c:pt idx="220">
                  <c:v>22338</c:v>
                </c:pt>
                <c:pt idx="221">
                  <c:v>22338</c:v>
                </c:pt>
                <c:pt idx="222">
                  <c:v>22338</c:v>
                </c:pt>
                <c:pt idx="223">
                  <c:v>22338</c:v>
                </c:pt>
                <c:pt idx="224">
                  <c:v>21506</c:v>
                </c:pt>
                <c:pt idx="225">
                  <c:v>21506</c:v>
                </c:pt>
                <c:pt idx="226">
                  <c:v>21506</c:v>
                </c:pt>
                <c:pt idx="227">
                  <c:v>21506</c:v>
                </c:pt>
                <c:pt idx="228">
                  <c:v>21506</c:v>
                </c:pt>
                <c:pt idx="229">
                  <c:v>21506</c:v>
                </c:pt>
                <c:pt idx="230">
                  <c:v>21506</c:v>
                </c:pt>
                <c:pt idx="231">
                  <c:v>19387</c:v>
                </c:pt>
                <c:pt idx="232">
                  <c:v>19387</c:v>
                </c:pt>
                <c:pt idx="233">
                  <c:v>19387</c:v>
                </c:pt>
                <c:pt idx="234">
                  <c:v>19387</c:v>
                </c:pt>
                <c:pt idx="235">
                  <c:v>19387</c:v>
                </c:pt>
                <c:pt idx="236">
                  <c:v>19387</c:v>
                </c:pt>
                <c:pt idx="237">
                  <c:v>19387</c:v>
                </c:pt>
                <c:pt idx="238">
                  <c:v>20543</c:v>
                </c:pt>
                <c:pt idx="239">
                  <c:v>20543</c:v>
                </c:pt>
                <c:pt idx="240">
                  <c:v>20543</c:v>
                </c:pt>
                <c:pt idx="241">
                  <c:v>20543</c:v>
                </c:pt>
                <c:pt idx="242">
                  <c:v>20543</c:v>
                </c:pt>
                <c:pt idx="243">
                  <c:v>20543</c:v>
                </c:pt>
                <c:pt idx="244">
                  <c:v>20543</c:v>
                </c:pt>
                <c:pt idx="245">
                  <c:v>22474</c:v>
                </c:pt>
                <c:pt idx="246">
                  <c:v>22474</c:v>
                </c:pt>
                <c:pt idx="247">
                  <c:v>22474</c:v>
                </c:pt>
                <c:pt idx="248">
                  <c:v>22474</c:v>
                </c:pt>
                <c:pt idx="249">
                  <c:v>22474</c:v>
                </c:pt>
                <c:pt idx="250">
                  <c:v>22474</c:v>
                </c:pt>
                <c:pt idx="251">
                  <c:v>22474</c:v>
                </c:pt>
                <c:pt idx="252">
                  <c:v>24126</c:v>
                </c:pt>
                <c:pt idx="253">
                  <c:v>24126</c:v>
                </c:pt>
                <c:pt idx="254">
                  <c:v>24126</c:v>
                </c:pt>
                <c:pt idx="255">
                  <c:v>24126</c:v>
                </c:pt>
                <c:pt idx="256">
                  <c:v>24126</c:v>
                </c:pt>
                <c:pt idx="257">
                  <c:v>24126</c:v>
                </c:pt>
                <c:pt idx="258">
                  <c:v>24126</c:v>
                </c:pt>
                <c:pt idx="259">
                  <c:v>22887</c:v>
                </c:pt>
                <c:pt idx="260">
                  <c:v>22887</c:v>
                </c:pt>
                <c:pt idx="261">
                  <c:v>22887</c:v>
                </c:pt>
                <c:pt idx="262">
                  <c:v>22887</c:v>
                </c:pt>
                <c:pt idx="263">
                  <c:v>22887</c:v>
                </c:pt>
                <c:pt idx="264">
                  <c:v>22887</c:v>
                </c:pt>
                <c:pt idx="265">
                  <c:v>22887</c:v>
                </c:pt>
                <c:pt idx="266">
                  <c:v>22021</c:v>
                </c:pt>
                <c:pt idx="267">
                  <c:v>22021</c:v>
                </c:pt>
                <c:pt idx="268">
                  <c:v>22021</c:v>
                </c:pt>
                <c:pt idx="269">
                  <c:v>22021</c:v>
                </c:pt>
                <c:pt idx="270">
                  <c:v>22021</c:v>
                </c:pt>
                <c:pt idx="271">
                  <c:v>22021</c:v>
                </c:pt>
                <c:pt idx="272">
                  <c:v>22021</c:v>
                </c:pt>
                <c:pt idx="273">
                  <c:v>21172</c:v>
                </c:pt>
                <c:pt idx="274">
                  <c:v>21172</c:v>
                </c:pt>
                <c:pt idx="275">
                  <c:v>21172</c:v>
                </c:pt>
                <c:pt idx="276">
                  <c:v>21172</c:v>
                </c:pt>
                <c:pt idx="277">
                  <c:v>21172</c:v>
                </c:pt>
                <c:pt idx="278">
                  <c:v>21172</c:v>
                </c:pt>
                <c:pt idx="279">
                  <c:v>21172</c:v>
                </c:pt>
                <c:pt idx="280">
                  <c:v>21708</c:v>
                </c:pt>
                <c:pt idx="281">
                  <c:v>21708</c:v>
                </c:pt>
                <c:pt idx="282">
                  <c:v>21708</c:v>
                </c:pt>
                <c:pt idx="283">
                  <c:v>21708</c:v>
                </c:pt>
                <c:pt idx="284">
                  <c:v>21708</c:v>
                </c:pt>
                <c:pt idx="285">
                  <c:v>21708</c:v>
                </c:pt>
                <c:pt idx="286">
                  <c:v>21708</c:v>
                </c:pt>
                <c:pt idx="287">
                  <c:v>19618</c:v>
                </c:pt>
                <c:pt idx="288">
                  <c:v>19618</c:v>
                </c:pt>
                <c:pt idx="289">
                  <c:v>19618</c:v>
                </c:pt>
                <c:pt idx="290">
                  <c:v>19618</c:v>
                </c:pt>
                <c:pt idx="291">
                  <c:v>19618</c:v>
                </c:pt>
                <c:pt idx="292">
                  <c:v>19618</c:v>
                </c:pt>
                <c:pt idx="293">
                  <c:v>19618</c:v>
                </c:pt>
                <c:pt idx="294">
                  <c:v>17918</c:v>
                </c:pt>
                <c:pt idx="295">
                  <c:v>17918</c:v>
                </c:pt>
                <c:pt idx="296">
                  <c:v>17918</c:v>
                </c:pt>
                <c:pt idx="297">
                  <c:v>17918</c:v>
                </c:pt>
                <c:pt idx="298">
                  <c:v>17918</c:v>
                </c:pt>
                <c:pt idx="299">
                  <c:v>17918</c:v>
                </c:pt>
                <c:pt idx="300">
                  <c:v>17918</c:v>
                </c:pt>
                <c:pt idx="301">
                  <c:v>15466</c:v>
                </c:pt>
                <c:pt idx="302">
                  <c:v>15466</c:v>
                </c:pt>
                <c:pt idx="303">
                  <c:v>15466</c:v>
                </c:pt>
                <c:pt idx="304">
                  <c:v>15466</c:v>
                </c:pt>
                <c:pt idx="305">
                  <c:v>15466</c:v>
                </c:pt>
                <c:pt idx="306">
                  <c:v>15466</c:v>
                </c:pt>
                <c:pt idx="307">
                  <c:v>15466</c:v>
                </c:pt>
                <c:pt idx="308">
                  <c:v>15466</c:v>
                </c:pt>
                <c:pt idx="309">
                  <c:v>17547</c:v>
                </c:pt>
                <c:pt idx="310">
                  <c:v>17547</c:v>
                </c:pt>
                <c:pt idx="311">
                  <c:v>17547</c:v>
                </c:pt>
                <c:pt idx="312">
                  <c:v>17547</c:v>
                </c:pt>
                <c:pt idx="313">
                  <c:v>17547</c:v>
                </c:pt>
                <c:pt idx="314">
                  <c:v>17547</c:v>
                </c:pt>
                <c:pt idx="315">
                  <c:v>17547</c:v>
                </c:pt>
                <c:pt idx="316">
                  <c:v>18911</c:v>
                </c:pt>
                <c:pt idx="317">
                  <c:v>18911</c:v>
                </c:pt>
                <c:pt idx="318">
                  <c:v>18911</c:v>
                </c:pt>
                <c:pt idx="319">
                  <c:v>18911</c:v>
                </c:pt>
                <c:pt idx="320">
                  <c:v>18911</c:v>
                </c:pt>
                <c:pt idx="321">
                  <c:v>18911</c:v>
                </c:pt>
                <c:pt idx="322">
                  <c:v>18911</c:v>
                </c:pt>
                <c:pt idx="323">
                  <c:v>20080</c:v>
                </c:pt>
                <c:pt idx="324">
                  <c:v>20080</c:v>
                </c:pt>
                <c:pt idx="325">
                  <c:v>20080</c:v>
                </c:pt>
                <c:pt idx="326">
                  <c:v>20080</c:v>
                </c:pt>
                <c:pt idx="327">
                  <c:v>20080</c:v>
                </c:pt>
                <c:pt idx="328">
                  <c:v>20080</c:v>
                </c:pt>
                <c:pt idx="329">
                  <c:v>20080</c:v>
                </c:pt>
                <c:pt idx="330">
                  <c:v>19245</c:v>
                </c:pt>
                <c:pt idx="331">
                  <c:v>19245</c:v>
                </c:pt>
                <c:pt idx="332">
                  <c:v>19245</c:v>
                </c:pt>
                <c:pt idx="333">
                  <c:v>19245</c:v>
                </c:pt>
                <c:pt idx="334">
                  <c:v>19245</c:v>
                </c:pt>
                <c:pt idx="335">
                  <c:v>19245</c:v>
                </c:pt>
                <c:pt idx="336">
                  <c:v>19245</c:v>
                </c:pt>
                <c:pt idx="337">
                  <c:v>18143</c:v>
                </c:pt>
                <c:pt idx="338">
                  <c:v>18143</c:v>
                </c:pt>
                <c:pt idx="339">
                  <c:v>18143</c:v>
                </c:pt>
                <c:pt idx="340">
                  <c:v>18143</c:v>
                </c:pt>
                <c:pt idx="341">
                  <c:v>18143</c:v>
                </c:pt>
                <c:pt idx="342">
                  <c:v>18143</c:v>
                </c:pt>
                <c:pt idx="343">
                  <c:v>18143</c:v>
                </c:pt>
                <c:pt idx="344">
                  <c:v>21107</c:v>
                </c:pt>
                <c:pt idx="345">
                  <c:v>21107</c:v>
                </c:pt>
                <c:pt idx="346">
                  <c:v>21107</c:v>
                </c:pt>
                <c:pt idx="347">
                  <c:v>21107</c:v>
                </c:pt>
                <c:pt idx="348">
                  <c:v>21107</c:v>
                </c:pt>
                <c:pt idx="349">
                  <c:v>21107</c:v>
                </c:pt>
                <c:pt idx="350">
                  <c:v>21107</c:v>
                </c:pt>
                <c:pt idx="351">
                  <c:v>20745</c:v>
                </c:pt>
                <c:pt idx="352">
                  <c:v>20745</c:v>
                </c:pt>
                <c:pt idx="353">
                  <c:v>20745</c:v>
                </c:pt>
                <c:pt idx="354">
                  <c:v>20745</c:v>
                </c:pt>
                <c:pt idx="355">
                  <c:v>20745</c:v>
                </c:pt>
                <c:pt idx="356">
                  <c:v>20745</c:v>
                </c:pt>
                <c:pt idx="357">
                  <c:v>20745</c:v>
                </c:pt>
                <c:pt idx="358">
                  <c:v>21104</c:v>
                </c:pt>
                <c:pt idx="359">
                  <c:v>21104</c:v>
                </c:pt>
                <c:pt idx="360">
                  <c:v>21104</c:v>
                </c:pt>
                <c:pt idx="361">
                  <c:v>21104</c:v>
                </c:pt>
                <c:pt idx="362">
                  <c:v>21104</c:v>
                </c:pt>
                <c:pt idx="363">
                  <c:v>21104</c:v>
                </c:pt>
                <c:pt idx="364">
                  <c:v>21104</c:v>
                </c:pt>
                <c:pt idx="365">
                  <c:v>20957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9B-4CF9-B18F-9D313997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373072"/>
        <c:axId val="1033375368"/>
      </c:lineChart>
      <c:dateAx>
        <c:axId val="10333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75368"/>
        <c:crosses val="autoZero"/>
        <c:auto val="1"/>
        <c:lblOffset val="100"/>
        <c:baseTimeUnit val="days"/>
        <c:majorUnit val="1"/>
        <c:majorTimeUnit val="months"/>
      </c:dateAx>
      <c:valAx>
        <c:axId val="1033375368"/>
        <c:scaling>
          <c:orientation val="minMax"/>
          <c:max val="30000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 (1,000 barrels)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u="sng">
                <a:solidFill>
                  <a:sysClr val="windowText" lastClr="000000"/>
                </a:solidFill>
              </a:rPr>
              <a:t>Fujairah</a:t>
            </a:r>
            <a:r>
              <a:rPr lang="en-GB" b="1" u="sng" baseline="0">
                <a:solidFill>
                  <a:sysClr val="windowText" lastClr="000000"/>
                </a:solidFill>
              </a:rPr>
              <a:t> fuel oil stocks (FOIZ data)</a:t>
            </a:r>
            <a:endParaRPr lang="en-GB" b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6"/>
          <c:tx>
            <c:strRef>
              <c:f>'Fujairah EA datas'!$W$22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'Fujairah EA datas'!$W$23:$W$34</c:f>
              <c:numCache>
                <c:formatCode>General</c:formatCode>
                <c:ptCount val="12"/>
                <c:pt idx="0">
                  <c:v>9190.4</c:v>
                </c:pt>
                <c:pt idx="1">
                  <c:v>9140.75</c:v>
                </c:pt>
                <c:pt idx="2">
                  <c:v>8132.6</c:v>
                </c:pt>
                <c:pt idx="3">
                  <c:v>9874.5999999999985</c:v>
                </c:pt>
                <c:pt idx="4">
                  <c:v>9706.25</c:v>
                </c:pt>
                <c:pt idx="5">
                  <c:v>9704.75</c:v>
                </c:pt>
                <c:pt idx="6">
                  <c:v>9363.0000000000018</c:v>
                </c:pt>
                <c:pt idx="7">
                  <c:v>8640.75</c:v>
                </c:pt>
                <c:pt idx="8">
                  <c:v>7474.5000000000009</c:v>
                </c:pt>
                <c:pt idx="9">
                  <c:v>7679.2500000000009</c:v>
                </c:pt>
                <c:pt idx="10">
                  <c:v>8109.9999999999991</c:v>
                </c:pt>
                <c:pt idx="11">
                  <c:v>8220.8000000000011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14-45A2-A4A7-0804373868DC}"/>
            </c:ext>
          </c:extLst>
        </c:ser>
        <c:ser>
          <c:idx val="7"/>
          <c:order val="7"/>
          <c:tx>
            <c:strRef>
              <c:f>'Fujairah EA datas'!$Y$22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val>
            <c:numRef>
              <c:f>'Fujairah EA datas'!$Y$23:$Y$34</c:f>
              <c:numCache>
                <c:formatCode>General</c:formatCode>
                <c:ptCount val="12"/>
                <c:pt idx="0">
                  <c:v>1738.1000000000004</c:v>
                </c:pt>
                <c:pt idx="1">
                  <c:v>4075</c:v>
                </c:pt>
                <c:pt idx="2">
                  <c:v>5234.7999999999993</c:v>
                </c:pt>
                <c:pt idx="3">
                  <c:v>4435.4000000000015</c:v>
                </c:pt>
                <c:pt idx="4">
                  <c:v>5540.25</c:v>
                </c:pt>
                <c:pt idx="5">
                  <c:v>7054.6499999999978</c:v>
                </c:pt>
                <c:pt idx="6">
                  <c:v>5874.2499999999982</c:v>
                </c:pt>
                <c:pt idx="7">
                  <c:v>5428.2499999999982</c:v>
                </c:pt>
                <c:pt idx="8">
                  <c:v>5122.9999999999991</c:v>
                </c:pt>
                <c:pt idx="9">
                  <c:v>4995.1499999999969</c:v>
                </c:pt>
                <c:pt idx="10">
                  <c:v>6055.0000000000027</c:v>
                </c:pt>
                <c:pt idx="11">
                  <c:v>3258.6999999999989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14-45A2-A4A7-08043738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11584"/>
        <c:axId val="845514208"/>
      </c:areaChart>
      <c:lineChart>
        <c:grouping val="standard"/>
        <c:varyColors val="0"/>
        <c:ser>
          <c:idx val="0"/>
          <c:order val="0"/>
          <c:tx>
            <c:strRef>
              <c:f>'Fujairah EA datas'!$Q$22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'Fujairah EA datas'!$O$23:$O$34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'Fujairah EA datas'!$Q$23:$Q$34</c:f>
              <c:numCache>
                <c:formatCode>General</c:formatCode>
                <c:ptCount val="12"/>
                <c:pt idx="0">
                  <c:v>10928.5</c:v>
                </c:pt>
                <c:pt idx="1">
                  <c:v>13215.75</c:v>
                </c:pt>
                <c:pt idx="2">
                  <c:v>13367.4</c:v>
                </c:pt>
                <c:pt idx="3">
                  <c:v>14310</c:v>
                </c:pt>
                <c:pt idx="4">
                  <c:v>15246.5</c:v>
                </c:pt>
                <c:pt idx="5">
                  <c:v>16759.399999999998</c:v>
                </c:pt>
                <c:pt idx="6">
                  <c:v>15237.25</c:v>
                </c:pt>
                <c:pt idx="7">
                  <c:v>14068.999999999998</c:v>
                </c:pt>
                <c:pt idx="8">
                  <c:v>11519.25</c:v>
                </c:pt>
                <c:pt idx="9">
                  <c:v>9957.5</c:v>
                </c:pt>
                <c:pt idx="10">
                  <c:v>8497.2000000000007</c:v>
                </c:pt>
                <c:pt idx="11">
                  <c:v>10966.25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5A2-A4A7-0804373868DC}"/>
            </c:ext>
          </c:extLst>
        </c:ser>
        <c:ser>
          <c:idx val="1"/>
          <c:order val="1"/>
          <c:tx>
            <c:strRef>
              <c:f>'Fujairah EA datas'!$R$22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'Fujairah EA datas'!$O$23:$O$34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'Fujairah EA datas'!$R$23:$R$34</c:f>
              <c:numCache>
                <c:formatCode>General</c:formatCode>
                <c:ptCount val="12"/>
                <c:pt idx="0">
                  <c:v>10843.75</c:v>
                </c:pt>
                <c:pt idx="1">
                  <c:v>10267.75</c:v>
                </c:pt>
                <c:pt idx="2">
                  <c:v>8132.6</c:v>
                </c:pt>
                <c:pt idx="3">
                  <c:v>12306.5</c:v>
                </c:pt>
                <c:pt idx="4">
                  <c:v>13601.6</c:v>
                </c:pt>
                <c:pt idx="5">
                  <c:v>12760.000000000002</c:v>
                </c:pt>
                <c:pt idx="6">
                  <c:v>11433.250000000002</c:v>
                </c:pt>
                <c:pt idx="7">
                  <c:v>9573.7999999999993</c:v>
                </c:pt>
                <c:pt idx="8">
                  <c:v>7474.5000000000009</c:v>
                </c:pt>
                <c:pt idx="9">
                  <c:v>7679.2500000000009</c:v>
                </c:pt>
                <c:pt idx="10">
                  <c:v>9969</c:v>
                </c:pt>
                <c:pt idx="11">
                  <c:v>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4-45A2-A4A7-0804373868DC}"/>
            </c:ext>
          </c:extLst>
        </c:ser>
        <c:ser>
          <c:idx val="2"/>
          <c:order val="2"/>
          <c:tx>
            <c:strRef>
              <c:f>'Fujairah EA datas'!$S$22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'Fujairah EA datas'!$O$23:$O$34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'Fujairah EA datas'!$S$23:$S$34</c:f>
              <c:numCache>
                <c:formatCode>General</c:formatCode>
                <c:ptCount val="12"/>
                <c:pt idx="0">
                  <c:v>10093</c:v>
                </c:pt>
                <c:pt idx="1">
                  <c:v>9693.0000000000018</c:v>
                </c:pt>
                <c:pt idx="2">
                  <c:v>10472.999999999998</c:v>
                </c:pt>
                <c:pt idx="3">
                  <c:v>11177.249999999998</c:v>
                </c:pt>
                <c:pt idx="4">
                  <c:v>10883.4</c:v>
                </c:pt>
                <c:pt idx="5">
                  <c:v>9928.25</c:v>
                </c:pt>
                <c:pt idx="6">
                  <c:v>12533.25</c:v>
                </c:pt>
                <c:pt idx="7">
                  <c:v>11960.400000000001</c:v>
                </c:pt>
                <c:pt idx="8">
                  <c:v>12597.5</c:v>
                </c:pt>
                <c:pt idx="9">
                  <c:v>12674.399999999998</c:v>
                </c:pt>
                <c:pt idx="10">
                  <c:v>14165.000000000002</c:v>
                </c:pt>
                <c:pt idx="11">
                  <c:v>11479.5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4-45A2-A4A7-0804373868DC}"/>
            </c:ext>
          </c:extLst>
        </c:ser>
        <c:ser>
          <c:idx val="3"/>
          <c:order val="3"/>
          <c:tx>
            <c:strRef>
              <c:f>'Fujairah EA datas'!$T$22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'Fujairah EA datas'!$O$23:$O$34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'Fujairah EA datas'!$T$23:$T$34</c:f>
              <c:numCache>
                <c:formatCode>General</c:formatCode>
                <c:ptCount val="12"/>
                <c:pt idx="0">
                  <c:v>9810.4</c:v>
                </c:pt>
                <c:pt idx="1">
                  <c:v>10550.75</c:v>
                </c:pt>
                <c:pt idx="2">
                  <c:v>11167.750000000002</c:v>
                </c:pt>
                <c:pt idx="3">
                  <c:v>10193.75</c:v>
                </c:pt>
                <c:pt idx="4">
                  <c:v>11676.2</c:v>
                </c:pt>
                <c:pt idx="5">
                  <c:v>10339.75</c:v>
                </c:pt>
                <c:pt idx="6">
                  <c:v>9363.0000000000018</c:v>
                </c:pt>
                <c:pt idx="7">
                  <c:v>9137.75</c:v>
                </c:pt>
                <c:pt idx="8">
                  <c:v>9519.25</c:v>
                </c:pt>
                <c:pt idx="9">
                  <c:v>10875.800000000001</c:v>
                </c:pt>
                <c:pt idx="10">
                  <c:v>10444.75</c:v>
                </c:pt>
                <c:pt idx="11">
                  <c:v>10387.25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4-45A2-A4A7-0804373868DC}"/>
            </c:ext>
          </c:extLst>
        </c:ser>
        <c:ser>
          <c:idx val="4"/>
          <c:order val="4"/>
          <c:tx>
            <c:strRef>
              <c:f>'Fujairah EA datas'!$U$22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'Fujairah EA datas'!$O$23:$O$34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'Fujairah EA datas'!$U$23:$U$34</c:f>
              <c:numCache>
                <c:formatCode>General</c:formatCode>
                <c:ptCount val="12"/>
                <c:pt idx="0">
                  <c:v>9190.4</c:v>
                </c:pt>
                <c:pt idx="1">
                  <c:v>9140.75</c:v>
                </c:pt>
                <c:pt idx="2">
                  <c:v>9800.75</c:v>
                </c:pt>
                <c:pt idx="3">
                  <c:v>9874.5999999999985</c:v>
                </c:pt>
                <c:pt idx="4">
                  <c:v>9706.25</c:v>
                </c:pt>
                <c:pt idx="5">
                  <c:v>9704.75</c:v>
                </c:pt>
                <c:pt idx="6">
                  <c:v>9456.3999999999978</c:v>
                </c:pt>
                <c:pt idx="7">
                  <c:v>8640.75</c:v>
                </c:pt>
                <c:pt idx="8">
                  <c:v>8729</c:v>
                </c:pt>
                <c:pt idx="9">
                  <c:v>8240.75</c:v>
                </c:pt>
                <c:pt idx="10">
                  <c:v>8109.9999999999991</c:v>
                </c:pt>
                <c:pt idx="11">
                  <c:v>8220.8000000000011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14-45A2-A4A7-0804373868DC}"/>
            </c:ext>
          </c:extLst>
        </c:ser>
        <c:ser>
          <c:idx val="5"/>
          <c:order val="5"/>
          <c:tx>
            <c:strRef>
              <c:f>'Fujairah EA datas'!$V$22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'Fujairah EA datas'!$O$23:$O$34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'Fujairah EA datas'!$V$23:$V$25</c:f>
              <c:numCache>
                <c:formatCode>General</c:formatCode>
                <c:ptCount val="3"/>
                <c:pt idx="0">
                  <c:v>8344.7500000000018</c:v>
                </c:pt>
                <c:pt idx="1">
                  <c:v>9430</c:v>
                </c:pt>
                <c:pt idx="2">
                  <c:v>10406.5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14-45A2-A4A7-08043738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511584"/>
        <c:axId val="845514208"/>
      </c:lineChart>
      <c:catAx>
        <c:axId val="84551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14208"/>
        <c:crosses val="autoZero"/>
        <c:auto val="1"/>
        <c:lblAlgn val="ctr"/>
        <c:lblOffset val="100"/>
        <c:noMultiLvlLbl val="0"/>
      </c:catAx>
      <c:valAx>
        <c:axId val="8455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  <a:r>
                  <a:rPr lang="en-GB" baseline="0"/>
                  <a:t> (1,000 barrels)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76200</xdr:rowOff>
    </xdr:from>
    <xdr:to>
      <xdr:col>9</xdr:col>
      <xdr:colOff>247650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13</xdr:row>
      <xdr:rowOff>76199</xdr:rowOff>
    </xdr:from>
    <xdr:to>
      <xdr:col>21</xdr:col>
      <xdr:colOff>180975</xdr:colOff>
      <xdr:row>32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19048</xdr:rowOff>
    </xdr:from>
    <xdr:to>
      <xdr:col>22</xdr:col>
      <xdr:colOff>314325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247651</xdr:colOff>
      <xdr:row>6</xdr:row>
      <xdr:rowOff>95248</xdr:rowOff>
    </xdr:from>
    <xdr:to>
      <xdr:col>24</xdr:col>
      <xdr:colOff>57151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1428750</xdr:colOff>
      <xdr:row>36</xdr:row>
      <xdr:rowOff>190498</xdr:rowOff>
    </xdr:from>
    <xdr:to>
      <xdr:col>23</xdr:col>
      <xdr:colOff>609599</xdr:colOff>
      <xdr:row>59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IRE Charles" refreshedDate="45827.444167013891" createdVersion="6" refreshedVersion="8" minRefreshableVersion="3" recordCount="428" xr:uid="{00000000-000A-0000-FFFF-FFFF00000000}">
  <cacheSource type="worksheet">
    <worksheetSource ref="I3:K431" sheet="Fujairah EA datas"/>
  </cacheSource>
  <cacheFields count="3">
    <cacheField name="Year" numFmtId="0">
      <sharedItems containsSemiMixedTypes="0" containsString="0" containsNumber="1" containsInteger="1" minValue="2017" maxValue="2025" count="9">
        <n v="2017"/>
        <n v="2018"/>
        <n v="2019"/>
        <n v="2020"/>
        <n v="2021"/>
        <n v="2022"/>
        <n v="2023"/>
        <n v="2024"/>
        <n v="2025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esid &amp; Heavy distillates" numFmtId="167">
      <sharedItems containsSemiMixedTypes="0" containsString="0" containsNumber="1" minValue="4.8400999999999996" maxValue="17.167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">
  <r>
    <x v="0"/>
    <x v="0"/>
    <n v="10.36"/>
  </r>
  <r>
    <x v="0"/>
    <x v="0"/>
    <n v="9.1509999999999998"/>
  </r>
  <r>
    <x v="0"/>
    <x v="0"/>
    <n v="8.25"/>
  </r>
  <r>
    <x v="0"/>
    <x v="1"/>
    <n v="9.2799999999999994"/>
  </r>
  <r>
    <x v="0"/>
    <x v="1"/>
    <n v="7.8789999999999996"/>
  </r>
  <r>
    <x v="0"/>
    <x v="1"/>
    <n v="8.0530000000000008"/>
  </r>
  <r>
    <x v="0"/>
    <x v="1"/>
    <n v="9.74"/>
  </r>
  <r>
    <x v="0"/>
    <x v="2"/>
    <n v="9.6069999999999993"/>
  </r>
  <r>
    <x v="0"/>
    <x v="2"/>
    <n v="9.8610000000000007"/>
  </r>
  <r>
    <x v="0"/>
    <x v="2"/>
    <n v="10.919"/>
  </r>
  <r>
    <x v="0"/>
    <x v="2"/>
    <n v="12.327999999999999"/>
  </r>
  <r>
    <x v="0"/>
    <x v="3"/>
    <n v="11.452"/>
  </r>
  <r>
    <x v="0"/>
    <x v="3"/>
    <n v="11.634"/>
  </r>
  <r>
    <x v="0"/>
    <x v="3"/>
    <n v="10.162000000000001"/>
  </r>
  <r>
    <x v="0"/>
    <x v="3"/>
    <n v="10.879"/>
  </r>
  <r>
    <x v="0"/>
    <x v="4"/>
    <n v="10.885"/>
  </r>
  <r>
    <x v="0"/>
    <x v="4"/>
    <n v="10.24"/>
  </r>
  <r>
    <x v="0"/>
    <x v="4"/>
    <n v="9.61"/>
  </r>
  <r>
    <x v="0"/>
    <x v="4"/>
    <n v="9.0969999999999995"/>
  </r>
  <r>
    <x v="0"/>
    <x v="4"/>
    <n v="10.084"/>
  </r>
  <r>
    <x v="0"/>
    <x v="5"/>
    <n v="10.856999999999999"/>
  </r>
  <r>
    <x v="0"/>
    <x v="5"/>
    <n v="11.148999999999999"/>
  </r>
  <r>
    <x v="0"/>
    <x v="5"/>
    <n v="11.04"/>
  </r>
  <r>
    <x v="0"/>
    <x v="5"/>
    <n v="12.135999999999999"/>
  </r>
  <r>
    <x v="0"/>
    <x v="6"/>
    <n v="12.127000000000001"/>
  </r>
  <r>
    <x v="0"/>
    <x v="6"/>
    <n v="12.102"/>
  </r>
  <r>
    <x v="0"/>
    <x v="6"/>
    <n v="13.456"/>
  </r>
  <r>
    <x v="0"/>
    <x v="6"/>
    <n v="10.819000000000001"/>
  </r>
  <r>
    <x v="0"/>
    <x v="6"/>
    <n v="10.829000000000001"/>
  </r>
  <r>
    <x v="0"/>
    <x v="7"/>
    <n v="11.523"/>
  </r>
  <r>
    <x v="0"/>
    <x v="7"/>
    <n v="12.058999999999999"/>
  </r>
  <r>
    <x v="0"/>
    <x v="7"/>
    <n v="10.711"/>
  </r>
  <r>
    <x v="0"/>
    <x v="7"/>
    <n v="10.787000000000001"/>
  </r>
  <r>
    <x v="0"/>
    <x v="8"/>
    <n v="10.734"/>
  </r>
  <r>
    <x v="0"/>
    <x v="8"/>
    <n v="10.661"/>
  </r>
  <r>
    <x v="0"/>
    <x v="8"/>
    <n v="10.849"/>
  </r>
  <r>
    <x v="0"/>
    <x v="8"/>
    <n v="11.669"/>
  </r>
  <r>
    <x v="0"/>
    <x v="9"/>
    <n v="9.2850000000000001"/>
  </r>
  <r>
    <x v="0"/>
    <x v="9"/>
    <n v="8.5030000000000001"/>
  </r>
  <r>
    <x v="0"/>
    <x v="9"/>
    <n v="8.6739999999999995"/>
  </r>
  <r>
    <x v="0"/>
    <x v="9"/>
    <n v="9.2210000000000001"/>
  </r>
  <r>
    <x v="0"/>
    <x v="9"/>
    <n v="9.3840000000000003"/>
  </r>
  <r>
    <x v="0"/>
    <x v="10"/>
    <n v="8.641"/>
  </r>
  <r>
    <x v="0"/>
    <x v="10"/>
    <n v="8.32"/>
  </r>
  <r>
    <x v="0"/>
    <x v="10"/>
    <n v="9.641"/>
  </r>
  <r>
    <x v="0"/>
    <x v="10"/>
    <n v="10.907999999999999"/>
  </r>
  <r>
    <x v="0"/>
    <x v="11"/>
    <n v="12.314"/>
  </r>
  <r>
    <x v="0"/>
    <x v="11"/>
    <n v="10.664"/>
  </r>
  <r>
    <x v="0"/>
    <x v="11"/>
    <n v="10.217000000000001"/>
  </r>
  <r>
    <x v="0"/>
    <x v="11"/>
    <n v="10.287000000000001"/>
  </r>
  <r>
    <x v="1"/>
    <x v="0"/>
    <n v="8.6259999999999994"/>
  </r>
  <r>
    <x v="1"/>
    <x v="0"/>
    <n v="9.0739999999999998"/>
  </r>
  <r>
    <x v="1"/>
    <x v="0"/>
    <n v="8.5289999999999999"/>
  </r>
  <r>
    <x v="1"/>
    <x v="0"/>
    <n v="7.1550000000000002"/>
  </r>
  <r>
    <x v="1"/>
    <x v="0"/>
    <n v="6.6619999999999999"/>
  </r>
  <r>
    <x v="1"/>
    <x v="1"/>
    <n v="7"/>
  </r>
  <r>
    <x v="1"/>
    <x v="1"/>
    <n v="5.298"/>
  </r>
  <r>
    <x v="1"/>
    <x v="1"/>
    <n v="6.0609999999999999"/>
  </r>
  <r>
    <x v="1"/>
    <x v="1"/>
    <n v="4.8400999999999996"/>
  </r>
  <r>
    <x v="1"/>
    <x v="2"/>
    <n v="6.4989999999999997"/>
  </r>
  <r>
    <x v="1"/>
    <x v="2"/>
    <n v="7.3550000000000004"/>
  </r>
  <r>
    <x v="1"/>
    <x v="2"/>
    <n v="7.3890000000000002"/>
  </r>
  <r>
    <x v="1"/>
    <x v="2"/>
    <n v="7.149"/>
  </r>
  <r>
    <x v="1"/>
    <x v="3"/>
    <n v="7.0490000000000004"/>
  </r>
  <r>
    <x v="1"/>
    <x v="3"/>
    <n v="8.4559999999999995"/>
  </r>
  <r>
    <x v="1"/>
    <x v="3"/>
    <n v="8.6280000000000001"/>
  </r>
  <r>
    <x v="1"/>
    <x v="3"/>
    <n v="9.4779999999999998"/>
  </r>
  <r>
    <x v="1"/>
    <x v="3"/>
    <n v="9.5609999999999999"/>
  </r>
  <r>
    <x v="1"/>
    <x v="4"/>
    <n v="9.0190000000000001"/>
  </r>
  <r>
    <x v="1"/>
    <x v="4"/>
    <n v="7.8650000000000002"/>
  </r>
  <r>
    <x v="1"/>
    <x v="4"/>
    <n v="9.202"/>
  </r>
  <r>
    <x v="1"/>
    <x v="4"/>
    <n v="8.7200000000000006"/>
  </r>
  <r>
    <x v="1"/>
    <x v="5"/>
    <n v="8.0169999999999995"/>
  </r>
  <r>
    <x v="1"/>
    <x v="5"/>
    <n v="9.7590000000000003"/>
  </r>
  <r>
    <x v="1"/>
    <x v="5"/>
    <n v="8.8979999999999997"/>
  </r>
  <r>
    <x v="1"/>
    <x v="5"/>
    <n v="8.9190000000000005"/>
  </r>
  <r>
    <x v="1"/>
    <x v="6"/>
    <n v="9.1310000000000002"/>
  </r>
  <r>
    <x v="1"/>
    <x v="6"/>
    <n v="9.9"/>
  </r>
  <r>
    <x v="1"/>
    <x v="6"/>
    <n v="9.7799999999999994"/>
  </r>
  <r>
    <x v="1"/>
    <x v="6"/>
    <n v="10.186999999999999"/>
  </r>
  <r>
    <x v="1"/>
    <x v="6"/>
    <n v="10.321999999999999"/>
  </r>
  <r>
    <x v="1"/>
    <x v="7"/>
    <n v="10.353"/>
  </r>
  <r>
    <x v="1"/>
    <x v="7"/>
    <n v="9.2929999999999993"/>
  </r>
  <r>
    <x v="1"/>
    <x v="7"/>
    <n v="8.2330000000000005"/>
  </r>
  <r>
    <x v="1"/>
    <x v="7"/>
    <n v="7.399"/>
  </r>
  <r>
    <x v="1"/>
    <x v="8"/>
    <n v="7.5090000000000003"/>
  </r>
  <r>
    <x v="1"/>
    <x v="8"/>
    <n v="8.0559999999999992"/>
  </r>
  <r>
    <x v="1"/>
    <x v="8"/>
    <n v="7.9260000000000002"/>
  </r>
  <r>
    <x v="1"/>
    <x v="8"/>
    <n v="6.5910000000000002"/>
  </r>
  <r>
    <x v="1"/>
    <x v="9"/>
    <n v="7.9720000000000004"/>
  </r>
  <r>
    <x v="1"/>
    <x v="9"/>
    <n v="7.9340000000000002"/>
  </r>
  <r>
    <x v="1"/>
    <x v="9"/>
    <n v="7.9130000000000003"/>
  </r>
  <r>
    <x v="1"/>
    <x v="9"/>
    <n v="8.3729999999999993"/>
  </r>
  <r>
    <x v="1"/>
    <x v="9"/>
    <n v="7.0279999999999996"/>
  </r>
  <r>
    <x v="1"/>
    <x v="10"/>
    <n v="6.6660000000000004"/>
  </r>
  <r>
    <x v="1"/>
    <x v="10"/>
    <n v="6.7759999999999998"/>
  </r>
  <r>
    <x v="1"/>
    <x v="10"/>
    <n v="7.7750000000000004"/>
  </r>
  <r>
    <x v="1"/>
    <x v="10"/>
    <n v="6.1639999999999997"/>
  </r>
  <r>
    <x v="1"/>
    <x v="11"/>
    <n v="6.0010000000000003"/>
  </r>
  <r>
    <x v="1"/>
    <x v="11"/>
    <n v="6.4889999999999999"/>
  </r>
  <r>
    <x v="1"/>
    <x v="11"/>
    <n v="6.4740000000000002"/>
  </r>
  <r>
    <x v="1"/>
    <x v="11"/>
    <n v="6.1909999999999998"/>
  </r>
  <r>
    <x v="1"/>
    <x v="11"/>
    <n v="6.2160000000000002"/>
  </r>
  <r>
    <x v="2"/>
    <x v="0"/>
    <n v="8.2490000000000006"/>
  </r>
  <r>
    <x v="2"/>
    <x v="0"/>
    <n v="7.5730000000000004"/>
  </r>
  <r>
    <x v="2"/>
    <x v="0"/>
    <n v="8.4179999999999993"/>
  </r>
  <r>
    <x v="2"/>
    <x v="0"/>
    <n v="8.1530000000000005"/>
  </r>
  <r>
    <x v="2"/>
    <x v="1"/>
    <n v="8.7330000000000005"/>
  </r>
  <r>
    <x v="2"/>
    <x v="1"/>
    <n v="7.8159999999999998"/>
  </r>
  <r>
    <x v="2"/>
    <x v="1"/>
    <n v="8.2159999999999993"/>
  </r>
  <r>
    <x v="2"/>
    <x v="1"/>
    <n v="9.7919999999999998"/>
  </r>
  <r>
    <x v="2"/>
    <x v="2"/>
    <n v="8.577"/>
  </r>
  <r>
    <x v="2"/>
    <x v="2"/>
    <n v="8.6329999999999991"/>
  </r>
  <r>
    <x v="2"/>
    <x v="2"/>
    <n v="10.119999999999999"/>
  </r>
  <r>
    <x v="2"/>
    <x v="2"/>
    <n v="10.372999999999999"/>
  </r>
  <r>
    <x v="2"/>
    <x v="3"/>
    <n v="9.9870000000000001"/>
  </r>
  <r>
    <x v="2"/>
    <x v="3"/>
    <n v="11.747"/>
  </r>
  <r>
    <x v="2"/>
    <x v="3"/>
    <n v="11.404999999999999"/>
  </r>
  <r>
    <x v="2"/>
    <x v="3"/>
    <n v="12.425000000000001"/>
  </r>
  <r>
    <x v="2"/>
    <x v="3"/>
    <n v="11.782"/>
  </r>
  <r>
    <x v="2"/>
    <x v="4"/>
    <n v="10.36"/>
  </r>
  <r>
    <x v="2"/>
    <x v="4"/>
    <n v="11.090999999999999"/>
  </r>
  <r>
    <x v="2"/>
    <x v="4"/>
    <n v="11.547000000000001"/>
  </r>
  <r>
    <x v="2"/>
    <x v="4"/>
    <n v="11.489000000000001"/>
  </r>
  <r>
    <x v="2"/>
    <x v="5"/>
    <n v="11.98"/>
  </r>
  <r>
    <x v="2"/>
    <x v="5"/>
    <n v="11.734999999999999"/>
  </r>
  <r>
    <x v="2"/>
    <x v="5"/>
    <n v="10.212999999999999"/>
  </r>
  <r>
    <x v="2"/>
    <x v="5"/>
    <n v="10.927"/>
  </r>
  <r>
    <x v="2"/>
    <x v="6"/>
    <n v="9.8350000000000009"/>
  </r>
  <r>
    <x v="2"/>
    <x v="6"/>
    <n v="9.8650000000000002"/>
  </r>
  <r>
    <x v="2"/>
    <x v="6"/>
    <n v="8.6"/>
  </r>
  <r>
    <x v="2"/>
    <x v="6"/>
    <n v="9.7949999999999999"/>
  </r>
  <r>
    <x v="2"/>
    <x v="6"/>
    <n v="8.4359999999999999"/>
  </r>
  <r>
    <x v="2"/>
    <x v="7"/>
    <n v="9.5220000000000002"/>
  </r>
  <r>
    <x v="2"/>
    <x v="7"/>
    <n v="10.739000000000001"/>
  </r>
  <r>
    <x v="2"/>
    <x v="7"/>
    <n v="9.3330000000000002"/>
  </r>
  <r>
    <x v="2"/>
    <x v="7"/>
    <n v="10.555"/>
  </r>
  <r>
    <x v="2"/>
    <x v="8"/>
    <n v="11.845000000000001"/>
  </r>
  <r>
    <x v="2"/>
    <x v="8"/>
    <n v="10.228999999999999"/>
  </r>
  <r>
    <x v="2"/>
    <x v="8"/>
    <n v="11.64"/>
  </r>
  <r>
    <x v="2"/>
    <x v="8"/>
    <n v="10.336"/>
  </r>
  <r>
    <x v="2"/>
    <x v="8"/>
    <n v="11.362"/>
  </r>
  <r>
    <x v="2"/>
    <x v="9"/>
    <n v="12.58"/>
  </r>
  <r>
    <x v="2"/>
    <x v="9"/>
    <n v="12.771000000000001"/>
  </r>
  <r>
    <x v="2"/>
    <x v="9"/>
    <n v="12.53"/>
  </r>
  <r>
    <x v="2"/>
    <x v="9"/>
    <n v="14.551"/>
  </r>
  <r>
    <x v="2"/>
    <x v="10"/>
    <n v="14.329000000000001"/>
  </r>
  <r>
    <x v="2"/>
    <x v="10"/>
    <n v="14.016"/>
  </r>
  <r>
    <x v="2"/>
    <x v="10"/>
    <n v="15.425000000000001"/>
  </r>
  <r>
    <x v="2"/>
    <x v="10"/>
    <n v="15.337999999999999"/>
  </r>
  <r>
    <x v="2"/>
    <x v="11"/>
    <n v="12.786"/>
  </r>
  <r>
    <x v="2"/>
    <x v="11"/>
    <n v="12.265000000000001"/>
  </r>
  <r>
    <x v="2"/>
    <x v="11"/>
    <n v="11.173999999999999"/>
  </r>
  <r>
    <x v="2"/>
    <x v="11"/>
    <n v="11.24"/>
  </r>
  <r>
    <x v="2"/>
    <x v="11"/>
    <n v="10.079000000000001"/>
  </r>
  <r>
    <x v="3"/>
    <x v="0"/>
    <n v="11.205"/>
  </r>
  <r>
    <x v="3"/>
    <x v="0"/>
    <n v="10.265000000000001"/>
  </r>
  <r>
    <x v="3"/>
    <x v="0"/>
    <n v="11.794"/>
  </r>
  <r>
    <x v="3"/>
    <x v="0"/>
    <n v="10.45"/>
  </r>
  <r>
    <x v="3"/>
    <x v="1"/>
    <n v="12.862"/>
  </r>
  <r>
    <x v="3"/>
    <x v="1"/>
    <n v="11.88"/>
  </r>
  <r>
    <x v="3"/>
    <x v="1"/>
    <n v="12.954000000000001"/>
  </r>
  <r>
    <x v="3"/>
    <x v="1"/>
    <n v="15.167"/>
  </r>
  <r>
    <x v="3"/>
    <x v="2"/>
    <n v="13.555999999999999"/>
  </r>
  <r>
    <x v="3"/>
    <x v="2"/>
    <n v="12.315"/>
  </r>
  <r>
    <x v="3"/>
    <x v="2"/>
    <n v="13.166"/>
  </r>
  <r>
    <x v="3"/>
    <x v="2"/>
    <n v="13.314"/>
  </r>
  <r>
    <x v="3"/>
    <x v="2"/>
    <n v="14.486000000000001"/>
  </r>
  <r>
    <x v="3"/>
    <x v="3"/>
    <n v="15.445"/>
  </r>
  <r>
    <x v="3"/>
    <x v="3"/>
    <n v="15.093999999999999"/>
  </r>
  <r>
    <x v="3"/>
    <x v="3"/>
    <n v="13.638"/>
  </r>
  <r>
    <x v="3"/>
    <x v="3"/>
    <n v="13.063000000000001"/>
  </r>
  <r>
    <x v="3"/>
    <x v="4"/>
    <n v="14.621"/>
  </r>
  <r>
    <x v="3"/>
    <x v="4"/>
    <n v="14.911"/>
  </r>
  <r>
    <x v="3"/>
    <x v="4"/>
    <n v="16.452999999999999"/>
  </r>
  <r>
    <x v="3"/>
    <x v="4"/>
    <n v="15.000999999999999"/>
  </r>
  <r>
    <x v="3"/>
    <x v="5"/>
    <n v="16.164000000000001"/>
  </r>
  <r>
    <x v="3"/>
    <x v="5"/>
    <n v="17.167999999999999"/>
  </r>
  <r>
    <x v="3"/>
    <x v="5"/>
    <n v="17.09"/>
  </r>
  <r>
    <x v="3"/>
    <x v="5"/>
    <n v="16.901"/>
  </r>
  <r>
    <x v="3"/>
    <x v="5"/>
    <n v="16.474"/>
  </r>
  <r>
    <x v="3"/>
    <x v="6"/>
    <n v="16.265000000000001"/>
  </r>
  <r>
    <x v="3"/>
    <x v="6"/>
    <n v="16.035"/>
  </r>
  <r>
    <x v="3"/>
    <x v="6"/>
    <n v="14.09"/>
  </r>
  <r>
    <x v="3"/>
    <x v="6"/>
    <n v="14.558999999999999"/>
  </r>
  <r>
    <x v="3"/>
    <x v="7"/>
    <n v="14.175000000000001"/>
  </r>
  <r>
    <x v="3"/>
    <x v="7"/>
    <n v="13.795"/>
  </r>
  <r>
    <x v="3"/>
    <x v="7"/>
    <n v="13.750999999999999"/>
  </r>
  <r>
    <x v="3"/>
    <x v="7"/>
    <n v="15.486000000000001"/>
  </r>
  <r>
    <x v="3"/>
    <x v="7"/>
    <n v="13.138"/>
  </r>
  <r>
    <x v="3"/>
    <x v="8"/>
    <n v="13.342000000000001"/>
  </r>
  <r>
    <x v="3"/>
    <x v="8"/>
    <n v="12.552"/>
  </r>
  <r>
    <x v="3"/>
    <x v="8"/>
    <n v="10.058"/>
  </r>
  <r>
    <x v="3"/>
    <x v="8"/>
    <n v="10.125"/>
  </r>
  <r>
    <x v="3"/>
    <x v="9"/>
    <n v="10.557"/>
  </r>
  <r>
    <x v="3"/>
    <x v="9"/>
    <n v="8.9649999999999999"/>
  </r>
  <r>
    <x v="3"/>
    <x v="9"/>
    <n v="10.361000000000001"/>
  </r>
  <r>
    <x v="3"/>
    <x v="9"/>
    <n v="9.9469999999999992"/>
  </r>
  <r>
    <x v="3"/>
    <x v="10"/>
    <n v="9.4930000000000003"/>
  </r>
  <r>
    <x v="3"/>
    <x v="10"/>
    <n v="8.9410000000000007"/>
  </r>
  <r>
    <x v="3"/>
    <x v="10"/>
    <n v="8.1660000000000004"/>
  </r>
  <r>
    <x v="3"/>
    <x v="10"/>
    <n v="7.2709999999999999"/>
  </r>
  <r>
    <x v="3"/>
    <x v="10"/>
    <n v="8.6150000000000002"/>
  </r>
  <r>
    <x v="3"/>
    <x v="11"/>
    <n v="10.207000000000001"/>
  </r>
  <r>
    <x v="3"/>
    <x v="11"/>
    <n v="11.327"/>
  </r>
  <r>
    <x v="3"/>
    <x v="11"/>
    <n v="11.114999999999998"/>
  </r>
  <r>
    <x v="3"/>
    <x v="11"/>
    <n v="11.215999999999999"/>
  </r>
  <r>
    <x v="4"/>
    <x v="0"/>
    <n v="11.601000000000001"/>
  </r>
  <r>
    <x v="4"/>
    <x v="0"/>
    <n v="10.38"/>
  </r>
  <r>
    <x v="4"/>
    <x v="0"/>
    <n v="11.398999999999999"/>
  </r>
  <r>
    <x v="4"/>
    <x v="0"/>
    <n v="9.9949999999999992"/>
  </r>
  <r>
    <x v="4"/>
    <x v="1"/>
    <n v="10.78"/>
  </r>
  <r>
    <x v="4"/>
    <x v="1"/>
    <n v="9.7859999999999996"/>
  </r>
  <r>
    <x v="4"/>
    <x v="1"/>
    <n v="9.4870000000000001"/>
  </r>
  <r>
    <x v="4"/>
    <x v="1"/>
    <n v="11.018000000000001"/>
  </r>
  <r>
    <x v="4"/>
    <x v="2"/>
    <n v="9.5719999999999992"/>
  </r>
  <r>
    <x v="4"/>
    <x v="2"/>
    <n v="7.6360000000000001"/>
  </r>
  <r>
    <x v="4"/>
    <x v="2"/>
    <n v="8.1039999999999992"/>
  </r>
  <r>
    <x v="4"/>
    <x v="2"/>
    <n v="7.1150000000000002"/>
  </r>
  <r>
    <x v="4"/>
    <x v="2"/>
    <n v="8.2360000000000007"/>
  </r>
  <r>
    <x v="4"/>
    <x v="3"/>
    <n v="11.211"/>
  </r>
  <r>
    <x v="4"/>
    <x v="3"/>
    <n v="9.9939999999999998"/>
  </r>
  <r>
    <x v="4"/>
    <x v="3"/>
    <n v="12.946"/>
  </r>
  <r>
    <x v="4"/>
    <x v="3"/>
    <n v="15.074999999999999"/>
  </r>
  <r>
    <x v="4"/>
    <x v="4"/>
    <n v="14.853999999999999"/>
  </r>
  <r>
    <x v="4"/>
    <x v="4"/>
    <n v="13.05"/>
  </r>
  <r>
    <x v="4"/>
    <x v="4"/>
    <n v="13.585000000000001"/>
  </r>
  <r>
    <x v="4"/>
    <x v="4"/>
    <n v="11.869"/>
  </r>
  <r>
    <x v="4"/>
    <x v="4"/>
    <n v="14.65"/>
  </r>
  <r>
    <x v="4"/>
    <x v="5"/>
    <n v="13.872999999999999"/>
  </r>
  <r>
    <x v="4"/>
    <x v="5"/>
    <n v="12.362"/>
  </r>
  <r>
    <x v="4"/>
    <x v="5"/>
    <n v="12.944000000000001"/>
  </r>
  <r>
    <x v="4"/>
    <x v="5"/>
    <n v="11.861000000000001"/>
  </r>
  <r>
    <x v="4"/>
    <x v="6"/>
    <n v="11.051"/>
  </r>
  <r>
    <x v="4"/>
    <x v="6"/>
    <n v="11.712"/>
  </r>
  <r>
    <x v="4"/>
    <x v="6"/>
    <n v="11.760999999999999"/>
  </r>
  <r>
    <x v="4"/>
    <x v="6"/>
    <n v="11.209"/>
  </r>
  <r>
    <x v="4"/>
    <x v="7"/>
    <n v="10.318"/>
  </r>
  <r>
    <x v="4"/>
    <x v="7"/>
    <n v="10.85"/>
  </r>
  <r>
    <x v="4"/>
    <x v="7"/>
    <n v="9.7690000000000001"/>
  </r>
  <r>
    <x v="4"/>
    <x v="7"/>
    <n v="8.6869999999999994"/>
  </r>
  <r>
    <x v="4"/>
    <x v="7"/>
    <n v="8.2449999999999992"/>
  </r>
  <r>
    <x v="4"/>
    <x v="8"/>
    <n v="8.7230000000000008"/>
  </r>
  <r>
    <x v="4"/>
    <x v="8"/>
    <n v="7.4710000000000001"/>
  </r>
  <r>
    <x v="4"/>
    <x v="8"/>
    <n v="6.98"/>
  </r>
  <r>
    <x v="4"/>
    <x v="8"/>
    <n v="6.7240000000000002"/>
  </r>
  <r>
    <x v="4"/>
    <x v="9"/>
    <n v="8.1760000000000002"/>
  </r>
  <r>
    <x v="4"/>
    <x v="9"/>
    <n v="7.0830000000000002"/>
  </r>
  <r>
    <x v="4"/>
    <x v="9"/>
    <n v="7.7510000000000003"/>
  </r>
  <r>
    <x v="4"/>
    <x v="9"/>
    <n v="7.7069999999999999"/>
  </r>
  <r>
    <x v="4"/>
    <x v="10"/>
    <n v="7.3860000000000001"/>
  </r>
  <r>
    <x v="4"/>
    <x v="10"/>
    <n v="10.500999999999999"/>
  </r>
  <r>
    <x v="4"/>
    <x v="10"/>
    <n v="10.881"/>
  </r>
  <r>
    <x v="4"/>
    <x v="10"/>
    <n v="9.1649999999999991"/>
  </r>
  <r>
    <x v="4"/>
    <x v="10"/>
    <n v="11.912000000000001"/>
  </r>
  <r>
    <x v="4"/>
    <x v="11"/>
    <n v="9.0250000000000004"/>
  </r>
  <r>
    <x v="4"/>
    <x v="11"/>
    <n v="8.81"/>
  </r>
  <r>
    <x v="4"/>
    <x v="11"/>
    <n v="8.9160000000000004"/>
  </r>
  <r>
    <x v="4"/>
    <x v="11"/>
    <n v="9.5169999999999995"/>
  </r>
  <r>
    <x v="5"/>
    <x v="0"/>
    <n v="10.122999999999999"/>
  </r>
  <r>
    <x v="5"/>
    <x v="0"/>
    <n v="9.1780000000000008"/>
  </r>
  <r>
    <x v="5"/>
    <x v="0"/>
    <n v="9.9499999999999993"/>
  </r>
  <r>
    <x v="5"/>
    <x v="0"/>
    <n v="9.8350000000000009"/>
  </r>
  <r>
    <x v="5"/>
    <x v="0"/>
    <n v="11.379"/>
  </r>
  <r>
    <x v="5"/>
    <x v="1"/>
    <n v="10.904999999999999"/>
  </r>
  <r>
    <x v="5"/>
    <x v="1"/>
    <n v="7.6420000000000003"/>
  </r>
  <r>
    <x v="5"/>
    <x v="1"/>
    <n v="10.452"/>
  </r>
  <r>
    <x v="5"/>
    <x v="1"/>
    <n v="9.7729999999999997"/>
  </r>
  <r>
    <x v="5"/>
    <x v="2"/>
    <n v="10.788"/>
  </r>
  <r>
    <x v="5"/>
    <x v="2"/>
    <n v="10.791"/>
  </r>
  <r>
    <x v="5"/>
    <x v="2"/>
    <n v="10.125999999999999"/>
  </r>
  <r>
    <x v="5"/>
    <x v="2"/>
    <n v="10.186999999999999"/>
  </r>
  <r>
    <x v="5"/>
    <x v="3"/>
    <n v="10.691000000000001"/>
  </r>
  <r>
    <x v="5"/>
    <x v="3"/>
    <n v="11.000999999999999"/>
  </r>
  <r>
    <x v="5"/>
    <x v="3"/>
    <n v="11.949"/>
  </r>
  <r>
    <x v="5"/>
    <x v="3"/>
    <n v="11.068"/>
  </r>
  <r>
    <x v="5"/>
    <x v="4"/>
    <n v="11.268000000000001"/>
  </r>
  <r>
    <x v="5"/>
    <x v="4"/>
    <n v="11.067"/>
  </r>
  <r>
    <x v="5"/>
    <x v="4"/>
    <n v="10.342000000000001"/>
  </r>
  <r>
    <x v="5"/>
    <x v="4"/>
    <n v="10.901999999999999"/>
  </r>
  <r>
    <x v="5"/>
    <x v="4"/>
    <n v="10.837999999999999"/>
  </r>
  <r>
    <x v="5"/>
    <x v="5"/>
    <n v="10.368"/>
  </r>
  <r>
    <x v="5"/>
    <x v="5"/>
    <n v="8.1010000000000009"/>
  </r>
  <r>
    <x v="5"/>
    <x v="5"/>
    <n v="10.196999999999999"/>
  </r>
  <r>
    <x v="5"/>
    <x v="5"/>
    <n v="11.047000000000001"/>
  </r>
  <r>
    <x v="5"/>
    <x v="6"/>
    <n v="12.622999999999999"/>
  </r>
  <r>
    <x v="5"/>
    <x v="6"/>
    <n v="12.144"/>
  </r>
  <r>
    <x v="5"/>
    <x v="6"/>
    <n v="12.553000000000001"/>
  </r>
  <r>
    <x v="5"/>
    <x v="6"/>
    <n v="12.813000000000001"/>
  </r>
  <r>
    <x v="5"/>
    <x v="7"/>
    <n v="12.481"/>
  </r>
  <r>
    <x v="5"/>
    <x v="7"/>
    <n v="12.85"/>
  </r>
  <r>
    <x v="5"/>
    <x v="7"/>
    <n v="12.239000000000001"/>
  </r>
  <r>
    <x v="5"/>
    <x v="7"/>
    <n v="10.557"/>
  </r>
  <r>
    <x v="5"/>
    <x v="7"/>
    <n v="11.675000000000001"/>
  </r>
  <r>
    <x v="5"/>
    <x v="8"/>
    <n v="11.997"/>
  </r>
  <r>
    <x v="5"/>
    <x v="8"/>
    <n v="13.396000000000001"/>
  </r>
  <r>
    <x v="5"/>
    <x v="8"/>
    <n v="12.548"/>
  </r>
  <r>
    <x v="5"/>
    <x v="8"/>
    <n v="12.449"/>
  </r>
  <r>
    <x v="5"/>
    <x v="9"/>
    <n v="12.644"/>
  </r>
  <r>
    <x v="5"/>
    <x v="9"/>
    <n v="13.401999999999999"/>
  </r>
  <r>
    <x v="5"/>
    <x v="9"/>
    <n v="12.071"/>
  </r>
  <r>
    <x v="5"/>
    <x v="9"/>
    <n v="12.346"/>
  </r>
  <r>
    <x v="5"/>
    <x v="9"/>
    <n v="12.909000000000001"/>
  </r>
  <r>
    <x v="5"/>
    <x v="10"/>
    <n v="14.602"/>
  </r>
  <r>
    <x v="5"/>
    <x v="10"/>
    <n v="14.419"/>
  </r>
  <r>
    <x v="5"/>
    <x v="10"/>
    <n v="14.426"/>
  </r>
  <r>
    <x v="5"/>
    <x v="10"/>
    <n v="13.212999999999999"/>
  </r>
  <r>
    <x v="5"/>
    <x v="11"/>
    <n v="12.56"/>
  </r>
  <r>
    <x v="5"/>
    <x v="11"/>
    <n v="12.782"/>
  </r>
  <r>
    <x v="5"/>
    <x v="11"/>
    <n v="10.462999999999999"/>
  </r>
  <r>
    <x v="5"/>
    <x v="11"/>
    <n v="10.113"/>
  </r>
  <r>
    <x v="6"/>
    <x v="0"/>
    <n v="10.403"/>
  </r>
  <r>
    <x v="6"/>
    <x v="0"/>
    <n v="10.058999999999999"/>
  </r>
  <r>
    <x v="6"/>
    <x v="0"/>
    <n v="8.9649999999999999"/>
  </r>
  <r>
    <x v="6"/>
    <x v="0"/>
    <n v="9.9120000000000008"/>
  </r>
  <r>
    <x v="6"/>
    <x v="0"/>
    <n v="9.7129999999999992"/>
  </r>
  <r>
    <x v="6"/>
    <x v="1"/>
    <n v="8.5310000000000006"/>
  </r>
  <r>
    <x v="6"/>
    <x v="1"/>
    <n v="8.1579999999999995"/>
  </r>
  <r>
    <x v="6"/>
    <x v="1"/>
    <n v="12.314"/>
  </r>
  <r>
    <x v="6"/>
    <x v="1"/>
    <n v="13.2"/>
  </r>
  <r>
    <x v="6"/>
    <x v="2"/>
    <n v="11.512"/>
  </r>
  <r>
    <x v="6"/>
    <x v="2"/>
    <n v="10.15"/>
  </r>
  <r>
    <x v="6"/>
    <x v="2"/>
    <n v="11.407"/>
  </r>
  <r>
    <x v="6"/>
    <x v="2"/>
    <n v="11.602"/>
  </r>
  <r>
    <x v="6"/>
    <x v="3"/>
    <n v="10.048"/>
  </r>
  <r>
    <x v="6"/>
    <x v="3"/>
    <n v="10.199"/>
  </r>
  <r>
    <x v="6"/>
    <x v="3"/>
    <n v="10.867000000000001"/>
  </r>
  <r>
    <x v="6"/>
    <x v="3"/>
    <n v="9.6609999999999996"/>
  </r>
  <r>
    <x v="6"/>
    <x v="4"/>
    <n v="9.9559999999999995"/>
  </r>
  <r>
    <x v="6"/>
    <x v="4"/>
    <n v="11.814"/>
  </r>
  <r>
    <x v="6"/>
    <x v="4"/>
    <n v="13.457000000000001"/>
  </r>
  <r>
    <x v="6"/>
    <x v="4"/>
    <n v="11.154999999999999"/>
  </r>
  <r>
    <x v="6"/>
    <x v="4"/>
    <n v="11.999000000000001"/>
  </r>
  <r>
    <x v="6"/>
    <x v="5"/>
    <n v="12.09"/>
  </r>
  <r>
    <x v="6"/>
    <x v="5"/>
    <n v="9.3710000000000004"/>
  </r>
  <r>
    <x v="6"/>
    <x v="5"/>
    <n v="9.8130000000000006"/>
  </r>
  <r>
    <x v="6"/>
    <x v="5"/>
    <n v="10.085000000000001"/>
  </r>
  <r>
    <x v="6"/>
    <x v="6"/>
    <n v="10.398999999999999"/>
  </r>
  <r>
    <x v="6"/>
    <x v="6"/>
    <n v="9.3539999999999992"/>
  </r>
  <r>
    <x v="6"/>
    <x v="6"/>
    <n v="7.8460000000000001"/>
  </r>
  <r>
    <x v="6"/>
    <x v="6"/>
    <n v="9.7230000000000008"/>
  </r>
  <r>
    <x v="6"/>
    <x v="6"/>
    <n v="9.4930000000000003"/>
  </r>
  <r>
    <x v="6"/>
    <x v="7"/>
    <n v="8.6750000000000007"/>
  </r>
  <r>
    <x v="6"/>
    <x v="7"/>
    <n v="8.7859999999999996"/>
  </r>
  <r>
    <x v="6"/>
    <x v="7"/>
    <n v="9.2949999999999999"/>
  </r>
  <r>
    <x v="6"/>
    <x v="7"/>
    <n v="9.7949999999999999"/>
  </r>
  <r>
    <x v="6"/>
    <x v="8"/>
    <n v="8.609"/>
  </r>
  <r>
    <x v="6"/>
    <x v="8"/>
    <n v="9.09"/>
  </r>
  <r>
    <x v="6"/>
    <x v="8"/>
    <n v="10.191000000000001"/>
  </r>
  <r>
    <x v="6"/>
    <x v="8"/>
    <n v="10.186999999999999"/>
  </r>
  <r>
    <x v="6"/>
    <x v="9"/>
    <n v="11.653"/>
  </r>
  <r>
    <x v="6"/>
    <x v="9"/>
    <n v="11.446999999999999"/>
  </r>
  <r>
    <x v="6"/>
    <x v="9"/>
    <n v="11.411"/>
  </r>
  <r>
    <x v="6"/>
    <x v="9"/>
    <n v="8.8450000000000006"/>
  </r>
  <r>
    <x v="6"/>
    <x v="9"/>
    <n v="11.023"/>
  </r>
  <r>
    <x v="6"/>
    <x v="10"/>
    <n v="11.587999999999999"/>
  </r>
  <r>
    <x v="6"/>
    <x v="10"/>
    <n v="9.4559999999999995"/>
  </r>
  <r>
    <x v="6"/>
    <x v="10"/>
    <n v="11.222"/>
  </r>
  <r>
    <x v="6"/>
    <x v="10"/>
    <n v="9.5129999999999999"/>
  </r>
  <r>
    <x v="6"/>
    <x v="11"/>
    <n v="10.686999999999999"/>
  </r>
  <r>
    <x v="6"/>
    <x v="11"/>
    <n v="9.4339999999999993"/>
  </r>
  <r>
    <x v="6"/>
    <x v="11"/>
    <n v="11.285"/>
  </r>
  <r>
    <x v="6"/>
    <x v="11"/>
    <n v="10.143000000000001"/>
  </r>
  <r>
    <x v="7"/>
    <x v="0"/>
    <n v="9.9529999999999994"/>
  </r>
  <r>
    <x v="7"/>
    <x v="0"/>
    <n v="8.61"/>
  </r>
  <r>
    <x v="7"/>
    <x v="0"/>
    <n v="9.3930000000000007"/>
  </r>
  <r>
    <x v="7"/>
    <x v="0"/>
    <n v="9.1120000000000001"/>
  </r>
  <r>
    <x v="7"/>
    <x v="0"/>
    <n v="8.8840000000000003"/>
  </r>
  <r>
    <x v="7"/>
    <x v="1"/>
    <n v="9.59"/>
  </r>
  <r>
    <x v="7"/>
    <x v="1"/>
    <n v="9.3520000000000003"/>
  </r>
  <r>
    <x v="7"/>
    <x v="1"/>
    <n v="8.3049999999999997"/>
  </r>
  <r>
    <x v="7"/>
    <x v="1"/>
    <n v="9.3160000000000007"/>
  </r>
  <r>
    <x v="7"/>
    <x v="2"/>
    <n v="8.9730000000000008"/>
  </r>
  <r>
    <x v="7"/>
    <x v="2"/>
    <n v="9.6170000000000009"/>
  </r>
  <r>
    <x v="7"/>
    <x v="2"/>
    <n v="10.641999999999999"/>
  </r>
  <r>
    <x v="7"/>
    <x v="2"/>
    <n v="9.9710000000000001"/>
  </r>
  <r>
    <x v="7"/>
    <x v="3"/>
    <n v="9.3460000000000001"/>
  </r>
  <r>
    <x v="7"/>
    <x v="3"/>
    <n v="8.7170000000000005"/>
  </r>
  <r>
    <x v="7"/>
    <x v="3"/>
    <n v="10.661"/>
  </r>
  <r>
    <x v="7"/>
    <x v="3"/>
    <n v="10.766999999999999"/>
  </r>
  <r>
    <x v="7"/>
    <x v="3"/>
    <n v="9.8819999999999997"/>
  </r>
  <r>
    <x v="7"/>
    <x v="4"/>
    <n v="9.5050000000000008"/>
  </r>
  <r>
    <x v="7"/>
    <x v="4"/>
    <n v="9.9629999999999992"/>
  </r>
  <r>
    <x v="7"/>
    <x v="4"/>
    <n v="9.2409999999999997"/>
  </r>
  <r>
    <x v="7"/>
    <x v="4"/>
    <n v="10.116"/>
  </r>
  <r>
    <x v="7"/>
    <x v="5"/>
    <n v="10.704000000000001"/>
  </r>
  <r>
    <x v="7"/>
    <x v="5"/>
    <n v="10.068"/>
  </r>
  <r>
    <x v="7"/>
    <x v="5"/>
    <n v="8.7759999999999998"/>
  </r>
  <r>
    <x v="7"/>
    <x v="5"/>
    <n v="9.2710000000000008"/>
  </r>
  <r>
    <x v="7"/>
    <x v="6"/>
    <n v="8.7409999999999997"/>
  </r>
  <r>
    <x v="7"/>
    <x v="6"/>
    <n v="9.4209999999999994"/>
  </r>
  <r>
    <x v="7"/>
    <x v="6"/>
    <n v="10.003"/>
  </r>
  <r>
    <x v="7"/>
    <x v="6"/>
    <n v="9.4149999999999991"/>
  </r>
  <r>
    <x v="7"/>
    <x v="6"/>
    <n v="9.702"/>
  </r>
  <r>
    <x v="7"/>
    <x v="7"/>
    <n v="9.3160000000000007"/>
  </r>
  <r>
    <x v="7"/>
    <x v="7"/>
    <n v="8.51"/>
  </r>
  <r>
    <x v="7"/>
    <x v="7"/>
    <n v="7.8019999999999996"/>
  </r>
  <r>
    <x v="7"/>
    <x v="7"/>
    <n v="8.9350000000000005"/>
  </r>
  <r>
    <x v="7"/>
    <x v="8"/>
    <n v="8.0009999999999994"/>
  </r>
  <r>
    <x v="7"/>
    <x v="8"/>
    <n v="10.026999999999999"/>
  </r>
  <r>
    <x v="7"/>
    <x v="8"/>
    <n v="9.6560000000000006"/>
  </r>
  <r>
    <x v="7"/>
    <x v="8"/>
    <n v="8.4610000000000003"/>
  </r>
  <r>
    <x v="7"/>
    <x v="8"/>
    <n v="7.5"/>
  </r>
  <r>
    <x v="7"/>
    <x v="9"/>
    <n v="7.1909999999999998"/>
  </r>
  <r>
    <x v="7"/>
    <x v="9"/>
    <n v="8.3870000000000005"/>
  </r>
  <r>
    <x v="7"/>
    <x v="9"/>
    <n v="8.5619999999999994"/>
  </r>
  <r>
    <x v="7"/>
    <x v="9"/>
    <n v="8.8230000000000004"/>
  </r>
  <r>
    <x v="7"/>
    <x v="10"/>
    <n v="8.3249999999999993"/>
  </r>
  <r>
    <x v="7"/>
    <x v="10"/>
    <n v="8.6969999999999992"/>
  </r>
  <r>
    <x v="7"/>
    <x v="10"/>
    <n v="9.1470000000000002"/>
  </r>
  <r>
    <x v="7"/>
    <x v="10"/>
    <n v="6.2709999999999999"/>
  </r>
  <r>
    <x v="7"/>
    <x v="11"/>
    <n v="8.5640000000000001"/>
  </r>
  <r>
    <x v="7"/>
    <x v="11"/>
    <n v="6.4189999999999996"/>
  </r>
  <r>
    <x v="7"/>
    <x v="11"/>
    <n v="8.657"/>
  </r>
  <r>
    <x v="7"/>
    <x v="11"/>
    <n v="9.9600000000000009"/>
  </r>
  <r>
    <x v="7"/>
    <x v="11"/>
    <n v="7.5039999999999996"/>
  </r>
  <r>
    <x v="8"/>
    <x v="0"/>
    <n v="8.9250000000000007"/>
  </r>
  <r>
    <x v="8"/>
    <x v="0"/>
    <n v="8.5220000000000002"/>
  </r>
  <r>
    <x v="8"/>
    <x v="0"/>
    <n v="7.2629999999999999"/>
  </r>
  <r>
    <x v="8"/>
    <x v="0"/>
    <n v="8.6690000000000005"/>
  </r>
  <r>
    <x v="8"/>
    <x v="1"/>
    <n v="8.1479999999999997"/>
  </r>
  <r>
    <x v="8"/>
    <x v="1"/>
    <n v="10.225"/>
  </r>
  <r>
    <x v="8"/>
    <x v="1"/>
    <n v="10.007"/>
  </r>
  <r>
    <x v="8"/>
    <x v="1"/>
    <n v="9.34"/>
  </r>
  <r>
    <x v="8"/>
    <x v="2"/>
    <n v="10.395"/>
  </r>
  <r>
    <x v="8"/>
    <x v="2"/>
    <n v="9.7520000000000007"/>
  </r>
  <r>
    <x v="8"/>
    <x v="2"/>
    <n v="11.039"/>
  </r>
  <r>
    <x v="8"/>
    <x v="2"/>
    <n v="10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P4:Z18" firstHeaderRow="1" firstDataRow="2" firstDataCol="1"/>
  <pivotFields count="3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7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Resid &amp; Heavy distillates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48576" totalsRowShown="0">
  <autoFilter ref="A1:B1048576" xr:uid="{00000000-0009-0000-0100-000001000000}"/>
  <tableColumns count="2">
    <tableColumn id="1" xr3:uid="{00000000-0010-0000-0000-000001000000}" name="Start Date"/>
    <tableColumn id="2" xr3:uid="{00000000-0010-0000-0000-000002000000}" name="01.01.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1048576" totalsRowShown="0">
  <autoFilter ref="A1:B1048576" xr:uid="{00000000-0009-0000-0100-000002000000}"/>
  <tableColumns count="2">
    <tableColumn id="1" xr3:uid="{00000000-0010-0000-0100-000001000000}" name="Column1"/>
    <tableColumn id="2" xr3:uid="{00000000-0010-0000-0100-000002000000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048576" totalsRowShown="0">
  <autoFilter ref="A1:B1048576" xr:uid="{00000000-0009-0000-0100-000003000000}"/>
  <tableColumns count="2">
    <tableColumn id="1" xr3:uid="{00000000-0010-0000-0200-000001000000}" name="Column1"/>
    <tableColumn id="2" xr3:uid="{00000000-0010-0000-0200-000002000000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</sheetPr>
  <dimension ref="A1:LJ329"/>
  <sheetViews>
    <sheetView tabSelected="1" workbookViewId="0">
      <selection activeCell="G9" sqref="G9"/>
    </sheetView>
  </sheetViews>
  <sheetFormatPr defaultRowHeight="15"/>
  <cols>
    <col min="1" max="1" width="19.5703125" customWidth="1"/>
    <col min="2" max="2" width="22.140625" customWidth="1"/>
    <col min="8" max="8" width="10.140625" bestFit="1" customWidth="1"/>
    <col min="9" max="9" width="25.7109375" bestFit="1" customWidth="1"/>
  </cols>
  <sheetData>
    <row r="1" spans="1:322">
      <c r="A1" t="s">
        <v>0</v>
      </c>
      <c r="B1" s="9" t="s">
        <v>9</v>
      </c>
      <c r="I1" s="9"/>
    </row>
    <row r="2" spans="1:322">
      <c r="A2" t="s">
        <v>1</v>
      </c>
    </row>
    <row r="3" spans="1:322">
      <c r="B3" t="s">
        <v>12</v>
      </c>
      <c r="I3" s="10"/>
    </row>
    <row r="4" spans="1:322">
      <c r="B4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</row>
    <row r="5" spans="1:322">
      <c r="B5" t="str">
        <f>_xll.BFieldInfo(B$6)</f>
        <v>Last Price</v>
      </c>
    </row>
    <row r="6" spans="1:322">
      <c r="A6" t="s">
        <v>3</v>
      </c>
      <c r="B6" t="s">
        <v>4</v>
      </c>
    </row>
    <row r="7" spans="1:322">
      <c r="A7" s="8">
        <f>_xll.BDH(B$4,B$6,$B1,$B2,"Dir=V","Per=W","Dts=S","Sort=R","cols=2;rows=283")</f>
        <v>45821</v>
      </c>
      <c r="B7">
        <v>1065</v>
      </c>
      <c r="H7" s="8"/>
    </row>
    <row r="8" spans="1:322">
      <c r="A8" s="8">
        <v>45814</v>
      </c>
      <c r="B8">
        <v>1075</v>
      </c>
      <c r="H8" s="8"/>
    </row>
    <row r="9" spans="1:322">
      <c r="A9" s="8">
        <v>45807</v>
      </c>
      <c r="B9">
        <v>1149</v>
      </c>
      <c r="H9" s="8"/>
    </row>
    <row r="10" spans="1:322">
      <c r="A10" s="8">
        <v>45800</v>
      </c>
      <c r="B10">
        <v>1102</v>
      </c>
      <c r="H10" s="8"/>
    </row>
    <row r="11" spans="1:322">
      <c r="A11" s="8">
        <v>45793</v>
      </c>
      <c r="B11">
        <v>1088</v>
      </c>
      <c r="H11" s="8"/>
    </row>
    <row r="12" spans="1:322">
      <c r="A12" s="8">
        <v>45786</v>
      </c>
      <c r="B12">
        <v>1145</v>
      </c>
      <c r="H12" s="8"/>
    </row>
    <row r="13" spans="1:322">
      <c r="A13" s="8">
        <v>45779</v>
      </c>
      <c r="B13">
        <v>1205</v>
      </c>
      <c r="H13" s="8"/>
    </row>
    <row r="14" spans="1:322">
      <c r="A14" s="8">
        <v>45772</v>
      </c>
      <c r="B14">
        <v>1161</v>
      </c>
      <c r="H14" s="8"/>
    </row>
    <row r="15" spans="1:322">
      <c r="A15" s="8">
        <v>45765</v>
      </c>
      <c r="B15">
        <v>1189</v>
      </c>
      <c r="H15" s="8"/>
    </row>
    <row r="16" spans="1:322">
      <c r="A16" s="8">
        <v>45758</v>
      </c>
      <c r="B16">
        <v>1072</v>
      </c>
      <c r="H16" s="8"/>
    </row>
    <row r="17" spans="1:8">
      <c r="A17" s="8">
        <v>45751</v>
      </c>
      <c r="B17">
        <v>1031</v>
      </c>
      <c r="H17" s="8"/>
    </row>
    <row r="18" spans="1:8">
      <c r="A18" s="8">
        <v>45744</v>
      </c>
      <c r="B18">
        <v>1088</v>
      </c>
      <c r="H18" s="8"/>
    </row>
    <row r="19" spans="1:8">
      <c r="A19" s="8">
        <v>45737</v>
      </c>
      <c r="B19">
        <v>1128</v>
      </c>
      <c r="H19" s="8"/>
    </row>
    <row r="20" spans="1:8">
      <c r="A20" s="8">
        <v>45730</v>
      </c>
      <c r="B20">
        <v>1206</v>
      </c>
      <c r="H20" s="8"/>
    </row>
    <row r="21" spans="1:8">
      <c r="A21" s="8">
        <v>45723</v>
      </c>
      <c r="B21">
        <v>1217</v>
      </c>
      <c r="H21" s="8"/>
    </row>
    <row r="22" spans="1:8">
      <c r="A22" s="8">
        <v>45716</v>
      </c>
      <c r="B22">
        <v>1275</v>
      </c>
      <c r="H22" s="8"/>
    </row>
    <row r="23" spans="1:8">
      <c r="A23" s="8">
        <v>45709</v>
      </c>
      <c r="B23">
        <v>1315</v>
      </c>
      <c r="H23" s="8"/>
    </row>
    <row r="24" spans="1:8">
      <c r="A24" s="8">
        <v>45702</v>
      </c>
      <c r="B24">
        <v>1390</v>
      </c>
      <c r="H24" s="8"/>
    </row>
    <row r="25" spans="1:8">
      <c r="A25" s="8">
        <v>45695</v>
      </c>
      <c r="B25">
        <v>1329</v>
      </c>
      <c r="H25" s="8"/>
    </row>
    <row r="26" spans="1:8">
      <c r="A26" s="8">
        <v>45688</v>
      </c>
      <c r="B26">
        <v>1394</v>
      </c>
      <c r="H26" s="8"/>
    </row>
    <row r="27" spans="1:8">
      <c r="A27" s="8">
        <v>45681</v>
      </c>
      <c r="B27">
        <v>1418</v>
      </c>
      <c r="H27" s="8"/>
    </row>
    <row r="28" spans="1:8">
      <c r="A28" s="8">
        <v>45674</v>
      </c>
      <c r="B28">
        <v>1454</v>
      </c>
      <c r="H28" s="8"/>
    </row>
    <row r="29" spans="1:8">
      <c r="A29" s="8">
        <v>45667</v>
      </c>
      <c r="B29">
        <v>1461</v>
      </c>
      <c r="H29" s="8"/>
    </row>
    <row r="30" spans="1:8">
      <c r="A30" s="8">
        <v>45660</v>
      </c>
      <c r="B30">
        <v>1479</v>
      </c>
      <c r="H30" s="8"/>
    </row>
    <row r="31" spans="1:8">
      <c r="A31" s="8">
        <v>45653</v>
      </c>
      <c r="B31">
        <v>1472</v>
      </c>
      <c r="H31" s="8"/>
    </row>
    <row r="32" spans="1:8">
      <c r="A32" s="8">
        <v>45646</v>
      </c>
      <c r="B32">
        <v>1277</v>
      </c>
      <c r="H32" s="8"/>
    </row>
    <row r="33" spans="1:8">
      <c r="A33" s="8">
        <v>45639</v>
      </c>
      <c r="B33">
        <v>1288</v>
      </c>
      <c r="H33" s="8"/>
    </row>
    <row r="34" spans="1:8">
      <c r="A34" s="8">
        <v>45632</v>
      </c>
      <c r="B34">
        <v>1344</v>
      </c>
      <c r="H34" s="8"/>
    </row>
    <row r="35" spans="1:8">
      <c r="A35" s="8">
        <v>45625</v>
      </c>
      <c r="B35">
        <v>1188</v>
      </c>
      <c r="H35" s="8"/>
    </row>
    <row r="36" spans="1:8">
      <c r="A36" s="8">
        <v>45618</v>
      </c>
      <c r="B36">
        <v>1215</v>
      </c>
      <c r="H36" s="8"/>
    </row>
    <row r="37" spans="1:8">
      <c r="A37" s="8">
        <v>45611</v>
      </c>
      <c r="B37">
        <v>1267</v>
      </c>
      <c r="H37" s="8"/>
    </row>
    <row r="38" spans="1:8">
      <c r="A38" s="8">
        <v>45604</v>
      </c>
      <c r="B38">
        <v>1260</v>
      </c>
      <c r="H38" s="8"/>
    </row>
    <row r="39" spans="1:8">
      <c r="A39" s="8">
        <v>45597</v>
      </c>
      <c r="B39">
        <v>1349</v>
      </c>
      <c r="H39" s="8"/>
    </row>
    <row r="40" spans="1:8">
      <c r="A40" s="8">
        <v>45590</v>
      </c>
      <c r="B40">
        <v>1295</v>
      </c>
      <c r="H40" s="8"/>
    </row>
    <row r="41" spans="1:8">
      <c r="A41" s="8">
        <v>45583</v>
      </c>
      <c r="B41">
        <v>1276</v>
      </c>
      <c r="H41" s="8"/>
    </row>
    <row r="42" spans="1:8">
      <c r="A42" s="8">
        <v>45576</v>
      </c>
      <c r="B42">
        <v>1235</v>
      </c>
      <c r="H42" s="8"/>
    </row>
    <row r="43" spans="1:8">
      <c r="A43" s="8">
        <v>45569</v>
      </c>
      <c r="B43">
        <v>1372</v>
      </c>
      <c r="H43" s="8"/>
    </row>
    <row r="44" spans="1:8">
      <c r="A44" s="8">
        <v>45562</v>
      </c>
      <c r="B44">
        <v>1374</v>
      </c>
      <c r="H44" s="8"/>
    </row>
    <row r="45" spans="1:8">
      <c r="A45" s="8">
        <v>45555</v>
      </c>
      <c r="B45">
        <v>1240</v>
      </c>
      <c r="H45" s="8"/>
    </row>
    <row r="46" spans="1:8">
      <c r="A46" s="8">
        <v>45548</v>
      </c>
      <c r="B46">
        <v>1262</v>
      </c>
      <c r="H46" s="8"/>
    </row>
    <row r="47" spans="1:8">
      <c r="A47" s="8">
        <v>45541</v>
      </c>
      <c r="B47">
        <v>1242</v>
      </c>
      <c r="H47" s="8"/>
    </row>
    <row r="48" spans="1:8">
      <c r="A48" s="8">
        <v>45534</v>
      </c>
      <c r="B48">
        <v>1355</v>
      </c>
      <c r="H48" s="8"/>
    </row>
    <row r="49" spans="1:8">
      <c r="A49" s="8">
        <v>45527</v>
      </c>
      <c r="B49">
        <v>1361</v>
      </c>
      <c r="H49" s="8"/>
    </row>
    <row r="50" spans="1:8">
      <c r="A50" s="8">
        <v>45520</v>
      </c>
      <c r="B50">
        <v>1368</v>
      </c>
      <c r="H50" s="8"/>
    </row>
    <row r="51" spans="1:8">
      <c r="A51" s="8">
        <v>45513</v>
      </c>
      <c r="B51">
        <v>1362</v>
      </c>
      <c r="H51" s="8"/>
    </row>
    <row r="52" spans="1:8">
      <c r="A52" s="8">
        <v>45506</v>
      </c>
      <c r="B52">
        <v>1393</v>
      </c>
      <c r="H52" s="8"/>
    </row>
    <row r="53" spans="1:8">
      <c r="A53" s="8">
        <v>45499</v>
      </c>
      <c r="B53">
        <v>1423</v>
      </c>
      <c r="H53" s="8"/>
    </row>
    <row r="54" spans="1:8">
      <c r="A54" s="8">
        <v>45492</v>
      </c>
      <c r="B54">
        <v>1424</v>
      </c>
      <c r="H54" s="8"/>
    </row>
    <row r="55" spans="1:8">
      <c r="A55" s="8">
        <v>45485</v>
      </c>
      <c r="B55">
        <v>1403</v>
      </c>
      <c r="H55" s="8"/>
    </row>
    <row r="56" spans="1:8">
      <c r="A56" s="8">
        <v>45478</v>
      </c>
      <c r="B56">
        <v>1422</v>
      </c>
      <c r="H56" s="8"/>
    </row>
    <row r="57" spans="1:8">
      <c r="A57" s="8">
        <v>45471</v>
      </c>
      <c r="B57">
        <v>1525</v>
      </c>
      <c r="H57" s="8"/>
    </row>
    <row r="58" spans="1:8">
      <c r="A58" s="8">
        <v>45464</v>
      </c>
      <c r="B58">
        <v>1506</v>
      </c>
      <c r="H58" s="8"/>
    </row>
    <row r="59" spans="1:8">
      <c r="A59" s="8">
        <v>45457</v>
      </c>
      <c r="B59">
        <v>1570</v>
      </c>
      <c r="H59" s="8"/>
    </row>
    <row r="60" spans="1:8">
      <c r="A60" s="8">
        <v>45450</v>
      </c>
      <c r="B60">
        <v>1585</v>
      </c>
      <c r="H60" s="8"/>
    </row>
    <row r="61" spans="1:8">
      <c r="A61" s="8">
        <v>45443</v>
      </c>
      <c r="B61">
        <v>1546</v>
      </c>
      <c r="H61" s="8"/>
    </row>
    <row r="62" spans="1:8">
      <c r="A62" s="8">
        <v>45436</v>
      </c>
      <c r="B62">
        <v>1684</v>
      </c>
      <c r="H62" s="8"/>
    </row>
    <row r="63" spans="1:8">
      <c r="A63" s="8">
        <v>45429</v>
      </c>
      <c r="B63">
        <v>1528</v>
      </c>
      <c r="H63" s="8"/>
    </row>
    <row r="64" spans="1:8">
      <c r="A64" s="8">
        <v>45422</v>
      </c>
      <c r="B64">
        <v>1539</v>
      </c>
      <c r="H64" s="8"/>
    </row>
    <row r="65" spans="1:8">
      <c r="A65" s="8">
        <v>45415</v>
      </c>
      <c r="B65">
        <v>1574</v>
      </c>
      <c r="H65" s="8"/>
    </row>
    <row r="66" spans="1:8">
      <c r="A66" s="8">
        <v>45408</v>
      </c>
      <c r="B66">
        <v>1607</v>
      </c>
      <c r="H66" s="8"/>
    </row>
    <row r="67" spans="1:8">
      <c r="A67" s="8">
        <v>45401</v>
      </c>
      <c r="B67">
        <v>1516</v>
      </c>
      <c r="H67" s="8"/>
    </row>
    <row r="68" spans="1:8">
      <c r="A68" s="8">
        <v>45394</v>
      </c>
      <c r="B68">
        <v>1401</v>
      </c>
      <c r="H68" s="8"/>
    </row>
    <row r="69" spans="1:8">
      <c r="A69" s="8">
        <v>45387</v>
      </c>
      <c r="B69">
        <v>1399</v>
      </c>
    </row>
    <row r="70" spans="1:8">
      <c r="A70" s="8">
        <v>45380</v>
      </c>
      <c r="B70">
        <v>1511</v>
      </c>
    </row>
    <row r="71" spans="1:8">
      <c r="A71" s="8">
        <v>45373</v>
      </c>
      <c r="B71">
        <v>1513</v>
      </c>
    </row>
    <row r="72" spans="1:8">
      <c r="A72" s="8">
        <v>45366</v>
      </c>
      <c r="B72">
        <v>1507</v>
      </c>
    </row>
    <row r="73" spans="1:8">
      <c r="A73" s="8">
        <v>45359</v>
      </c>
      <c r="B73">
        <v>1639</v>
      </c>
    </row>
    <row r="74" spans="1:8">
      <c r="A74" s="8">
        <v>45352</v>
      </c>
      <c r="B74">
        <v>1491</v>
      </c>
    </row>
    <row r="75" spans="1:8">
      <c r="A75" s="8">
        <v>45345</v>
      </c>
      <c r="B75">
        <v>1472</v>
      </c>
    </row>
    <row r="76" spans="1:8">
      <c r="A76" s="8">
        <v>45338</v>
      </c>
      <c r="B76">
        <v>1442</v>
      </c>
    </row>
    <row r="77" spans="1:8">
      <c r="A77" s="8">
        <v>45331</v>
      </c>
      <c r="B77">
        <v>1318</v>
      </c>
    </row>
    <row r="78" spans="1:8">
      <c r="A78" s="8">
        <v>45324</v>
      </c>
      <c r="B78">
        <v>1397</v>
      </c>
    </row>
    <row r="79" spans="1:8">
      <c r="A79" s="8">
        <v>45317</v>
      </c>
      <c r="B79">
        <v>1481</v>
      </c>
    </row>
    <row r="80" spans="1:8">
      <c r="A80" s="8">
        <v>45310</v>
      </c>
      <c r="B80">
        <v>1379</v>
      </c>
    </row>
    <row r="81" spans="1:2">
      <c r="A81" s="8">
        <v>45303</v>
      </c>
      <c r="B81">
        <v>1447</v>
      </c>
    </row>
    <row r="82" spans="1:2">
      <c r="A82" s="8">
        <v>45296</v>
      </c>
      <c r="B82">
        <v>1396</v>
      </c>
    </row>
    <row r="83" spans="1:2">
      <c r="A83" s="8">
        <v>45289</v>
      </c>
      <c r="B83">
        <v>1286</v>
      </c>
    </row>
    <row r="84" spans="1:2">
      <c r="A84" s="8">
        <v>45282</v>
      </c>
      <c r="B84">
        <v>1232</v>
      </c>
    </row>
    <row r="85" spans="1:2">
      <c r="A85" s="8">
        <v>45275</v>
      </c>
      <c r="B85">
        <v>1205</v>
      </c>
    </row>
    <row r="86" spans="1:2">
      <c r="A86" s="8">
        <v>45268</v>
      </c>
      <c r="B86">
        <v>1256</v>
      </c>
    </row>
    <row r="87" spans="1:2">
      <c r="A87" s="8">
        <v>45261</v>
      </c>
      <c r="B87">
        <v>1266</v>
      </c>
    </row>
    <row r="88" spans="1:2">
      <c r="A88" s="8">
        <v>45254</v>
      </c>
      <c r="B88">
        <v>1263</v>
      </c>
    </row>
    <row r="89" spans="1:2">
      <c r="A89" s="8">
        <v>45247</v>
      </c>
      <c r="B89">
        <v>1268</v>
      </c>
    </row>
    <row r="90" spans="1:2">
      <c r="A90" s="8">
        <v>45240</v>
      </c>
      <c r="B90">
        <v>1131</v>
      </c>
    </row>
    <row r="91" spans="1:2">
      <c r="A91" s="8">
        <v>45233</v>
      </c>
      <c r="B91">
        <v>1200</v>
      </c>
    </row>
    <row r="92" spans="1:2">
      <c r="A92" s="8">
        <v>45226</v>
      </c>
      <c r="B92">
        <v>1055</v>
      </c>
    </row>
    <row r="93" spans="1:2">
      <c r="A93" s="8">
        <v>45219</v>
      </c>
      <c r="B93">
        <v>957</v>
      </c>
    </row>
    <row r="94" spans="1:2">
      <c r="A94" s="8">
        <v>45212</v>
      </c>
      <c r="B94">
        <v>1077</v>
      </c>
    </row>
    <row r="95" spans="1:2">
      <c r="A95" s="8">
        <v>45205</v>
      </c>
      <c r="B95">
        <v>1035</v>
      </c>
    </row>
    <row r="96" spans="1:2">
      <c r="A96" s="8">
        <v>45198</v>
      </c>
      <c r="B96">
        <v>1041</v>
      </c>
    </row>
    <row r="97" spans="1:2">
      <c r="A97" s="8">
        <v>45191</v>
      </c>
      <c r="B97">
        <v>1078</v>
      </c>
    </row>
    <row r="98" spans="1:2">
      <c r="A98" s="8">
        <v>45184</v>
      </c>
      <c r="B98">
        <v>1150</v>
      </c>
    </row>
    <row r="99" spans="1:2">
      <c r="A99" s="8">
        <v>45177</v>
      </c>
      <c r="B99">
        <v>1048</v>
      </c>
    </row>
    <row r="100" spans="1:2">
      <c r="A100" s="8">
        <v>45170</v>
      </c>
      <c r="B100">
        <v>1072</v>
      </c>
    </row>
    <row r="101" spans="1:2">
      <c r="A101" s="8">
        <v>45163</v>
      </c>
      <c r="B101">
        <v>1266</v>
      </c>
    </row>
    <row r="102" spans="1:2">
      <c r="A102" s="8">
        <v>45156</v>
      </c>
      <c r="B102">
        <v>1280</v>
      </c>
    </row>
    <row r="103" spans="1:2">
      <c r="A103" s="8">
        <v>45149</v>
      </c>
      <c r="B103">
        <v>1239</v>
      </c>
    </row>
    <row r="104" spans="1:2">
      <c r="A104" s="8">
        <v>45142</v>
      </c>
      <c r="B104">
        <v>1245</v>
      </c>
    </row>
    <row r="105" spans="1:2">
      <c r="A105" s="8">
        <v>45135</v>
      </c>
      <c r="B105">
        <v>1323</v>
      </c>
    </row>
    <row r="106" spans="1:2">
      <c r="A106" s="8">
        <v>45128</v>
      </c>
      <c r="B106">
        <v>1264</v>
      </c>
    </row>
    <row r="107" spans="1:2">
      <c r="A107" s="8">
        <v>45121</v>
      </c>
      <c r="B107">
        <v>1393</v>
      </c>
    </row>
    <row r="108" spans="1:2">
      <c r="A108" s="8">
        <v>45114</v>
      </c>
      <c r="B108">
        <v>1398</v>
      </c>
    </row>
    <row r="109" spans="1:2">
      <c r="A109" s="8">
        <v>45107</v>
      </c>
      <c r="B109">
        <v>1426</v>
      </c>
    </row>
    <row r="110" spans="1:2">
      <c r="A110" s="8">
        <v>45100</v>
      </c>
      <c r="B110">
        <v>1426</v>
      </c>
    </row>
    <row r="111" spans="1:2">
      <c r="A111" s="8">
        <v>45093</v>
      </c>
      <c r="B111">
        <v>1284</v>
      </c>
    </row>
    <row r="112" spans="1:2">
      <c r="A112" s="8">
        <v>45086</v>
      </c>
      <c r="B112">
        <v>1183</v>
      </c>
    </row>
    <row r="113" spans="1:2">
      <c r="A113" s="8">
        <v>45079</v>
      </c>
      <c r="B113">
        <v>1246</v>
      </c>
    </row>
    <row r="114" spans="1:2">
      <c r="A114" s="8">
        <v>45072</v>
      </c>
      <c r="B114">
        <v>1357</v>
      </c>
    </row>
    <row r="115" spans="1:2">
      <c r="A115" s="8">
        <v>45065</v>
      </c>
      <c r="B115">
        <v>1362</v>
      </c>
    </row>
    <row r="116" spans="1:2">
      <c r="A116" s="8">
        <v>45058</v>
      </c>
      <c r="B116">
        <v>1415</v>
      </c>
    </row>
    <row r="117" spans="1:2">
      <c r="A117" s="8">
        <v>45051</v>
      </c>
      <c r="B117">
        <v>1406</v>
      </c>
    </row>
    <row r="118" spans="1:2">
      <c r="A118" s="8">
        <v>45044</v>
      </c>
      <c r="B118">
        <v>1235</v>
      </c>
    </row>
    <row r="119" spans="1:2">
      <c r="A119" s="8">
        <v>45037</v>
      </c>
      <c r="B119">
        <v>1267</v>
      </c>
    </row>
    <row r="120" spans="1:2">
      <c r="A120" s="8">
        <v>45023</v>
      </c>
      <c r="B120">
        <v>1260</v>
      </c>
    </row>
    <row r="121" spans="1:2">
      <c r="A121" s="8">
        <v>45016</v>
      </c>
      <c r="B121">
        <v>1232</v>
      </c>
    </row>
    <row r="122" spans="1:2">
      <c r="A122" s="8">
        <v>45009</v>
      </c>
      <c r="B122">
        <v>1244</v>
      </c>
    </row>
    <row r="123" spans="1:2">
      <c r="A123" s="8">
        <v>45002</v>
      </c>
      <c r="B123">
        <v>1191</v>
      </c>
    </row>
    <row r="124" spans="1:2">
      <c r="A124" s="8">
        <v>44995</v>
      </c>
      <c r="B124">
        <v>1297</v>
      </c>
    </row>
    <row r="125" spans="1:2">
      <c r="A125" s="8">
        <v>44988</v>
      </c>
      <c r="B125">
        <v>1136</v>
      </c>
    </row>
    <row r="126" spans="1:2">
      <c r="A126" s="8">
        <v>44981</v>
      </c>
      <c r="B126">
        <v>1174</v>
      </c>
    </row>
    <row r="127" spans="1:2">
      <c r="A127" s="8">
        <v>44974</v>
      </c>
      <c r="B127">
        <v>1077</v>
      </c>
    </row>
    <row r="128" spans="1:2">
      <c r="A128" s="8">
        <v>44967</v>
      </c>
      <c r="B128">
        <v>1117</v>
      </c>
    </row>
    <row r="129" spans="1:2">
      <c r="A129" s="8">
        <v>44960</v>
      </c>
      <c r="B129">
        <v>1116</v>
      </c>
    </row>
    <row r="130" spans="1:2">
      <c r="A130" s="8">
        <v>44953</v>
      </c>
      <c r="B130">
        <v>1116</v>
      </c>
    </row>
    <row r="131" spans="1:2">
      <c r="A131" s="8">
        <v>44946</v>
      </c>
      <c r="B131">
        <v>1143</v>
      </c>
    </row>
    <row r="132" spans="1:2">
      <c r="A132" s="8">
        <v>44939</v>
      </c>
      <c r="B132">
        <v>1172</v>
      </c>
    </row>
    <row r="133" spans="1:2">
      <c r="A133" s="8">
        <v>44932</v>
      </c>
      <c r="B133">
        <v>1114</v>
      </c>
    </row>
    <row r="134" spans="1:2">
      <c r="A134" s="8">
        <v>44925</v>
      </c>
      <c r="B134">
        <v>1108</v>
      </c>
    </row>
    <row r="135" spans="1:2">
      <c r="A135" s="8">
        <v>44918</v>
      </c>
      <c r="B135">
        <v>1114</v>
      </c>
    </row>
    <row r="136" spans="1:2">
      <c r="A136" s="8">
        <v>44911</v>
      </c>
      <c r="B136">
        <v>1057</v>
      </c>
    </row>
    <row r="137" spans="1:2">
      <c r="A137" s="8">
        <v>44904</v>
      </c>
      <c r="B137">
        <v>1079</v>
      </c>
    </row>
    <row r="138" spans="1:2">
      <c r="A138" s="8">
        <v>44897</v>
      </c>
      <c r="B138">
        <v>1006</v>
      </c>
    </row>
    <row r="139" spans="1:2">
      <c r="A139" s="8">
        <v>44890</v>
      </c>
      <c r="B139">
        <v>1101</v>
      </c>
    </row>
    <row r="140" spans="1:2">
      <c r="A140" s="8">
        <v>44883</v>
      </c>
      <c r="B140">
        <v>1010</v>
      </c>
    </row>
    <row r="141" spans="1:2">
      <c r="A141" s="8">
        <v>44876</v>
      </c>
      <c r="B141">
        <v>1064</v>
      </c>
    </row>
    <row r="142" spans="1:2">
      <c r="A142" s="8">
        <v>44869</v>
      </c>
      <c r="B142">
        <v>1180</v>
      </c>
    </row>
    <row r="143" spans="1:2">
      <c r="A143" s="8">
        <v>44862</v>
      </c>
      <c r="B143">
        <v>988</v>
      </c>
    </row>
    <row r="144" spans="1:2">
      <c r="A144" s="8">
        <v>44855</v>
      </c>
      <c r="B144">
        <v>1030</v>
      </c>
    </row>
    <row r="145" spans="1:2">
      <c r="A145" s="8">
        <v>44848</v>
      </c>
      <c r="B145">
        <v>1055</v>
      </c>
    </row>
    <row r="146" spans="1:2">
      <c r="A146" s="8">
        <v>44841</v>
      </c>
      <c r="B146">
        <v>1129</v>
      </c>
    </row>
    <row r="147" spans="1:2">
      <c r="A147" s="8">
        <v>44834</v>
      </c>
      <c r="B147">
        <v>1046</v>
      </c>
    </row>
    <row r="148" spans="1:2">
      <c r="A148" s="8">
        <v>44827</v>
      </c>
      <c r="B148">
        <v>1097</v>
      </c>
    </row>
    <row r="149" spans="1:2">
      <c r="A149" s="8">
        <v>44820</v>
      </c>
      <c r="B149">
        <v>1137</v>
      </c>
    </row>
    <row r="150" spans="1:2">
      <c r="A150" s="8">
        <v>44813</v>
      </c>
      <c r="B150">
        <v>1132</v>
      </c>
    </row>
    <row r="151" spans="1:2">
      <c r="A151" s="8">
        <v>44806</v>
      </c>
      <c r="B151">
        <v>1142</v>
      </c>
    </row>
    <row r="152" spans="1:2">
      <c r="A152" s="8">
        <v>44799</v>
      </c>
      <c r="B152">
        <v>1266</v>
      </c>
    </row>
    <row r="153" spans="1:2">
      <c r="A153" s="8">
        <v>44792</v>
      </c>
      <c r="B153">
        <v>1221</v>
      </c>
    </row>
    <row r="154" spans="1:2">
      <c r="A154" s="8">
        <v>44785</v>
      </c>
      <c r="B154">
        <v>1217</v>
      </c>
    </row>
    <row r="155" spans="1:2">
      <c r="A155" s="8">
        <v>44778</v>
      </c>
      <c r="B155">
        <v>1194</v>
      </c>
    </row>
    <row r="156" spans="1:2">
      <c r="A156" s="8">
        <v>44771</v>
      </c>
      <c r="B156">
        <v>1125</v>
      </c>
    </row>
    <row r="157" spans="1:2">
      <c r="A157" s="8">
        <v>44764</v>
      </c>
      <c r="B157">
        <v>1157</v>
      </c>
    </row>
    <row r="158" spans="1:2">
      <c r="A158" s="8">
        <v>44757</v>
      </c>
      <c r="B158">
        <v>1108</v>
      </c>
    </row>
    <row r="159" spans="1:2">
      <c r="A159" s="8">
        <v>44750</v>
      </c>
      <c r="B159">
        <v>1125</v>
      </c>
    </row>
    <row r="160" spans="1:2">
      <c r="A160" s="8">
        <v>44743</v>
      </c>
      <c r="B160">
        <v>1248</v>
      </c>
    </row>
    <row r="161" spans="1:2">
      <c r="A161" s="8">
        <v>44736</v>
      </c>
      <c r="B161">
        <v>1258</v>
      </c>
    </row>
    <row r="162" spans="1:2">
      <c r="A162" s="8">
        <v>44729</v>
      </c>
      <c r="B162">
        <v>1273</v>
      </c>
    </row>
    <row r="163" spans="1:2">
      <c r="A163" s="8">
        <v>44722</v>
      </c>
      <c r="B163">
        <v>1200</v>
      </c>
    </row>
    <row r="164" spans="1:2">
      <c r="A164" s="8">
        <v>44715</v>
      </c>
      <c r="B164">
        <v>1060</v>
      </c>
    </row>
    <row r="165" spans="1:2">
      <c r="A165" s="8">
        <v>44708</v>
      </c>
      <c r="B165">
        <v>1098</v>
      </c>
    </row>
    <row r="166" spans="1:2">
      <c r="A166" s="8">
        <v>44701</v>
      </c>
      <c r="B166">
        <v>1020</v>
      </c>
    </row>
    <row r="167" spans="1:2">
      <c r="A167" s="8">
        <v>44694</v>
      </c>
      <c r="B167">
        <v>1033</v>
      </c>
    </row>
    <row r="168" spans="1:2">
      <c r="A168" s="8">
        <v>44687</v>
      </c>
      <c r="B168">
        <v>1083</v>
      </c>
    </row>
    <row r="169" spans="1:2">
      <c r="A169" s="8">
        <v>44680</v>
      </c>
      <c r="B169">
        <v>967</v>
      </c>
    </row>
    <row r="170" spans="1:2">
      <c r="A170" s="8">
        <v>44673</v>
      </c>
      <c r="B170">
        <v>954</v>
      </c>
    </row>
    <row r="171" spans="1:2">
      <c r="A171" s="8">
        <v>44666</v>
      </c>
      <c r="B171">
        <v>948</v>
      </c>
    </row>
    <row r="172" spans="1:2">
      <c r="A172" s="8">
        <v>44659</v>
      </c>
      <c r="B172">
        <v>865</v>
      </c>
    </row>
    <row r="173" spans="1:2">
      <c r="A173" s="8">
        <v>44652</v>
      </c>
      <c r="B173">
        <v>873</v>
      </c>
    </row>
    <row r="174" spans="1:2">
      <c r="A174" s="8">
        <v>44645</v>
      </c>
      <c r="B174">
        <v>979</v>
      </c>
    </row>
    <row r="175" spans="1:2">
      <c r="A175" s="8">
        <v>44638</v>
      </c>
      <c r="B175">
        <v>1032</v>
      </c>
    </row>
    <row r="176" spans="1:2">
      <c r="A176" s="8">
        <v>44631</v>
      </c>
      <c r="B176">
        <v>1040</v>
      </c>
    </row>
    <row r="177" spans="1:2">
      <c r="A177" s="8">
        <v>44624</v>
      </c>
      <c r="B177">
        <v>1055</v>
      </c>
    </row>
    <row r="178" spans="1:2">
      <c r="A178" s="8">
        <v>44617</v>
      </c>
      <c r="B178">
        <v>987</v>
      </c>
    </row>
    <row r="179" spans="1:2">
      <c r="A179" s="8">
        <v>44610</v>
      </c>
      <c r="B179">
        <v>1006</v>
      </c>
    </row>
    <row r="180" spans="1:2">
      <c r="A180" s="8">
        <v>44603</v>
      </c>
      <c r="B180">
        <v>1094</v>
      </c>
    </row>
    <row r="181" spans="1:2">
      <c r="A181" s="8">
        <v>44596</v>
      </c>
      <c r="B181">
        <v>1218</v>
      </c>
    </row>
    <row r="182" spans="1:2">
      <c r="A182" s="8">
        <v>44589</v>
      </c>
      <c r="B182">
        <v>1168</v>
      </c>
    </row>
    <row r="183" spans="1:2">
      <c r="A183" s="8">
        <v>44582</v>
      </c>
      <c r="B183">
        <v>1101</v>
      </c>
    </row>
    <row r="184" spans="1:2">
      <c r="A184" s="8">
        <v>44575</v>
      </c>
      <c r="B184">
        <v>1033</v>
      </c>
    </row>
    <row r="185" spans="1:2">
      <c r="A185" s="8">
        <v>44568</v>
      </c>
      <c r="B185">
        <v>1165</v>
      </c>
    </row>
    <row r="186" spans="1:2">
      <c r="A186" s="8">
        <v>44561</v>
      </c>
      <c r="B186">
        <v>1163</v>
      </c>
    </row>
    <row r="187" spans="1:2">
      <c r="A187" s="8">
        <v>44554</v>
      </c>
      <c r="B187">
        <v>1141</v>
      </c>
    </row>
    <row r="188" spans="1:2">
      <c r="A188" s="8">
        <v>44547</v>
      </c>
      <c r="B188">
        <v>1087</v>
      </c>
    </row>
    <row r="189" spans="1:2">
      <c r="A189" s="8">
        <v>44540</v>
      </c>
      <c r="B189">
        <v>1169</v>
      </c>
    </row>
    <row r="190" spans="1:2">
      <c r="A190" s="8">
        <v>44533</v>
      </c>
      <c r="B190">
        <v>1273</v>
      </c>
    </row>
    <row r="191" spans="1:2">
      <c r="A191" s="8">
        <v>44526</v>
      </c>
      <c r="B191">
        <v>1128</v>
      </c>
    </row>
    <row r="192" spans="1:2">
      <c r="A192" s="8">
        <v>44519</v>
      </c>
      <c r="B192">
        <v>1157</v>
      </c>
    </row>
    <row r="193" spans="1:2">
      <c r="A193" s="8">
        <v>44512</v>
      </c>
      <c r="B193">
        <v>1065</v>
      </c>
    </row>
    <row r="194" spans="1:2">
      <c r="A194" s="8">
        <v>44505</v>
      </c>
      <c r="B194">
        <v>1012</v>
      </c>
    </row>
    <row r="195" spans="1:2">
      <c r="A195" s="8">
        <v>44498</v>
      </c>
      <c r="B195">
        <v>1016</v>
      </c>
    </row>
    <row r="196" spans="1:2">
      <c r="A196" s="8">
        <v>44491</v>
      </c>
      <c r="B196">
        <v>1035</v>
      </c>
    </row>
    <row r="197" spans="1:2">
      <c r="A197" s="8">
        <v>44484</v>
      </c>
      <c r="B197">
        <v>1107</v>
      </c>
    </row>
    <row r="198" spans="1:2">
      <c r="A198" s="8">
        <v>44477</v>
      </c>
      <c r="B198">
        <v>1044</v>
      </c>
    </row>
    <row r="199" spans="1:2">
      <c r="A199" s="8">
        <v>44470</v>
      </c>
      <c r="B199">
        <v>1163</v>
      </c>
    </row>
    <row r="200" spans="1:2">
      <c r="A200" s="8">
        <v>44463</v>
      </c>
      <c r="B200">
        <v>1223</v>
      </c>
    </row>
    <row r="201" spans="1:2">
      <c r="A201" s="8">
        <v>44456</v>
      </c>
      <c r="B201">
        <v>1125</v>
      </c>
    </row>
    <row r="202" spans="1:2">
      <c r="A202" s="8">
        <v>44449</v>
      </c>
      <c r="B202">
        <v>1131</v>
      </c>
    </row>
    <row r="203" spans="1:2">
      <c r="A203" s="8">
        <v>44442</v>
      </c>
      <c r="B203">
        <v>1184</v>
      </c>
    </row>
    <row r="204" spans="1:2">
      <c r="A204" s="8">
        <v>44435</v>
      </c>
      <c r="B204">
        <v>1202</v>
      </c>
    </row>
    <row r="205" spans="1:2">
      <c r="A205" s="8">
        <v>44428</v>
      </c>
      <c r="B205">
        <v>1252</v>
      </c>
    </row>
    <row r="206" spans="1:2">
      <c r="A206" s="8">
        <v>44421</v>
      </c>
      <c r="B206">
        <v>1235</v>
      </c>
    </row>
    <row r="207" spans="1:2">
      <c r="A207" s="8">
        <v>44414</v>
      </c>
      <c r="B207">
        <v>1243</v>
      </c>
    </row>
    <row r="208" spans="1:2">
      <c r="A208" s="8">
        <v>44407</v>
      </c>
      <c r="B208">
        <v>1072</v>
      </c>
    </row>
    <row r="209" spans="1:2">
      <c r="A209" s="8">
        <v>44400</v>
      </c>
      <c r="B209">
        <v>1025</v>
      </c>
    </row>
    <row r="210" spans="1:2">
      <c r="A210" s="8">
        <v>44393</v>
      </c>
      <c r="B210">
        <v>1207</v>
      </c>
    </row>
    <row r="211" spans="1:2">
      <c r="A211" s="8">
        <v>44386</v>
      </c>
      <c r="B211">
        <v>1236</v>
      </c>
    </row>
    <row r="212" spans="1:2">
      <c r="A212" s="8">
        <v>44379</v>
      </c>
      <c r="B212">
        <v>1443</v>
      </c>
    </row>
    <row r="213" spans="1:2">
      <c r="A213" s="8">
        <v>44372</v>
      </c>
      <c r="B213">
        <v>1506</v>
      </c>
    </row>
    <row r="214" spans="1:2">
      <c r="A214" s="8">
        <v>44365</v>
      </c>
      <c r="B214">
        <v>1486</v>
      </c>
    </row>
    <row r="215" spans="1:2">
      <c r="A215" s="8">
        <v>44358</v>
      </c>
      <c r="B215">
        <v>1311</v>
      </c>
    </row>
    <row r="216" spans="1:2">
      <c r="A216" s="8">
        <v>44351</v>
      </c>
      <c r="B216">
        <v>1374</v>
      </c>
    </row>
    <row r="217" spans="1:2">
      <c r="A217" s="8">
        <v>44344</v>
      </c>
      <c r="B217">
        <v>1220</v>
      </c>
    </row>
    <row r="218" spans="1:2">
      <c r="A218" s="8">
        <v>44337</v>
      </c>
      <c r="B218">
        <v>1214</v>
      </c>
    </row>
    <row r="219" spans="1:2">
      <c r="A219" s="8">
        <v>44330</v>
      </c>
      <c r="B219">
        <v>1265</v>
      </c>
    </row>
    <row r="220" spans="1:2">
      <c r="A220" s="8">
        <v>44323</v>
      </c>
      <c r="B220">
        <v>1428</v>
      </c>
    </row>
    <row r="221" spans="1:2">
      <c r="A221" s="8">
        <v>44316</v>
      </c>
      <c r="B221">
        <v>1533</v>
      </c>
    </row>
    <row r="222" spans="1:2">
      <c r="A222" s="8">
        <v>44309</v>
      </c>
      <c r="B222">
        <v>1512</v>
      </c>
    </row>
    <row r="223" spans="1:2">
      <c r="A223" s="8">
        <v>44302</v>
      </c>
      <c r="B223">
        <v>1743</v>
      </c>
    </row>
    <row r="224" spans="1:2">
      <c r="A224" s="8">
        <v>44295</v>
      </c>
      <c r="B224">
        <v>1517</v>
      </c>
    </row>
    <row r="225" spans="1:2">
      <c r="A225" s="8">
        <v>44288</v>
      </c>
      <c r="B225">
        <v>1805</v>
      </c>
    </row>
    <row r="226" spans="1:2">
      <c r="A226" s="8">
        <v>44281</v>
      </c>
      <c r="B226">
        <v>1716</v>
      </c>
    </row>
    <row r="227" spans="1:2">
      <c r="A227" s="8">
        <v>44274</v>
      </c>
      <c r="B227">
        <v>1743</v>
      </c>
    </row>
    <row r="228" spans="1:2">
      <c r="A228" s="8">
        <v>44267</v>
      </c>
      <c r="B228">
        <v>1704</v>
      </c>
    </row>
    <row r="229" spans="1:2">
      <c r="A229" s="8">
        <v>44260</v>
      </c>
      <c r="B229">
        <v>1687</v>
      </c>
    </row>
    <row r="230" spans="1:2">
      <c r="A230" s="8">
        <v>44253</v>
      </c>
      <c r="B230">
        <v>1636</v>
      </c>
    </row>
    <row r="231" spans="1:2">
      <c r="A231" s="8">
        <v>44246</v>
      </c>
      <c r="B231">
        <v>1658</v>
      </c>
    </row>
    <row r="232" spans="1:2">
      <c r="A232" s="8">
        <v>44239</v>
      </c>
      <c r="B232">
        <v>1677</v>
      </c>
    </row>
    <row r="233" spans="1:2">
      <c r="A233" s="8">
        <v>44232</v>
      </c>
      <c r="B233">
        <v>1425</v>
      </c>
    </row>
    <row r="234" spans="1:2">
      <c r="A234" s="8">
        <v>44225</v>
      </c>
      <c r="B234">
        <v>1454</v>
      </c>
    </row>
    <row r="235" spans="1:2">
      <c r="A235" s="8">
        <v>44218</v>
      </c>
      <c r="B235">
        <v>1371</v>
      </c>
    </row>
    <row r="236" spans="1:2">
      <c r="A236" s="8">
        <v>44211</v>
      </c>
      <c r="B236">
        <v>1125</v>
      </c>
    </row>
    <row r="237" spans="1:2">
      <c r="A237" s="8">
        <v>44204</v>
      </c>
      <c r="B237">
        <v>1096</v>
      </c>
    </row>
    <row r="238" spans="1:2">
      <c r="A238" s="8">
        <v>44197</v>
      </c>
      <c r="B238">
        <v>1384</v>
      </c>
    </row>
    <row r="239" spans="1:2">
      <c r="A239" s="8">
        <v>44190</v>
      </c>
      <c r="B239">
        <v>1363</v>
      </c>
    </row>
    <row r="240" spans="1:2">
      <c r="A240" s="8">
        <v>44183</v>
      </c>
      <c r="B240">
        <v>1263</v>
      </c>
    </row>
    <row r="241" spans="1:2">
      <c r="A241" s="8">
        <v>44176</v>
      </c>
      <c r="B241">
        <v>1171</v>
      </c>
    </row>
    <row r="242" spans="1:2">
      <c r="A242" s="8">
        <v>44169</v>
      </c>
      <c r="B242">
        <v>1304</v>
      </c>
    </row>
    <row r="243" spans="1:2">
      <c r="A243" s="8">
        <v>44162</v>
      </c>
      <c r="B243">
        <v>1472</v>
      </c>
    </row>
    <row r="244" spans="1:2">
      <c r="A244" s="8">
        <v>44155</v>
      </c>
      <c r="B244">
        <v>1302</v>
      </c>
    </row>
    <row r="245" spans="1:2">
      <c r="A245" s="8">
        <v>44148</v>
      </c>
      <c r="B245">
        <v>1345</v>
      </c>
    </row>
    <row r="246" spans="1:2">
      <c r="A246" s="8">
        <v>44141</v>
      </c>
      <c r="B246">
        <v>1351</v>
      </c>
    </row>
    <row r="247" spans="1:2">
      <c r="A247" s="8">
        <v>44134</v>
      </c>
      <c r="B247">
        <v>1372</v>
      </c>
    </row>
    <row r="248" spans="1:2">
      <c r="A248" s="8">
        <v>44127</v>
      </c>
      <c r="B248">
        <v>1478</v>
      </c>
    </row>
    <row r="249" spans="1:2">
      <c r="A249" s="8">
        <v>44120</v>
      </c>
      <c r="B249">
        <v>1212</v>
      </c>
    </row>
    <row r="250" spans="1:2">
      <c r="A250" s="8">
        <v>44113</v>
      </c>
      <c r="B250">
        <v>1336</v>
      </c>
    </row>
    <row r="251" spans="1:2">
      <c r="A251" s="8">
        <v>44106</v>
      </c>
      <c r="B251">
        <v>1355</v>
      </c>
    </row>
    <row r="252" spans="1:2">
      <c r="A252" s="8">
        <v>44099</v>
      </c>
      <c r="B252">
        <v>1390</v>
      </c>
    </row>
    <row r="253" spans="1:2">
      <c r="A253" s="8">
        <v>44092</v>
      </c>
      <c r="B253">
        <v>1171</v>
      </c>
    </row>
    <row r="254" spans="1:2">
      <c r="A254" s="8">
        <v>44085</v>
      </c>
      <c r="B254">
        <v>1233</v>
      </c>
    </row>
    <row r="255" spans="1:2">
      <c r="A255" s="8">
        <v>44078</v>
      </c>
      <c r="B255">
        <v>1057</v>
      </c>
    </row>
    <row r="256" spans="1:2">
      <c r="A256" s="8">
        <v>44071</v>
      </c>
      <c r="B256">
        <v>1103</v>
      </c>
    </row>
    <row r="257" spans="1:2">
      <c r="A257" s="8">
        <v>44064</v>
      </c>
      <c r="B257">
        <v>1347</v>
      </c>
    </row>
    <row r="258" spans="1:2">
      <c r="A258" s="8">
        <v>44057</v>
      </c>
      <c r="B258">
        <v>1220</v>
      </c>
    </row>
    <row r="259" spans="1:2">
      <c r="A259" s="8">
        <v>44050</v>
      </c>
      <c r="B259">
        <v>1356</v>
      </c>
    </row>
    <row r="260" spans="1:2">
      <c r="A260" s="8">
        <v>44043</v>
      </c>
      <c r="B260">
        <v>1255</v>
      </c>
    </row>
    <row r="261" spans="1:2">
      <c r="A261" s="8">
        <v>44036</v>
      </c>
      <c r="B261">
        <v>1456</v>
      </c>
    </row>
    <row r="262" spans="1:2">
      <c r="A262" s="8">
        <v>44029</v>
      </c>
      <c r="B262">
        <v>1304</v>
      </c>
    </row>
    <row r="263" spans="1:2">
      <c r="A263" s="8">
        <v>44022</v>
      </c>
      <c r="B263">
        <v>1485</v>
      </c>
    </row>
    <row r="264" spans="1:2">
      <c r="A264" s="8">
        <v>44015</v>
      </c>
      <c r="B264">
        <v>1533</v>
      </c>
    </row>
    <row r="265" spans="1:2">
      <c r="A265" s="8">
        <v>44008</v>
      </c>
      <c r="B265">
        <v>1502</v>
      </c>
    </row>
    <row r="266" spans="1:2">
      <c r="A266" s="8">
        <v>44001</v>
      </c>
      <c r="B266">
        <v>1521</v>
      </c>
    </row>
    <row r="267" spans="1:2">
      <c r="A267" s="8">
        <v>43994</v>
      </c>
      <c r="B267">
        <v>1712</v>
      </c>
    </row>
    <row r="268" spans="1:2">
      <c r="A268" s="8">
        <v>43987</v>
      </c>
      <c r="B268">
        <v>1745</v>
      </c>
    </row>
    <row r="269" spans="1:2">
      <c r="A269" s="8">
        <v>43980</v>
      </c>
      <c r="B269">
        <v>1688</v>
      </c>
    </row>
    <row r="270" spans="1:2">
      <c r="A270" s="8">
        <v>43973</v>
      </c>
      <c r="B270">
        <v>1672</v>
      </c>
    </row>
    <row r="271" spans="1:2">
      <c r="A271" s="8">
        <v>43966</v>
      </c>
      <c r="B271">
        <v>1743</v>
      </c>
    </row>
    <row r="272" spans="1:2">
      <c r="A272" s="8">
        <v>43959</v>
      </c>
      <c r="B272">
        <v>1745</v>
      </c>
    </row>
    <row r="273" spans="1:2">
      <c r="A273" s="8">
        <v>43945</v>
      </c>
      <c r="B273">
        <v>1357</v>
      </c>
    </row>
    <row r="274" spans="1:2">
      <c r="A274" s="8">
        <v>43938</v>
      </c>
      <c r="B274">
        <v>1540</v>
      </c>
    </row>
    <row r="275" spans="1:2">
      <c r="A275" s="8">
        <v>43931</v>
      </c>
      <c r="B275">
        <v>1473</v>
      </c>
    </row>
    <row r="276" spans="1:2">
      <c r="A276" s="8">
        <v>43924</v>
      </c>
      <c r="B276">
        <v>1272</v>
      </c>
    </row>
    <row r="277" spans="1:2">
      <c r="A277">
        <v>43917</v>
      </c>
      <c r="B277">
        <v>1291</v>
      </c>
    </row>
    <row r="278" spans="1:2">
      <c r="A278">
        <v>43910</v>
      </c>
      <c r="B278">
        <v>1287</v>
      </c>
    </row>
    <row r="279" spans="1:2">
      <c r="A279" s="1">
        <v>43903</v>
      </c>
      <c r="B279">
        <v>1231</v>
      </c>
    </row>
    <row r="280" spans="1:2">
      <c r="A280" s="1">
        <v>43896</v>
      </c>
      <c r="B280">
        <v>986</v>
      </c>
    </row>
    <row r="281" spans="1:2">
      <c r="A281" s="1">
        <v>43889</v>
      </c>
      <c r="B281">
        <v>1160</v>
      </c>
    </row>
    <row r="282" spans="1:2">
      <c r="A282" s="1">
        <v>43882</v>
      </c>
      <c r="B282">
        <v>1043</v>
      </c>
    </row>
    <row r="283" spans="1:2">
      <c r="A283" s="1">
        <v>43875</v>
      </c>
      <c r="B283">
        <v>1113</v>
      </c>
    </row>
    <row r="284" spans="1:2">
      <c r="A284" s="1">
        <v>43868</v>
      </c>
      <c r="B284">
        <v>1115</v>
      </c>
    </row>
    <row r="285" spans="1:2">
      <c r="A285" s="1">
        <v>43861</v>
      </c>
      <c r="B285">
        <v>989</v>
      </c>
    </row>
    <row r="286" spans="1:2">
      <c r="A286" s="1">
        <v>43854</v>
      </c>
      <c r="B286">
        <v>1076</v>
      </c>
    </row>
    <row r="287" spans="1:2">
      <c r="A287" s="1">
        <v>43847</v>
      </c>
      <c r="B287">
        <v>1184</v>
      </c>
    </row>
    <row r="288" spans="1:2">
      <c r="A288" s="1">
        <v>43840</v>
      </c>
      <c r="B288">
        <v>1211</v>
      </c>
    </row>
    <row r="289" spans="1:2">
      <c r="A289" s="1">
        <v>43833</v>
      </c>
      <c r="B289">
        <v>1007</v>
      </c>
    </row>
    <row r="290" spans="1:2">
      <c r="A290" s="1"/>
    </row>
    <row r="291" spans="1:2">
      <c r="A291" s="1"/>
    </row>
    <row r="292" spans="1:2">
      <c r="A292" s="1"/>
    </row>
    <row r="293" spans="1:2">
      <c r="A293" s="1"/>
    </row>
    <row r="294" spans="1:2">
      <c r="A294" s="1"/>
    </row>
    <row r="295" spans="1:2">
      <c r="A295" s="1"/>
    </row>
    <row r="296" spans="1:2">
      <c r="A296" s="1"/>
    </row>
    <row r="297" spans="1:2">
      <c r="A297" s="1"/>
    </row>
    <row r="298" spans="1:2">
      <c r="A298" s="1"/>
    </row>
    <row r="299" spans="1:2">
      <c r="A299" s="1"/>
    </row>
    <row r="300" spans="1:2">
      <c r="A300" s="1"/>
    </row>
    <row r="301" spans="1:2">
      <c r="A301" s="1"/>
    </row>
    <row r="302" spans="1:2">
      <c r="A302" s="1"/>
    </row>
    <row r="303" spans="1:2">
      <c r="A303" s="1"/>
    </row>
    <row r="304" spans="1:2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A3:T370"/>
  <sheetViews>
    <sheetView workbookViewId="0">
      <selection activeCell="D9" sqref="D9"/>
    </sheetView>
  </sheetViews>
  <sheetFormatPr defaultRowHeight="15"/>
  <cols>
    <col min="1" max="1" width="10.140625" bestFit="1" customWidth="1"/>
    <col min="2" max="2" width="9.140625" customWidth="1"/>
    <col min="11" max="11" width="10.140625" bestFit="1" customWidth="1"/>
  </cols>
  <sheetData>
    <row r="3" spans="1:20">
      <c r="A3" s="2"/>
      <c r="B3" s="52" t="s">
        <v>12</v>
      </c>
      <c r="C3" s="52"/>
      <c r="D3" s="52"/>
      <c r="E3" s="52"/>
      <c r="F3" s="52"/>
      <c r="G3" s="52"/>
      <c r="H3" s="52"/>
      <c r="I3" s="52"/>
      <c r="J3" s="52"/>
      <c r="K3" s="13"/>
      <c r="L3" s="52" t="s">
        <v>12</v>
      </c>
      <c r="M3" s="52"/>
      <c r="N3" s="52"/>
      <c r="O3" s="52"/>
      <c r="P3" s="52"/>
      <c r="Q3" s="52"/>
      <c r="R3" s="52"/>
      <c r="S3" s="52"/>
      <c r="T3" s="52"/>
    </row>
    <row r="4" spans="1:20">
      <c r="A4" s="3" t="s">
        <v>5</v>
      </c>
      <c r="B4" s="5">
        <v>2020</v>
      </c>
      <c r="C4" s="3">
        <v>2021</v>
      </c>
      <c r="D4" s="3">
        <v>2022</v>
      </c>
      <c r="E4" s="3">
        <v>2023</v>
      </c>
      <c r="F4" s="3">
        <v>2024</v>
      </c>
      <c r="G4" s="4">
        <v>2025</v>
      </c>
      <c r="H4" s="3" t="s">
        <v>6</v>
      </c>
      <c r="I4" s="3" t="s">
        <v>7</v>
      </c>
      <c r="J4" s="3" t="s">
        <v>8</v>
      </c>
      <c r="K4" s="3" t="s">
        <v>5</v>
      </c>
      <c r="L4" s="5">
        <v>2020</v>
      </c>
      <c r="M4" s="3">
        <v>2021</v>
      </c>
      <c r="N4" s="3">
        <v>2022</v>
      </c>
      <c r="O4" s="3">
        <v>2023</v>
      </c>
      <c r="P4" s="3">
        <v>2024</v>
      </c>
      <c r="Q4" s="4">
        <v>2025</v>
      </c>
      <c r="R4" s="3" t="s">
        <v>6</v>
      </c>
      <c r="S4" s="3" t="s">
        <v>7</v>
      </c>
      <c r="T4" s="3" t="s">
        <v>8</v>
      </c>
    </row>
    <row r="5" spans="1:20">
      <c r="A5" s="9">
        <v>45657</v>
      </c>
      <c r="B5" s="6">
        <v>1363</v>
      </c>
      <c r="C5" s="7">
        <f>INDEX('Data ARA PJK'!$A$7:$AW$5000,MATCH(DATE('Graphs ARA PJK'!C$4,MONTH($A5),DAY($A5)),'Data ARA PJK'!$A$7:$A$5000,0), MATCH('Graphs ARA PJK'!B$3,'Data ARA PJK'!$A$3:$X$3,0))</f>
        <v>1163</v>
      </c>
      <c r="D5" s="7">
        <v>1108</v>
      </c>
      <c r="E5" s="7">
        <v>1286</v>
      </c>
      <c r="F5" s="7">
        <v>1472</v>
      </c>
      <c r="G5" s="7" t="e">
        <f>INDEX('Data ARA PJK'!$A$7:$AW$5000,MATCH(DATE('Graphs ARA PJK'!G$4,MONTH($A5),DAY($A5)),'Data ARA PJK'!$A$7:$A$5000,0), MATCH('Graphs ARA PJK'!B$3,'Data ARA PJK'!$A$3:$X$3,0))</f>
        <v>#N/A</v>
      </c>
      <c r="H5">
        <f>MIN(B5:F5)</f>
        <v>1108</v>
      </c>
      <c r="I5">
        <f>MAX(B5:F5)</f>
        <v>1472</v>
      </c>
      <c r="J5">
        <f>I5-H5</f>
        <v>364</v>
      </c>
      <c r="K5" s="9">
        <f>A5</f>
        <v>45657</v>
      </c>
      <c r="L5">
        <f t="shared" ref="L5:Q5" si="0">B5*6.35</f>
        <v>8655.0499999999993</v>
      </c>
      <c r="M5">
        <f t="shared" si="0"/>
        <v>7385.0499999999993</v>
      </c>
      <c r="N5">
        <f t="shared" si="0"/>
        <v>7035.7999999999993</v>
      </c>
      <c r="O5">
        <f t="shared" si="0"/>
        <v>8166.0999999999995</v>
      </c>
      <c r="P5">
        <f t="shared" si="0"/>
        <v>9347.1999999999989</v>
      </c>
      <c r="Q5" t="e">
        <f t="shared" si="0"/>
        <v>#N/A</v>
      </c>
      <c r="R5">
        <f>MIN(L5:P5)</f>
        <v>7035.7999999999993</v>
      </c>
      <c r="S5">
        <f>MAX(L5:P5)</f>
        <v>9347.1999999999989</v>
      </c>
      <c r="T5">
        <f>S5-R5</f>
        <v>2311.3999999999996</v>
      </c>
    </row>
    <row r="6" spans="1:20">
      <c r="A6" s="9">
        <v>45656</v>
      </c>
      <c r="B6" s="7">
        <v>1363</v>
      </c>
      <c r="C6" s="7">
        <f>_xlfn.IFNA(INDEX('Data ARA PJK'!$A$7:$AW$5000,MATCH(DATE('Graphs ARA PJK'!C$4,MONTH($A6),DAY($A6)),'Data ARA PJK'!$A$7:$A$5000,0), MATCH('Graphs ARA PJK'!B$3,'Data ARA PJK'!$A$3:$X$3,0)), C5)</f>
        <v>1163</v>
      </c>
      <c r="D6" s="7">
        <f>INDEX('Data ARA PJK'!$A$7:$AW$5000,MATCH(DATE('Graphs ARA PJK'!D$4,MONTH($A6),DAY($A6)),'Data ARA PJK'!$A$7:$A$5000,0), MATCH('Graphs ARA PJK'!B$3,'Data ARA PJK'!$A$3:$X$3,0))</f>
        <v>1108</v>
      </c>
      <c r="E6" s="7">
        <v>1286</v>
      </c>
      <c r="F6" s="7">
        <v>1472</v>
      </c>
      <c r="G6" s="7" t="e">
        <f>_xlfn.IFNA(INDEX('Data ARA PJK'!$A$7:$AW$5000,MATCH(DATE('Graphs ARA PJK'!G$4,MONTH($A6),DAY($A6)),'Data ARA PJK'!$A$7:$A$5000,0), MATCH('Graphs ARA PJK'!B$3,'Data ARA PJK'!$A$3:$X$3,0)), G5)</f>
        <v>#N/A</v>
      </c>
      <c r="H6" s="7">
        <f t="shared" ref="H6:H69" si="1">MIN(B6:F6)</f>
        <v>1108</v>
      </c>
      <c r="I6" s="7">
        <f t="shared" ref="I6:I69" si="2">MAX(B6:F6)</f>
        <v>1472</v>
      </c>
      <c r="J6" s="7">
        <f t="shared" ref="J6:J69" si="3">I6-H6</f>
        <v>364</v>
      </c>
      <c r="K6" s="9">
        <f t="shared" ref="K6:K69" si="4">A6</f>
        <v>45656</v>
      </c>
      <c r="L6" s="13">
        <f t="shared" ref="L6:L69" si="5">B6*6.35</f>
        <v>8655.0499999999993</v>
      </c>
      <c r="M6" s="13">
        <f t="shared" ref="M6:M69" si="6">C6*6.35</f>
        <v>7385.0499999999993</v>
      </c>
      <c r="N6" s="13">
        <f t="shared" ref="N6:N69" si="7">D6*6.35</f>
        <v>7035.7999999999993</v>
      </c>
      <c r="O6" s="13">
        <f t="shared" ref="O6:O69" si="8">E6*6.35</f>
        <v>8166.0999999999995</v>
      </c>
      <c r="P6" s="13">
        <f t="shared" ref="P6:P69" si="9">F6*6.35</f>
        <v>9347.1999999999989</v>
      </c>
      <c r="Q6" s="13" t="e">
        <f t="shared" ref="Q6:Q69" si="10">G6*6.35</f>
        <v>#N/A</v>
      </c>
      <c r="R6" s="13">
        <f t="shared" ref="R6:R69" si="11">MIN(L6:P6)</f>
        <v>7035.7999999999993</v>
      </c>
      <c r="S6" s="13">
        <f t="shared" ref="S6:S69" si="12">MAX(L6:P6)</f>
        <v>9347.1999999999989</v>
      </c>
      <c r="T6" s="13">
        <f t="shared" ref="T6:T69" si="13">S6-R6</f>
        <v>2311.3999999999996</v>
      </c>
    </row>
    <row r="7" spans="1:20">
      <c r="A7" s="9">
        <v>45655</v>
      </c>
      <c r="B7" s="7">
        <v>1363</v>
      </c>
      <c r="C7" s="7">
        <f>_xlfn.IFNA(INDEX('Data ARA PJK'!$A$7:$AW$5000,MATCH(DATE('Graphs ARA PJK'!C$4,MONTH($A7),DAY($A7)),'Data ARA PJK'!$A$7:$A$5000,0), MATCH('Graphs ARA PJK'!B$3,'Data ARA PJK'!$A$3:$X$3,0)), C6)</f>
        <v>1163</v>
      </c>
      <c r="D7" s="7">
        <f>_xlfn.IFNA(INDEX('Data ARA PJK'!$A$7:$AW$5000,MATCH(DATE('Graphs ARA PJK'!D$4,MONTH($A7),DAY($A7)),'Data ARA PJK'!$A$7:$A$5000,0), MATCH('Graphs ARA PJK'!B$3,'Data ARA PJK'!$A$3:$X$3,0)), D6)</f>
        <v>1108</v>
      </c>
      <c r="E7" s="7">
        <f>INDEX('Data ARA PJK'!$A$7:$AW$5000,MATCH(DATE('Graphs ARA PJK'!E$4,MONTH($A7),DAY($A7)),'Data ARA PJK'!$A$7:$A$5000,0), MATCH('Graphs ARA PJK'!B$3,'Data ARA PJK'!$A$3:$X$3,0))</f>
        <v>1286</v>
      </c>
      <c r="F7" s="7">
        <v>1472</v>
      </c>
      <c r="G7" s="7" t="e">
        <f>_xlfn.IFNA(INDEX('Data ARA PJK'!$A$7:$AW$5000,MATCH(DATE('Graphs ARA PJK'!G$4,MONTH($A7),DAY($A7)),'Data ARA PJK'!$A$7:$A$5000,0), MATCH('Graphs ARA PJK'!B$3,'Data ARA PJK'!$A$3:$X$3,0)), G6)</f>
        <v>#N/A</v>
      </c>
      <c r="H7" s="7">
        <f t="shared" si="1"/>
        <v>1108</v>
      </c>
      <c r="I7" s="7">
        <f t="shared" si="2"/>
        <v>1472</v>
      </c>
      <c r="J7" s="7">
        <f t="shared" si="3"/>
        <v>364</v>
      </c>
      <c r="K7" s="9">
        <f t="shared" si="4"/>
        <v>45655</v>
      </c>
      <c r="L7" s="13">
        <f t="shared" si="5"/>
        <v>8655.0499999999993</v>
      </c>
      <c r="M7" s="13">
        <f t="shared" si="6"/>
        <v>7385.0499999999993</v>
      </c>
      <c r="N7" s="13">
        <f t="shared" si="7"/>
        <v>7035.7999999999993</v>
      </c>
      <c r="O7" s="13">
        <f t="shared" si="8"/>
        <v>8166.0999999999995</v>
      </c>
      <c r="P7" s="13">
        <f t="shared" si="9"/>
        <v>9347.1999999999989</v>
      </c>
      <c r="Q7" s="13" t="e">
        <f t="shared" si="10"/>
        <v>#N/A</v>
      </c>
      <c r="R7" s="13">
        <f t="shared" si="11"/>
        <v>7035.7999999999993</v>
      </c>
      <c r="S7" s="13">
        <f t="shared" si="12"/>
        <v>9347.1999999999989</v>
      </c>
      <c r="T7" s="13">
        <f t="shared" si="13"/>
        <v>2311.3999999999996</v>
      </c>
    </row>
    <row r="8" spans="1:20">
      <c r="A8" s="9">
        <v>45654</v>
      </c>
      <c r="B8" s="7">
        <v>1363</v>
      </c>
      <c r="C8" s="7">
        <f>_xlfn.IFNA(INDEX('Data ARA PJK'!$A$7:$AW$5000,MATCH(DATE('Graphs ARA PJK'!C$4,MONTH($A8),DAY($A8)),'Data ARA PJK'!$A$7:$A$5000,0), MATCH('Graphs ARA PJK'!B$3,'Data ARA PJK'!$A$3:$X$3,0)), C7)</f>
        <v>1163</v>
      </c>
      <c r="D8" s="7">
        <f>_xlfn.IFNA(INDEX('Data ARA PJK'!$A$7:$AW$5000,MATCH(DATE('Graphs ARA PJK'!D$4,MONTH($A8),DAY($A8)),'Data ARA PJK'!$A$7:$A$5000,0), MATCH('Graphs ARA PJK'!B$3,'Data ARA PJK'!$A$3:$X$3,0)), D7)</f>
        <v>1108</v>
      </c>
      <c r="E8" s="7">
        <f>_xlfn.IFNA(INDEX('Data ARA PJK'!$A$7:$AW$5000,MATCH(DATE('Graphs ARA PJK'!E$4,MONTH($A8),DAY($A8)),'Data ARA PJK'!$A$7:$A$5000,0), MATCH('Graphs ARA PJK'!B$3,'Data ARA PJK'!$A$3:$X$3,0)), E7)</f>
        <v>1286</v>
      </c>
      <c r="F8" s="7">
        <v>1472</v>
      </c>
      <c r="G8" s="7" t="e">
        <f>_xlfn.IFNA(INDEX('Data ARA PJK'!$A$7:$AW$5000,MATCH(DATE('Graphs ARA PJK'!G$4,MONTH($A8),DAY($A8)),'Data ARA PJK'!$A$7:$A$5000,0), MATCH('Graphs ARA PJK'!B$3,'Data ARA PJK'!$A$3:$X$3,0)), G7)</f>
        <v>#N/A</v>
      </c>
      <c r="H8" s="7">
        <f t="shared" si="1"/>
        <v>1108</v>
      </c>
      <c r="I8" s="7">
        <f t="shared" si="2"/>
        <v>1472</v>
      </c>
      <c r="J8" s="7">
        <f t="shared" si="3"/>
        <v>364</v>
      </c>
      <c r="K8" s="9">
        <f t="shared" si="4"/>
        <v>45654</v>
      </c>
      <c r="L8" s="13">
        <f t="shared" si="5"/>
        <v>8655.0499999999993</v>
      </c>
      <c r="M8" s="13">
        <f t="shared" si="6"/>
        <v>7385.0499999999993</v>
      </c>
      <c r="N8" s="13">
        <f t="shared" si="7"/>
        <v>7035.7999999999993</v>
      </c>
      <c r="O8" s="13">
        <f t="shared" si="8"/>
        <v>8166.0999999999995</v>
      </c>
      <c r="P8" s="13">
        <f t="shared" si="9"/>
        <v>9347.1999999999989</v>
      </c>
      <c r="Q8" s="13" t="e">
        <f t="shared" si="10"/>
        <v>#N/A</v>
      </c>
      <c r="R8" s="13">
        <f t="shared" si="11"/>
        <v>7035.7999999999993</v>
      </c>
      <c r="S8" s="13">
        <f t="shared" si="12"/>
        <v>9347.1999999999989</v>
      </c>
      <c r="T8" s="13">
        <f t="shared" si="13"/>
        <v>2311.3999999999996</v>
      </c>
    </row>
    <row r="9" spans="1:20">
      <c r="A9" s="9">
        <v>45653</v>
      </c>
      <c r="B9" s="7">
        <v>1363</v>
      </c>
      <c r="C9" s="7">
        <f>_xlfn.IFNA(INDEX('Data ARA PJK'!$A$7:$AW$5000,MATCH(DATE('Graphs ARA PJK'!C$4,MONTH($A9),DAY($A9)),'Data ARA PJK'!$A$7:$A$5000,0), MATCH('Graphs ARA PJK'!B$3,'Data ARA PJK'!$A$3:$X$3,0)), C8)</f>
        <v>1163</v>
      </c>
      <c r="D9" s="7">
        <f>_xlfn.IFNA(INDEX('Data ARA PJK'!$A$7:$AW$5000,MATCH(DATE('Graphs ARA PJK'!D$4,MONTH($A9),DAY($A9)),'Data ARA PJK'!$A$7:$A$5000,0), MATCH('Graphs ARA PJK'!B$3,'Data ARA PJK'!$A$3:$X$3,0)), D8)</f>
        <v>1108</v>
      </c>
      <c r="E9" s="7">
        <f>_xlfn.IFNA(INDEX('Data ARA PJK'!$A$7:$AW$5000,MATCH(DATE('Graphs ARA PJK'!E$4,MONTH($A9),DAY($A9)),'Data ARA PJK'!$A$7:$A$5000,0), MATCH('Graphs ARA PJK'!B$3,'Data ARA PJK'!$A$3:$X$3,0)), E8)</f>
        <v>1286</v>
      </c>
      <c r="F9" s="7">
        <f>INDEX('Data ARA PJK'!$A$7:$AW$5000,MATCH(DATE('Graphs ARA PJK'!F$4,MONTH($A9),DAY($A9)),'Data ARA PJK'!$A$7:$A$5000,0), MATCH('Graphs ARA PJK'!B$3,'Data ARA PJK'!$A$3:$X$3,0))</f>
        <v>1472</v>
      </c>
      <c r="G9" s="7" t="e">
        <f>_xlfn.IFNA(INDEX('Data ARA PJK'!$A$7:$AW$5000,MATCH(DATE('Graphs ARA PJK'!G$4,MONTH($A9),DAY($A9)),'Data ARA PJK'!$A$7:$A$5000,0), MATCH('Graphs ARA PJK'!B$3,'Data ARA PJK'!$A$3:$X$3,0)), G8)</f>
        <v>#N/A</v>
      </c>
      <c r="H9" s="7">
        <f t="shared" si="1"/>
        <v>1108</v>
      </c>
      <c r="I9" s="7">
        <f t="shared" si="2"/>
        <v>1472</v>
      </c>
      <c r="J9" s="7">
        <f t="shared" si="3"/>
        <v>364</v>
      </c>
      <c r="K9" s="9">
        <f t="shared" si="4"/>
        <v>45653</v>
      </c>
      <c r="L9" s="13">
        <f t="shared" si="5"/>
        <v>8655.0499999999993</v>
      </c>
      <c r="M9" s="13">
        <f t="shared" si="6"/>
        <v>7385.0499999999993</v>
      </c>
      <c r="N9" s="13">
        <f t="shared" si="7"/>
        <v>7035.7999999999993</v>
      </c>
      <c r="O9" s="13">
        <f t="shared" si="8"/>
        <v>8166.0999999999995</v>
      </c>
      <c r="P9" s="13">
        <f t="shared" si="9"/>
        <v>9347.1999999999989</v>
      </c>
      <c r="Q9" s="13" t="e">
        <f t="shared" si="10"/>
        <v>#N/A</v>
      </c>
      <c r="R9" s="13">
        <f t="shared" si="11"/>
        <v>7035.7999999999993</v>
      </c>
      <c r="S9" s="13">
        <f t="shared" si="12"/>
        <v>9347.1999999999989</v>
      </c>
      <c r="T9" s="13">
        <f t="shared" si="13"/>
        <v>2311.3999999999996</v>
      </c>
    </row>
    <row r="10" spans="1:20">
      <c r="A10" s="9">
        <v>45652</v>
      </c>
      <c r="B10" s="7">
        <v>1363</v>
      </c>
      <c r="C10" s="7">
        <f>_xlfn.IFNA(INDEX('Data ARA PJK'!$A$7:$AW$5000,MATCH(DATE('Graphs ARA PJK'!C$4,MONTH($A10),DAY($A10)),'Data ARA PJK'!$A$7:$A$5000,0), MATCH('Graphs ARA PJK'!B$3,'Data ARA PJK'!$A$3:$X$3,0)), C9)</f>
        <v>1163</v>
      </c>
      <c r="D10" s="7">
        <f>_xlfn.IFNA(INDEX('Data ARA PJK'!$A$7:$AW$5000,MATCH(DATE('Graphs ARA PJK'!D$4,MONTH($A10),DAY($A10)),'Data ARA PJK'!$A$7:$A$5000,0), MATCH('Graphs ARA PJK'!B$3,'Data ARA PJK'!$A$3:$X$3,0)), D9)</f>
        <v>1108</v>
      </c>
      <c r="E10" s="7">
        <f>_xlfn.IFNA(INDEX('Data ARA PJK'!$A$7:$AW$5000,MATCH(DATE('Graphs ARA PJK'!E$4,MONTH($A10),DAY($A10)),'Data ARA PJK'!$A$7:$A$5000,0), MATCH('Graphs ARA PJK'!B$3,'Data ARA PJK'!$A$3:$X$3,0)), E9)</f>
        <v>1286</v>
      </c>
      <c r="F10" s="7">
        <f>_xlfn.IFNA(INDEX('Data ARA PJK'!$A$7:$AW$5000,MATCH(DATE('Graphs ARA PJK'!F$4,MONTH($A10),DAY($A10)),'Data ARA PJK'!$A$7:$A$5000,0), MATCH('Graphs ARA PJK'!B$3,'Data ARA PJK'!$A$3:$X$3,0)), F9)</f>
        <v>1472</v>
      </c>
      <c r="G10" s="7" t="e">
        <f>_xlfn.IFNA(INDEX('Data ARA PJK'!$A$7:$AW$5000,MATCH(DATE('Graphs ARA PJK'!G$4,MONTH($A10),DAY($A10)),'Data ARA PJK'!$A$7:$A$5000,0), MATCH('Graphs ARA PJK'!B$3,'Data ARA PJK'!$A$3:$X$3,0)), G9)</f>
        <v>#N/A</v>
      </c>
      <c r="H10" s="7">
        <f t="shared" si="1"/>
        <v>1108</v>
      </c>
      <c r="I10" s="7">
        <f t="shared" si="2"/>
        <v>1472</v>
      </c>
      <c r="J10" s="7">
        <f t="shared" si="3"/>
        <v>364</v>
      </c>
      <c r="K10" s="9">
        <f t="shared" si="4"/>
        <v>45652</v>
      </c>
      <c r="L10" s="13">
        <f t="shared" si="5"/>
        <v>8655.0499999999993</v>
      </c>
      <c r="M10" s="13">
        <f t="shared" si="6"/>
        <v>7385.0499999999993</v>
      </c>
      <c r="N10" s="13">
        <f t="shared" si="7"/>
        <v>7035.7999999999993</v>
      </c>
      <c r="O10" s="13">
        <f t="shared" si="8"/>
        <v>8166.0999999999995</v>
      </c>
      <c r="P10" s="13">
        <f t="shared" si="9"/>
        <v>9347.1999999999989</v>
      </c>
      <c r="Q10" s="13" t="e">
        <f t="shared" si="10"/>
        <v>#N/A</v>
      </c>
      <c r="R10" s="13">
        <f t="shared" si="11"/>
        <v>7035.7999999999993</v>
      </c>
      <c r="S10" s="13">
        <f t="shared" si="12"/>
        <v>9347.1999999999989</v>
      </c>
      <c r="T10" s="13">
        <f t="shared" si="13"/>
        <v>2311.3999999999996</v>
      </c>
    </row>
    <row r="11" spans="1:20">
      <c r="A11" s="9">
        <v>45651</v>
      </c>
      <c r="B11" s="7">
        <f>INDEX('Data ARA PJK'!$A$7:$AW$5000,MATCH(DATE('Graphs ARA PJK'!B$4,MONTH($A11),DAY($A11)),'Data ARA PJK'!$A$7:$A$5000,0), MATCH('Graphs ARA PJK'!B$3,'Data ARA PJK'!$A$3:$X$3,0))</f>
        <v>1363</v>
      </c>
      <c r="C11" s="7">
        <f>_xlfn.IFNA(INDEX('Data ARA PJK'!$A$7:$AW$5000,MATCH(DATE('Graphs ARA PJK'!C$4,MONTH($A11),DAY($A11)),'Data ARA PJK'!$A$7:$A$5000,0), MATCH('Graphs ARA PJK'!B$3,'Data ARA PJK'!$A$3:$X$3,0)), C10)</f>
        <v>1163</v>
      </c>
      <c r="D11" s="7">
        <f>_xlfn.IFNA(INDEX('Data ARA PJK'!$A$7:$AW$5000,MATCH(DATE('Graphs ARA PJK'!D$4,MONTH($A11),DAY($A11)),'Data ARA PJK'!$A$7:$A$5000,0), MATCH('Graphs ARA PJK'!B$3,'Data ARA PJK'!$A$3:$X$3,0)), D10)</f>
        <v>1108</v>
      </c>
      <c r="E11" s="7">
        <f>_xlfn.IFNA(INDEX('Data ARA PJK'!$A$7:$AW$5000,MATCH(DATE('Graphs ARA PJK'!E$4,MONTH($A11),DAY($A11)),'Data ARA PJK'!$A$7:$A$5000,0), MATCH('Graphs ARA PJK'!B$3,'Data ARA PJK'!$A$3:$X$3,0)), E10)</f>
        <v>1286</v>
      </c>
      <c r="F11" s="7">
        <f>_xlfn.IFNA(INDEX('Data ARA PJK'!$A$7:$AW$5000,MATCH(DATE('Graphs ARA PJK'!F$4,MONTH($A11),DAY($A11)),'Data ARA PJK'!$A$7:$A$5000,0), MATCH('Graphs ARA PJK'!B$3,'Data ARA PJK'!$A$3:$X$3,0)), F10)</f>
        <v>1472</v>
      </c>
      <c r="G11" s="7" t="e">
        <f>_xlfn.IFNA(INDEX('Data ARA PJK'!$A$7:$AW$5000,MATCH(DATE('Graphs ARA PJK'!G$4,MONTH($A11),DAY($A11)),'Data ARA PJK'!$A$7:$A$5000,0), MATCH('Graphs ARA PJK'!B$3,'Data ARA PJK'!$A$3:$X$3,0)), G10)</f>
        <v>#N/A</v>
      </c>
      <c r="H11" s="7">
        <f t="shared" si="1"/>
        <v>1108</v>
      </c>
      <c r="I11" s="7">
        <f t="shared" si="2"/>
        <v>1472</v>
      </c>
      <c r="J11" s="7">
        <f t="shared" si="3"/>
        <v>364</v>
      </c>
      <c r="K11" s="9">
        <f t="shared" si="4"/>
        <v>45651</v>
      </c>
      <c r="L11" s="13">
        <f t="shared" si="5"/>
        <v>8655.0499999999993</v>
      </c>
      <c r="M11" s="13">
        <f t="shared" si="6"/>
        <v>7385.0499999999993</v>
      </c>
      <c r="N11" s="13">
        <f t="shared" si="7"/>
        <v>7035.7999999999993</v>
      </c>
      <c r="O11" s="13">
        <f t="shared" si="8"/>
        <v>8166.0999999999995</v>
      </c>
      <c r="P11" s="13">
        <f t="shared" si="9"/>
        <v>9347.1999999999989</v>
      </c>
      <c r="Q11" s="13" t="e">
        <f t="shared" si="10"/>
        <v>#N/A</v>
      </c>
      <c r="R11" s="13">
        <f t="shared" si="11"/>
        <v>7035.7999999999993</v>
      </c>
      <c r="S11" s="13">
        <f t="shared" si="12"/>
        <v>9347.1999999999989</v>
      </c>
      <c r="T11" s="13">
        <f t="shared" si="13"/>
        <v>2311.3999999999996</v>
      </c>
    </row>
    <row r="12" spans="1:20">
      <c r="A12" s="9">
        <v>45650</v>
      </c>
      <c r="B12" s="7">
        <f>_xlfn.IFNA(INDEX('Data ARA PJK'!$A$7:$AW$5000,MATCH(DATE('Graphs ARA PJK'!B$4,MONTH($A12),DAY($A12)),'Data ARA PJK'!$A$7:$A$5000,0), MATCH('Graphs ARA PJK'!B$3,'Data ARA PJK'!$A$3:$X$3,0)), B11)</f>
        <v>1363</v>
      </c>
      <c r="C12" s="7">
        <f>_xlfn.IFNA(INDEX('Data ARA PJK'!$A$7:$AW$5000,MATCH(DATE('Graphs ARA PJK'!C$4,MONTH($A12),DAY($A12)),'Data ARA PJK'!$A$7:$A$5000,0), MATCH('Graphs ARA PJK'!B$3,'Data ARA PJK'!$A$3:$X$3,0)), C11)</f>
        <v>1141</v>
      </c>
      <c r="D12" s="7">
        <f>_xlfn.IFNA(INDEX('Data ARA PJK'!$A$7:$AW$5000,MATCH(DATE('Graphs ARA PJK'!D$4,MONTH($A12),DAY($A12)),'Data ARA PJK'!$A$7:$A$5000,0), MATCH('Graphs ARA PJK'!B$3,'Data ARA PJK'!$A$3:$X$3,0)), D11)</f>
        <v>1108</v>
      </c>
      <c r="E12" s="7">
        <f>_xlfn.IFNA(INDEX('Data ARA PJK'!$A$7:$AW$5000,MATCH(DATE('Graphs ARA PJK'!E$4,MONTH($A12),DAY($A12)),'Data ARA PJK'!$A$7:$A$5000,0), MATCH('Graphs ARA PJK'!B$3,'Data ARA PJK'!$A$3:$X$3,0)), E11)</f>
        <v>1286</v>
      </c>
      <c r="F12" s="7">
        <f>_xlfn.IFNA(INDEX('Data ARA PJK'!$A$7:$AW$5000,MATCH(DATE('Graphs ARA PJK'!F$4,MONTH($A12),DAY($A12)),'Data ARA PJK'!$A$7:$A$5000,0), MATCH('Graphs ARA PJK'!B$3,'Data ARA PJK'!$A$3:$X$3,0)), F11)</f>
        <v>1472</v>
      </c>
      <c r="G12" s="7" t="e">
        <f>_xlfn.IFNA(INDEX('Data ARA PJK'!$A$7:$AW$5000,MATCH(DATE('Graphs ARA PJK'!G$4,MONTH($A12),DAY($A12)),'Data ARA PJK'!$A$7:$A$5000,0), MATCH('Graphs ARA PJK'!B$3,'Data ARA PJK'!$A$3:$X$3,0)), G11)</f>
        <v>#N/A</v>
      </c>
      <c r="H12" s="7">
        <f t="shared" si="1"/>
        <v>1108</v>
      </c>
      <c r="I12" s="7">
        <f t="shared" si="2"/>
        <v>1472</v>
      </c>
      <c r="J12" s="7">
        <f t="shared" si="3"/>
        <v>364</v>
      </c>
      <c r="K12" s="9">
        <f t="shared" si="4"/>
        <v>45650</v>
      </c>
      <c r="L12" s="13">
        <f t="shared" si="5"/>
        <v>8655.0499999999993</v>
      </c>
      <c r="M12" s="13">
        <f t="shared" si="6"/>
        <v>7245.3499999999995</v>
      </c>
      <c r="N12" s="13">
        <f t="shared" si="7"/>
        <v>7035.7999999999993</v>
      </c>
      <c r="O12" s="13">
        <f t="shared" si="8"/>
        <v>8166.0999999999995</v>
      </c>
      <c r="P12" s="13">
        <f t="shared" si="9"/>
        <v>9347.1999999999989</v>
      </c>
      <c r="Q12" s="13" t="e">
        <f t="shared" si="10"/>
        <v>#N/A</v>
      </c>
      <c r="R12" s="13">
        <f t="shared" si="11"/>
        <v>7035.7999999999993</v>
      </c>
      <c r="S12" s="13">
        <f t="shared" si="12"/>
        <v>9347.1999999999989</v>
      </c>
      <c r="T12" s="13">
        <f t="shared" si="13"/>
        <v>2311.3999999999996</v>
      </c>
    </row>
    <row r="13" spans="1:20">
      <c r="A13" s="9">
        <v>45649</v>
      </c>
      <c r="B13" s="7">
        <f>_xlfn.IFNA(INDEX('Data ARA PJK'!$A$7:$AW$5000,MATCH(DATE('Graphs ARA PJK'!B$4,MONTH($A13),DAY($A13)),'Data ARA PJK'!$A$7:$A$5000,0), MATCH('Graphs ARA PJK'!B$3,'Data ARA PJK'!$A$3:$X$3,0)), B12)</f>
        <v>1363</v>
      </c>
      <c r="C13" s="7">
        <f>_xlfn.IFNA(INDEX('Data ARA PJK'!$A$7:$AW$5000,MATCH(DATE('Graphs ARA PJK'!C$4,MONTH($A13),DAY($A13)),'Data ARA PJK'!$A$7:$A$5000,0), MATCH('Graphs ARA PJK'!B$3,'Data ARA PJK'!$A$3:$X$3,0)), C12)</f>
        <v>1141</v>
      </c>
      <c r="D13" s="7">
        <f>_xlfn.IFNA(INDEX('Data ARA PJK'!$A$7:$AW$5000,MATCH(DATE('Graphs ARA PJK'!D$4,MONTH($A13),DAY($A13)),'Data ARA PJK'!$A$7:$A$5000,0), MATCH('Graphs ARA PJK'!B$3,'Data ARA PJK'!$A$3:$X$3,0)), D12)</f>
        <v>1114</v>
      </c>
      <c r="E13" s="7">
        <f>_xlfn.IFNA(INDEX('Data ARA PJK'!$A$7:$AW$5000,MATCH(DATE('Graphs ARA PJK'!E$4,MONTH($A13),DAY($A13)),'Data ARA PJK'!$A$7:$A$5000,0), MATCH('Graphs ARA PJK'!B$3,'Data ARA PJK'!$A$3:$X$3,0)), E12)</f>
        <v>1286</v>
      </c>
      <c r="F13" s="7">
        <f>_xlfn.IFNA(INDEX('Data ARA PJK'!$A$7:$AW$5000,MATCH(DATE('Graphs ARA PJK'!F$4,MONTH($A13),DAY($A13)),'Data ARA PJK'!$A$7:$A$5000,0), MATCH('Graphs ARA PJK'!B$3,'Data ARA PJK'!$A$3:$X$3,0)), F12)</f>
        <v>1472</v>
      </c>
      <c r="G13" s="7" t="e">
        <f>_xlfn.IFNA(INDEX('Data ARA PJK'!$A$7:$AW$5000,MATCH(DATE('Graphs ARA PJK'!G$4,MONTH($A13),DAY($A13)),'Data ARA PJK'!$A$7:$A$5000,0), MATCH('Graphs ARA PJK'!B$3,'Data ARA PJK'!$A$3:$X$3,0)), G12)</f>
        <v>#N/A</v>
      </c>
      <c r="H13" s="7">
        <f t="shared" si="1"/>
        <v>1114</v>
      </c>
      <c r="I13" s="7">
        <f t="shared" si="2"/>
        <v>1472</v>
      </c>
      <c r="J13" s="7">
        <f t="shared" si="3"/>
        <v>358</v>
      </c>
      <c r="K13" s="9">
        <f t="shared" si="4"/>
        <v>45649</v>
      </c>
      <c r="L13" s="13">
        <f t="shared" si="5"/>
        <v>8655.0499999999993</v>
      </c>
      <c r="M13" s="13">
        <f t="shared" si="6"/>
        <v>7245.3499999999995</v>
      </c>
      <c r="N13" s="13">
        <f t="shared" si="7"/>
        <v>7073.9</v>
      </c>
      <c r="O13" s="13">
        <f t="shared" si="8"/>
        <v>8166.0999999999995</v>
      </c>
      <c r="P13" s="13">
        <f t="shared" si="9"/>
        <v>9347.1999999999989</v>
      </c>
      <c r="Q13" s="13" t="e">
        <f t="shared" si="10"/>
        <v>#N/A</v>
      </c>
      <c r="R13" s="13">
        <f t="shared" si="11"/>
        <v>7073.9</v>
      </c>
      <c r="S13" s="13">
        <f t="shared" si="12"/>
        <v>9347.1999999999989</v>
      </c>
      <c r="T13" s="13">
        <f t="shared" si="13"/>
        <v>2273.2999999999993</v>
      </c>
    </row>
    <row r="14" spans="1:20">
      <c r="A14" s="9">
        <v>45648</v>
      </c>
      <c r="B14" s="7">
        <f>_xlfn.IFNA(INDEX('Data ARA PJK'!$A$7:$AW$5000,MATCH(DATE('Graphs ARA PJK'!B$4,MONTH($A14),DAY($A14)),'Data ARA PJK'!$A$7:$A$5000,0), MATCH('Graphs ARA PJK'!B$3,'Data ARA PJK'!$A$3:$X$3,0)), B13)</f>
        <v>1363</v>
      </c>
      <c r="C14" s="7">
        <f>_xlfn.IFNA(INDEX('Data ARA PJK'!$A$7:$AW$5000,MATCH(DATE('Graphs ARA PJK'!C$4,MONTH($A14),DAY($A14)),'Data ARA PJK'!$A$7:$A$5000,0), MATCH('Graphs ARA PJK'!B$3,'Data ARA PJK'!$A$3:$X$3,0)), C13)</f>
        <v>1141</v>
      </c>
      <c r="D14" s="7">
        <f>_xlfn.IFNA(INDEX('Data ARA PJK'!$A$7:$AW$5000,MATCH(DATE('Graphs ARA PJK'!D$4,MONTH($A14),DAY($A14)),'Data ARA PJK'!$A$7:$A$5000,0), MATCH('Graphs ARA PJK'!B$3,'Data ARA PJK'!$A$3:$X$3,0)), D13)</f>
        <v>1114</v>
      </c>
      <c r="E14" s="7">
        <f>_xlfn.IFNA(INDEX('Data ARA PJK'!$A$7:$AW$5000,MATCH(DATE('Graphs ARA PJK'!E$4,MONTH($A14),DAY($A14)),'Data ARA PJK'!$A$7:$A$5000,0), MATCH('Graphs ARA PJK'!B$3,'Data ARA PJK'!$A$3:$X$3,0)), E13)</f>
        <v>1232</v>
      </c>
      <c r="F14" s="7">
        <f>_xlfn.IFNA(INDEX('Data ARA PJK'!$A$7:$AW$5000,MATCH(DATE('Graphs ARA PJK'!F$4,MONTH($A14),DAY($A14)),'Data ARA PJK'!$A$7:$A$5000,0), MATCH('Graphs ARA PJK'!B$3,'Data ARA PJK'!$A$3:$X$3,0)), F13)</f>
        <v>1472</v>
      </c>
      <c r="G14" s="7" t="e">
        <f>_xlfn.IFNA(INDEX('Data ARA PJK'!$A$7:$AW$5000,MATCH(DATE('Graphs ARA PJK'!G$4,MONTH($A14),DAY($A14)),'Data ARA PJK'!$A$7:$A$5000,0), MATCH('Graphs ARA PJK'!B$3,'Data ARA PJK'!$A$3:$X$3,0)), G13)</f>
        <v>#N/A</v>
      </c>
      <c r="H14" s="7">
        <f t="shared" si="1"/>
        <v>1114</v>
      </c>
      <c r="I14" s="7">
        <f t="shared" si="2"/>
        <v>1472</v>
      </c>
      <c r="J14" s="7">
        <f t="shared" si="3"/>
        <v>358</v>
      </c>
      <c r="K14" s="9">
        <f t="shared" si="4"/>
        <v>45648</v>
      </c>
      <c r="L14" s="13">
        <f t="shared" si="5"/>
        <v>8655.0499999999993</v>
      </c>
      <c r="M14" s="13">
        <f t="shared" si="6"/>
        <v>7245.3499999999995</v>
      </c>
      <c r="N14" s="13">
        <f t="shared" si="7"/>
        <v>7073.9</v>
      </c>
      <c r="O14" s="13">
        <f t="shared" si="8"/>
        <v>7823.2</v>
      </c>
      <c r="P14" s="13">
        <f t="shared" si="9"/>
        <v>9347.1999999999989</v>
      </c>
      <c r="Q14" s="13" t="e">
        <f t="shared" si="10"/>
        <v>#N/A</v>
      </c>
      <c r="R14" s="13">
        <f t="shared" si="11"/>
        <v>7073.9</v>
      </c>
      <c r="S14" s="13">
        <f t="shared" si="12"/>
        <v>9347.1999999999989</v>
      </c>
      <c r="T14" s="13">
        <f t="shared" si="13"/>
        <v>2273.2999999999993</v>
      </c>
    </row>
    <row r="15" spans="1:20">
      <c r="A15" s="9">
        <v>45647</v>
      </c>
      <c r="B15" s="7">
        <f>_xlfn.IFNA(INDEX('Data ARA PJK'!$A$7:$AW$5000,MATCH(DATE('Graphs ARA PJK'!B$4,MONTH($A15),DAY($A15)),'Data ARA PJK'!$A$7:$A$5000,0), MATCH('Graphs ARA PJK'!B$3,'Data ARA PJK'!$A$3:$X$3,0)), B14)</f>
        <v>1363</v>
      </c>
      <c r="C15" s="7">
        <f>_xlfn.IFNA(INDEX('Data ARA PJK'!$A$7:$AW$5000,MATCH(DATE('Graphs ARA PJK'!C$4,MONTH($A15),DAY($A15)),'Data ARA PJK'!$A$7:$A$5000,0), MATCH('Graphs ARA PJK'!B$3,'Data ARA PJK'!$A$3:$X$3,0)), C14)</f>
        <v>1141</v>
      </c>
      <c r="D15" s="7">
        <f>_xlfn.IFNA(INDEX('Data ARA PJK'!$A$7:$AW$5000,MATCH(DATE('Graphs ARA PJK'!D$4,MONTH($A15),DAY($A15)),'Data ARA PJK'!$A$7:$A$5000,0), MATCH('Graphs ARA PJK'!B$3,'Data ARA PJK'!$A$3:$X$3,0)), D14)</f>
        <v>1114</v>
      </c>
      <c r="E15" s="7">
        <f>_xlfn.IFNA(INDEX('Data ARA PJK'!$A$7:$AW$5000,MATCH(DATE('Graphs ARA PJK'!E$4,MONTH($A15),DAY($A15)),'Data ARA PJK'!$A$7:$A$5000,0), MATCH('Graphs ARA PJK'!B$3,'Data ARA PJK'!$A$3:$X$3,0)), E14)</f>
        <v>1232</v>
      </c>
      <c r="F15" s="7">
        <f>_xlfn.IFNA(INDEX('Data ARA PJK'!$A$7:$AW$5000,MATCH(DATE('Graphs ARA PJK'!F$4,MONTH($A15),DAY($A15)),'Data ARA PJK'!$A$7:$A$5000,0), MATCH('Graphs ARA PJK'!B$3,'Data ARA PJK'!$A$3:$X$3,0)), F14)</f>
        <v>1472</v>
      </c>
      <c r="G15" s="7" t="e">
        <f>_xlfn.IFNA(INDEX('Data ARA PJK'!$A$7:$AW$5000,MATCH(DATE('Graphs ARA PJK'!G$4,MONTH($A15),DAY($A15)),'Data ARA PJK'!$A$7:$A$5000,0), MATCH('Graphs ARA PJK'!B$3,'Data ARA PJK'!$A$3:$X$3,0)), G14)</f>
        <v>#N/A</v>
      </c>
      <c r="H15" s="7">
        <f t="shared" si="1"/>
        <v>1114</v>
      </c>
      <c r="I15" s="7">
        <f t="shared" si="2"/>
        <v>1472</v>
      </c>
      <c r="J15" s="7">
        <f t="shared" si="3"/>
        <v>358</v>
      </c>
      <c r="K15" s="9">
        <f t="shared" si="4"/>
        <v>45647</v>
      </c>
      <c r="L15" s="13">
        <f t="shared" si="5"/>
        <v>8655.0499999999993</v>
      </c>
      <c r="M15" s="13">
        <f t="shared" si="6"/>
        <v>7245.3499999999995</v>
      </c>
      <c r="N15" s="13">
        <f t="shared" si="7"/>
        <v>7073.9</v>
      </c>
      <c r="O15" s="13">
        <f t="shared" si="8"/>
        <v>7823.2</v>
      </c>
      <c r="P15" s="13">
        <f t="shared" si="9"/>
        <v>9347.1999999999989</v>
      </c>
      <c r="Q15" s="13" t="e">
        <f t="shared" si="10"/>
        <v>#N/A</v>
      </c>
      <c r="R15" s="13">
        <f t="shared" si="11"/>
        <v>7073.9</v>
      </c>
      <c r="S15" s="13">
        <f t="shared" si="12"/>
        <v>9347.1999999999989</v>
      </c>
      <c r="T15" s="13">
        <f t="shared" si="13"/>
        <v>2273.2999999999993</v>
      </c>
    </row>
    <row r="16" spans="1:20">
      <c r="A16" s="9">
        <v>45646</v>
      </c>
      <c r="B16" s="7">
        <f>_xlfn.IFNA(INDEX('Data ARA PJK'!$A$7:$AW$5000,MATCH(DATE('Graphs ARA PJK'!B$4,MONTH($A16),DAY($A16)),'Data ARA PJK'!$A$7:$A$5000,0), MATCH('Graphs ARA PJK'!B$3,'Data ARA PJK'!$A$3:$X$3,0)), B15)</f>
        <v>1363</v>
      </c>
      <c r="C16" s="7">
        <f>_xlfn.IFNA(INDEX('Data ARA PJK'!$A$7:$AW$5000,MATCH(DATE('Graphs ARA PJK'!C$4,MONTH($A16),DAY($A16)),'Data ARA PJK'!$A$7:$A$5000,0), MATCH('Graphs ARA PJK'!B$3,'Data ARA PJK'!$A$3:$X$3,0)), C15)</f>
        <v>1141</v>
      </c>
      <c r="D16" s="7">
        <f>_xlfn.IFNA(INDEX('Data ARA PJK'!$A$7:$AW$5000,MATCH(DATE('Graphs ARA PJK'!D$4,MONTH($A16),DAY($A16)),'Data ARA PJK'!$A$7:$A$5000,0), MATCH('Graphs ARA PJK'!B$3,'Data ARA PJK'!$A$3:$X$3,0)), D15)</f>
        <v>1114</v>
      </c>
      <c r="E16" s="7">
        <f>_xlfn.IFNA(INDEX('Data ARA PJK'!$A$7:$AW$5000,MATCH(DATE('Graphs ARA PJK'!E$4,MONTH($A16),DAY($A16)),'Data ARA PJK'!$A$7:$A$5000,0), MATCH('Graphs ARA PJK'!B$3,'Data ARA PJK'!$A$3:$X$3,0)), E15)</f>
        <v>1232</v>
      </c>
      <c r="F16" s="7">
        <f>_xlfn.IFNA(INDEX('Data ARA PJK'!$A$7:$AW$5000,MATCH(DATE('Graphs ARA PJK'!F$4,MONTH($A16),DAY($A16)),'Data ARA PJK'!$A$7:$A$5000,0), MATCH('Graphs ARA PJK'!B$3,'Data ARA PJK'!$A$3:$X$3,0)), F15)</f>
        <v>1277</v>
      </c>
      <c r="G16" s="7" t="e">
        <f>_xlfn.IFNA(INDEX('Data ARA PJK'!$A$7:$AW$5000,MATCH(DATE('Graphs ARA PJK'!G$4,MONTH($A16),DAY($A16)),'Data ARA PJK'!$A$7:$A$5000,0), MATCH('Graphs ARA PJK'!B$3,'Data ARA PJK'!$A$3:$X$3,0)), G15)</f>
        <v>#N/A</v>
      </c>
      <c r="H16" s="7">
        <f t="shared" si="1"/>
        <v>1114</v>
      </c>
      <c r="I16" s="7">
        <f t="shared" si="2"/>
        <v>1363</v>
      </c>
      <c r="J16" s="7">
        <f t="shared" si="3"/>
        <v>249</v>
      </c>
      <c r="K16" s="9">
        <f t="shared" si="4"/>
        <v>45646</v>
      </c>
      <c r="L16" s="13">
        <f t="shared" si="5"/>
        <v>8655.0499999999993</v>
      </c>
      <c r="M16" s="13">
        <f t="shared" si="6"/>
        <v>7245.3499999999995</v>
      </c>
      <c r="N16" s="13">
        <f t="shared" si="7"/>
        <v>7073.9</v>
      </c>
      <c r="O16" s="13">
        <f t="shared" si="8"/>
        <v>7823.2</v>
      </c>
      <c r="P16" s="13">
        <f t="shared" si="9"/>
        <v>8108.95</v>
      </c>
      <c r="Q16" s="13" t="e">
        <f t="shared" si="10"/>
        <v>#N/A</v>
      </c>
      <c r="R16" s="13">
        <f t="shared" si="11"/>
        <v>7073.9</v>
      </c>
      <c r="S16" s="13">
        <f t="shared" si="12"/>
        <v>8655.0499999999993</v>
      </c>
      <c r="T16" s="13">
        <f t="shared" si="13"/>
        <v>1581.1499999999996</v>
      </c>
    </row>
    <row r="17" spans="1:20">
      <c r="A17" s="9">
        <v>45645</v>
      </c>
      <c r="B17" s="7">
        <f>_xlfn.IFNA(INDEX('Data ARA PJK'!$A$7:$AW$5000,MATCH(DATE('Graphs ARA PJK'!B$4,MONTH($A17),DAY($A17)),'Data ARA PJK'!$A$7:$A$5000,0), MATCH('Graphs ARA PJK'!B$3,'Data ARA PJK'!$A$3:$X$3,0)), B16)</f>
        <v>1363</v>
      </c>
      <c r="C17" s="7">
        <f>_xlfn.IFNA(INDEX('Data ARA PJK'!$A$7:$AW$5000,MATCH(DATE('Graphs ARA PJK'!C$4,MONTH($A17),DAY($A17)),'Data ARA PJK'!$A$7:$A$5000,0), MATCH('Graphs ARA PJK'!B$3,'Data ARA PJK'!$A$3:$X$3,0)), C16)</f>
        <v>1141</v>
      </c>
      <c r="D17" s="7">
        <f>_xlfn.IFNA(INDEX('Data ARA PJK'!$A$7:$AW$5000,MATCH(DATE('Graphs ARA PJK'!D$4,MONTH($A17),DAY($A17)),'Data ARA PJK'!$A$7:$A$5000,0), MATCH('Graphs ARA PJK'!B$3,'Data ARA PJK'!$A$3:$X$3,0)), D16)</f>
        <v>1114</v>
      </c>
      <c r="E17" s="7">
        <f>_xlfn.IFNA(INDEX('Data ARA PJK'!$A$7:$AW$5000,MATCH(DATE('Graphs ARA PJK'!E$4,MONTH($A17),DAY($A17)),'Data ARA PJK'!$A$7:$A$5000,0), MATCH('Graphs ARA PJK'!B$3,'Data ARA PJK'!$A$3:$X$3,0)), E16)</f>
        <v>1232</v>
      </c>
      <c r="F17" s="7">
        <f>_xlfn.IFNA(INDEX('Data ARA PJK'!$A$7:$AW$5000,MATCH(DATE('Graphs ARA PJK'!F$4,MONTH($A17),DAY($A17)),'Data ARA PJK'!$A$7:$A$5000,0), MATCH('Graphs ARA PJK'!B$3,'Data ARA PJK'!$A$3:$X$3,0)), F16)</f>
        <v>1277</v>
      </c>
      <c r="G17" s="7" t="e">
        <f>_xlfn.IFNA(INDEX('Data ARA PJK'!$A$7:$AW$5000,MATCH(DATE('Graphs ARA PJK'!G$4,MONTH($A17),DAY($A17)),'Data ARA PJK'!$A$7:$A$5000,0), MATCH('Graphs ARA PJK'!B$3,'Data ARA PJK'!$A$3:$X$3,0)), G16)</f>
        <v>#N/A</v>
      </c>
      <c r="H17" s="7">
        <f t="shared" si="1"/>
        <v>1114</v>
      </c>
      <c r="I17" s="7">
        <f t="shared" si="2"/>
        <v>1363</v>
      </c>
      <c r="J17" s="7">
        <f t="shared" si="3"/>
        <v>249</v>
      </c>
      <c r="K17" s="9">
        <f t="shared" si="4"/>
        <v>45645</v>
      </c>
      <c r="L17" s="13">
        <f t="shared" si="5"/>
        <v>8655.0499999999993</v>
      </c>
      <c r="M17" s="13">
        <f t="shared" si="6"/>
        <v>7245.3499999999995</v>
      </c>
      <c r="N17" s="13">
        <f t="shared" si="7"/>
        <v>7073.9</v>
      </c>
      <c r="O17" s="13">
        <f t="shared" si="8"/>
        <v>7823.2</v>
      </c>
      <c r="P17" s="13">
        <f t="shared" si="9"/>
        <v>8108.95</v>
      </c>
      <c r="Q17" s="13" t="e">
        <f t="shared" si="10"/>
        <v>#N/A</v>
      </c>
      <c r="R17" s="13">
        <f t="shared" si="11"/>
        <v>7073.9</v>
      </c>
      <c r="S17" s="13">
        <f t="shared" si="12"/>
        <v>8655.0499999999993</v>
      </c>
      <c r="T17" s="13">
        <f t="shared" si="13"/>
        <v>1581.1499999999996</v>
      </c>
    </row>
    <row r="18" spans="1:20">
      <c r="A18" s="9">
        <v>45644</v>
      </c>
      <c r="B18" s="7">
        <f>_xlfn.IFNA(INDEX('Data ARA PJK'!$A$7:$AW$5000,MATCH(DATE('Graphs ARA PJK'!B$4,MONTH($A18),DAY($A18)),'Data ARA PJK'!$A$7:$A$5000,0), MATCH('Graphs ARA PJK'!B$3,'Data ARA PJK'!$A$3:$X$3,0)), B17)</f>
        <v>1263</v>
      </c>
      <c r="C18" s="7">
        <f>_xlfn.IFNA(INDEX('Data ARA PJK'!$A$7:$AW$5000,MATCH(DATE('Graphs ARA PJK'!C$4,MONTH($A18),DAY($A18)),'Data ARA PJK'!$A$7:$A$5000,0), MATCH('Graphs ARA PJK'!B$3,'Data ARA PJK'!$A$3:$X$3,0)), C17)</f>
        <v>1141</v>
      </c>
      <c r="D18" s="7">
        <f>_xlfn.IFNA(INDEX('Data ARA PJK'!$A$7:$AW$5000,MATCH(DATE('Graphs ARA PJK'!D$4,MONTH($A18),DAY($A18)),'Data ARA PJK'!$A$7:$A$5000,0), MATCH('Graphs ARA PJK'!B$3,'Data ARA PJK'!$A$3:$X$3,0)), D17)</f>
        <v>1114</v>
      </c>
      <c r="E18" s="7">
        <f>_xlfn.IFNA(INDEX('Data ARA PJK'!$A$7:$AW$5000,MATCH(DATE('Graphs ARA PJK'!E$4,MONTH($A18),DAY($A18)),'Data ARA PJK'!$A$7:$A$5000,0), MATCH('Graphs ARA PJK'!B$3,'Data ARA PJK'!$A$3:$X$3,0)), E17)</f>
        <v>1232</v>
      </c>
      <c r="F18" s="7">
        <f>_xlfn.IFNA(INDEX('Data ARA PJK'!$A$7:$AW$5000,MATCH(DATE('Graphs ARA PJK'!F$4,MONTH($A18),DAY($A18)),'Data ARA PJK'!$A$7:$A$5000,0), MATCH('Graphs ARA PJK'!B$3,'Data ARA PJK'!$A$3:$X$3,0)), F17)</f>
        <v>1277</v>
      </c>
      <c r="G18" s="7" t="e">
        <f>_xlfn.IFNA(INDEX('Data ARA PJK'!$A$7:$AW$5000,MATCH(DATE('Graphs ARA PJK'!G$4,MONTH($A18),DAY($A18)),'Data ARA PJK'!$A$7:$A$5000,0), MATCH('Graphs ARA PJK'!B$3,'Data ARA PJK'!$A$3:$X$3,0)), G17)</f>
        <v>#N/A</v>
      </c>
      <c r="H18" s="7">
        <f t="shared" si="1"/>
        <v>1114</v>
      </c>
      <c r="I18" s="7">
        <f t="shared" si="2"/>
        <v>1277</v>
      </c>
      <c r="J18" s="7">
        <f t="shared" si="3"/>
        <v>163</v>
      </c>
      <c r="K18" s="9">
        <f t="shared" si="4"/>
        <v>45644</v>
      </c>
      <c r="L18" s="13">
        <f t="shared" si="5"/>
        <v>8020.0499999999993</v>
      </c>
      <c r="M18" s="13">
        <f t="shared" si="6"/>
        <v>7245.3499999999995</v>
      </c>
      <c r="N18" s="13">
        <f t="shared" si="7"/>
        <v>7073.9</v>
      </c>
      <c r="O18" s="13">
        <f t="shared" si="8"/>
        <v>7823.2</v>
      </c>
      <c r="P18" s="13">
        <f t="shared" si="9"/>
        <v>8108.95</v>
      </c>
      <c r="Q18" s="13" t="e">
        <f t="shared" si="10"/>
        <v>#N/A</v>
      </c>
      <c r="R18" s="13">
        <f t="shared" si="11"/>
        <v>7073.9</v>
      </c>
      <c r="S18" s="13">
        <f t="shared" si="12"/>
        <v>8108.95</v>
      </c>
      <c r="T18" s="13">
        <f t="shared" si="13"/>
        <v>1035.0500000000002</v>
      </c>
    </row>
    <row r="19" spans="1:20">
      <c r="A19" s="9">
        <v>45643</v>
      </c>
      <c r="B19" s="7">
        <f>_xlfn.IFNA(INDEX('Data ARA PJK'!$A$7:$AW$5000,MATCH(DATE('Graphs ARA PJK'!B$4,MONTH($A19),DAY($A19)),'Data ARA PJK'!$A$7:$A$5000,0), MATCH('Graphs ARA PJK'!B$3,'Data ARA PJK'!$A$3:$X$3,0)), B18)</f>
        <v>1263</v>
      </c>
      <c r="C19" s="7">
        <f>_xlfn.IFNA(INDEX('Data ARA PJK'!$A$7:$AW$5000,MATCH(DATE('Graphs ARA PJK'!C$4,MONTH($A19),DAY($A19)),'Data ARA PJK'!$A$7:$A$5000,0), MATCH('Graphs ARA PJK'!B$3,'Data ARA PJK'!$A$3:$X$3,0)), C18)</f>
        <v>1087</v>
      </c>
      <c r="D19" s="7">
        <f>_xlfn.IFNA(INDEX('Data ARA PJK'!$A$7:$AW$5000,MATCH(DATE('Graphs ARA PJK'!D$4,MONTH($A19),DAY($A19)),'Data ARA PJK'!$A$7:$A$5000,0), MATCH('Graphs ARA PJK'!B$3,'Data ARA PJK'!$A$3:$X$3,0)), D18)</f>
        <v>1114</v>
      </c>
      <c r="E19" s="7">
        <f>_xlfn.IFNA(INDEX('Data ARA PJK'!$A$7:$AW$5000,MATCH(DATE('Graphs ARA PJK'!E$4,MONTH($A19),DAY($A19)),'Data ARA PJK'!$A$7:$A$5000,0), MATCH('Graphs ARA PJK'!B$3,'Data ARA PJK'!$A$3:$X$3,0)), E18)</f>
        <v>1232</v>
      </c>
      <c r="F19" s="7">
        <f>_xlfn.IFNA(INDEX('Data ARA PJK'!$A$7:$AW$5000,MATCH(DATE('Graphs ARA PJK'!F$4,MONTH($A19),DAY($A19)),'Data ARA PJK'!$A$7:$A$5000,0), MATCH('Graphs ARA PJK'!B$3,'Data ARA PJK'!$A$3:$X$3,0)), F18)</f>
        <v>1277</v>
      </c>
      <c r="G19" s="7" t="e">
        <f>_xlfn.IFNA(INDEX('Data ARA PJK'!$A$7:$AW$5000,MATCH(DATE('Graphs ARA PJK'!G$4,MONTH($A19),DAY($A19)),'Data ARA PJK'!$A$7:$A$5000,0), MATCH('Graphs ARA PJK'!B$3,'Data ARA PJK'!$A$3:$X$3,0)), G18)</f>
        <v>#N/A</v>
      </c>
      <c r="H19" s="7">
        <f t="shared" si="1"/>
        <v>1087</v>
      </c>
      <c r="I19" s="7">
        <f t="shared" si="2"/>
        <v>1277</v>
      </c>
      <c r="J19" s="7">
        <f t="shared" si="3"/>
        <v>190</v>
      </c>
      <c r="K19" s="9">
        <f t="shared" si="4"/>
        <v>45643</v>
      </c>
      <c r="L19" s="13">
        <f t="shared" si="5"/>
        <v>8020.0499999999993</v>
      </c>
      <c r="M19" s="13">
        <f t="shared" si="6"/>
        <v>6902.45</v>
      </c>
      <c r="N19" s="13">
        <f t="shared" si="7"/>
        <v>7073.9</v>
      </c>
      <c r="O19" s="13">
        <f t="shared" si="8"/>
        <v>7823.2</v>
      </c>
      <c r="P19" s="13">
        <f t="shared" si="9"/>
        <v>8108.95</v>
      </c>
      <c r="Q19" s="13" t="e">
        <f t="shared" si="10"/>
        <v>#N/A</v>
      </c>
      <c r="R19" s="13">
        <f t="shared" si="11"/>
        <v>6902.45</v>
      </c>
      <c r="S19" s="13">
        <f t="shared" si="12"/>
        <v>8108.95</v>
      </c>
      <c r="T19" s="13">
        <f t="shared" si="13"/>
        <v>1206.5</v>
      </c>
    </row>
    <row r="20" spans="1:20">
      <c r="A20" s="9">
        <v>45642</v>
      </c>
      <c r="B20" s="7">
        <f>_xlfn.IFNA(INDEX('Data ARA PJK'!$A$7:$AW$5000,MATCH(DATE('Graphs ARA PJK'!B$4,MONTH($A20),DAY($A20)),'Data ARA PJK'!$A$7:$A$5000,0), MATCH('Graphs ARA PJK'!B$3,'Data ARA PJK'!$A$3:$X$3,0)), B19)</f>
        <v>1263</v>
      </c>
      <c r="C20" s="7">
        <f>_xlfn.IFNA(INDEX('Data ARA PJK'!$A$7:$AW$5000,MATCH(DATE('Graphs ARA PJK'!C$4,MONTH($A20),DAY($A20)),'Data ARA PJK'!$A$7:$A$5000,0), MATCH('Graphs ARA PJK'!B$3,'Data ARA PJK'!$A$3:$X$3,0)), C19)</f>
        <v>1087</v>
      </c>
      <c r="D20" s="7">
        <f>_xlfn.IFNA(INDEX('Data ARA PJK'!$A$7:$AW$5000,MATCH(DATE('Graphs ARA PJK'!D$4,MONTH($A20),DAY($A20)),'Data ARA PJK'!$A$7:$A$5000,0), MATCH('Graphs ARA PJK'!B$3,'Data ARA PJK'!$A$3:$X$3,0)), D19)</f>
        <v>1057</v>
      </c>
      <c r="E20" s="7">
        <f>_xlfn.IFNA(INDEX('Data ARA PJK'!$A$7:$AW$5000,MATCH(DATE('Graphs ARA PJK'!E$4,MONTH($A20),DAY($A20)),'Data ARA PJK'!$A$7:$A$5000,0), MATCH('Graphs ARA PJK'!B$3,'Data ARA PJK'!$A$3:$X$3,0)), E19)</f>
        <v>1232</v>
      </c>
      <c r="F20" s="7">
        <f>_xlfn.IFNA(INDEX('Data ARA PJK'!$A$7:$AW$5000,MATCH(DATE('Graphs ARA PJK'!F$4,MONTH($A20),DAY($A20)),'Data ARA PJK'!$A$7:$A$5000,0), MATCH('Graphs ARA PJK'!B$3,'Data ARA PJK'!$A$3:$X$3,0)), F19)</f>
        <v>1277</v>
      </c>
      <c r="G20" s="7" t="e">
        <f>_xlfn.IFNA(INDEX('Data ARA PJK'!$A$7:$AW$5000,MATCH(DATE('Graphs ARA PJK'!G$4,MONTH($A20),DAY($A20)),'Data ARA PJK'!$A$7:$A$5000,0), MATCH('Graphs ARA PJK'!B$3,'Data ARA PJK'!$A$3:$X$3,0)), G19)</f>
        <v>#N/A</v>
      </c>
      <c r="H20" s="7">
        <f t="shared" si="1"/>
        <v>1057</v>
      </c>
      <c r="I20" s="7">
        <f t="shared" si="2"/>
        <v>1277</v>
      </c>
      <c r="J20" s="7">
        <f t="shared" si="3"/>
        <v>220</v>
      </c>
      <c r="K20" s="9">
        <f t="shared" si="4"/>
        <v>45642</v>
      </c>
      <c r="L20" s="13">
        <f t="shared" si="5"/>
        <v>8020.0499999999993</v>
      </c>
      <c r="M20" s="13">
        <f t="shared" si="6"/>
        <v>6902.45</v>
      </c>
      <c r="N20" s="13">
        <f t="shared" si="7"/>
        <v>6711.95</v>
      </c>
      <c r="O20" s="13">
        <f t="shared" si="8"/>
        <v>7823.2</v>
      </c>
      <c r="P20" s="13">
        <f t="shared" si="9"/>
        <v>8108.95</v>
      </c>
      <c r="Q20" s="13" t="e">
        <f t="shared" si="10"/>
        <v>#N/A</v>
      </c>
      <c r="R20" s="13">
        <f t="shared" si="11"/>
        <v>6711.95</v>
      </c>
      <c r="S20" s="13">
        <f t="shared" si="12"/>
        <v>8108.95</v>
      </c>
      <c r="T20" s="13">
        <f t="shared" si="13"/>
        <v>1397</v>
      </c>
    </row>
    <row r="21" spans="1:20">
      <c r="A21" s="9">
        <v>45641</v>
      </c>
      <c r="B21" s="7">
        <f>_xlfn.IFNA(INDEX('Data ARA PJK'!$A$7:$AW$5000,MATCH(DATE('Graphs ARA PJK'!B$4,MONTH($A21),DAY($A21)),'Data ARA PJK'!$A$7:$A$5000,0), MATCH('Graphs ARA PJK'!B$3,'Data ARA PJK'!$A$3:$X$3,0)), B20)</f>
        <v>1263</v>
      </c>
      <c r="C21" s="7">
        <f>_xlfn.IFNA(INDEX('Data ARA PJK'!$A$7:$AW$5000,MATCH(DATE('Graphs ARA PJK'!C$4,MONTH($A21),DAY($A21)),'Data ARA PJK'!$A$7:$A$5000,0), MATCH('Graphs ARA PJK'!B$3,'Data ARA PJK'!$A$3:$X$3,0)), C20)</f>
        <v>1087</v>
      </c>
      <c r="D21" s="7">
        <f>_xlfn.IFNA(INDEX('Data ARA PJK'!$A$7:$AW$5000,MATCH(DATE('Graphs ARA PJK'!D$4,MONTH($A21),DAY($A21)),'Data ARA PJK'!$A$7:$A$5000,0), MATCH('Graphs ARA PJK'!B$3,'Data ARA PJK'!$A$3:$X$3,0)), D20)</f>
        <v>1057</v>
      </c>
      <c r="E21" s="7">
        <f>_xlfn.IFNA(INDEX('Data ARA PJK'!$A$7:$AW$5000,MATCH(DATE('Graphs ARA PJK'!E$4,MONTH($A21),DAY($A21)),'Data ARA PJK'!$A$7:$A$5000,0), MATCH('Graphs ARA PJK'!B$3,'Data ARA PJK'!$A$3:$X$3,0)), E20)</f>
        <v>1205</v>
      </c>
      <c r="F21" s="7">
        <f>_xlfn.IFNA(INDEX('Data ARA PJK'!$A$7:$AW$5000,MATCH(DATE('Graphs ARA PJK'!F$4,MONTH($A21),DAY($A21)),'Data ARA PJK'!$A$7:$A$5000,0), MATCH('Graphs ARA PJK'!B$3,'Data ARA PJK'!$A$3:$X$3,0)), F20)</f>
        <v>1277</v>
      </c>
      <c r="G21" s="7" t="e">
        <f>_xlfn.IFNA(INDEX('Data ARA PJK'!$A$7:$AW$5000,MATCH(DATE('Graphs ARA PJK'!G$4,MONTH($A21),DAY($A21)),'Data ARA PJK'!$A$7:$A$5000,0), MATCH('Graphs ARA PJK'!B$3,'Data ARA PJK'!$A$3:$X$3,0)), G20)</f>
        <v>#N/A</v>
      </c>
      <c r="H21" s="7">
        <f t="shared" si="1"/>
        <v>1057</v>
      </c>
      <c r="I21" s="7">
        <f t="shared" si="2"/>
        <v>1277</v>
      </c>
      <c r="J21" s="7">
        <f t="shared" si="3"/>
        <v>220</v>
      </c>
      <c r="K21" s="9">
        <f t="shared" si="4"/>
        <v>45641</v>
      </c>
      <c r="L21" s="13">
        <f t="shared" si="5"/>
        <v>8020.0499999999993</v>
      </c>
      <c r="M21" s="13">
        <f t="shared" si="6"/>
        <v>6902.45</v>
      </c>
      <c r="N21" s="13">
        <f t="shared" si="7"/>
        <v>6711.95</v>
      </c>
      <c r="O21" s="13">
        <f t="shared" si="8"/>
        <v>7651.75</v>
      </c>
      <c r="P21" s="13">
        <f t="shared" si="9"/>
        <v>8108.95</v>
      </c>
      <c r="Q21" s="13" t="e">
        <f t="shared" si="10"/>
        <v>#N/A</v>
      </c>
      <c r="R21" s="13">
        <f t="shared" si="11"/>
        <v>6711.95</v>
      </c>
      <c r="S21" s="13">
        <f t="shared" si="12"/>
        <v>8108.95</v>
      </c>
      <c r="T21" s="13">
        <f t="shared" si="13"/>
        <v>1397</v>
      </c>
    </row>
    <row r="22" spans="1:20">
      <c r="A22" s="9">
        <v>45640</v>
      </c>
      <c r="B22" s="7">
        <f>_xlfn.IFNA(INDEX('Data ARA PJK'!$A$7:$AW$5000,MATCH(DATE('Graphs ARA PJK'!B$4,MONTH($A22),DAY($A22)),'Data ARA PJK'!$A$7:$A$5000,0), MATCH('Graphs ARA PJK'!B$3,'Data ARA PJK'!$A$3:$X$3,0)), B21)</f>
        <v>1263</v>
      </c>
      <c r="C22" s="7">
        <f>_xlfn.IFNA(INDEX('Data ARA PJK'!$A$7:$AW$5000,MATCH(DATE('Graphs ARA PJK'!C$4,MONTH($A22),DAY($A22)),'Data ARA PJK'!$A$7:$A$5000,0), MATCH('Graphs ARA PJK'!B$3,'Data ARA PJK'!$A$3:$X$3,0)), C21)</f>
        <v>1087</v>
      </c>
      <c r="D22" s="7">
        <f>_xlfn.IFNA(INDEX('Data ARA PJK'!$A$7:$AW$5000,MATCH(DATE('Graphs ARA PJK'!D$4,MONTH($A22),DAY($A22)),'Data ARA PJK'!$A$7:$A$5000,0), MATCH('Graphs ARA PJK'!B$3,'Data ARA PJK'!$A$3:$X$3,0)), D21)</f>
        <v>1057</v>
      </c>
      <c r="E22" s="7">
        <f>_xlfn.IFNA(INDEX('Data ARA PJK'!$A$7:$AW$5000,MATCH(DATE('Graphs ARA PJK'!E$4,MONTH($A22),DAY($A22)),'Data ARA PJK'!$A$7:$A$5000,0), MATCH('Graphs ARA PJK'!B$3,'Data ARA PJK'!$A$3:$X$3,0)), E21)</f>
        <v>1205</v>
      </c>
      <c r="F22" s="7">
        <f>_xlfn.IFNA(INDEX('Data ARA PJK'!$A$7:$AW$5000,MATCH(DATE('Graphs ARA PJK'!F$4,MONTH($A22),DAY($A22)),'Data ARA PJK'!$A$7:$A$5000,0), MATCH('Graphs ARA PJK'!B$3,'Data ARA PJK'!$A$3:$X$3,0)), F21)</f>
        <v>1277</v>
      </c>
      <c r="G22" s="7" t="e">
        <f>_xlfn.IFNA(INDEX('Data ARA PJK'!$A$7:$AW$5000,MATCH(DATE('Graphs ARA PJK'!G$4,MONTH($A22),DAY($A22)),'Data ARA PJK'!$A$7:$A$5000,0), MATCH('Graphs ARA PJK'!B$3,'Data ARA PJK'!$A$3:$X$3,0)), G21)</f>
        <v>#N/A</v>
      </c>
      <c r="H22" s="7">
        <f t="shared" si="1"/>
        <v>1057</v>
      </c>
      <c r="I22" s="7">
        <f t="shared" si="2"/>
        <v>1277</v>
      </c>
      <c r="J22" s="7">
        <f t="shared" si="3"/>
        <v>220</v>
      </c>
      <c r="K22" s="9">
        <f t="shared" si="4"/>
        <v>45640</v>
      </c>
      <c r="L22" s="13">
        <f t="shared" si="5"/>
        <v>8020.0499999999993</v>
      </c>
      <c r="M22" s="13">
        <f t="shared" si="6"/>
        <v>6902.45</v>
      </c>
      <c r="N22" s="13">
        <f t="shared" si="7"/>
        <v>6711.95</v>
      </c>
      <c r="O22" s="13">
        <f t="shared" si="8"/>
        <v>7651.75</v>
      </c>
      <c r="P22" s="13">
        <f t="shared" si="9"/>
        <v>8108.95</v>
      </c>
      <c r="Q22" s="13" t="e">
        <f t="shared" si="10"/>
        <v>#N/A</v>
      </c>
      <c r="R22" s="13">
        <f t="shared" si="11"/>
        <v>6711.95</v>
      </c>
      <c r="S22" s="13">
        <f t="shared" si="12"/>
        <v>8108.95</v>
      </c>
      <c r="T22" s="13">
        <f t="shared" si="13"/>
        <v>1397</v>
      </c>
    </row>
    <row r="23" spans="1:20">
      <c r="A23" s="9">
        <v>45639</v>
      </c>
      <c r="B23" s="7">
        <f>_xlfn.IFNA(INDEX('Data ARA PJK'!$A$7:$AW$5000,MATCH(DATE('Graphs ARA PJK'!B$4,MONTH($A23),DAY($A23)),'Data ARA PJK'!$A$7:$A$5000,0), MATCH('Graphs ARA PJK'!B$3,'Data ARA PJK'!$A$3:$X$3,0)), B22)</f>
        <v>1263</v>
      </c>
      <c r="C23" s="7">
        <f>_xlfn.IFNA(INDEX('Data ARA PJK'!$A$7:$AW$5000,MATCH(DATE('Graphs ARA PJK'!C$4,MONTH($A23),DAY($A23)),'Data ARA PJK'!$A$7:$A$5000,0), MATCH('Graphs ARA PJK'!B$3,'Data ARA PJK'!$A$3:$X$3,0)), C22)</f>
        <v>1087</v>
      </c>
      <c r="D23" s="7">
        <f>_xlfn.IFNA(INDEX('Data ARA PJK'!$A$7:$AW$5000,MATCH(DATE('Graphs ARA PJK'!D$4,MONTH($A23),DAY($A23)),'Data ARA PJK'!$A$7:$A$5000,0), MATCH('Graphs ARA PJK'!B$3,'Data ARA PJK'!$A$3:$X$3,0)), D22)</f>
        <v>1057</v>
      </c>
      <c r="E23" s="7">
        <f>_xlfn.IFNA(INDEX('Data ARA PJK'!$A$7:$AW$5000,MATCH(DATE('Graphs ARA PJK'!E$4,MONTH($A23),DAY($A23)),'Data ARA PJK'!$A$7:$A$5000,0), MATCH('Graphs ARA PJK'!B$3,'Data ARA PJK'!$A$3:$X$3,0)), E22)</f>
        <v>1205</v>
      </c>
      <c r="F23" s="7">
        <f>_xlfn.IFNA(INDEX('Data ARA PJK'!$A$7:$AW$5000,MATCH(DATE('Graphs ARA PJK'!F$4,MONTH($A23),DAY($A23)),'Data ARA PJK'!$A$7:$A$5000,0), MATCH('Graphs ARA PJK'!B$3,'Data ARA PJK'!$A$3:$X$3,0)), F22)</f>
        <v>1288</v>
      </c>
      <c r="G23" s="7" t="e">
        <f>_xlfn.IFNA(INDEX('Data ARA PJK'!$A$7:$AW$5000,MATCH(DATE('Graphs ARA PJK'!G$4,MONTH($A23),DAY($A23)),'Data ARA PJK'!$A$7:$A$5000,0), MATCH('Graphs ARA PJK'!B$3,'Data ARA PJK'!$A$3:$X$3,0)), G22)</f>
        <v>#N/A</v>
      </c>
      <c r="H23" s="7">
        <f t="shared" si="1"/>
        <v>1057</v>
      </c>
      <c r="I23" s="7">
        <f t="shared" si="2"/>
        <v>1288</v>
      </c>
      <c r="J23" s="7">
        <f t="shared" si="3"/>
        <v>231</v>
      </c>
      <c r="K23" s="9">
        <f t="shared" si="4"/>
        <v>45639</v>
      </c>
      <c r="L23" s="13">
        <f t="shared" si="5"/>
        <v>8020.0499999999993</v>
      </c>
      <c r="M23" s="13">
        <f t="shared" si="6"/>
        <v>6902.45</v>
      </c>
      <c r="N23" s="13">
        <f t="shared" si="7"/>
        <v>6711.95</v>
      </c>
      <c r="O23" s="13">
        <f t="shared" si="8"/>
        <v>7651.75</v>
      </c>
      <c r="P23" s="13">
        <f t="shared" si="9"/>
        <v>8178.7999999999993</v>
      </c>
      <c r="Q23" s="13" t="e">
        <f t="shared" si="10"/>
        <v>#N/A</v>
      </c>
      <c r="R23" s="13">
        <f t="shared" si="11"/>
        <v>6711.95</v>
      </c>
      <c r="S23" s="13">
        <f t="shared" si="12"/>
        <v>8178.7999999999993</v>
      </c>
      <c r="T23" s="13">
        <f t="shared" si="13"/>
        <v>1466.8499999999995</v>
      </c>
    </row>
    <row r="24" spans="1:20">
      <c r="A24" s="9">
        <v>45638</v>
      </c>
      <c r="B24" s="7">
        <f>_xlfn.IFNA(INDEX('Data ARA PJK'!$A$7:$AW$5000,MATCH(DATE('Graphs ARA PJK'!B$4,MONTH($A24),DAY($A24)),'Data ARA PJK'!$A$7:$A$5000,0), MATCH('Graphs ARA PJK'!B$3,'Data ARA PJK'!$A$3:$X$3,0)), B23)</f>
        <v>1263</v>
      </c>
      <c r="C24" s="7">
        <f>_xlfn.IFNA(INDEX('Data ARA PJK'!$A$7:$AW$5000,MATCH(DATE('Graphs ARA PJK'!C$4,MONTH($A24),DAY($A24)),'Data ARA PJK'!$A$7:$A$5000,0), MATCH('Graphs ARA PJK'!B$3,'Data ARA PJK'!$A$3:$X$3,0)), C23)</f>
        <v>1087</v>
      </c>
      <c r="D24" s="7">
        <f>_xlfn.IFNA(INDEX('Data ARA PJK'!$A$7:$AW$5000,MATCH(DATE('Graphs ARA PJK'!D$4,MONTH($A24),DAY($A24)),'Data ARA PJK'!$A$7:$A$5000,0), MATCH('Graphs ARA PJK'!B$3,'Data ARA PJK'!$A$3:$X$3,0)), D23)</f>
        <v>1057</v>
      </c>
      <c r="E24" s="7">
        <f>_xlfn.IFNA(INDEX('Data ARA PJK'!$A$7:$AW$5000,MATCH(DATE('Graphs ARA PJK'!E$4,MONTH($A24),DAY($A24)),'Data ARA PJK'!$A$7:$A$5000,0), MATCH('Graphs ARA PJK'!B$3,'Data ARA PJK'!$A$3:$X$3,0)), E23)</f>
        <v>1205</v>
      </c>
      <c r="F24" s="7">
        <f>_xlfn.IFNA(INDEX('Data ARA PJK'!$A$7:$AW$5000,MATCH(DATE('Graphs ARA PJK'!F$4,MONTH($A24),DAY($A24)),'Data ARA PJK'!$A$7:$A$5000,0), MATCH('Graphs ARA PJK'!B$3,'Data ARA PJK'!$A$3:$X$3,0)), F23)</f>
        <v>1288</v>
      </c>
      <c r="G24" s="7" t="e">
        <f>_xlfn.IFNA(INDEX('Data ARA PJK'!$A$7:$AW$5000,MATCH(DATE('Graphs ARA PJK'!G$4,MONTH($A24),DAY($A24)),'Data ARA PJK'!$A$7:$A$5000,0), MATCH('Graphs ARA PJK'!B$3,'Data ARA PJK'!$A$3:$X$3,0)), G23)</f>
        <v>#N/A</v>
      </c>
      <c r="H24" s="7">
        <f t="shared" si="1"/>
        <v>1057</v>
      </c>
      <c r="I24" s="7">
        <f t="shared" si="2"/>
        <v>1288</v>
      </c>
      <c r="J24" s="7">
        <f t="shared" si="3"/>
        <v>231</v>
      </c>
      <c r="K24" s="9">
        <f t="shared" si="4"/>
        <v>45638</v>
      </c>
      <c r="L24" s="13">
        <f t="shared" si="5"/>
        <v>8020.0499999999993</v>
      </c>
      <c r="M24" s="13">
        <f t="shared" si="6"/>
        <v>6902.45</v>
      </c>
      <c r="N24" s="13">
        <f t="shared" si="7"/>
        <v>6711.95</v>
      </c>
      <c r="O24" s="13">
        <f t="shared" si="8"/>
        <v>7651.75</v>
      </c>
      <c r="P24" s="13">
        <f t="shared" si="9"/>
        <v>8178.7999999999993</v>
      </c>
      <c r="Q24" s="13" t="e">
        <f t="shared" si="10"/>
        <v>#N/A</v>
      </c>
      <c r="R24" s="13">
        <f t="shared" si="11"/>
        <v>6711.95</v>
      </c>
      <c r="S24" s="13">
        <f t="shared" si="12"/>
        <v>8178.7999999999993</v>
      </c>
      <c r="T24" s="13">
        <f t="shared" si="13"/>
        <v>1466.8499999999995</v>
      </c>
    </row>
    <row r="25" spans="1:20">
      <c r="A25" s="9">
        <v>45637</v>
      </c>
      <c r="B25" s="7">
        <f>_xlfn.IFNA(INDEX('Data ARA PJK'!$A$7:$AW$5000,MATCH(DATE('Graphs ARA PJK'!B$4,MONTH($A25),DAY($A25)),'Data ARA PJK'!$A$7:$A$5000,0), MATCH('Graphs ARA PJK'!B$3,'Data ARA PJK'!$A$3:$X$3,0)), B24)</f>
        <v>1171</v>
      </c>
      <c r="C25" s="7">
        <f>_xlfn.IFNA(INDEX('Data ARA PJK'!$A$7:$AW$5000,MATCH(DATE('Graphs ARA PJK'!C$4,MONTH($A25),DAY($A25)),'Data ARA PJK'!$A$7:$A$5000,0), MATCH('Graphs ARA PJK'!B$3,'Data ARA PJK'!$A$3:$X$3,0)), C24)</f>
        <v>1087</v>
      </c>
      <c r="D25" s="7">
        <f>_xlfn.IFNA(INDEX('Data ARA PJK'!$A$7:$AW$5000,MATCH(DATE('Graphs ARA PJK'!D$4,MONTH($A25),DAY($A25)),'Data ARA PJK'!$A$7:$A$5000,0), MATCH('Graphs ARA PJK'!B$3,'Data ARA PJK'!$A$3:$X$3,0)), D24)</f>
        <v>1057</v>
      </c>
      <c r="E25" s="7">
        <f>_xlfn.IFNA(INDEX('Data ARA PJK'!$A$7:$AW$5000,MATCH(DATE('Graphs ARA PJK'!E$4,MONTH($A25),DAY($A25)),'Data ARA PJK'!$A$7:$A$5000,0), MATCH('Graphs ARA PJK'!B$3,'Data ARA PJK'!$A$3:$X$3,0)), E24)</f>
        <v>1205</v>
      </c>
      <c r="F25" s="7">
        <f>_xlfn.IFNA(INDEX('Data ARA PJK'!$A$7:$AW$5000,MATCH(DATE('Graphs ARA PJK'!F$4,MONTH($A25),DAY($A25)),'Data ARA PJK'!$A$7:$A$5000,0), MATCH('Graphs ARA PJK'!B$3,'Data ARA PJK'!$A$3:$X$3,0)), F24)</f>
        <v>1288</v>
      </c>
      <c r="G25" s="7" t="e">
        <f>_xlfn.IFNA(INDEX('Data ARA PJK'!$A$7:$AW$5000,MATCH(DATE('Graphs ARA PJK'!G$4,MONTH($A25),DAY($A25)),'Data ARA PJK'!$A$7:$A$5000,0), MATCH('Graphs ARA PJK'!B$3,'Data ARA PJK'!$A$3:$X$3,0)), G24)</f>
        <v>#N/A</v>
      </c>
      <c r="H25" s="7">
        <f t="shared" si="1"/>
        <v>1057</v>
      </c>
      <c r="I25" s="7">
        <f t="shared" si="2"/>
        <v>1288</v>
      </c>
      <c r="J25" s="7">
        <f t="shared" si="3"/>
        <v>231</v>
      </c>
      <c r="K25" s="9">
        <f t="shared" si="4"/>
        <v>45637</v>
      </c>
      <c r="L25" s="13">
        <f t="shared" si="5"/>
        <v>7435.8499999999995</v>
      </c>
      <c r="M25" s="13">
        <f t="shared" si="6"/>
        <v>6902.45</v>
      </c>
      <c r="N25" s="13">
        <f t="shared" si="7"/>
        <v>6711.95</v>
      </c>
      <c r="O25" s="13">
        <f t="shared" si="8"/>
        <v>7651.75</v>
      </c>
      <c r="P25" s="13">
        <f t="shared" si="9"/>
        <v>8178.7999999999993</v>
      </c>
      <c r="Q25" s="13" t="e">
        <f t="shared" si="10"/>
        <v>#N/A</v>
      </c>
      <c r="R25" s="13">
        <f t="shared" si="11"/>
        <v>6711.95</v>
      </c>
      <c r="S25" s="13">
        <f t="shared" si="12"/>
        <v>8178.7999999999993</v>
      </c>
      <c r="T25" s="13">
        <f t="shared" si="13"/>
        <v>1466.8499999999995</v>
      </c>
    </row>
    <row r="26" spans="1:20">
      <c r="A26" s="9">
        <v>45636</v>
      </c>
      <c r="B26" s="7">
        <f>_xlfn.IFNA(INDEX('Data ARA PJK'!$A$7:$AW$5000,MATCH(DATE('Graphs ARA PJK'!B$4,MONTH($A26),DAY($A26)),'Data ARA PJK'!$A$7:$A$5000,0), MATCH('Graphs ARA PJK'!B$3,'Data ARA PJK'!$A$3:$X$3,0)), B25)</f>
        <v>1171</v>
      </c>
      <c r="C26" s="7">
        <f>_xlfn.IFNA(INDEX('Data ARA PJK'!$A$7:$AW$5000,MATCH(DATE('Graphs ARA PJK'!C$4,MONTH($A26),DAY($A26)),'Data ARA PJK'!$A$7:$A$5000,0), MATCH('Graphs ARA PJK'!B$3,'Data ARA PJK'!$A$3:$X$3,0)), C25)</f>
        <v>1169</v>
      </c>
      <c r="D26" s="7">
        <f>_xlfn.IFNA(INDEX('Data ARA PJK'!$A$7:$AW$5000,MATCH(DATE('Graphs ARA PJK'!D$4,MONTH($A26),DAY($A26)),'Data ARA PJK'!$A$7:$A$5000,0), MATCH('Graphs ARA PJK'!B$3,'Data ARA PJK'!$A$3:$X$3,0)), D25)</f>
        <v>1057</v>
      </c>
      <c r="E26" s="7">
        <f>_xlfn.IFNA(INDEX('Data ARA PJK'!$A$7:$AW$5000,MATCH(DATE('Graphs ARA PJK'!E$4,MONTH($A26),DAY($A26)),'Data ARA PJK'!$A$7:$A$5000,0), MATCH('Graphs ARA PJK'!B$3,'Data ARA PJK'!$A$3:$X$3,0)), E25)</f>
        <v>1205</v>
      </c>
      <c r="F26" s="7">
        <f>_xlfn.IFNA(INDEX('Data ARA PJK'!$A$7:$AW$5000,MATCH(DATE('Graphs ARA PJK'!F$4,MONTH($A26),DAY($A26)),'Data ARA PJK'!$A$7:$A$5000,0), MATCH('Graphs ARA PJK'!B$3,'Data ARA PJK'!$A$3:$X$3,0)), F25)</f>
        <v>1288</v>
      </c>
      <c r="G26" s="7" t="e">
        <f>_xlfn.IFNA(INDEX('Data ARA PJK'!$A$7:$AW$5000,MATCH(DATE('Graphs ARA PJK'!G$4,MONTH($A26),DAY($A26)),'Data ARA PJK'!$A$7:$A$5000,0), MATCH('Graphs ARA PJK'!B$3,'Data ARA PJK'!$A$3:$X$3,0)), G25)</f>
        <v>#N/A</v>
      </c>
      <c r="H26" s="7">
        <f t="shared" si="1"/>
        <v>1057</v>
      </c>
      <c r="I26" s="7">
        <f t="shared" si="2"/>
        <v>1288</v>
      </c>
      <c r="J26" s="7">
        <f t="shared" si="3"/>
        <v>231</v>
      </c>
      <c r="K26" s="9">
        <f t="shared" si="4"/>
        <v>45636</v>
      </c>
      <c r="L26" s="13">
        <f t="shared" si="5"/>
        <v>7435.8499999999995</v>
      </c>
      <c r="M26" s="13">
        <f t="shared" si="6"/>
        <v>7423.15</v>
      </c>
      <c r="N26" s="13">
        <f t="shared" si="7"/>
        <v>6711.95</v>
      </c>
      <c r="O26" s="13">
        <f t="shared" si="8"/>
        <v>7651.75</v>
      </c>
      <c r="P26" s="13">
        <f t="shared" si="9"/>
        <v>8178.7999999999993</v>
      </c>
      <c r="Q26" s="13" t="e">
        <f t="shared" si="10"/>
        <v>#N/A</v>
      </c>
      <c r="R26" s="13">
        <f t="shared" si="11"/>
        <v>6711.95</v>
      </c>
      <c r="S26" s="13">
        <f t="shared" si="12"/>
        <v>8178.7999999999993</v>
      </c>
      <c r="T26" s="13">
        <f t="shared" si="13"/>
        <v>1466.8499999999995</v>
      </c>
    </row>
    <row r="27" spans="1:20">
      <c r="A27" s="9">
        <v>45635</v>
      </c>
      <c r="B27" s="7">
        <f>_xlfn.IFNA(INDEX('Data ARA PJK'!$A$7:$AW$5000,MATCH(DATE('Graphs ARA PJK'!B$4,MONTH($A27),DAY($A27)),'Data ARA PJK'!$A$7:$A$5000,0), MATCH('Graphs ARA PJK'!B$3,'Data ARA PJK'!$A$3:$X$3,0)), B26)</f>
        <v>1171</v>
      </c>
      <c r="C27" s="7">
        <f>_xlfn.IFNA(INDEX('Data ARA PJK'!$A$7:$AW$5000,MATCH(DATE('Graphs ARA PJK'!C$4,MONTH($A27),DAY($A27)),'Data ARA PJK'!$A$7:$A$5000,0), MATCH('Graphs ARA PJK'!B$3,'Data ARA PJK'!$A$3:$X$3,0)), C26)</f>
        <v>1169</v>
      </c>
      <c r="D27" s="7">
        <f>_xlfn.IFNA(INDEX('Data ARA PJK'!$A$7:$AW$5000,MATCH(DATE('Graphs ARA PJK'!D$4,MONTH($A27),DAY($A27)),'Data ARA PJK'!$A$7:$A$5000,0), MATCH('Graphs ARA PJK'!B$3,'Data ARA PJK'!$A$3:$X$3,0)), D26)</f>
        <v>1079</v>
      </c>
      <c r="E27" s="7">
        <f>_xlfn.IFNA(INDEX('Data ARA PJK'!$A$7:$AW$5000,MATCH(DATE('Graphs ARA PJK'!E$4,MONTH($A27),DAY($A27)),'Data ARA PJK'!$A$7:$A$5000,0), MATCH('Graphs ARA PJK'!B$3,'Data ARA PJK'!$A$3:$X$3,0)), E26)</f>
        <v>1205</v>
      </c>
      <c r="F27" s="7">
        <f>_xlfn.IFNA(INDEX('Data ARA PJK'!$A$7:$AW$5000,MATCH(DATE('Graphs ARA PJK'!F$4,MONTH($A27),DAY($A27)),'Data ARA PJK'!$A$7:$A$5000,0), MATCH('Graphs ARA PJK'!B$3,'Data ARA PJK'!$A$3:$X$3,0)), F26)</f>
        <v>1288</v>
      </c>
      <c r="G27" s="7" t="e">
        <f>_xlfn.IFNA(INDEX('Data ARA PJK'!$A$7:$AW$5000,MATCH(DATE('Graphs ARA PJK'!G$4,MONTH($A27),DAY($A27)),'Data ARA PJK'!$A$7:$A$5000,0), MATCH('Graphs ARA PJK'!B$3,'Data ARA PJK'!$A$3:$X$3,0)), G26)</f>
        <v>#N/A</v>
      </c>
      <c r="H27" s="7">
        <f t="shared" si="1"/>
        <v>1079</v>
      </c>
      <c r="I27" s="7">
        <f t="shared" si="2"/>
        <v>1288</v>
      </c>
      <c r="J27" s="7">
        <f t="shared" si="3"/>
        <v>209</v>
      </c>
      <c r="K27" s="9">
        <f t="shared" si="4"/>
        <v>45635</v>
      </c>
      <c r="L27" s="13">
        <f t="shared" si="5"/>
        <v>7435.8499999999995</v>
      </c>
      <c r="M27" s="13">
        <f t="shared" si="6"/>
        <v>7423.15</v>
      </c>
      <c r="N27" s="13">
        <f t="shared" si="7"/>
        <v>6851.65</v>
      </c>
      <c r="O27" s="13">
        <f t="shared" si="8"/>
        <v>7651.75</v>
      </c>
      <c r="P27" s="13">
        <f t="shared" si="9"/>
        <v>8178.7999999999993</v>
      </c>
      <c r="Q27" s="13" t="e">
        <f t="shared" si="10"/>
        <v>#N/A</v>
      </c>
      <c r="R27" s="13">
        <f t="shared" si="11"/>
        <v>6851.65</v>
      </c>
      <c r="S27" s="13">
        <f t="shared" si="12"/>
        <v>8178.7999999999993</v>
      </c>
      <c r="T27" s="13">
        <f t="shared" si="13"/>
        <v>1327.1499999999996</v>
      </c>
    </row>
    <row r="28" spans="1:20">
      <c r="A28" s="9">
        <v>45634</v>
      </c>
      <c r="B28" s="7">
        <f>_xlfn.IFNA(INDEX('Data ARA PJK'!$A$7:$AW$5000,MATCH(DATE('Graphs ARA PJK'!B$4,MONTH($A28),DAY($A28)),'Data ARA PJK'!$A$7:$A$5000,0), MATCH('Graphs ARA PJK'!B$3,'Data ARA PJK'!$A$3:$X$3,0)), B27)</f>
        <v>1171</v>
      </c>
      <c r="C28" s="7">
        <f>_xlfn.IFNA(INDEX('Data ARA PJK'!$A$7:$AW$5000,MATCH(DATE('Graphs ARA PJK'!C$4,MONTH($A28),DAY($A28)),'Data ARA PJK'!$A$7:$A$5000,0), MATCH('Graphs ARA PJK'!B$3,'Data ARA PJK'!$A$3:$X$3,0)), C27)</f>
        <v>1169</v>
      </c>
      <c r="D28" s="7">
        <f>_xlfn.IFNA(INDEX('Data ARA PJK'!$A$7:$AW$5000,MATCH(DATE('Graphs ARA PJK'!D$4,MONTH($A28),DAY($A28)),'Data ARA PJK'!$A$7:$A$5000,0), MATCH('Graphs ARA PJK'!B$3,'Data ARA PJK'!$A$3:$X$3,0)), D27)</f>
        <v>1079</v>
      </c>
      <c r="E28" s="7">
        <f>_xlfn.IFNA(INDEX('Data ARA PJK'!$A$7:$AW$5000,MATCH(DATE('Graphs ARA PJK'!E$4,MONTH($A28),DAY($A28)),'Data ARA PJK'!$A$7:$A$5000,0), MATCH('Graphs ARA PJK'!B$3,'Data ARA PJK'!$A$3:$X$3,0)), E27)</f>
        <v>1256</v>
      </c>
      <c r="F28" s="7">
        <f>_xlfn.IFNA(INDEX('Data ARA PJK'!$A$7:$AW$5000,MATCH(DATE('Graphs ARA PJK'!F$4,MONTH($A28),DAY($A28)),'Data ARA PJK'!$A$7:$A$5000,0), MATCH('Graphs ARA PJK'!B$3,'Data ARA PJK'!$A$3:$X$3,0)), F27)</f>
        <v>1288</v>
      </c>
      <c r="G28" s="7" t="e">
        <f>_xlfn.IFNA(INDEX('Data ARA PJK'!$A$7:$AW$5000,MATCH(DATE('Graphs ARA PJK'!G$4,MONTH($A28),DAY($A28)),'Data ARA PJK'!$A$7:$A$5000,0), MATCH('Graphs ARA PJK'!B$3,'Data ARA PJK'!$A$3:$X$3,0)), G27)</f>
        <v>#N/A</v>
      </c>
      <c r="H28" s="7">
        <f t="shared" si="1"/>
        <v>1079</v>
      </c>
      <c r="I28" s="7">
        <f t="shared" si="2"/>
        <v>1288</v>
      </c>
      <c r="J28" s="7">
        <f t="shared" si="3"/>
        <v>209</v>
      </c>
      <c r="K28" s="9">
        <f t="shared" si="4"/>
        <v>45634</v>
      </c>
      <c r="L28" s="13">
        <f t="shared" si="5"/>
        <v>7435.8499999999995</v>
      </c>
      <c r="M28" s="13">
        <f t="shared" si="6"/>
        <v>7423.15</v>
      </c>
      <c r="N28" s="13">
        <f t="shared" si="7"/>
        <v>6851.65</v>
      </c>
      <c r="O28" s="13">
        <f t="shared" si="8"/>
        <v>7975.5999999999995</v>
      </c>
      <c r="P28" s="13">
        <f t="shared" si="9"/>
        <v>8178.7999999999993</v>
      </c>
      <c r="Q28" s="13" t="e">
        <f t="shared" si="10"/>
        <v>#N/A</v>
      </c>
      <c r="R28" s="13">
        <f t="shared" si="11"/>
        <v>6851.65</v>
      </c>
      <c r="S28" s="13">
        <f t="shared" si="12"/>
        <v>8178.7999999999993</v>
      </c>
      <c r="T28" s="13">
        <f t="shared" si="13"/>
        <v>1327.1499999999996</v>
      </c>
    </row>
    <row r="29" spans="1:20">
      <c r="A29" s="9">
        <v>45633</v>
      </c>
      <c r="B29" s="7">
        <f>_xlfn.IFNA(INDEX('Data ARA PJK'!$A$7:$AW$5000,MATCH(DATE('Graphs ARA PJK'!B$4,MONTH($A29),DAY($A29)),'Data ARA PJK'!$A$7:$A$5000,0), MATCH('Graphs ARA PJK'!B$3,'Data ARA PJK'!$A$3:$X$3,0)), B28)</f>
        <v>1171</v>
      </c>
      <c r="C29" s="7">
        <f>_xlfn.IFNA(INDEX('Data ARA PJK'!$A$7:$AW$5000,MATCH(DATE('Graphs ARA PJK'!C$4,MONTH($A29),DAY($A29)),'Data ARA PJK'!$A$7:$A$5000,0), MATCH('Graphs ARA PJK'!B$3,'Data ARA PJK'!$A$3:$X$3,0)), C28)</f>
        <v>1169</v>
      </c>
      <c r="D29" s="7">
        <f>_xlfn.IFNA(INDEX('Data ARA PJK'!$A$7:$AW$5000,MATCH(DATE('Graphs ARA PJK'!D$4,MONTH($A29),DAY($A29)),'Data ARA PJK'!$A$7:$A$5000,0), MATCH('Graphs ARA PJK'!B$3,'Data ARA PJK'!$A$3:$X$3,0)), D28)</f>
        <v>1079</v>
      </c>
      <c r="E29" s="7">
        <f>_xlfn.IFNA(INDEX('Data ARA PJK'!$A$7:$AW$5000,MATCH(DATE('Graphs ARA PJK'!E$4,MONTH($A29),DAY($A29)),'Data ARA PJK'!$A$7:$A$5000,0), MATCH('Graphs ARA PJK'!B$3,'Data ARA PJK'!$A$3:$X$3,0)), E28)</f>
        <v>1256</v>
      </c>
      <c r="F29" s="7">
        <f>_xlfn.IFNA(INDEX('Data ARA PJK'!$A$7:$AW$5000,MATCH(DATE('Graphs ARA PJK'!F$4,MONTH($A29),DAY($A29)),'Data ARA PJK'!$A$7:$A$5000,0), MATCH('Graphs ARA PJK'!B$3,'Data ARA PJK'!$A$3:$X$3,0)), F28)</f>
        <v>1288</v>
      </c>
      <c r="G29" s="7" t="e">
        <f>_xlfn.IFNA(INDEX('Data ARA PJK'!$A$7:$AW$5000,MATCH(DATE('Graphs ARA PJK'!G$4,MONTH($A29),DAY($A29)),'Data ARA PJK'!$A$7:$A$5000,0), MATCH('Graphs ARA PJK'!B$3,'Data ARA PJK'!$A$3:$X$3,0)), G28)</f>
        <v>#N/A</v>
      </c>
      <c r="H29" s="7">
        <f t="shared" si="1"/>
        <v>1079</v>
      </c>
      <c r="I29" s="7">
        <f t="shared" si="2"/>
        <v>1288</v>
      </c>
      <c r="J29" s="7">
        <f t="shared" si="3"/>
        <v>209</v>
      </c>
      <c r="K29" s="9">
        <f t="shared" si="4"/>
        <v>45633</v>
      </c>
      <c r="L29" s="13">
        <f t="shared" si="5"/>
        <v>7435.8499999999995</v>
      </c>
      <c r="M29" s="13">
        <f t="shared" si="6"/>
        <v>7423.15</v>
      </c>
      <c r="N29" s="13">
        <f t="shared" si="7"/>
        <v>6851.65</v>
      </c>
      <c r="O29" s="13">
        <f t="shared" si="8"/>
        <v>7975.5999999999995</v>
      </c>
      <c r="P29" s="13">
        <f t="shared" si="9"/>
        <v>8178.7999999999993</v>
      </c>
      <c r="Q29" s="13" t="e">
        <f t="shared" si="10"/>
        <v>#N/A</v>
      </c>
      <c r="R29" s="13">
        <f t="shared" si="11"/>
        <v>6851.65</v>
      </c>
      <c r="S29" s="13">
        <f t="shared" si="12"/>
        <v>8178.7999999999993</v>
      </c>
      <c r="T29" s="13">
        <f t="shared" si="13"/>
        <v>1327.1499999999996</v>
      </c>
    </row>
    <row r="30" spans="1:20">
      <c r="A30" s="9">
        <v>45632</v>
      </c>
      <c r="B30" s="7">
        <f>_xlfn.IFNA(INDEX('Data ARA PJK'!$A$7:$AW$5000,MATCH(DATE('Graphs ARA PJK'!B$4,MONTH($A30),DAY($A30)),'Data ARA PJK'!$A$7:$A$5000,0), MATCH('Graphs ARA PJK'!B$3,'Data ARA PJK'!$A$3:$X$3,0)), B29)</f>
        <v>1171</v>
      </c>
      <c r="C30" s="7">
        <f>_xlfn.IFNA(INDEX('Data ARA PJK'!$A$7:$AW$5000,MATCH(DATE('Graphs ARA PJK'!C$4,MONTH($A30),DAY($A30)),'Data ARA PJK'!$A$7:$A$5000,0), MATCH('Graphs ARA PJK'!B$3,'Data ARA PJK'!$A$3:$X$3,0)), C29)</f>
        <v>1169</v>
      </c>
      <c r="D30" s="7">
        <f>_xlfn.IFNA(INDEX('Data ARA PJK'!$A$7:$AW$5000,MATCH(DATE('Graphs ARA PJK'!D$4,MONTH($A30),DAY($A30)),'Data ARA PJK'!$A$7:$A$5000,0), MATCH('Graphs ARA PJK'!B$3,'Data ARA PJK'!$A$3:$X$3,0)), D29)</f>
        <v>1079</v>
      </c>
      <c r="E30" s="7">
        <f>_xlfn.IFNA(INDEX('Data ARA PJK'!$A$7:$AW$5000,MATCH(DATE('Graphs ARA PJK'!E$4,MONTH($A30),DAY($A30)),'Data ARA PJK'!$A$7:$A$5000,0), MATCH('Graphs ARA PJK'!B$3,'Data ARA PJK'!$A$3:$X$3,0)), E29)</f>
        <v>1256</v>
      </c>
      <c r="F30" s="7">
        <f>_xlfn.IFNA(INDEX('Data ARA PJK'!$A$7:$AW$5000,MATCH(DATE('Graphs ARA PJK'!F$4,MONTH($A30),DAY($A30)),'Data ARA PJK'!$A$7:$A$5000,0), MATCH('Graphs ARA PJK'!B$3,'Data ARA PJK'!$A$3:$X$3,0)), F29)</f>
        <v>1344</v>
      </c>
      <c r="G30" s="7" t="e">
        <f>_xlfn.IFNA(INDEX('Data ARA PJK'!$A$7:$AW$5000,MATCH(DATE('Graphs ARA PJK'!G$4,MONTH($A30),DAY($A30)),'Data ARA PJK'!$A$7:$A$5000,0), MATCH('Graphs ARA PJK'!B$3,'Data ARA PJK'!$A$3:$X$3,0)), G29)</f>
        <v>#N/A</v>
      </c>
      <c r="H30" s="7">
        <f t="shared" si="1"/>
        <v>1079</v>
      </c>
      <c r="I30" s="7">
        <f t="shared" si="2"/>
        <v>1344</v>
      </c>
      <c r="J30" s="7">
        <f t="shared" si="3"/>
        <v>265</v>
      </c>
      <c r="K30" s="9">
        <f t="shared" si="4"/>
        <v>45632</v>
      </c>
      <c r="L30" s="13">
        <f t="shared" si="5"/>
        <v>7435.8499999999995</v>
      </c>
      <c r="M30" s="13">
        <f t="shared" si="6"/>
        <v>7423.15</v>
      </c>
      <c r="N30" s="13">
        <f t="shared" si="7"/>
        <v>6851.65</v>
      </c>
      <c r="O30" s="13">
        <f t="shared" si="8"/>
        <v>7975.5999999999995</v>
      </c>
      <c r="P30" s="13">
        <f t="shared" si="9"/>
        <v>8534.4</v>
      </c>
      <c r="Q30" s="13" t="e">
        <f t="shared" si="10"/>
        <v>#N/A</v>
      </c>
      <c r="R30" s="13">
        <f t="shared" si="11"/>
        <v>6851.65</v>
      </c>
      <c r="S30" s="13">
        <f t="shared" si="12"/>
        <v>8534.4</v>
      </c>
      <c r="T30" s="13">
        <f t="shared" si="13"/>
        <v>1682.75</v>
      </c>
    </row>
    <row r="31" spans="1:20">
      <c r="A31" s="9">
        <v>45631</v>
      </c>
      <c r="B31" s="7">
        <f>_xlfn.IFNA(INDEX('Data ARA PJK'!$A$7:$AW$5000,MATCH(DATE('Graphs ARA PJK'!B$4,MONTH($A31),DAY($A31)),'Data ARA PJK'!$A$7:$A$5000,0), MATCH('Graphs ARA PJK'!B$3,'Data ARA PJK'!$A$3:$X$3,0)), B30)</f>
        <v>1171</v>
      </c>
      <c r="C31" s="7">
        <f>_xlfn.IFNA(INDEX('Data ARA PJK'!$A$7:$AW$5000,MATCH(DATE('Graphs ARA PJK'!C$4,MONTH($A31),DAY($A31)),'Data ARA PJK'!$A$7:$A$5000,0), MATCH('Graphs ARA PJK'!B$3,'Data ARA PJK'!$A$3:$X$3,0)), C30)</f>
        <v>1169</v>
      </c>
      <c r="D31" s="7">
        <f>_xlfn.IFNA(INDEX('Data ARA PJK'!$A$7:$AW$5000,MATCH(DATE('Graphs ARA PJK'!D$4,MONTH($A31),DAY($A31)),'Data ARA PJK'!$A$7:$A$5000,0), MATCH('Graphs ARA PJK'!B$3,'Data ARA PJK'!$A$3:$X$3,0)), D30)</f>
        <v>1079</v>
      </c>
      <c r="E31" s="7">
        <f>_xlfn.IFNA(INDEX('Data ARA PJK'!$A$7:$AW$5000,MATCH(DATE('Graphs ARA PJK'!E$4,MONTH($A31),DAY($A31)),'Data ARA PJK'!$A$7:$A$5000,0), MATCH('Graphs ARA PJK'!B$3,'Data ARA PJK'!$A$3:$X$3,0)), E30)</f>
        <v>1256</v>
      </c>
      <c r="F31" s="7">
        <f>_xlfn.IFNA(INDEX('Data ARA PJK'!$A$7:$AW$5000,MATCH(DATE('Graphs ARA PJK'!F$4,MONTH($A31),DAY($A31)),'Data ARA PJK'!$A$7:$A$5000,0), MATCH('Graphs ARA PJK'!B$3,'Data ARA PJK'!$A$3:$X$3,0)), F30)</f>
        <v>1344</v>
      </c>
      <c r="G31" s="7" t="e">
        <f>_xlfn.IFNA(INDEX('Data ARA PJK'!$A$7:$AW$5000,MATCH(DATE('Graphs ARA PJK'!G$4,MONTH($A31),DAY($A31)),'Data ARA PJK'!$A$7:$A$5000,0), MATCH('Graphs ARA PJK'!B$3,'Data ARA PJK'!$A$3:$X$3,0)), G30)</f>
        <v>#N/A</v>
      </c>
      <c r="H31" s="7">
        <f t="shared" si="1"/>
        <v>1079</v>
      </c>
      <c r="I31" s="7">
        <f t="shared" si="2"/>
        <v>1344</v>
      </c>
      <c r="J31" s="7">
        <f t="shared" si="3"/>
        <v>265</v>
      </c>
      <c r="K31" s="9">
        <f t="shared" si="4"/>
        <v>45631</v>
      </c>
      <c r="L31" s="13">
        <f t="shared" si="5"/>
        <v>7435.8499999999995</v>
      </c>
      <c r="M31" s="13">
        <f t="shared" si="6"/>
        <v>7423.15</v>
      </c>
      <c r="N31" s="13">
        <f t="shared" si="7"/>
        <v>6851.65</v>
      </c>
      <c r="O31" s="13">
        <f t="shared" si="8"/>
        <v>7975.5999999999995</v>
      </c>
      <c r="P31" s="13">
        <f t="shared" si="9"/>
        <v>8534.4</v>
      </c>
      <c r="Q31" s="13" t="e">
        <f t="shared" si="10"/>
        <v>#N/A</v>
      </c>
      <c r="R31" s="13">
        <f t="shared" si="11"/>
        <v>6851.65</v>
      </c>
      <c r="S31" s="13">
        <f t="shared" si="12"/>
        <v>8534.4</v>
      </c>
      <c r="T31" s="13">
        <f t="shared" si="13"/>
        <v>1682.75</v>
      </c>
    </row>
    <row r="32" spans="1:20">
      <c r="A32" s="9">
        <v>45630</v>
      </c>
      <c r="B32" s="7">
        <f>_xlfn.IFNA(INDEX('Data ARA PJK'!$A$7:$AW$5000,MATCH(DATE('Graphs ARA PJK'!B$4,MONTH($A32),DAY($A32)),'Data ARA PJK'!$A$7:$A$5000,0), MATCH('Graphs ARA PJK'!B$3,'Data ARA PJK'!$A$3:$X$3,0)), B31)</f>
        <v>1304</v>
      </c>
      <c r="C32" s="7">
        <f>_xlfn.IFNA(INDEX('Data ARA PJK'!$A$7:$AW$5000,MATCH(DATE('Graphs ARA PJK'!C$4,MONTH($A32),DAY($A32)),'Data ARA PJK'!$A$7:$A$5000,0), MATCH('Graphs ARA PJK'!B$3,'Data ARA PJK'!$A$3:$X$3,0)), C31)</f>
        <v>1169</v>
      </c>
      <c r="D32" s="7">
        <f>_xlfn.IFNA(INDEX('Data ARA PJK'!$A$7:$AW$5000,MATCH(DATE('Graphs ARA PJK'!D$4,MONTH($A32),DAY($A32)),'Data ARA PJK'!$A$7:$A$5000,0), MATCH('Graphs ARA PJK'!B$3,'Data ARA PJK'!$A$3:$X$3,0)), D31)</f>
        <v>1079</v>
      </c>
      <c r="E32" s="7">
        <f>_xlfn.IFNA(INDEX('Data ARA PJK'!$A$7:$AW$5000,MATCH(DATE('Graphs ARA PJK'!E$4,MONTH($A32),DAY($A32)),'Data ARA PJK'!$A$7:$A$5000,0), MATCH('Graphs ARA PJK'!B$3,'Data ARA PJK'!$A$3:$X$3,0)), E31)</f>
        <v>1256</v>
      </c>
      <c r="F32" s="7">
        <f>_xlfn.IFNA(INDEX('Data ARA PJK'!$A$7:$AW$5000,MATCH(DATE('Graphs ARA PJK'!F$4,MONTH($A32),DAY($A32)),'Data ARA PJK'!$A$7:$A$5000,0), MATCH('Graphs ARA PJK'!B$3,'Data ARA PJK'!$A$3:$X$3,0)), F31)</f>
        <v>1344</v>
      </c>
      <c r="G32" s="7" t="e">
        <f>_xlfn.IFNA(INDEX('Data ARA PJK'!$A$7:$AW$5000,MATCH(DATE('Graphs ARA PJK'!G$4,MONTH($A32),DAY($A32)),'Data ARA PJK'!$A$7:$A$5000,0), MATCH('Graphs ARA PJK'!B$3,'Data ARA PJK'!$A$3:$X$3,0)), G31)</f>
        <v>#N/A</v>
      </c>
      <c r="H32" s="7">
        <f t="shared" si="1"/>
        <v>1079</v>
      </c>
      <c r="I32" s="7">
        <f t="shared" si="2"/>
        <v>1344</v>
      </c>
      <c r="J32" s="7">
        <f t="shared" si="3"/>
        <v>265</v>
      </c>
      <c r="K32" s="9">
        <f t="shared" si="4"/>
        <v>45630</v>
      </c>
      <c r="L32" s="13">
        <f t="shared" si="5"/>
        <v>8280.4</v>
      </c>
      <c r="M32" s="13">
        <f t="shared" si="6"/>
        <v>7423.15</v>
      </c>
      <c r="N32" s="13">
        <f t="shared" si="7"/>
        <v>6851.65</v>
      </c>
      <c r="O32" s="13">
        <f t="shared" si="8"/>
        <v>7975.5999999999995</v>
      </c>
      <c r="P32" s="13">
        <f t="shared" si="9"/>
        <v>8534.4</v>
      </c>
      <c r="Q32" s="13" t="e">
        <f t="shared" si="10"/>
        <v>#N/A</v>
      </c>
      <c r="R32" s="13">
        <f t="shared" si="11"/>
        <v>6851.65</v>
      </c>
      <c r="S32" s="13">
        <f t="shared" si="12"/>
        <v>8534.4</v>
      </c>
      <c r="T32" s="13">
        <f t="shared" si="13"/>
        <v>1682.75</v>
      </c>
    </row>
    <row r="33" spans="1:20">
      <c r="A33" s="9">
        <v>45629</v>
      </c>
      <c r="B33" s="7">
        <f>_xlfn.IFNA(INDEX('Data ARA PJK'!$A$7:$AW$5000,MATCH(DATE('Graphs ARA PJK'!B$4,MONTH($A33),DAY($A33)),'Data ARA PJK'!$A$7:$A$5000,0), MATCH('Graphs ARA PJK'!B$3,'Data ARA PJK'!$A$3:$X$3,0)), B32)</f>
        <v>1304</v>
      </c>
      <c r="C33" s="7">
        <f>_xlfn.IFNA(INDEX('Data ARA PJK'!$A$7:$AW$5000,MATCH(DATE('Graphs ARA PJK'!C$4,MONTH($A33),DAY($A33)),'Data ARA PJK'!$A$7:$A$5000,0), MATCH('Graphs ARA PJK'!B$3,'Data ARA PJK'!$A$3:$X$3,0)), C32)</f>
        <v>1273</v>
      </c>
      <c r="D33" s="7">
        <f>_xlfn.IFNA(INDEX('Data ARA PJK'!$A$7:$AW$5000,MATCH(DATE('Graphs ARA PJK'!D$4,MONTH($A33),DAY($A33)),'Data ARA PJK'!$A$7:$A$5000,0), MATCH('Graphs ARA PJK'!B$3,'Data ARA PJK'!$A$3:$X$3,0)), D32)</f>
        <v>1079</v>
      </c>
      <c r="E33" s="7">
        <f>_xlfn.IFNA(INDEX('Data ARA PJK'!$A$7:$AW$5000,MATCH(DATE('Graphs ARA PJK'!E$4,MONTH($A33),DAY($A33)),'Data ARA PJK'!$A$7:$A$5000,0), MATCH('Graphs ARA PJK'!B$3,'Data ARA PJK'!$A$3:$X$3,0)), E32)</f>
        <v>1256</v>
      </c>
      <c r="F33" s="7">
        <f>_xlfn.IFNA(INDEX('Data ARA PJK'!$A$7:$AW$5000,MATCH(DATE('Graphs ARA PJK'!F$4,MONTH($A33),DAY($A33)),'Data ARA PJK'!$A$7:$A$5000,0), MATCH('Graphs ARA PJK'!B$3,'Data ARA PJK'!$A$3:$X$3,0)), F32)</f>
        <v>1344</v>
      </c>
      <c r="G33" s="7" t="e">
        <f>_xlfn.IFNA(INDEX('Data ARA PJK'!$A$7:$AW$5000,MATCH(DATE('Graphs ARA PJK'!G$4,MONTH($A33),DAY($A33)),'Data ARA PJK'!$A$7:$A$5000,0), MATCH('Graphs ARA PJK'!B$3,'Data ARA PJK'!$A$3:$X$3,0)), G32)</f>
        <v>#N/A</v>
      </c>
      <c r="H33" s="7">
        <f t="shared" si="1"/>
        <v>1079</v>
      </c>
      <c r="I33" s="7">
        <f t="shared" si="2"/>
        <v>1344</v>
      </c>
      <c r="J33" s="7">
        <f t="shared" si="3"/>
        <v>265</v>
      </c>
      <c r="K33" s="9">
        <f t="shared" si="4"/>
        <v>45629</v>
      </c>
      <c r="L33" s="13">
        <f t="shared" si="5"/>
        <v>8280.4</v>
      </c>
      <c r="M33" s="13">
        <f t="shared" si="6"/>
        <v>8083.5499999999993</v>
      </c>
      <c r="N33" s="13">
        <f t="shared" si="7"/>
        <v>6851.65</v>
      </c>
      <c r="O33" s="13">
        <f t="shared" si="8"/>
        <v>7975.5999999999995</v>
      </c>
      <c r="P33" s="13">
        <f t="shared" si="9"/>
        <v>8534.4</v>
      </c>
      <c r="Q33" s="13" t="e">
        <f t="shared" si="10"/>
        <v>#N/A</v>
      </c>
      <c r="R33" s="13">
        <f t="shared" si="11"/>
        <v>6851.65</v>
      </c>
      <c r="S33" s="13">
        <f t="shared" si="12"/>
        <v>8534.4</v>
      </c>
      <c r="T33" s="13">
        <f t="shared" si="13"/>
        <v>1682.75</v>
      </c>
    </row>
    <row r="34" spans="1:20">
      <c r="A34" s="9">
        <v>45628</v>
      </c>
      <c r="B34" s="7">
        <f>_xlfn.IFNA(INDEX('Data ARA PJK'!$A$7:$AW$5000,MATCH(DATE('Graphs ARA PJK'!B$4,MONTH($A34),DAY($A34)),'Data ARA PJK'!$A$7:$A$5000,0), MATCH('Graphs ARA PJK'!B$3,'Data ARA PJK'!$A$3:$X$3,0)), B33)</f>
        <v>1304</v>
      </c>
      <c r="C34" s="7">
        <f>_xlfn.IFNA(INDEX('Data ARA PJK'!$A$7:$AW$5000,MATCH(DATE('Graphs ARA PJK'!C$4,MONTH($A34),DAY($A34)),'Data ARA PJK'!$A$7:$A$5000,0), MATCH('Graphs ARA PJK'!B$3,'Data ARA PJK'!$A$3:$X$3,0)), C33)</f>
        <v>1273</v>
      </c>
      <c r="D34" s="7">
        <f>_xlfn.IFNA(INDEX('Data ARA PJK'!$A$7:$AW$5000,MATCH(DATE('Graphs ARA PJK'!D$4,MONTH($A34),DAY($A34)),'Data ARA PJK'!$A$7:$A$5000,0), MATCH('Graphs ARA PJK'!B$3,'Data ARA PJK'!$A$3:$X$3,0)), D33)</f>
        <v>1006</v>
      </c>
      <c r="E34" s="7">
        <f>_xlfn.IFNA(INDEX('Data ARA PJK'!$A$7:$AW$5000,MATCH(DATE('Graphs ARA PJK'!E$4,MONTH($A34),DAY($A34)),'Data ARA PJK'!$A$7:$A$5000,0), MATCH('Graphs ARA PJK'!B$3,'Data ARA PJK'!$A$3:$X$3,0)), E33)</f>
        <v>1256</v>
      </c>
      <c r="F34" s="7">
        <f>_xlfn.IFNA(INDEX('Data ARA PJK'!$A$7:$AW$5000,MATCH(DATE('Graphs ARA PJK'!F$4,MONTH($A34),DAY($A34)),'Data ARA PJK'!$A$7:$A$5000,0), MATCH('Graphs ARA PJK'!B$3,'Data ARA PJK'!$A$3:$X$3,0)), F33)</f>
        <v>1344</v>
      </c>
      <c r="G34" s="7" t="e">
        <f>_xlfn.IFNA(INDEX('Data ARA PJK'!$A$7:$AW$5000,MATCH(DATE('Graphs ARA PJK'!G$4,MONTH($A34),DAY($A34)),'Data ARA PJK'!$A$7:$A$5000,0), MATCH('Graphs ARA PJK'!B$3,'Data ARA PJK'!$A$3:$X$3,0)), G33)</f>
        <v>#N/A</v>
      </c>
      <c r="H34" s="7">
        <f t="shared" si="1"/>
        <v>1006</v>
      </c>
      <c r="I34" s="7">
        <f t="shared" si="2"/>
        <v>1344</v>
      </c>
      <c r="J34" s="7">
        <f t="shared" si="3"/>
        <v>338</v>
      </c>
      <c r="K34" s="9">
        <f t="shared" si="4"/>
        <v>45628</v>
      </c>
      <c r="L34" s="13">
        <f t="shared" si="5"/>
        <v>8280.4</v>
      </c>
      <c r="M34" s="13">
        <f t="shared" si="6"/>
        <v>8083.5499999999993</v>
      </c>
      <c r="N34" s="13">
        <f t="shared" si="7"/>
        <v>6388.0999999999995</v>
      </c>
      <c r="O34" s="13">
        <f t="shared" si="8"/>
        <v>7975.5999999999995</v>
      </c>
      <c r="P34" s="13">
        <f t="shared" si="9"/>
        <v>8534.4</v>
      </c>
      <c r="Q34" s="13" t="e">
        <f t="shared" si="10"/>
        <v>#N/A</v>
      </c>
      <c r="R34" s="13">
        <f t="shared" si="11"/>
        <v>6388.0999999999995</v>
      </c>
      <c r="S34" s="13">
        <f t="shared" si="12"/>
        <v>8534.4</v>
      </c>
      <c r="T34" s="13">
        <f t="shared" si="13"/>
        <v>2146.3000000000002</v>
      </c>
    </row>
    <row r="35" spans="1:20">
      <c r="A35" s="9">
        <v>45627</v>
      </c>
      <c r="B35" s="7">
        <f>_xlfn.IFNA(INDEX('Data ARA PJK'!$A$7:$AW$5000,MATCH(DATE('Graphs ARA PJK'!B$4,MONTH($A35),DAY($A35)),'Data ARA PJK'!$A$7:$A$5000,0), MATCH('Graphs ARA PJK'!B$3,'Data ARA PJK'!$A$3:$X$3,0)), B34)</f>
        <v>1304</v>
      </c>
      <c r="C35" s="7">
        <f>_xlfn.IFNA(INDEX('Data ARA PJK'!$A$7:$AW$5000,MATCH(DATE('Graphs ARA PJK'!C$4,MONTH($A35),DAY($A35)),'Data ARA PJK'!$A$7:$A$5000,0), MATCH('Graphs ARA PJK'!B$3,'Data ARA PJK'!$A$3:$X$3,0)), C34)</f>
        <v>1273</v>
      </c>
      <c r="D35" s="7">
        <f>_xlfn.IFNA(INDEX('Data ARA PJK'!$A$7:$AW$5000,MATCH(DATE('Graphs ARA PJK'!D$4,MONTH($A35),DAY($A35)),'Data ARA PJK'!$A$7:$A$5000,0), MATCH('Graphs ARA PJK'!B$3,'Data ARA PJK'!$A$3:$X$3,0)), D34)</f>
        <v>1006</v>
      </c>
      <c r="E35" s="7">
        <f>_xlfn.IFNA(INDEX('Data ARA PJK'!$A$7:$AW$5000,MATCH(DATE('Graphs ARA PJK'!E$4,MONTH($A35),DAY($A35)),'Data ARA PJK'!$A$7:$A$5000,0), MATCH('Graphs ARA PJK'!B$3,'Data ARA PJK'!$A$3:$X$3,0)), E34)</f>
        <v>1266</v>
      </c>
      <c r="F35" s="7">
        <f>_xlfn.IFNA(INDEX('Data ARA PJK'!$A$7:$AW$5000,MATCH(DATE('Graphs ARA PJK'!F$4,MONTH($A35),DAY($A35)),'Data ARA PJK'!$A$7:$A$5000,0), MATCH('Graphs ARA PJK'!B$3,'Data ARA PJK'!$A$3:$X$3,0)), F34)</f>
        <v>1344</v>
      </c>
      <c r="G35" s="7" t="e">
        <f>_xlfn.IFNA(INDEX('Data ARA PJK'!$A$7:$AW$5000,MATCH(DATE('Graphs ARA PJK'!G$4,MONTH($A35),DAY($A35)),'Data ARA PJK'!$A$7:$A$5000,0), MATCH('Graphs ARA PJK'!B$3,'Data ARA PJK'!$A$3:$X$3,0)), G34)</f>
        <v>#N/A</v>
      </c>
      <c r="H35" s="7">
        <f t="shared" si="1"/>
        <v>1006</v>
      </c>
      <c r="I35" s="7">
        <f t="shared" si="2"/>
        <v>1344</v>
      </c>
      <c r="J35" s="7">
        <f t="shared" si="3"/>
        <v>338</v>
      </c>
      <c r="K35" s="9">
        <f t="shared" si="4"/>
        <v>45627</v>
      </c>
      <c r="L35" s="13">
        <f t="shared" si="5"/>
        <v>8280.4</v>
      </c>
      <c r="M35" s="13">
        <f t="shared" si="6"/>
        <v>8083.5499999999993</v>
      </c>
      <c r="N35" s="13">
        <f t="shared" si="7"/>
        <v>6388.0999999999995</v>
      </c>
      <c r="O35" s="13">
        <f t="shared" si="8"/>
        <v>8039.0999999999995</v>
      </c>
      <c r="P35" s="13">
        <f t="shared" si="9"/>
        <v>8534.4</v>
      </c>
      <c r="Q35" s="13" t="e">
        <f t="shared" si="10"/>
        <v>#N/A</v>
      </c>
      <c r="R35" s="13">
        <f t="shared" si="11"/>
        <v>6388.0999999999995</v>
      </c>
      <c r="S35" s="13">
        <f t="shared" si="12"/>
        <v>8534.4</v>
      </c>
      <c r="T35" s="13">
        <f t="shared" si="13"/>
        <v>2146.3000000000002</v>
      </c>
    </row>
    <row r="36" spans="1:20">
      <c r="A36" s="9">
        <v>45626</v>
      </c>
      <c r="B36" s="7">
        <f>_xlfn.IFNA(INDEX('Data ARA PJK'!$A$7:$AW$5000,MATCH(DATE('Graphs ARA PJK'!B$4,MONTH($A36),DAY($A36)),'Data ARA PJK'!$A$7:$A$5000,0), MATCH('Graphs ARA PJK'!B$3,'Data ARA PJK'!$A$3:$X$3,0)), B35)</f>
        <v>1304</v>
      </c>
      <c r="C36" s="7">
        <f>_xlfn.IFNA(INDEX('Data ARA PJK'!$A$7:$AW$5000,MATCH(DATE('Graphs ARA PJK'!C$4,MONTH($A36),DAY($A36)),'Data ARA PJK'!$A$7:$A$5000,0), MATCH('Graphs ARA PJK'!B$3,'Data ARA PJK'!$A$3:$X$3,0)), C35)</f>
        <v>1273</v>
      </c>
      <c r="D36" s="7">
        <f>_xlfn.IFNA(INDEX('Data ARA PJK'!$A$7:$AW$5000,MATCH(DATE('Graphs ARA PJK'!D$4,MONTH($A36),DAY($A36)),'Data ARA PJK'!$A$7:$A$5000,0), MATCH('Graphs ARA PJK'!B$3,'Data ARA PJK'!$A$3:$X$3,0)), D35)</f>
        <v>1006</v>
      </c>
      <c r="E36" s="7">
        <f>_xlfn.IFNA(INDEX('Data ARA PJK'!$A$7:$AW$5000,MATCH(DATE('Graphs ARA PJK'!E$4,MONTH($A36),DAY($A36)),'Data ARA PJK'!$A$7:$A$5000,0), MATCH('Graphs ARA PJK'!B$3,'Data ARA PJK'!$A$3:$X$3,0)), E35)</f>
        <v>1266</v>
      </c>
      <c r="F36" s="7">
        <f>_xlfn.IFNA(INDEX('Data ARA PJK'!$A$7:$AW$5000,MATCH(DATE('Graphs ARA PJK'!F$4,MONTH($A36),DAY($A36)),'Data ARA PJK'!$A$7:$A$5000,0), MATCH('Graphs ARA PJK'!B$3,'Data ARA PJK'!$A$3:$X$3,0)), F35)</f>
        <v>1344</v>
      </c>
      <c r="G36" s="7" t="e">
        <f>_xlfn.IFNA(INDEX('Data ARA PJK'!$A$7:$AW$5000,MATCH(DATE('Graphs ARA PJK'!G$4,MONTH($A36),DAY($A36)),'Data ARA PJK'!$A$7:$A$5000,0), MATCH('Graphs ARA PJK'!B$3,'Data ARA PJK'!$A$3:$X$3,0)), G35)</f>
        <v>#N/A</v>
      </c>
      <c r="H36" s="7">
        <f t="shared" si="1"/>
        <v>1006</v>
      </c>
      <c r="I36" s="7">
        <f t="shared" si="2"/>
        <v>1344</v>
      </c>
      <c r="J36" s="7">
        <f t="shared" si="3"/>
        <v>338</v>
      </c>
      <c r="K36" s="9">
        <f t="shared" si="4"/>
        <v>45626</v>
      </c>
      <c r="L36" s="13">
        <f t="shared" si="5"/>
        <v>8280.4</v>
      </c>
      <c r="M36" s="13">
        <f t="shared" si="6"/>
        <v>8083.5499999999993</v>
      </c>
      <c r="N36" s="13">
        <f t="shared" si="7"/>
        <v>6388.0999999999995</v>
      </c>
      <c r="O36" s="13">
        <f t="shared" si="8"/>
        <v>8039.0999999999995</v>
      </c>
      <c r="P36" s="13">
        <f t="shared" si="9"/>
        <v>8534.4</v>
      </c>
      <c r="Q36" s="13" t="e">
        <f t="shared" si="10"/>
        <v>#N/A</v>
      </c>
      <c r="R36" s="13">
        <f t="shared" si="11"/>
        <v>6388.0999999999995</v>
      </c>
      <c r="S36" s="13">
        <f t="shared" si="12"/>
        <v>8534.4</v>
      </c>
      <c r="T36" s="13">
        <f t="shared" si="13"/>
        <v>2146.3000000000002</v>
      </c>
    </row>
    <row r="37" spans="1:20">
      <c r="A37" s="9">
        <v>45625</v>
      </c>
      <c r="B37" s="7">
        <f>_xlfn.IFNA(INDEX('Data ARA PJK'!$A$7:$AW$5000,MATCH(DATE('Graphs ARA PJK'!B$4,MONTH($A37),DAY($A37)),'Data ARA PJK'!$A$7:$A$5000,0), MATCH('Graphs ARA PJK'!B$3,'Data ARA PJK'!$A$3:$X$3,0)), B36)</f>
        <v>1304</v>
      </c>
      <c r="C37" s="7">
        <f>_xlfn.IFNA(INDEX('Data ARA PJK'!$A$7:$AW$5000,MATCH(DATE('Graphs ARA PJK'!C$4,MONTH($A37),DAY($A37)),'Data ARA PJK'!$A$7:$A$5000,0), MATCH('Graphs ARA PJK'!B$3,'Data ARA PJK'!$A$3:$X$3,0)), C36)</f>
        <v>1273</v>
      </c>
      <c r="D37" s="7">
        <f>_xlfn.IFNA(INDEX('Data ARA PJK'!$A$7:$AW$5000,MATCH(DATE('Graphs ARA PJK'!D$4,MONTH($A37),DAY($A37)),'Data ARA PJK'!$A$7:$A$5000,0), MATCH('Graphs ARA PJK'!B$3,'Data ARA PJK'!$A$3:$X$3,0)), D36)</f>
        <v>1006</v>
      </c>
      <c r="E37" s="7">
        <f>_xlfn.IFNA(INDEX('Data ARA PJK'!$A$7:$AW$5000,MATCH(DATE('Graphs ARA PJK'!E$4,MONTH($A37),DAY($A37)),'Data ARA PJK'!$A$7:$A$5000,0), MATCH('Graphs ARA PJK'!B$3,'Data ARA PJK'!$A$3:$X$3,0)), E36)</f>
        <v>1266</v>
      </c>
      <c r="F37" s="7">
        <f>_xlfn.IFNA(INDEX('Data ARA PJK'!$A$7:$AW$5000,MATCH(DATE('Graphs ARA PJK'!F$4,MONTH($A37),DAY($A37)),'Data ARA PJK'!$A$7:$A$5000,0), MATCH('Graphs ARA PJK'!B$3,'Data ARA PJK'!$A$3:$X$3,0)), F36)</f>
        <v>1188</v>
      </c>
      <c r="G37" s="7" t="e">
        <f>_xlfn.IFNA(INDEX('Data ARA PJK'!$A$7:$AW$5000,MATCH(DATE('Graphs ARA PJK'!G$4,MONTH($A37),DAY($A37)),'Data ARA PJK'!$A$7:$A$5000,0), MATCH('Graphs ARA PJK'!B$3,'Data ARA PJK'!$A$3:$X$3,0)), G36)</f>
        <v>#N/A</v>
      </c>
      <c r="H37" s="7">
        <f t="shared" si="1"/>
        <v>1006</v>
      </c>
      <c r="I37" s="7">
        <f t="shared" si="2"/>
        <v>1304</v>
      </c>
      <c r="J37" s="7">
        <f t="shared" si="3"/>
        <v>298</v>
      </c>
      <c r="K37" s="9">
        <f t="shared" si="4"/>
        <v>45625</v>
      </c>
      <c r="L37" s="13">
        <f t="shared" si="5"/>
        <v>8280.4</v>
      </c>
      <c r="M37" s="13">
        <f t="shared" si="6"/>
        <v>8083.5499999999993</v>
      </c>
      <c r="N37" s="13">
        <f t="shared" si="7"/>
        <v>6388.0999999999995</v>
      </c>
      <c r="O37" s="13">
        <f t="shared" si="8"/>
        <v>8039.0999999999995</v>
      </c>
      <c r="P37" s="13">
        <f t="shared" si="9"/>
        <v>7543.7999999999993</v>
      </c>
      <c r="Q37" s="13" t="e">
        <f t="shared" si="10"/>
        <v>#N/A</v>
      </c>
      <c r="R37" s="13">
        <f t="shared" si="11"/>
        <v>6388.0999999999995</v>
      </c>
      <c r="S37" s="13">
        <f t="shared" si="12"/>
        <v>8280.4</v>
      </c>
      <c r="T37" s="13">
        <f t="shared" si="13"/>
        <v>1892.3000000000002</v>
      </c>
    </row>
    <row r="38" spans="1:20">
      <c r="A38" s="9">
        <v>45624</v>
      </c>
      <c r="B38" s="7">
        <f>_xlfn.IFNA(INDEX('Data ARA PJK'!$A$7:$AW$5000,MATCH(DATE('Graphs ARA PJK'!B$4,MONTH($A38),DAY($A38)),'Data ARA PJK'!$A$7:$A$5000,0), MATCH('Graphs ARA PJK'!B$3,'Data ARA PJK'!$A$3:$X$3,0)), B37)</f>
        <v>1304</v>
      </c>
      <c r="C38" s="7">
        <f>_xlfn.IFNA(INDEX('Data ARA PJK'!$A$7:$AW$5000,MATCH(DATE('Graphs ARA PJK'!C$4,MONTH($A38),DAY($A38)),'Data ARA PJK'!$A$7:$A$5000,0), MATCH('Graphs ARA PJK'!B$3,'Data ARA PJK'!$A$3:$X$3,0)), C37)</f>
        <v>1273</v>
      </c>
      <c r="D38" s="7">
        <f>_xlfn.IFNA(INDEX('Data ARA PJK'!$A$7:$AW$5000,MATCH(DATE('Graphs ARA PJK'!D$4,MONTH($A38),DAY($A38)),'Data ARA PJK'!$A$7:$A$5000,0), MATCH('Graphs ARA PJK'!B$3,'Data ARA PJK'!$A$3:$X$3,0)), D37)</f>
        <v>1006</v>
      </c>
      <c r="E38" s="7">
        <f>_xlfn.IFNA(INDEX('Data ARA PJK'!$A$7:$AW$5000,MATCH(DATE('Graphs ARA PJK'!E$4,MONTH($A38),DAY($A38)),'Data ARA PJK'!$A$7:$A$5000,0), MATCH('Graphs ARA PJK'!B$3,'Data ARA PJK'!$A$3:$X$3,0)), E37)</f>
        <v>1266</v>
      </c>
      <c r="F38" s="7">
        <f>_xlfn.IFNA(INDEX('Data ARA PJK'!$A$7:$AW$5000,MATCH(DATE('Graphs ARA PJK'!F$4,MONTH($A38),DAY($A38)),'Data ARA PJK'!$A$7:$A$5000,0), MATCH('Graphs ARA PJK'!B$3,'Data ARA PJK'!$A$3:$X$3,0)), F37)</f>
        <v>1188</v>
      </c>
      <c r="G38" s="7" t="e">
        <f>_xlfn.IFNA(INDEX('Data ARA PJK'!$A$7:$AW$5000,MATCH(DATE('Graphs ARA PJK'!G$4,MONTH($A38),DAY($A38)),'Data ARA PJK'!$A$7:$A$5000,0), MATCH('Graphs ARA PJK'!B$3,'Data ARA PJK'!$A$3:$X$3,0)), G37)</f>
        <v>#N/A</v>
      </c>
      <c r="H38" s="7">
        <f t="shared" si="1"/>
        <v>1006</v>
      </c>
      <c r="I38" s="7">
        <f t="shared" si="2"/>
        <v>1304</v>
      </c>
      <c r="J38" s="7">
        <f t="shared" si="3"/>
        <v>298</v>
      </c>
      <c r="K38" s="9">
        <f t="shared" si="4"/>
        <v>45624</v>
      </c>
      <c r="L38" s="13">
        <f t="shared" si="5"/>
        <v>8280.4</v>
      </c>
      <c r="M38" s="13">
        <f t="shared" si="6"/>
        <v>8083.5499999999993</v>
      </c>
      <c r="N38" s="13">
        <f t="shared" si="7"/>
        <v>6388.0999999999995</v>
      </c>
      <c r="O38" s="13">
        <f t="shared" si="8"/>
        <v>8039.0999999999995</v>
      </c>
      <c r="P38" s="13">
        <f t="shared" si="9"/>
        <v>7543.7999999999993</v>
      </c>
      <c r="Q38" s="13" t="e">
        <f t="shared" si="10"/>
        <v>#N/A</v>
      </c>
      <c r="R38" s="13">
        <f t="shared" si="11"/>
        <v>6388.0999999999995</v>
      </c>
      <c r="S38" s="13">
        <f t="shared" si="12"/>
        <v>8280.4</v>
      </c>
      <c r="T38" s="13">
        <f t="shared" si="13"/>
        <v>1892.3000000000002</v>
      </c>
    </row>
    <row r="39" spans="1:20">
      <c r="A39" s="9">
        <v>45623</v>
      </c>
      <c r="B39" s="7">
        <f>_xlfn.IFNA(INDEX('Data ARA PJK'!$A$7:$AW$5000,MATCH(DATE('Graphs ARA PJK'!B$4,MONTH($A39),DAY($A39)),'Data ARA PJK'!$A$7:$A$5000,0), MATCH('Graphs ARA PJK'!B$3,'Data ARA PJK'!$A$3:$X$3,0)), B38)</f>
        <v>1472</v>
      </c>
      <c r="C39" s="7">
        <f>_xlfn.IFNA(INDEX('Data ARA PJK'!$A$7:$AW$5000,MATCH(DATE('Graphs ARA PJK'!C$4,MONTH($A39),DAY($A39)),'Data ARA PJK'!$A$7:$A$5000,0), MATCH('Graphs ARA PJK'!B$3,'Data ARA PJK'!$A$3:$X$3,0)), C38)</f>
        <v>1273</v>
      </c>
      <c r="D39" s="7">
        <f>_xlfn.IFNA(INDEX('Data ARA PJK'!$A$7:$AW$5000,MATCH(DATE('Graphs ARA PJK'!D$4,MONTH($A39),DAY($A39)),'Data ARA PJK'!$A$7:$A$5000,0), MATCH('Graphs ARA PJK'!B$3,'Data ARA PJK'!$A$3:$X$3,0)), D38)</f>
        <v>1006</v>
      </c>
      <c r="E39" s="7">
        <f>_xlfn.IFNA(INDEX('Data ARA PJK'!$A$7:$AW$5000,MATCH(DATE('Graphs ARA PJK'!E$4,MONTH($A39),DAY($A39)),'Data ARA PJK'!$A$7:$A$5000,0), MATCH('Graphs ARA PJK'!B$3,'Data ARA PJK'!$A$3:$X$3,0)), E38)</f>
        <v>1266</v>
      </c>
      <c r="F39" s="7">
        <f>_xlfn.IFNA(INDEX('Data ARA PJK'!$A$7:$AW$5000,MATCH(DATE('Graphs ARA PJK'!F$4,MONTH($A39),DAY($A39)),'Data ARA PJK'!$A$7:$A$5000,0), MATCH('Graphs ARA PJK'!B$3,'Data ARA PJK'!$A$3:$X$3,0)), F38)</f>
        <v>1188</v>
      </c>
      <c r="G39" s="7" t="e">
        <f>_xlfn.IFNA(INDEX('Data ARA PJK'!$A$7:$AW$5000,MATCH(DATE('Graphs ARA PJK'!G$4,MONTH($A39),DAY($A39)),'Data ARA PJK'!$A$7:$A$5000,0), MATCH('Graphs ARA PJK'!B$3,'Data ARA PJK'!$A$3:$X$3,0)), G38)</f>
        <v>#N/A</v>
      </c>
      <c r="H39" s="7">
        <f t="shared" si="1"/>
        <v>1006</v>
      </c>
      <c r="I39" s="7">
        <f t="shared" si="2"/>
        <v>1472</v>
      </c>
      <c r="J39" s="7">
        <f t="shared" si="3"/>
        <v>466</v>
      </c>
      <c r="K39" s="9">
        <f t="shared" si="4"/>
        <v>45623</v>
      </c>
      <c r="L39" s="13">
        <f t="shared" si="5"/>
        <v>9347.1999999999989</v>
      </c>
      <c r="M39" s="13">
        <f t="shared" si="6"/>
        <v>8083.5499999999993</v>
      </c>
      <c r="N39" s="13">
        <f t="shared" si="7"/>
        <v>6388.0999999999995</v>
      </c>
      <c r="O39" s="13">
        <f t="shared" si="8"/>
        <v>8039.0999999999995</v>
      </c>
      <c r="P39" s="13">
        <f t="shared" si="9"/>
        <v>7543.7999999999993</v>
      </c>
      <c r="Q39" s="13" t="e">
        <f t="shared" si="10"/>
        <v>#N/A</v>
      </c>
      <c r="R39" s="13">
        <f t="shared" si="11"/>
        <v>6388.0999999999995</v>
      </c>
      <c r="S39" s="13">
        <f t="shared" si="12"/>
        <v>9347.1999999999989</v>
      </c>
      <c r="T39" s="13">
        <f t="shared" si="13"/>
        <v>2959.0999999999995</v>
      </c>
    </row>
    <row r="40" spans="1:20">
      <c r="A40" s="9">
        <v>45622</v>
      </c>
      <c r="B40" s="7">
        <f>_xlfn.IFNA(INDEX('Data ARA PJK'!$A$7:$AW$5000,MATCH(DATE('Graphs ARA PJK'!B$4,MONTH($A40),DAY($A40)),'Data ARA PJK'!$A$7:$A$5000,0), MATCH('Graphs ARA PJK'!B$3,'Data ARA PJK'!$A$3:$X$3,0)), B39)</f>
        <v>1472</v>
      </c>
      <c r="C40" s="7">
        <f>_xlfn.IFNA(INDEX('Data ARA PJK'!$A$7:$AW$5000,MATCH(DATE('Graphs ARA PJK'!C$4,MONTH($A40),DAY($A40)),'Data ARA PJK'!$A$7:$A$5000,0), MATCH('Graphs ARA PJK'!B$3,'Data ARA PJK'!$A$3:$X$3,0)), C39)</f>
        <v>1128</v>
      </c>
      <c r="D40" s="7">
        <f>_xlfn.IFNA(INDEX('Data ARA PJK'!$A$7:$AW$5000,MATCH(DATE('Graphs ARA PJK'!D$4,MONTH($A40),DAY($A40)),'Data ARA PJK'!$A$7:$A$5000,0), MATCH('Graphs ARA PJK'!B$3,'Data ARA PJK'!$A$3:$X$3,0)), D39)</f>
        <v>1006</v>
      </c>
      <c r="E40" s="7">
        <f>_xlfn.IFNA(INDEX('Data ARA PJK'!$A$7:$AW$5000,MATCH(DATE('Graphs ARA PJK'!E$4,MONTH($A40),DAY($A40)),'Data ARA PJK'!$A$7:$A$5000,0), MATCH('Graphs ARA PJK'!B$3,'Data ARA PJK'!$A$3:$X$3,0)), E39)</f>
        <v>1266</v>
      </c>
      <c r="F40" s="7">
        <f>_xlfn.IFNA(INDEX('Data ARA PJK'!$A$7:$AW$5000,MATCH(DATE('Graphs ARA PJK'!F$4,MONTH($A40),DAY($A40)),'Data ARA PJK'!$A$7:$A$5000,0), MATCH('Graphs ARA PJK'!B$3,'Data ARA PJK'!$A$3:$X$3,0)), F39)</f>
        <v>1188</v>
      </c>
      <c r="G40" s="7" t="e">
        <f>_xlfn.IFNA(INDEX('Data ARA PJK'!$A$7:$AW$5000,MATCH(DATE('Graphs ARA PJK'!G$4,MONTH($A40),DAY($A40)),'Data ARA PJK'!$A$7:$A$5000,0), MATCH('Graphs ARA PJK'!B$3,'Data ARA PJK'!$A$3:$X$3,0)), G39)</f>
        <v>#N/A</v>
      </c>
      <c r="H40" s="7">
        <f t="shared" si="1"/>
        <v>1006</v>
      </c>
      <c r="I40" s="7">
        <f t="shared" si="2"/>
        <v>1472</v>
      </c>
      <c r="J40" s="7">
        <f t="shared" si="3"/>
        <v>466</v>
      </c>
      <c r="K40" s="9">
        <f t="shared" si="4"/>
        <v>45622</v>
      </c>
      <c r="L40" s="13">
        <f t="shared" si="5"/>
        <v>9347.1999999999989</v>
      </c>
      <c r="M40" s="13">
        <f t="shared" si="6"/>
        <v>7162.7999999999993</v>
      </c>
      <c r="N40" s="13">
        <f t="shared" si="7"/>
        <v>6388.0999999999995</v>
      </c>
      <c r="O40" s="13">
        <f t="shared" si="8"/>
        <v>8039.0999999999995</v>
      </c>
      <c r="P40" s="13">
        <f t="shared" si="9"/>
        <v>7543.7999999999993</v>
      </c>
      <c r="Q40" s="13" t="e">
        <f t="shared" si="10"/>
        <v>#N/A</v>
      </c>
      <c r="R40" s="13">
        <f t="shared" si="11"/>
        <v>6388.0999999999995</v>
      </c>
      <c r="S40" s="13">
        <f t="shared" si="12"/>
        <v>9347.1999999999989</v>
      </c>
      <c r="T40" s="13">
        <f t="shared" si="13"/>
        <v>2959.0999999999995</v>
      </c>
    </row>
    <row r="41" spans="1:20">
      <c r="A41" s="9">
        <v>45621</v>
      </c>
      <c r="B41" s="7">
        <f>_xlfn.IFNA(INDEX('Data ARA PJK'!$A$7:$AW$5000,MATCH(DATE('Graphs ARA PJK'!B$4,MONTH($A41),DAY($A41)),'Data ARA PJK'!$A$7:$A$5000,0), MATCH('Graphs ARA PJK'!B$3,'Data ARA PJK'!$A$3:$X$3,0)), B40)</f>
        <v>1472</v>
      </c>
      <c r="C41" s="7">
        <f>_xlfn.IFNA(INDEX('Data ARA PJK'!$A$7:$AW$5000,MATCH(DATE('Graphs ARA PJK'!C$4,MONTH($A41),DAY($A41)),'Data ARA PJK'!$A$7:$A$5000,0), MATCH('Graphs ARA PJK'!B$3,'Data ARA PJK'!$A$3:$X$3,0)), C40)</f>
        <v>1128</v>
      </c>
      <c r="D41" s="7">
        <f>_xlfn.IFNA(INDEX('Data ARA PJK'!$A$7:$AW$5000,MATCH(DATE('Graphs ARA PJK'!D$4,MONTH($A41),DAY($A41)),'Data ARA PJK'!$A$7:$A$5000,0), MATCH('Graphs ARA PJK'!B$3,'Data ARA PJK'!$A$3:$X$3,0)), D40)</f>
        <v>1101</v>
      </c>
      <c r="E41" s="7">
        <f>_xlfn.IFNA(INDEX('Data ARA PJK'!$A$7:$AW$5000,MATCH(DATE('Graphs ARA PJK'!E$4,MONTH($A41),DAY($A41)),'Data ARA PJK'!$A$7:$A$5000,0), MATCH('Graphs ARA PJK'!B$3,'Data ARA PJK'!$A$3:$X$3,0)), E40)</f>
        <v>1266</v>
      </c>
      <c r="F41" s="7">
        <f>_xlfn.IFNA(INDEX('Data ARA PJK'!$A$7:$AW$5000,MATCH(DATE('Graphs ARA PJK'!F$4,MONTH($A41),DAY($A41)),'Data ARA PJK'!$A$7:$A$5000,0), MATCH('Graphs ARA PJK'!B$3,'Data ARA PJK'!$A$3:$X$3,0)), F40)</f>
        <v>1188</v>
      </c>
      <c r="G41" s="7" t="e">
        <f>_xlfn.IFNA(INDEX('Data ARA PJK'!$A$7:$AW$5000,MATCH(DATE('Graphs ARA PJK'!G$4,MONTH($A41),DAY($A41)),'Data ARA PJK'!$A$7:$A$5000,0), MATCH('Graphs ARA PJK'!B$3,'Data ARA PJK'!$A$3:$X$3,0)), G40)</f>
        <v>#N/A</v>
      </c>
      <c r="H41" s="7">
        <f t="shared" si="1"/>
        <v>1101</v>
      </c>
      <c r="I41" s="7">
        <f t="shared" si="2"/>
        <v>1472</v>
      </c>
      <c r="J41" s="7">
        <f t="shared" si="3"/>
        <v>371</v>
      </c>
      <c r="K41" s="9">
        <f t="shared" si="4"/>
        <v>45621</v>
      </c>
      <c r="L41" s="13">
        <f t="shared" si="5"/>
        <v>9347.1999999999989</v>
      </c>
      <c r="M41" s="13">
        <f t="shared" si="6"/>
        <v>7162.7999999999993</v>
      </c>
      <c r="N41" s="13">
        <f t="shared" si="7"/>
        <v>6991.3499999999995</v>
      </c>
      <c r="O41" s="13">
        <f t="shared" si="8"/>
        <v>8039.0999999999995</v>
      </c>
      <c r="P41" s="13">
        <f t="shared" si="9"/>
        <v>7543.7999999999993</v>
      </c>
      <c r="Q41" s="13" t="e">
        <f t="shared" si="10"/>
        <v>#N/A</v>
      </c>
      <c r="R41" s="13">
        <f t="shared" si="11"/>
        <v>6991.3499999999995</v>
      </c>
      <c r="S41" s="13">
        <f t="shared" si="12"/>
        <v>9347.1999999999989</v>
      </c>
      <c r="T41" s="13">
        <f t="shared" si="13"/>
        <v>2355.8499999999995</v>
      </c>
    </row>
    <row r="42" spans="1:20">
      <c r="A42" s="9">
        <v>45620</v>
      </c>
      <c r="B42" s="7">
        <f>_xlfn.IFNA(INDEX('Data ARA PJK'!$A$7:$AW$5000,MATCH(DATE('Graphs ARA PJK'!B$4,MONTH($A42),DAY($A42)),'Data ARA PJK'!$A$7:$A$5000,0), MATCH('Graphs ARA PJK'!B$3,'Data ARA PJK'!$A$3:$X$3,0)), B41)</f>
        <v>1472</v>
      </c>
      <c r="C42" s="7">
        <f>_xlfn.IFNA(INDEX('Data ARA PJK'!$A$7:$AW$5000,MATCH(DATE('Graphs ARA PJK'!C$4,MONTH($A42),DAY($A42)),'Data ARA PJK'!$A$7:$A$5000,0), MATCH('Graphs ARA PJK'!B$3,'Data ARA PJK'!$A$3:$X$3,0)), C41)</f>
        <v>1128</v>
      </c>
      <c r="D42" s="7">
        <f>_xlfn.IFNA(INDEX('Data ARA PJK'!$A$7:$AW$5000,MATCH(DATE('Graphs ARA PJK'!D$4,MONTH($A42),DAY($A42)),'Data ARA PJK'!$A$7:$A$5000,0), MATCH('Graphs ARA PJK'!B$3,'Data ARA PJK'!$A$3:$X$3,0)), D41)</f>
        <v>1101</v>
      </c>
      <c r="E42" s="7">
        <f>_xlfn.IFNA(INDEX('Data ARA PJK'!$A$7:$AW$5000,MATCH(DATE('Graphs ARA PJK'!E$4,MONTH($A42),DAY($A42)),'Data ARA PJK'!$A$7:$A$5000,0), MATCH('Graphs ARA PJK'!B$3,'Data ARA PJK'!$A$3:$X$3,0)), E41)</f>
        <v>1263</v>
      </c>
      <c r="F42" s="7">
        <f>_xlfn.IFNA(INDEX('Data ARA PJK'!$A$7:$AW$5000,MATCH(DATE('Graphs ARA PJK'!F$4,MONTH($A42),DAY($A42)),'Data ARA PJK'!$A$7:$A$5000,0), MATCH('Graphs ARA PJK'!B$3,'Data ARA PJK'!$A$3:$X$3,0)), F41)</f>
        <v>1188</v>
      </c>
      <c r="G42" s="7" t="e">
        <f>_xlfn.IFNA(INDEX('Data ARA PJK'!$A$7:$AW$5000,MATCH(DATE('Graphs ARA PJK'!G$4,MONTH($A42),DAY($A42)),'Data ARA PJK'!$A$7:$A$5000,0), MATCH('Graphs ARA PJK'!B$3,'Data ARA PJK'!$A$3:$X$3,0)), G41)</f>
        <v>#N/A</v>
      </c>
      <c r="H42" s="7">
        <f t="shared" si="1"/>
        <v>1101</v>
      </c>
      <c r="I42" s="7">
        <f t="shared" si="2"/>
        <v>1472</v>
      </c>
      <c r="J42" s="7">
        <f t="shared" si="3"/>
        <v>371</v>
      </c>
      <c r="K42" s="9">
        <f t="shared" si="4"/>
        <v>45620</v>
      </c>
      <c r="L42" s="13">
        <f t="shared" si="5"/>
        <v>9347.1999999999989</v>
      </c>
      <c r="M42" s="13">
        <f t="shared" si="6"/>
        <v>7162.7999999999993</v>
      </c>
      <c r="N42" s="13">
        <f t="shared" si="7"/>
        <v>6991.3499999999995</v>
      </c>
      <c r="O42" s="13">
        <f t="shared" si="8"/>
        <v>8020.0499999999993</v>
      </c>
      <c r="P42" s="13">
        <f t="shared" si="9"/>
        <v>7543.7999999999993</v>
      </c>
      <c r="Q42" s="13" t="e">
        <f t="shared" si="10"/>
        <v>#N/A</v>
      </c>
      <c r="R42" s="13">
        <f t="shared" si="11"/>
        <v>6991.3499999999995</v>
      </c>
      <c r="S42" s="13">
        <f t="shared" si="12"/>
        <v>9347.1999999999989</v>
      </c>
      <c r="T42" s="13">
        <f t="shared" si="13"/>
        <v>2355.8499999999995</v>
      </c>
    </row>
    <row r="43" spans="1:20">
      <c r="A43" s="9">
        <v>45619</v>
      </c>
      <c r="B43" s="7">
        <f>_xlfn.IFNA(INDEX('Data ARA PJK'!$A$7:$AW$5000,MATCH(DATE('Graphs ARA PJK'!B$4,MONTH($A43),DAY($A43)),'Data ARA PJK'!$A$7:$A$5000,0), MATCH('Graphs ARA PJK'!B$3,'Data ARA PJK'!$A$3:$X$3,0)), B42)</f>
        <v>1472</v>
      </c>
      <c r="C43" s="7">
        <f>_xlfn.IFNA(INDEX('Data ARA PJK'!$A$7:$AW$5000,MATCH(DATE('Graphs ARA PJK'!C$4,MONTH($A43),DAY($A43)),'Data ARA PJK'!$A$7:$A$5000,0), MATCH('Graphs ARA PJK'!B$3,'Data ARA PJK'!$A$3:$X$3,0)), C42)</f>
        <v>1128</v>
      </c>
      <c r="D43" s="7">
        <f>_xlfn.IFNA(INDEX('Data ARA PJK'!$A$7:$AW$5000,MATCH(DATE('Graphs ARA PJK'!D$4,MONTH($A43),DAY($A43)),'Data ARA PJK'!$A$7:$A$5000,0), MATCH('Graphs ARA PJK'!B$3,'Data ARA PJK'!$A$3:$X$3,0)), D42)</f>
        <v>1101</v>
      </c>
      <c r="E43" s="7">
        <f>_xlfn.IFNA(INDEX('Data ARA PJK'!$A$7:$AW$5000,MATCH(DATE('Graphs ARA PJK'!E$4,MONTH($A43),DAY($A43)),'Data ARA PJK'!$A$7:$A$5000,0), MATCH('Graphs ARA PJK'!B$3,'Data ARA PJK'!$A$3:$X$3,0)), E42)</f>
        <v>1263</v>
      </c>
      <c r="F43" s="7">
        <f>_xlfn.IFNA(INDEX('Data ARA PJK'!$A$7:$AW$5000,MATCH(DATE('Graphs ARA PJK'!F$4,MONTH($A43),DAY($A43)),'Data ARA PJK'!$A$7:$A$5000,0), MATCH('Graphs ARA PJK'!B$3,'Data ARA PJK'!$A$3:$X$3,0)), F42)</f>
        <v>1188</v>
      </c>
      <c r="G43" s="7" t="e">
        <f>_xlfn.IFNA(INDEX('Data ARA PJK'!$A$7:$AW$5000,MATCH(DATE('Graphs ARA PJK'!G$4,MONTH($A43),DAY($A43)),'Data ARA PJK'!$A$7:$A$5000,0), MATCH('Graphs ARA PJK'!B$3,'Data ARA PJK'!$A$3:$X$3,0)), G42)</f>
        <v>#N/A</v>
      </c>
      <c r="H43" s="7">
        <f t="shared" si="1"/>
        <v>1101</v>
      </c>
      <c r="I43" s="7">
        <f t="shared" si="2"/>
        <v>1472</v>
      </c>
      <c r="J43" s="7">
        <f t="shared" si="3"/>
        <v>371</v>
      </c>
      <c r="K43" s="9">
        <f t="shared" si="4"/>
        <v>45619</v>
      </c>
      <c r="L43" s="13">
        <f t="shared" si="5"/>
        <v>9347.1999999999989</v>
      </c>
      <c r="M43" s="13">
        <f t="shared" si="6"/>
        <v>7162.7999999999993</v>
      </c>
      <c r="N43" s="13">
        <f t="shared" si="7"/>
        <v>6991.3499999999995</v>
      </c>
      <c r="O43" s="13">
        <f t="shared" si="8"/>
        <v>8020.0499999999993</v>
      </c>
      <c r="P43" s="13">
        <f t="shared" si="9"/>
        <v>7543.7999999999993</v>
      </c>
      <c r="Q43" s="13" t="e">
        <f t="shared" si="10"/>
        <v>#N/A</v>
      </c>
      <c r="R43" s="13">
        <f t="shared" si="11"/>
        <v>6991.3499999999995</v>
      </c>
      <c r="S43" s="13">
        <f t="shared" si="12"/>
        <v>9347.1999999999989</v>
      </c>
      <c r="T43" s="13">
        <f t="shared" si="13"/>
        <v>2355.8499999999995</v>
      </c>
    </row>
    <row r="44" spans="1:20">
      <c r="A44" s="9">
        <v>45618</v>
      </c>
      <c r="B44" s="7">
        <f>_xlfn.IFNA(INDEX('Data ARA PJK'!$A$7:$AW$5000,MATCH(DATE('Graphs ARA PJK'!B$4,MONTH($A44),DAY($A44)),'Data ARA PJK'!$A$7:$A$5000,0), MATCH('Graphs ARA PJK'!B$3,'Data ARA PJK'!$A$3:$X$3,0)), B43)</f>
        <v>1472</v>
      </c>
      <c r="C44" s="7">
        <f>_xlfn.IFNA(INDEX('Data ARA PJK'!$A$7:$AW$5000,MATCH(DATE('Graphs ARA PJK'!C$4,MONTH($A44),DAY($A44)),'Data ARA PJK'!$A$7:$A$5000,0), MATCH('Graphs ARA PJK'!B$3,'Data ARA PJK'!$A$3:$X$3,0)), C43)</f>
        <v>1128</v>
      </c>
      <c r="D44" s="7">
        <f>_xlfn.IFNA(INDEX('Data ARA PJK'!$A$7:$AW$5000,MATCH(DATE('Graphs ARA PJK'!D$4,MONTH($A44),DAY($A44)),'Data ARA PJK'!$A$7:$A$5000,0), MATCH('Graphs ARA PJK'!B$3,'Data ARA PJK'!$A$3:$X$3,0)), D43)</f>
        <v>1101</v>
      </c>
      <c r="E44" s="7">
        <f>_xlfn.IFNA(INDEX('Data ARA PJK'!$A$7:$AW$5000,MATCH(DATE('Graphs ARA PJK'!E$4,MONTH($A44),DAY($A44)),'Data ARA PJK'!$A$7:$A$5000,0), MATCH('Graphs ARA PJK'!B$3,'Data ARA PJK'!$A$3:$X$3,0)), E43)</f>
        <v>1263</v>
      </c>
      <c r="F44" s="7">
        <f>_xlfn.IFNA(INDEX('Data ARA PJK'!$A$7:$AW$5000,MATCH(DATE('Graphs ARA PJK'!F$4,MONTH($A44),DAY($A44)),'Data ARA PJK'!$A$7:$A$5000,0), MATCH('Graphs ARA PJK'!B$3,'Data ARA PJK'!$A$3:$X$3,0)), F43)</f>
        <v>1215</v>
      </c>
      <c r="G44" s="7" t="e">
        <f>_xlfn.IFNA(INDEX('Data ARA PJK'!$A$7:$AW$5000,MATCH(DATE('Graphs ARA PJK'!G$4,MONTH($A44),DAY($A44)),'Data ARA PJK'!$A$7:$A$5000,0), MATCH('Graphs ARA PJK'!B$3,'Data ARA PJK'!$A$3:$X$3,0)), G43)</f>
        <v>#N/A</v>
      </c>
      <c r="H44" s="7">
        <f t="shared" si="1"/>
        <v>1101</v>
      </c>
      <c r="I44" s="7">
        <f t="shared" si="2"/>
        <v>1472</v>
      </c>
      <c r="J44" s="7">
        <f t="shared" si="3"/>
        <v>371</v>
      </c>
      <c r="K44" s="9">
        <f t="shared" si="4"/>
        <v>45618</v>
      </c>
      <c r="L44" s="13">
        <f t="shared" si="5"/>
        <v>9347.1999999999989</v>
      </c>
      <c r="M44" s="13">
        <f t="shared" si="6"/>
        <v>7162.7999999999993</v>
      </c>
      <c r="N44" s="13">
        <f t="shared" si="7"/>
        <v>6991.3499999999995</v>
      </c>
      <c r="O44" s="13">
        <f t="shared" si="8"/>
        <v>8020.0499999999993</v>
      </c>
      <c r="P44" s="13">
        <f t="shared" si="9"/>
        <v>7715.25</v>
      </c>
      <c r="Q44" s="13" t="e">
        <f t="shared" si="10"/>
        <v>#N/A</v>
      </c>
      <c r="R44" s="13">
        <f t="shared" si="11"/>
        <v>6991.3499999999995</v>
      </c>
      <c r="S44" s="13">
        <f t="shared" si="12"/>
        <v>9347.1999999999989</v>
      </c>
      <c r="T44" s="13">
        <f t="shared" si="13"/>
        <v>2355.8499999999995</v>
      </c>
    </row>
    <row r="45" spans="1:20">
      <c r="A45" s="9">
        <v>45617</v>
      </c>
      <c r="B45" s="7">
        <f>_xlfn.IFNA(INDEX('Data ARA PJK'!$A$7:$AW$5000,MATCH(DATE('Graphs ARA PJK'!B$4,MONTH($A45),DAY($A45)),'Data ARA PJK'!$A$7:$A$5000,0), MATCH('Graphs ARA PJK'!B$3,'Data ARA PJK'!$A$3:$X$3,0)), B44)</f>
        <v>1472</v>
      </c>
      <c r="C45" s="7">
        <f>_xlfn.IFNA(INDEX('Data ARA PJK'!$A$7:$AW$5000,MATCH(DATE('Graphs ARA PJK'!C$4,MONTH($A45),DAY($A45)),'Data ARA PJK'!$A$7:$A$5000,0), MATCH('Graphs ARA PJK'!B$3,'Data ARA PJK'!$A$3:$X$3,0)), C44)</f>
        <v>1128</v>
      </c>
      <c r="D45" s="7">
        <f>_xlfn.IFNA(INDEX('Data ARA PJK'!$A$7:$AW$5000,MATCH(DATE('Graphs ARA PJK'!D$4,MONTH($A45),DAY($A45)),'Data ARA PJK'!$A$7:$A$5000,0), MATCH('Graphs ARA PJK'!B$3,'Data ARA PJK'!$A$3:$X$3,0)), D44)</f>
        <v>1101</v>
      </c>
      <c r="E45" s="7">
        <f>_xlfn.IFNA(INDEX('Data ARA PJK'!$A$7:$AW$5000,MATCH(DATE('Graphs ARA PJK'!E$4,MONTH($A45),DAY($A45)),'Data ARA PJK'!$A$7:$A$5000,0), MATCH('Graphs ARA PJK'!B$3,'Data ARA PJK'!$A$3:$X$3,0)), E44)</f>
        <v>1263</v>
      </c>
      <c r="F45" s="7">
        <f>_xlfn.IFNA(INDEX('Data ARA PJK'!$A$7:$AW$5000,MATCH(DATE('Graphs ARA PJK'!F$4,MONTH($A45),DAY($A45)),'Data ARA PJK'!$A$7:$A$5000,0), MATCH('Graphs ARA PJK'!B$3,'Data ARA PJK'!$A$3:$X$3,0)), F44)</f>
        <v>1215</v>
      </c>
      <c r="G45" s="7" t="e">
        <f>_xlfn.IFNA(INDEX('Data ARA PJK'!$A$7:$AW$5000,MATCH(DATE('Graphs ARA PJK'!G$4,MONTH($A45),DAY($A45)),'Data ARA PJK'!$A$7:$A$5000,0), MATCH('Graphs ARA PJK'!B$3,'Data ARA PJK'!$A$3:$X$3,0)), G44)</f>
        <v>#N/A</v>
      </c>
      <c r="H45" s="7">
        <f t="shared" si="1"/>
        <v>1101</v>
      </c>
      <c r="I45" s="7">
        <f t="shared" si="2"/>
        <v>1472</v>
      </c>
      <c r="J45" s="7">
        <f t="shared" si="3"/>
        <v>371</v>
      </c>
      <c r="K45" s="9">
        <f t="shared" si="4"/>
        <v>45617</v>
      </c>
      <c r="L45" s="13">
        <f t="shared" si="5"/>
        <v>9347.1999999999989</v>
      </c>
      <c r="M45" s="13">
        <f t="shared" si="6"/>
        <v>7162.7999999999993</v>
      </c>
      <c r="N45" s="13">
        <f t="shared" si="7"/>
        <v>6991.3499999999995</v>
      </c>
      <c r="O45" s="13">
        <f t="shared" si="8"/>
        <v>8020.0499999999993</v>
      </c>
      <c r="P45" s="13">
        <f t="shared" si="9"/>
        <v>7715.25</v>
      </c>
      <c r="Q45" s="13" t="e">
        <f t="shared" si="10"/>
        <v>#N/A</v>
      </c>
      <c r="R45" s="13">
        <f t="shared" si="11"/>
        <v>6991.3499999999995</v>
      </c>
      <c r="S45" s="13">
        <f t="shared" si="12"/>
        <v>9347.1999999999989</v>
      </c>
      <c r="T45" s="13">
        <f t="shared" si="13"/>
        <v>2355.8499999999995</v>
      </c>
    </row>
    <row r="46" spans="1:20">
      <c r="A46" s="9">
        <v>45616</v>
      </c>
      <c r="B46" s="7">
        <f>_xlfn.IFNA(INDEX('Data ARA PJK'!$A$7:$AW$5000,MATCH(DATE('Graphs ARA PJK'!B$4,MONTH($A46),DAY($A46)),'Data ARA PJK'!$A$7:$A$5000,0), MATCH('Graphs ARA PJK'!B$3,'Data ARA PJK'!$A$3:$X$3,0)), B45)</f>
        <v>1302</v>
      </c>
      <c r="C46" s="7">
        <f>_xlfn.IFNA(INDEX('Data ARA PJK'!$A$7:$AW$5000,MATCH(DATE('Graphs ARA PJK'!C$4,MONTH($A46),DAY($A46)),'Data ARA PJK'!$A$7:$A$5000,0), MATCH('Graphs ARA PJK'!B$3,'Data ARA PJK'!$A$3:$X$3,0)), C45)</f>
        <v>1128</v>
      </c>
      <c r="D46" s="7">
        <f>_xlfn.IFNA(INDEX('Data ARA PJK'!$A$7:$AW$5000,MATCH(DATE('Graphs ARA PJK'!D$4,MONTH($A46),DAY($A46)),'Data ARA PJK'!$A$7:$A$5000,0), MATCH('Graphs ARA PJK'!B$3,'Data ARA PJK'!$A$3:$X$3,0)), D45)</f>
        <v>1101</v>
      </c>
      <c r="E46" s="7">
        <f>_xlfn.IFNA(INDEX('Data ARA PJK'!$A$7:$AW$5000,MATCH(DATE('Graphs ARA PJK'!E$4,MONTH($A46),DAY($A46)),'Data ARA PJK'!$A$7:$A$5000,0), MATCH('Graphs ARA PJK'!B$3,'Data ARA PJK'!$A$3:$X$3,0)), E45)</f>
        <v>1263</v>
      </c>
      <c r="F46" s="7">
        <f>_xlfn.IFNA(INDEX('Data ARA PJK'!$A$7:$AW$5000,MATCH(DATE('Graphs ARA PJK'!F$4,MONTH($A46),DAY($A46)),'Data ARA PJK'!$A$7:$A$5000,0), MATCH('Graphs ARA PJK'!B$3,'Data ARA PJK'!$A$3:$X$3,0)), F45)</f>
        <v>1215</v>
      </c>
      <c r="G46" s="7" t="e">
        <f>_xlfn.IFNA(INDEX('Data ARA PJK'!$A$7:$AW$5000,MATCH(DATE('Graphs ARA PJK'!G$4,MONTH($A46),DAY($A46)),'Data ARA PJK'!$A$7:$A$5000,0), MATCH('Graphs ARA PJK'!B$3,'Data ARA PJK'!$A$3:$X$3,0)), G45)</f>
        <v>#N/A</v>
      </c>
      <c r="H46" s="7">
        <f t="shared" si="1"/>
        <v>1101</v>
      </c>
      <c r="I46" s="7">
        <f t="shared" si="2"/>
        <v>1302</v>
      </c>
      <c r="J46" s="7">
        <f t="shared" si="3"/>
        <v>201</v>
      </c>
      <c r="K46" s="9">
        <f t="shared" si="4"/>
        <v>45616</v>
      </c>
      <c r="L46" s="13">
        <f t="shared" si="5"/>
        <v>8267.6999999999989</v>
      </c>
      <c r="M46" s="13">
        <f t="shared" si="6"/>
        <v>7162.7999999999993</v>
      </c>
      <c r="N46" s="13">
        <f t="shared" si="7"/>
        <v>6991.3499999999995</v>
      </c>
      <c r="O46" s="13">
        <f t="shared" si="8"/>
        <v>8020.0499999999993</v>
      </c>
      <c r="P46" s="13">
        <f t="shared" si="9"/>
        <v>7715.25</v>
      </c>
      <c r="Q46" s="13" t="e">
        <f t="shared" si="10"/>
        <v>#N/A</v>
      </c>
      <c r="R46" s="13">
        <f t="shared" si="11"/>
        <v>6991.3499999999995</v>
      </c>
      <c r="S46" s="13">
        <f t="shared" si="12"/>
        <v>8267.6999999999989</v>
      </c>
      <c r="T46" s="13">
        <f t="shared" si="13"/>
        <v>1276.3499999999995</v>
      </c>
    </row>
    <row r="47" spans="1:20">
      <c r="A47" s="9">
        <v>45615</v>
      </c>
      <c r="B47" s="7">
        <f>_xlfn.IFNA(INDEX('Data ARA PJK'!$A$7:$AW$5000,MATCH(DATE('Graphs ARA PJK'!B$4,MONTH($A47),DAY($A47)),'Data ARA PJK'!$A$7:$A$5000,0), MATCH('Graphs ARA PJK'!B$3,'Data ARA PJK'!$A$3:$X$3,0)), B46)</f>
        <v>1302</v>
      </c>
      <c r="C47" s="7">
        <f>_xlfn.IFNA(INDEX('Data ARA PJK'!$A$7:$AW$5000,MATCH(DATE('Graphs ARA PJK'!C$4,MONTH($A47),DAY($A47)),'Data ARA PJK'!$A$7:$A$5000,0), MATCH('Graphs ARA PJK'!B$3,'Data ARA PJK'!$A$3:$X$3,0)), C46)</f>
        <v>1157</v>
      </c>
      <c r="D47" s="7">
        <f>_xlfn.IFNA(INDEX('Data ARA PJK'!$A$7:$AW$5000,MATCH(DATE('Graphs ARA PJK'!D$4,MONTH($A47),DAY($A47)),'Data ARA PJK'!$A$7:$A$5000,0), MATCH('Graphs ARA PJK'!B$3,'Data ARA PJK'!$A$3:$X$3,0)), D46)</f>
        <v>1101</v>
      </c>
      <c r="E47" s="7">
        <f>_xlfn.IFNA(INDEX('Data ARA PJK'!$A$7:$AW$5000,MATCH(DATE('Graphs ARA PJK'!E$4,MONTH($A47),DAY($A47)),'Data ARA PJK'!$A$7:$A$5000,0), MATCH('Graphs ARA PJK'!B$3,'Data ARA PJK'!$A$3:$X$3,0)), E46)</f>
        <v>1263</v>
      </c>
      <c r="F47" s="7">
        <f>_xlfn.IFNA(INDEX('Data ARA PJK'!$A$7:$AW$5000,MATCH(DATE('Graphs ARA PJK'!F$4,MONTH($A47),DAY($A47)),'Data ARA PJK'!$A$7:$A$5000,0), MATCH('Graphs ARA PJK'!B$3,'Data ARA PJK'!$A$3:$X$3,0)), F46)</f>
        <v>1215</v>
      </c>
      <c r="G47" s="7" t="e">
        <f>_xlfn.IFNA(INDEX('Data ARA PJK'!$A$7:$AW$5000,MATCH(DATE('Graphs ARA PJK'!G$4,MONTH($A47),DAY($A47)),'Data ARA PJK'!$A$7:$A$5000,0), MATCH('Graphs ARA PJK'!B$3,'Data ARA PJK'!$A$3:$X$3,0)), G46)</f>
        <v>#N/A</v>
      </c>
      <c r="H47" s="7">
        <f t="shared" si="1"/>
        <v>1101</v>
      </c>
      <c r="I47" s="7">
        <f t="shared" si="2"/>
        <v>1302</v>
      </c>
      <c r="J47" s="7">
        <f t="shared" si="3"/>
        <v>201</v>
      </c>
      <c r="K47" s="9">
        <f t="shared" si="4"/>
        <v>45615</v>
      </c>
      <c r="L47" s="13">
        <f t="shared" si="5"/>
        <v>8267.6999999999989</v>
      </c>
      <c r="M47" s="13">
        <f t="shared" si="6"/>
        <v>7346.95</v>
      </c>
      <c r="N47" s="13">
        <f t="shared" si="7"/>
        <v>6991.3499999999995</v>
      </c>
      <c r="O47" s="13">
        <f t="shared" si="8"/>
        <v>8020.0499999999993</v>
      </c>
      <c r="P47" s="13">
        <f t="shared" si="9"/>
        <v>7715.25</v>
      </c>
      <c r="Q47" s="13" t="e">
        <f t="shared" si="10"/>
        <v>#N/A</v>
      </c>
      <c r="R47" s="13">
        <f t="shared" si="11"/>
        <v>6991.3499999999995</v>
      </c>
      <c r="S47" s="13">
        <f t="shared" si="12"/>
        <v>8267.6999999999989</v>
      </c>
      <c r="T47" s="13">
        <f t="shared" si="13"/>
        <v>1276.3499999999995</v>
      </c>
    </row>
    <row r="48" spans="1:20">
      <c r="A48" s="9">
        <v>45614</v>
      </c>
      <c r="B48" s="7">
        <f>_xlfn.IFNA(INDEX('Data ARA PJK'!$A$7:$AW$5000,MATCH(DATE('Graphs ARA PJK'!B$4,MONTH($A48),DAY($A48)),'Data ARA PJK'!$A$7:$A$5000,0), MATCH('Graphs ARA PJK'!B$3,'Data ARA PJK'!$A$3:$X$3,0)), B47)</f>
        <v>1302</v>
      </c>
      <c r="C48" s="7">
        <f>_xlfn.IFNA(INDEX('Data ARA PJK'!$A$7:$AW$5000,MATCH(DATE('Graphs ARA PJK'!C$4,MONTH($A48),DAY($A48)),'Data ARA PJK'!$A$7:$A$5000,0), MATCH('Graphs ARA PJK'!B$3,'Data ARA PJK'!$A$3:$X$3,0)), C47)</f>
        <v>1157</v>
      </c>
      <c r="D48" s="7">
        <f>_xlfn.IFNA(INDEX('Data ARA PJK'!$A$7:$AW$5000,MATCH(DATE('Graphs ARA PJK'!D$4,MONTH($A48),DAY($A48)),'Data ARA PJK'!$A$7:$A$5000,0), MATCH('Graphs ARA PJK'!B$3,'Data ARA PJK'!$A$3:$X$3,0)), D47)</f>
        <v>1010</v>
      </c>
      <c r="E48" s="7">
        <f>_xlfn.IFNA(INDEX('Data ARA PJK'!$A$7:$AW$5000,MATCH(DATE('Graphs ARA PJK'!E$4,MONTH($A48),DAY($A48)),'Data ARA PJK'!$A$7:$A$5000,0), MATCH('Graphs ARA PJK'!B$3,'Data ARA PJK'!$A$3:$X$3,0)), E47)</f>
        <v>1263</v>
      </c>
      <c r="F48" s="7">
        <f>_xlfn.IFNA(INDEX('Data ARA PJK'!$A$7:$AW$5000,MATCH(DATE('Graphs ARA PJK'!F$4,MONTH($A48),DAY($A48)),'Data ARA PJK'!$A$7:$A$5000,0), MATCH('Graphs ARA PJK'!B$3,'Data ARA PJK'!$A$3:$X$3,0)), F47)</f>
        <v>1215</v>
      </c>
      <c r="G48" s="7" t="e">
        <f>_xlfn.IFNA(INDEX('Data ARA PJK'!$A$7:$AW$5000,MATCH(DATE('Graphs ARA PJK'!G$4,MONTH($A48),DAY($A48)),'Data ARA PJK'!$A$7:$A$5000,0), MATCH('Graphs ARA PJK'!B$3,'Data ARA PJK'!$A$3:$X$3,0)), G47)</f>
        <v>#N/A</v>
      </c>
      <c r="H48" s="7">
        <f t="shared" si="1"/>
        <v>1010</v>
      </c>
      <c r="I48" s="7">
        <f t="shared" si="2"/>
        <v>1302</v>
      </c>
      <c r="J48" s="7">
        <f t="shared" si="3"/>
        <v>292</v>
      </c>
      <c r="K48" s="9">
        <f t="shared" si="4"/>
        <v>45614</v>
      </c>
      <c r="L48" s="13">
        <f t="shared" si="5"/>
        <v>8267.6999999999989</v>
      </c>
      <c r="M48" s="13">
        <f t="shared" si="6"/>
        <v>7346.95</v>
      </c>
      <c r="N48" s="13">
        <f t="shared" si="7"/>
        <v>6413.5</v>
      </c>
      <c r="O48" s="13">
        <f t="shared" si="8"/>
        <v>8020.0499999999993</v>
      </c>
      <c r="P48" s="13">
        <f t="shared" si="9"/>
        <v>7715.25</v>
      </c>
      <c r="Q48" s="13" t="e">
        <f t="shared" si="10"/>
        <v>#N/A</v>
      </c>
      <c r="R48" s="13">
        <f t="shared" si="11"/>
        <v>6413.5</v>
      </c>
      <c r="S48" s="13">
        <f t="shared" si="12"/>
        <v>8267.6999999999989</v>
      </c>
      <c r="T48" s="13">
        <f t="shared" si="13"/>
        <v>1854.1999999999989</v>
      </c>
    </row>
    <row r="49" spans="1:20">
      <c r="A49" s="9">
        <v>45613</v>
      </c>
      <c r="B49" s="7">
        <f>_xlfn.IFNA(INDEX('Data ARA PJK'!$A$7:$AW$5000,MATCH(DATE('Graphs ARA PJK'!B$4,MONTH($A49),DAY($A49)),'Data ARA PJK'!$A$7:$A$5000,0), MATCH('Graphs ARA PJK'!B$3,'Data ARA PJK'!$A$3:$X$3,0)), B48)</f>
        <v>1302</v>
      </c>
      <c r="C49" s="7">
        <f>_xlfn.IFNA(INDEX('Data ARA PJK'!$A$7:$AW$5000,MATCH(DATE('Graphs ARA PJK'!C$4,MONTH($A49),DAY($A49)),'Data ARA PJK'!$A$7:$A$5000,0), MATCH('Graphs ARA PJK'!B$3,'Data ARA PJK'!$A$3:$X$3,0)), C48)</f>
        <v>1157</v>
      </c>
      <c r="D49" s="7">
        <f>_xlfn.IFNA(INDEX('Data ARA PJK'!$A$7:$AW$5000,MATCH(DATE('Graphs ARA PJK'!D$4,MONTH($A49),DAY($A49)),'Data ARA PJK'!$A$7:$A$5000,0), MATCH('Graphs ARA PJK'!B$3,'Data ARA PJK'!$A$3:$X$3,0)), D48)</f>
        <v>1010</v>
      </c>
      <c r="E49" s="7">
        <f>_xlfn.IFNA(INDEX('Data ARA PJK'!$A$7:$AW$5000,MATCH(DATE('Graphs ARA PJK'!E$4,MONTH($A49),DAY($A49)),'Data ARA PJK'!$A$7:$A$5000,0), MATCH('Graphs ARA PJK'!B$3,'Data ARA PJK'!$A$3:$X$3,0)), E48)</f>
        <v>1268</v>
      </c>
      <c r="F49" s="7">
        <f>_xlfn.IFNA(INDEX('Data ARA PJK'!$A$7:$AW$5000,MATCH(DATE('Graphs ARA PJK'!F$4,MONTH($A49),DAY($A49)),'Data ARA PJK'!$A$7:$A$5000,0), MATCH('Graphs ARA PJK'!B$3,'Data ARA PJK'!$A$3:$X$3,0)), F48)</f>
        <v>1215</v>
      </c>
      <c r="G49" s="7" t="e">
        <f>_xlfn.IFNA(INDEX('Data ARA PJK'!$A$7:$AW$5000,MATCH(DATE('Graphs ARA PJK'!G$4,MONTH($A49),DAY($A49)),'Data ARA PJK'!$A$7:$A$5000,0), MATCH('Graphs ARA PJK'!B$3,'Data ARA PJK'!$A$3:$X$3,0)), G48)</f>
        <v>#N/A</v>
      </c>
      <c r="H49" s="7">
        <f t="shared" si="1"/>
        <v>1010</v>
      </c>
      <c r="I49" s="7">
        <f t="shared" si="2"/>
        <v>1302</v>
      </c>
      <c r="J49" s="7">
        <f t="shared" si="3"/>
        <v>292</v>
      </c>
      <c r="K49" s="9">
        <f t="shared" si="4"/>
        <v>45613</v>
      </c>
      <c r="L49" s="13">
        <f t="shared" si="5"/>
        <v>8267.6999999999989</v>
      </c>
      <c r="M49" s="13">
        <f t="shared" si="6"/>
        <v>7346.95</v>
      </c>
      <c r="N49" s="13">
        <f t="shared" si="7"/>
        <v>6413.5</v>
      </c>
      <c r="O49" s="13">
        <f t="shared" si="8"/>
        <v>8051.7999999999993</v>
      </c>
      <c r="P49" s="13">
        <f t="shared" si="9"/>
        <v>7715.25</v>
      </c>
      <c r="Q49" s="13" t="e">
        <f t="shared" si="10"/>
        <v>#N/A</v>
      </c>
      <c r="R49" s="13">
        <f t="shared" si="11"/>
        <v>6413.5</v>
      </c>
      <c r="S49" s="13">
        <f t="shared" si="12"/>
        <v>8267.6999999999989</v>
      </c>
      <c r="T49" s="13">
        <f t="shared" si="13"/>
        <v>1854.1999999999989</v>
      </c>
    </row>
    <row r="50" spans="1:20">
      <c r="A50" s="9">
        <v>45612</v>
      </c>
      <c r="B50" s="7">
        <f>_xlfn.IFNA(INDEX('Data ARA PJK'!$A$7:$AW$5000,MATCH(DATE('Graphs ARA PJK'!B$4,MONTH($A50),DAY($A50)),'Data ARA PJK'!$A$7:$A$5000,0), MATCH('Graphs ARA PJK'!B$3,'Data ARA PJK'!$A$3:$X$3,0)), B49)</f>
        <v>1302</v>
      </c>
      <c r="C50" s="7">
        <f>_xlfn.IFNA(INDEX('Data ARA PJK'!$A$7:$AW$5000,MATCH(DATE('Graphs ARA PJK'!C$4,MONTH($A50),DAY($A50)),'Data ARA PJK'!$A$7:$A$5000,0), MATCH('Graphs ARA PJK'!B$3,'Data ARA PJK'!$A$3:$X$3,0)), C49)</f>
        <v>1157</v>
      </c>
      <c r="D50" s="7">
        <f>_xlfn.IFNA(INDEX('Data ARA PJK'!$A$7:$AW$5000,MATCH(DATE('Graphs ARA PJK'!D$4,MONTH($A50),DAY($A50)),'Data ARA PJK'!$A$7:$A$5000,0), MATCH('Graphs ARA PJK'!B$3,'Data ARA PJK'!$A$3:$X$3,0)), D49)</f>
        <v>1010</v>
      </c>
      <c r="E50" s="7">
        <f>_xlfn.IFNA(INDEX('Data ARA PJK'!$A$7:$AW$5000,MATCH(DATE('Graphs ARA PJK'!E$4,MONTH($A50),DAY($A50)),'Data ARA PJK'!$A$7:$A$5000,0), MATCH('Graphs ARA PJK'!B$3,'Data ARA PJK'!$A$3:$X$3,0)), E49)</f>
        <v>1268</v>
      </c>
      <c r="F50" s="7">
        <f>_xlfn.IFNA(INDEX('Data ARA PJK'!$A$7:$AW$5000,MATCH(DATE('Graphs ARA PJK'!F$4,MONTH($A50),DAY($A50)),'Data ARA PJK'!$A$7:$A$5000,0), MATCH('Graphs ARA PJK'!B$3,'Data ARA PJK'!$A$3:$X$3,0)), F49)</f>
        <v>1215</v>
      </c>
      <c r="G50" s="7" t="e">
        <f>_xlfn.IFNA(INDEX('Data ARA PJK'!$A$7:$AW$5000,MATCH(DATE('Graphs ARA PJK'!G$4,MONTH($A50),DAY($A50)),'Data ARA PJK'!$A$7:$A$5000,0), MATCH('Graphs ARA PJK'!B$3,'Data ARA PJK'!$A$3:$X$3,0)), G49)</f>
        <v>#N/A</v>
      </c>
      <c r="H50" s="7">
        <f t="shared" si="1"/>
        <v>1010</v>
      </c>
      <c r="I50" s="7">
        <f t="shared" si="2"/>
        <v>1302</v>
      </c>
      <c r="J50" s="7">
        <f t="shared" si="3"/>
        <v>292</v>
      </c>
      <c r="K50" s="9">
        <f t="shared" si="4"/>
        <v>45612</v>
      </c>
      <c r="L50" s="13">
        <f t="shared" si="5"/>
        <v>8267.6999999999989</v>
      </c>
      <c r="M50" s="13">
        <f t="shared" si="6"/>
        <v>7346.95</v>
      </c>
      <c r="N50" s="13">
        <f t="shared" si="7"/>
        <v>6413.5</v>
      </c>
      <c r="O50" s="13">
        <f t="shared" si="8"/>
        <v>8051.7999999999993</v>
      </c>
      <c r="P50" s="13">
        <f t="shared" si="9"/>
        <v>7715.25</v>
      </c>
      <c r="Q50" s="13" t="e">
        <f t="shared" si="10"/>
        <v>#N/A</v>
      </c>
      <c r="R50" s="13">
        <f t="shared" si="11"/>
        <v>6413.5</v>
      </c>
      <c r="S50" s="13">
        <f t="shared" si="12"/>
        <v>8267.6999999999989</v>
      </c>
      <c r="T50" s="13">
        <f t="shared" si="13"/>
        <v>1854.1999999999989</v>
      </c>
    </row>
    <row r="51" spans="1:20">
      <c r="A51" s="9">
        <v>45611</v>
      </c>
      <c r="B51" s="7">
        <f>_xlfn.IFNA(INDEX('Data ARA PJK'!$A$7:$AW$5000,MATCH(DATE('Graphs ARA PJK'!B$4,MONTH($A51),DAY($A51)),'Data ARA PJK'!$A$7:$A$5000,0), MATCH('Graphs ARA PJK'!B$3,'Data ARA PJK'!$A$3:$X$3,0)), B50)</f>
        <v>1302</v>
      </c>
      <c r="C51" s="7">
        <f>_xlfn.IFNA(INDEX('Data ARA PJK'!$A$7:$AW$5000,MATCH(DATE('Graphs ARA PJK'!C$4,MONTH($A51),DAY($A51)),'Data ARA PJK'!$A$7:$A$5000,0), MATCH('Graphs ARA PJK'!B$3,'Data ARA PJK'!$A$3:$X$3,0)), C50)</f>
        <v>1157</v>
      </c>
      <c r="D51" s="7">
        <f>_xlfn.IFNA(INDEX('Data ARA PJK'!$A$7:$AW$5000,MATCH(DATE('Graphs ARA PJK'!D$4,MONTH($A51),DAY($A51)),'Data ARA PJK'!$A$7:$A$5000,0), MATCH('Graphs ARA PJK'!B$3,'Data ARA PJK'!$A$3:$X$3,0)), D50)</f>
        <v>1010</v>
      </c>
      <c r="E51" s="7">
        <f>_xlfn.IFNA(INDEX('Data ARA PJK'!$A$7:$AW$5000,MATCH(DATE('Graphs ARA PJK'!E$4,MONTH($A51),DAY($A51)),'Data ARA PJK'!$A$7:$A$5000,0), MATCH('Graphs ARA PJK'!B$3,'Data ARA PJK'!$A$3:$X$3,0)), E50)</f>
        <v>1268</v>
      </c>
      <c r="F51" s="7">
        <f>_xlfn.IFNA(INDEX('Data ARA PJK'!$A$7:$AW$5000,MATCH(DATE('Graphs ARA PJK'!F$4,MONTH($A51),DAY($A51)),'Data ARA PJK'!$A$7:$A$5000,0), MATCH('Graphs ARA PJK'!B$3,'Data ARA PJK'!$A$3:$X$3,0)), F50)</f>
        <v>1267</v>
      </c>
      <c r="G51" s="7" t="e">
        <f>_xlfn.IFNA(INDEX('Data ARA PJK'!$A$7:$AW$5000,MATCH(DATE('Graphs ARA PJK'!G$4,MONTH($A51),DAY($A51)),'Data ARA PJK'!$A$7:$A$5000,0), MATCH('Graphs ARA PJK'!B$3,'Data ARA PJK'!$A$3:$X$3,0)), G50)</f>
        <v>#N/A</v>
      </c>
      <c r="H51" s="7">
        <f t="shared" si="1"/>
        <v>1010</v>
      </c>
      <c r="I51" s="7">
        <f t="shared" si="2"/>
        <v>1302</v>
      </c>
      <c r="J51" s="7">
        <f t="shared" si="3"/>
        <v>292</v>
      </c>
      <c r="K51" s="9">
        <f t="shared" si="4"/>
        <v>45611</v>
      </c>
      <c r="L51" s="13">
        <f t="shared" si="5"/>
        <v>8267.6999999999989</v>
      </c>
      <c r="M51" s="13">
        <f t="shared" si="6"/>
        <v>7346.95</v>
      </c>
      <c r="N51" s="13">
        <f t="shared" si="7"/>
        <v>6413.5</v>
      </c>
      <c r="O51" s="13">
        <f t="shared" si="8"/>
        <v>8051.7999999999993</v>
      </c>
      <c r="P51" s="13">
        <f t="shared" si="9"/>
        <v>8045.45</v>
      </c>
      <c r="Q51" s="13" t="e">
        <f t="shared" si="10"/>
        <v>#N/A</v>
      </c>
      <c r="R51" s="13">
        <f t="shared" si="11"/>
        <v>6413.5</v>
      </c>
      <c r="S51" s="13">
        <f t="shared" si="12"/>
        <v>8267.6999999999989</v>
      </c>
      <c r="T51" s="13">
        <f t="shared" si="13"/>
        <v>1854.1999999999989</v>
      </c>
    </row>
    <row r="52" spans="1:20">
      <c r="A52" s="9">
        <v>45610</v>
      </c>
      <c r="B52" s="7">
        <f>_xlfn.IFNA(INDEX('Data ARA PJK'!$A$7:$AW$5000,MATCH(DATE('Graphs ARA PJK'!B$4,MONTH($A52),DAY($A52)),'Data ARA PJK'!$A$7:$A$5000,0), MATCH('Graphs ARA PJK'!B$3,'Data ARA PJK'!$A$3:$X$3,0)), B51)</f>
        <v>1302</v>
      </c>
      <c r="C52" s="7">
        <f>_xlfn.IFNA(INDEX('Data ARA PJK'!$A$7:$AW$5000,MATCH(DATE('Graphs ARA PJK'!C$4,MONTH($A52),DAY($A52)),'Data ARA PJK'!$A$7:$A$5000,0), MATCH('Graphs ARA PJK'!B$3,'Data ARA PJK'!$A$3:$X$3,0)), C51)</f>
        <v>1157</v>
      </c>
      <c r="D52" s="7">
        <f>_xlfn.IFNA(INDEX('Data ARA PJK'!$A$7:$AW$5000,MATCH(DATE('Graphs ARA PJK'!D$4,MONTH($A52),DAY($A52)),'Data ARA PJK'!$A$7:$A$5000,0), MATCH('Graphs ARA PJK'!B$3,'Data ARA PJK'!$A$3:$X$3,0)), D51)</f>
        <v>1010</v>
      </c>
      <c r="E52" s="7">
        <f>_xlfn.IFNA(INDEX('Data ARA PJK'!$A$7:$AW$5000,MATCH(DATE('Graphs ARA PJK'!E$4,MONTH($A52),DAY($A52)),'Data ARA PJK'!$A$7:$A$5000,0), MATCH('Graphs ARA PJK'!B$3,'Data ARA PJK'!$A$3:$X$3,0)), E51)</f>
        <v>1268</v>
      </c>
      <c r="F52" s="7">
        <f>_xlfn.IFNA(INDEX('Data ARA PJK'!$A$7:$AW$5000,MATCH(DATE('Graphs ARA PJK'!F$4,MONTH($A52),DAY($A52)),'Data ARA PJK'!$A$7:$A$5000,0), MATCH('Graphs ARA PJK'!B$3,'Data ARA PJK'!$A$3:$X$3,0)), F51)</f>
        <v>1267</v>
      </c>
      <c r="G52" s="7" t="e">
        <f>_xlfn.IFNA(INDEX('Data ARA PJK'!$A$7:$AW$5000,MATCH(DATE('Graphs ARA PJK'!G$4,MONTH($A52),DAY($A52)),'Data ARA PJK'!$A$7:$A$5000,0), MATCH('Graphs ARA PJK'!B$3,'Data ARA PJK'!$A$3:$X$3,0)), G51)</f>
        <v>#N/A</v>
      </c>
      <c r="H52" s="7">
        <f t="shared" si="1"/>
        <v>1010</v>
      </c>
      <c r="I52" s="7">
        <f t="shared" si="2"/>
        <v>1302</v>
      </c>
      <c r="J52" s="7">
        <f t="shared" si="3"/>
        <v>292</v>
      </c>
      <c r="K52" s="9">
        <f t="shared" si="4"/>
        <v>45610</v>
      </c>
      <c r="L52" s="13">
        <f t="shared" si="5"/>
        <v>8267.6999999999989</v>
      </c>
      <c r="M52" s="13">
        <f t="shared" si="6"/>
        <v>7346.95</v>
      </c>
      <c r="N52" s="13">
        <f t="shared" si="7"/>
        <v>6413.5</v>
      </c>
      <c r="O52" s="13">
        <f t="shared" si="8"/>
        <v>8051.7999999999993</v>
      </c>
      <c r="P52" s="13">
        <f t="shared" si="9"/>
        <v>8045.45</v>
      </c>
      <c r="Q52" s="13" t="e">
        <f t="shared" si="10"/>
        <v>#N/A</v>
      </c>
      <c r="R52" s="13">
        <f t="shared" si="11"/>
        <v>6413.5</v>
      </c>
      <c r="S52" s="13">
        <f t="shared" si="12"/>
        <v>8267.6999999999989</v>
      </c>
      <c r="T52" s="13">
        <f t="shared" si="13"/>
        <v>1854.1999999999989</v>
      </c>
    </row>
    <row r="53" spans="1:20">
      <c r="A53" s="9">
        <v>45609</v>
      </c>
      <c r="B53" s="7">
        <f>_xlfn.IFNA(INDEX('Data ARA PJK'!$A$7:$AW$5000,MATCH(DATE('Graphs ARA PJK'!B$4,MONTH($A53),DAY($A53)),'Data ARA PJK'!$A$7:$A$5000,0), MATCH('Graphs ARA PJK'!B$3,'Data ARA PJK'!$A$3:$X$3,0)), B52)</f>
        <v>1345</v>
      </c>
      <c r="C53" s="7">
        <f>_xlfn.IFNA(INDEX('Data ARA PJK'!$A$7:$AW$5000,MATCH(DATE('Graphs ARA PJK'!C$4,MONTH($A53),DAY($A53)),'Data ARA PJK'!$A$7:$A$5000,0), MATCH('Graphs ARA PJK'!B$3,'Data ARA PJK'!$A$3:$X$3,0)), C52)</f>
        <v>1157</v>
      </c>
      <c r="D53" s="7">
        <f>_xlfn.IFNA(INDEX('Data ARA PJK'!$A$7:$AW$5000,MATCH(DATE('Graphs ARA PJK'!D$4,MONTH($A53),DAY($A53)),'Data ARA PJK'!$A$7:$A$5000,0), MATCH('Graphs ARA PJK'!B$3,'Data ARA PJK'!$A$3:$X$3,0)), D52)</f>
        <v>1010</v>
      </c>
      <c r="E53" s="7">
        <f>_xlfn.IFNA(INDEX('Data ARA PJK'!$A$7:$AW$5000,MATCH(DATE('Graphs ARA PJK'!E$4,MONTH($A53),DAY($A53)),'Data ARA PJK'!$A$7:$A$5000,0), MATCH('Graphs ARA PJK'!B$3,'Data ARA PJK'!$A$3:$X$3,0)), E52)</f>
        <v>1268</v>
      </c>
      <c r="F53" s="7">
        <f>_xlfn.IFNA(INDEX('Data ARA PJK'!$A$7:$AW$5000,MATCH(DATE('Graphs ARA PJK'!F$4,MONTH($A53),DAY($A53)),'Data ARA PJK'!$A$7:$A$5000,0), MATCH('Graphs ARA PJK'!B$3,'Data ARA PJK'!$A$3:$X$3,0)), F52)</f>
        <v>1267</v>
      </c>
      <c r="G53" s="7" t="e">
        <f>_xlfn.IFNA(INDEX('Data ARA PJK'!$A$7:$AW$5000,MATCH(DATE('Graphs ARA PJK'!G$4,MONTH($A53),DAY($A53)),'Data ARA PJK'!$A$7:$A$5000,0), MATCH('Graphs ARA PJK'!B$3,'Data ARA PJK'!$A$3:$X$3,0)), G52)</f>
        <v>#N/A</v>
      </c>
      <c r="H53" s="7">
        <f t="shared" si="1"/>
        <v>1010</v>
      </c>
      <c r="I53" s="7">
        <f t="shared" si="2"/>
        <v>1345</v>
      </c>
      <c r="J53" s="7">
        <f t="shared" si="3"/>
        <v>335</v>
      </c>
      <c r="K53" s="9">
        <f t="shared" si="4"/>
        <v>45609</v>
      </c>
      <c r="L53" s="13">
        <f t="shared" si="5"/>
        <v>8540.75</v>
      </c>
      <c r="M53" s="13">
        <f t="shared" si="6"/>
        <v>7346.95</v>
      </c>
      <c r="N53" s="13">
        <f t="shared" si="7"/>
        <v>6413.5</v>
      </c>
      <c r="O53" s="13">
        <f t="shared" si="8"/>
        <v>8051.7999999999993</v>
      </c>
      <c r="P53" s="13">
        <f t="shared" si="9"/>
        <v>8045.45</v>
      </c>
      <c r="Q53" s="13" t="e">
        <f t="shared" si="10"/>
        <v>#N/A</v>
      </c>
      <c r="R53" s="13">
        <f t="shared" si="11"/>
        <v>6413.5</v>
      </c>
      <c r="S53" s="13">
        <f t="shared" si="12"/>
        <v>8540.75</v>
      </c>
      <c r="T53" s="13">
        <f t="shared" si="13"/>
        <v>2127.25</v>
      </c>
    </row>
    <row r="54" spans="1:20">
      <c r="A54" s="9">
        <v>45608</v>
      </c>
      <c r="B54" s="7">
        <f>_xlfn.IFNA(INDEX('Data ARA PJK'!$A$7:$AW$5000,MATCH(DATE('Graphs ARA PJK'!B$4,MONTH($A54),DAY($A54)),'Data ARA PJK'!$A$7:$A$5000,0), MATCH('Graphs ARA PJK'!B$3,'Data ARA PJK'!$A$3:$X$3,0)), B53)</f>
        <v>1345</v>
      </c>
      <c r="C54" s="7">
        <f>_xlfn.IFNA(INDEX('Data ARA PJK'!$A$7:$AW$5000,MATCH(DATE('Graphs ARA PJK'!C$4,MONTH($A54),DAY($A54)),'Data ARA PJK'!$A$7:$A$5000,0), MATCH('Graphs ARA PJK'!B$3,'Data ARA PJK'!$A$3:$X$3,0)), C53)</f>
        <v>1065</v>
      </c>
      <c r="D54" s="7">
        <f>_xlfn.IFNA(INDEX('Data ARA PJK'!$A$7:$AW$5000,MATCH(DATE('Graphs ARA PJK'!D$4,MONTH($A54),DAY($A54)),'Data ARA PJK'!$A$7:$A$5000,0), MATCH('Graphs ARA PJK'!B$3,'Data ARA PJK'!$A$3:$X$3,0)), D53)</f>
        <v>1010</v>
      </c>
      <c r="E54" s="7">
        <f>_xlfn.IFNA(INDEX('Data ARA PJK'!$A$7:$AW$5000,MATCH(DATE('Graphs ARA PJK'!E$4,MONTH($A54),DAY($A54)),'Data ARA PJK'!$A$7:$A$5000,0), MATCH('Graphs ARA PJK'!B$3,'Data ARA PJK'!$A$3:$X$3,0)), E53)</f>
        <v>1268</v>
      </c>
      <c r="F54" s="7">
        <f>_xlfn.IFNA(INDEX('Data ARA PJK'!$A$7:$AW$5000,MATCH(DATE('Graphs ARA PJK'!F$4,MONTH($A54),DAY($A54)),'Data ARA PJK'!$A$7:$A$5000,0), MATCH('Graphs ARA PJK'!B$3,'Data ARA PJK'!$A$3:$X$3,0)), F53)</f>
        <v>1267</v>
      </c>
      <c r="G54" s="7" t="e">
        <f>_xlfn.IFNA(INDEX('Data ARA PJK'!$A$7:$AW$5000,MATCH(DATE('Graphs ARA PJK'!G$4,MONTH($A54),DAY($A54)),'Data ARA PJK'!$A$7:$A$5000,0), MATCH('Graphs ARA PJK'!B$3,'Data ARA PJK'!$A$3:$X$3,0)), G53)</f>
        <v>#N/A</v>
      </c>
      <c r="H54" s="7">
        <f t="shared" si="1"/>
        <v>1010</v>
      </c>
      <c r="I54" s="7">
        <f t="shared" si="2"/>
        <v>1345</v>
      </c>
      <c r="J54" s="7">
        <f t="shared" si="3"/>
        <v>335</v>
      </c>
      <c r="K54" s="9">
        <f t="shared" si="4"/>
        <v>45608</v>
      </c>
      <c r="L54" s="13">
        <f t="shared" si="5"/>
        <v>8540.75</v>
      </c>
      <c r="M54" s="13">
        <f t="shared" si="6"/>
        <v>6762.75</v>
      </c>
      <c r="N54" s="13">
        <f t="shared" si="7"/>
        <v>6413.5</v>
      </c>
      <c r="O54" s="13">
        <f t="shared" si="8"/>
        <v>8051.7999999999993</v>
      </c>
      <c r="P54" s="13">
        <f t="shared" si="9"/>
        <v>8045.45</v>
      </c>
      <c r="Q54" s="13" t="e">
        <f t="shared" si="10"/>
        <v>#N/A</v>
      </c>
      <c r="R54" s="13">
        <f t="shared" si="11"/>
        <v>6413.5</v>
      </c>
      <c r="S54" s="13">
        <f t="shared" si="12"/>
        <v>8540.75</v>
      </c>
      <c r="T54" s="13">
        <f t="shared" si="13"/>
        <v>2127.25</v>
      </c>
    </row>
    <row r="55" spans="1:20">
      <c r="A55" s="9">
        <v>45607</v>
      </c>
      <c r="B55" s="7">
        <f>_xlfn.IFNA(INDEX('Data ARA PJK'!$A$7:$AW$5000,MATCH(DATE('Graphs ARA PJK'!B$4,MONTH($A55),DAY($A55)),'Data ARA PJK'!$A$7:$A$5000,0), MATCH('Graphs ARA PJK'!B$3,'Data ARA PJK'!$A$3:$X$3,0)), B54)</f>
        <v>1345</v>
      </c>
      <c r="C55" s="7">
        <f>_xlfn.IFNA(INDEX('Data ARA PJK'!$A$7:$AW$5000,MATCH(DATE('Graphs ARA PJK'!C$4,MONTH($A55),DAY($A55)),'Data ARA PJK'!$A$7:$A$5000,0), MATCH('Graphs ARA PJK'!B$3,'Data ARA PJK'!$A$3:$X$3,0)), C54)</f>
        <v>1065</v>
      </c>
      <c r="D55" s="7">
        <f>_xlfn.IFNA(INDEX('Data ARA PJK'!$A$7:$AW$5000,MATCH(DATE('Graphs ARA PJK'!D$4,MONTH($A55),DAY($A55)),'Data ARA PJK'!$A$7:$A$5000,0), MATCH('Graphs ARA PJK'!B$3,'Data ARA PJK'!$A$3:$X$3,0)), D54)</f>
        <v>1064</v>
      </c>
      <c r="E55" s="7">
        <f>_xlfn.IFNA(INDEX('Data ARA PJK'!$A$7:$AW$5000,MATCH(DATE('Graphs ARA PJK'!E$4,MONTH($A55),DAY($A55)),'Data ARA PJK'!$A$7:$A$5000,0), MATCH('Graphs ARA PJK'!B$3,'Data ARA PJK'!$A$3:$X$3,0)), E54)</f>
        <v>1268</v>
      </c>
      <c r="F55" s="7">
        <f>_xlfn.IFNA(INDEX('Data ARA PJK'!$A$7:$AW$5000,MATCH(DATE('Graphs ARA PJK'!F$4,MONTH($A55),DAY($A55)),'Data ARA PJK'!$A$7:$A$5000,0), MATCH('Graphs ARA PJK'!B$3,'Data ARA PJK'!$A$3:$X$3,0)), F54)</f>
        <v>1267</v>
      </c>
      <c r="G55" s="7" t="e">
        <f>_xlfn.IFNA(INDEX('Data ARA PJK'!$A$7:$AW$5000,MATCH(DATE('Graphs ARA PJK'!G$4,MONTH($A55),DAY($A55)),'Data ARA PJK'!$A$7:$A$5000,0), MATCH('Graphs ARA PJK'!B$3,'Data ARA PJK'!$A$3:$X$3,0)), G54)</f>
        <v>#N/A</v>
      </c>
      <c r="H55" s="7">
        <f t="shared" si="1"/>
        <v>1064</v>
      </c>
      <c r="I55" s="7">
        <f t="shared" si="2"/>
        <v>1345</v>
      </c>
      <c r="J55" s="7">
        <f t="shared" si="3"/>
        <v>281</v>
      </c>
      <c r="K55" s="9">
        <f t="shared" si="4"/>
        <v>45607</v>
      </c>
      <c r="L55" s="13">
        <f t="shared" si="5"/>
        <v>8540.75</v>
      </c>
      <c r="M55" s="13">
        <f t="shared" si="6"/>
        <v>6762.75</v>
      </c>
      <c r="N55" s="13">
        <f t="shared" si="7"/>
        <v>6756.4</v>
      </c>
      <c r="O55" s="13">
        <f t="shared" si="8"/>
        <v>8051.7999999999993</v>
      </c>
      <c r="P55" s="13">
        <f t="shared" si="9"/>
        <v>8045.45</v>
      </c>
      <c r="Q55" s="13" t="e">
        <f t="shared" si="10"/>
        <v>#N/A</v>
      </c>
      <c r="R55" s="13">
        <f t="shared" si="11"/>
        <v>6756.4</v>
      </c>
      <c r="S55" s="13">
        <f t="shared" si="12"/>
        <v>8540.75</v>
      </c>
      <c r="T55" s="13">
        <f t="shared" si="13"/>
        <v>1784.3500000000004</v>
      </c>
    </row>
    <row r="56" spans="1:20">
      <c r="A56" s="9">
        <v>45606</v>
      </c>
      <c r="B56" s="7">
        <f>_xlfn.IFNA(INDEX('Data ARA PJK'!$A$7:$AW$5000,MATCH(DATE('Graphs ARA PJK'!B$4,MONTH($A56),DAY($A56)),'Data ARA PJK'!$A$7:$A$5000,0), MATCH('Graphs ARA PJK'!B$3,'Data ARA PJK'!$A$3:$X$3,0)), B55)</f>
        <v>1345</v>
      </c>
      <c r="C56" s="7">
        <f>_xlfn.IFNA(INDEX('Data ARA PJK'!$A$7:$AW$5000,MATCH(DATE('Graphs ARA PJK'!C$4,MONTH($A56),DAY($A56)),'Data ARA PJK'!$A$7:$A$5000,0), MATCH('Graphs ARA PJK'!B$3,'Data ARA PJK'!$A$3:$X$3,0)), C55)</f>
        <v>1065</v>
      </c>
      <c r="D56" s="7">
        <f>_xlfn.IFNA(INDEX('Data ARA PJK'!$A$7:$AW$5000,MATCH(DATE('Graphs ARA PJK'!D$4,MONTH($A56),DAY($A56)),'Data ARA PJK'!$A$7:$A$5000,0), MATCH('Graphs ARA PJK'!B$3,'Data ARA PJK'!$A$3:$X$3,0)), D55)</f>
        <v>1064</v>
      </c>
      <c r="E56" s="7">
        <f>_xlfn.IFNA(INDEX('Data ARA PJK'!$A$7:$AW$5000,MATCH(DATE('Graphs ARA PJK'!E$4,MONTH($A56),DAY($A56)),'Data ARA PJK'!$A$7:$A$5000,0), MATCH('Graphs ARA PJK'!B$3,'Data ARA PJK'!$A$3:$X$3,0)), E55)</f>
        <v>1131</v>
      </c>
      <c r="F56" s="7">
        <f>_xlfn.IFNA(INDEX('Data ARA PJK'!$A$7:$AW$5000,MATCH(DATE('Graphs ARA PJK'!F$4,MONTH($A56),DAY($A56)),'Data ARA PJK'!$A$7:$A$5000,0), MATCH('Graphs ARA PJK'!B$3,'Data ARA PJK'!$A$3:$X$3,0)), F55)</f>
        <v>1267</v>
      </c>
      <c r="G56" s="7" t="e">
        <f>_xlfn.IFNA(INDEX('Data ARA PJK'!$A$7:$AW$5000,MATCH(DATE('Graphs ARA PJK'!G$4,MONTH($A56),DAY($A56)),'Data ARA PJK'!$A$7:$A$5000,0), MATCH('Graphs ARA PJK'!B$3,'Data ARA PJK'!$A$3:$X$3,0)), G55)</f>
        <v>#N/A</v>
      </c>
      <c r="H56" s="7">
        <f t="shared" si="1"/>
        <v>1064</v>
      </c>
      <c r="I56" s="7">
        <f t="shared" si="2"/>
        <v>1345</v>
      </c>
      <c r="J56" s="7">
        <f t="shared" si="3"/>
        <v>281</v>
      </c>
      <c r="K56" s="9">
        <f t="shared" si="4"/>
        <v>45606</v>
      </c>
      <c r="L56" s="13">
        <f t="shared" si="5"/>
        <v>8540.75</v>
      </c>
      <c r="M56" s="13">
        <f t="shared" si="6"/>
        <v>6762.75</v>
      </c>
      <c r="N56" s="13">
        <f t="shared" si="7"/>
        <v>6756.4</v>
      </c>
      <c r="O56" s="13">
        <f t="shared" si="8"/>
        <v>7181.8499999999995</v>
      </c>
      <c r="P56" s="13">
        <f t="shared" si="9"/>
        <v>8045.45</v>
      </c>
      <c r="Q56" s="13" t="e">
        <f t="shared" si="10"/>
        <v>#N/A</v>
      </c>
      <c r="R56" s="13">
        <f t="shared" si="11"/>
        <v>6756.4</v>
      </c>
      <c r="S56" s="13">
        <f t="shared" si="12"/>
        <v>8540.75</v>
      </c>
      <c r="T56" s="13">
        <f t="shared" si="13"/>
        <v>1784.3500000000004</v>
      </c>
    </row>
    <row r="57" spans="1:20">
      <c r="A57" s="9">
        <v>45605</v>
      </c>
      <c r="B57" s="7">
        <f>_xlfn.IFNA(INDEX('Data ARA PJK'!$A$7:$AW$5000,MATCH(DATE('Graphs ARA PJK'!B$4,MONTH($A57),DAY($A57)),'Data ARA PJK'!$A$7:$A$5000,0), MATCH('Graphs ARA PJK'!B$3,'Data ARA PJK'!$A$3:$X$3,0)), B56)</f>
        <v>1345</v>
      </c>
      <c r="C57" s="7">
        <f>_xlfn.IFNA(INDEX('Data ARA PJK'!$A$7:$AW$5000,MATCH(DATE('Graphs ARA PJK'!C$4,MONTH($A57),DAY($A57)),'Data ARA PJK'!$A$7:$A$5000,0), MATCH('Graphs ARA PJK'!B$3,'Data ARA PJK'!$A$3:$X$3,0)), C56)</f>
        <v>1065</v>
      </c>
      <c r="D57" s="7">
        <f>_xlfn.IFNA(INDEX('Data ARA PJK'!$A$7:$AW$5000,MATCH(DATE('Graphs ARA PJK'!D$4,MONTH($A57),DAY($A57)),'Data ARA PJK'!$A$7:$A$5000,0), MATCH('Graphs ARA PJK'!B$3,'Data ARA PJK'!$A$3:$X$3,0)), D56)</f>
        <v>1064</v>
      </c>
      <c r="E57" s="7">
        <f>_xlfn.IFNA(INDEX('Data ARA PJK'!$A$7:$AW$5000,MATCH(DATE('Graphs ARA PJK'!E$4,MONTH($A57),DAY($A57)),'Data ARA PJK'!$A$7:$A$5000,0), MATCH('Graphs ARA PJK'!B$3,'Data ARA PJK'!$A$3:$X$3,0)), E56)</f>
        <v>1131</v>
      </c>
      <c r="F57" s="7">
        <f>_xlfn.IFNA(INDEX('Data ARA PJK'!$A$7:$AW$5000,MATCH(DATE('Graphs ARA PJK'!F$4,MONTH($A57),DAY($A57)),'Data ARA PJK'!$A$7:$A$5000,0), MATCH('Graphs ARA PJK'!B$3,'Data ARA PJK'!$A$3:$X$3,0)), F56)</f>
        <v>1267</v>
      </c>
      <c r="G57" s="7" t="e">
        <f>_xlfn.IFNA(INDEX('Data ARA PJK'!$A$7:$AW$5000,MATCH(DATE('Graphs ARA PJK'!G$4,MONTH($A57),DAY($A57)),'Data ARA PJK'!$A$7:$A$5000,0), MATCH('Graphs ARA PJK'!B$3,'Data ARA PJK'!$A$3:$X$3,0)), G56)</f>
        <v>#N/A</v>
      </c>
      <c r="H57" s="7">
        <f t="shared" si="1"/>
        <v>1064</v>
      </c>
      <c r="I57" s="7">
        <f t="shared" si="2"/>
        <v>1345</v>
      </c>
      <c r="J57" s="7">
        <f t="shared" si="3"/>
        <v>281</v>
      </c>
      <c r="K57" s="9">
        <f t="shared" si="4"/>
        <v>45605</v>
      </c>
      <c r="L57" s="13">
        <f t="shared" si="5"/>
        <v>8540.75</v>
      </c>
      <c r="M57" s="13">
        <f t="shared" si="6"/>
        <v>6762.75</v>
      </c>
      <c r="N57" s="13">
        <f t="shared" si="7"/>
        <v>6756.4</v>
      </c>
      <c r="O57" s="13">
        <f t="shared" si="8"/>
        <v>7181.8499999999995</v>
      </c>
      <c r="P57" s="13">
        <f t="shared" si="9"/>
        <v>8045.45</v>
      </c>
      <c r="Q57" s="13" t="e">
        <f t="shared" si="10"/>
        <v>#N/A</v>
      </c>
      <c r="R57" s="13">
        <f t="shared" si="11"/>
        <v>6756.4</v>
      </c>
      <c r="S57" s="13">
        <f t="shared" si="12"/>
        <v>8540.75</v>
      </c>
      <c r="T57" s="13">
        <f t="shared" si="13"/>
        <v>1784.3500000000004</v>
      </c>
    </row>
    <row r="58" spans="1:20">
      <c r="A58" s="9">
        <v>45604</v>
      </c>
      <c r="B58" s="7">
        <f>_xlfn.IFNA(INDEX('Data ARA PJK'!$A$7:$AW$5000,MATCH(DATE('Graphs ARA PJK'!B$4,MONTH($A58),DAY($A58)),'Data ARA PJK'!$A$7:$A$5000,0), MATCH('Graphs ARA PJK'!B$3,'Data ARA PJK'!$A$3:$X$3,0)), B57)</f>
        <v>1345</v>
      </c>
      <c r="C58" s="7">
        <f>_xlfn.IFNA(INDEX('Data ARA PJK'!$A$7:$AW$5000,MATCH(DATE('Graphs ARA PJK'!C$4,MONTH($A58),DAY($A58)),'Data ARA PJK'!$A$7:$A$5000,0), MATCH('Graphs ARA PJK'!B$3,'Data ARA PJK'!$A$3:$X$3,0)), C57)</f>
        <v>1065</v>
      </c>
      <c r="D58" s="7">
        <f>_xlfn.IFNA(INDEX('Data ARA PJK'!$A$7:$AW$5000,MATCH(DATE('Graphs ARA PJK'!D$4,MONTH($A58),DAY($A58)),'Data ARA PJK'!$A$7:$A$5000,0), MATCH('Graphs ARA PJK'!B$3,'Data ARA PJK'!$A$3:$X$3,0)), D57)</f>
        <v>1064</v>
      </c>
      <c r="E58" s="7">
        <f>_xlfn.IFNA(INDEX('Data ARA PJK'!$A$7:$AW$5000,MATCH(DATE('Graphs ARA PJK'!E$4,MONTH($A58),DAY($A58)),'Data ARA PJK'!$A$7:$A$5000,0), MATCH('Graphs ARA PJK'!B$3,'Data ARA PJK'!$A$3:$X$3,0)), E57)</f>
        <v>1131</v>
      </c>
      <c r="F58" s="7">
        <f>_xlfn.IFNA(INDEX('Data ARA PJK'!$A$7:$AW$5000,MATCH(DATE('Graphs ARA PJK'!F$4,MONTH($A58),DAY($A58)),'Data ARA PJK'!$A$7:$A$5000,0), MATCH('Graphs ARA PJK'!B$3,'Data ARA PJK'!$A$3:$X$3,0)), F57)</f>
        <v>1260</v>
      </c>
      <c r="G58" s="7" t="e">
        <f>_xlfn.IFNA(INDEX('Data ARA PJK'!$A$7:$AW$5000,MATCH(DATE('Graphs ARA PJK'!G$4,MONTH($A58),DAY($A58)),'Data ARA PJK'!$A$7:$A$5000,0), MATCH('Graphs ARA PJK'!B$3,'Data ARA PJK'!$A$3:$X$3,0)), G57)</f>
        <v>#N/A</v>
      </c>
      <c r="H58" s="7">
        <f t="shared" si="1"/>
        <v>1064</v>
      </c>
      <c r="I58" s="7">
        <f t="shared" si="2"/>
        <v>1345</v>
      </c>
      <c r="J58" s="7">
        <f t="shared" si="3"/>
        <v>281</v>
      </c>
      <c r="K58" s="9">
        <f t="shared" si="4"/>
        <v>45604</v>
      </c>
      <c r="L58" s="13">
        <f t="shared" si="5"/>
        <v>8540.75</v>
      </c>
      <c r="M58" s="13">
        <f t="shared" si="6"/>
        <v>6762.75</v>
      </c>
      <c r="N58" s="13">
        <f t="shared" si="7"/>
        <v>6756.4</v>
      </c>
      <c r="O58" s="13">
        <f t="shared" si="8"/>
        <v>7181.8499999999995</v>
      </c>
      <c r="P58" s="13">
        <f t="shared" si="9"/>
        <v>8001</v>
      </c>
      <c r="Q58" s="13" t="e">
        <f t="shared" si="10"/>
        <v>#N/A</v>
      </c>
      <c r="R58" s="13">
        <f t="shared" si="11"/>
        <v>6756.4</v>
      </c>
      <c r="S58" s="13">
        <f t="shared" si="12"/>
        <v>8540.75</v>
      </c>
      <c r="T58" s="13">
        <f t="shared" si="13"/>
        <v>1784.3500000000004</v>
      </c>
    </row>
    <row r="59" spans="1:20">
      <c r="A59" s="9">
        <v>45603</v>
      </c>
      <c r="B59" s="7">
        <f>_xlfn.IFNA(INDEX('Data ARA PJK'!$A$7:$AW$5000,MATCH(DATE('Graphs ARA PJK'!B$4,MONTH($A59),DAY($A59)),'Data ARA PJK'!$A$7:$A$5000,0), MATCH('Graphs ARA PJK'!B$3,'Data ARA PJK'!$A$3:$X$3,0)), B58)</f>
        <v>1345</v>
      </c>
      <c r="C59" s="7">
        <f>_xlfn.IFNA(INDEX('Data ARA PJK'!$A$7:$AW$5000,MATCH(DATE('Graphs ARA PJK'!C$4,MONTH($A59),DAY($A59)),'Data ARA PJK'!$A$7:$A$5000,0), MATCH('Graphs ARA PJK'!B$3,'Data ARA PJK'!$A$3:$X$3,0)), C58)</f>
        <v>1065</v>
      </c>
      <c r="D59" s="7">
        <f>_xlfn.IFNA(INDEX('Data ARA PJK'!$A$7:$AW$5000,MATCH(DATE('Graphs ARA PJK'!D$4,MONTH($A59),DAY($A59)),'Data ARA PJK'!$A$7:$A$5000,0), MATCH('Graphs ARA PJK'!B$3,'Data ARA PJK'!$A$3:$X$3,0)), D58)</f>
        <v>1064</v>
      </c>
      <c r="E59" s="7">
        <f>_xlfn.IFNA(INDEX('Data ARA PJK'!$A$7:$AW$5000,MATCH(DATE('Graphs ARA PJK'!E$4,MONTH($A59),DAY($A59)),'Data ARA PJK'!$A$7:$A$5000,0), MATCH('Graphs ARA PJK'!B$3,'Data ARA PJK'!$A$3:$X$3,0)), E58)</f>
        <v>1131</v>
      </c>
      <c r="F59" s="7">
        <f>_xlfn.IFNA(INDEX('Data ARA PJK'!$A$7:$AW$5000,MATCH(DATE('Graphs ARA PJK'!F$4,MONTH($A59),DAY($A59)),'Data ARA PJK'!$A$7:$A$5000,0), MATCH('Graphs ARA PJK'!B$3,'Data ARA PJK'!$A$3:$X$3,0)), F58)</f>
        <v>1260</v>
      </c>
      <c r="G59" s="7" t="e">
        <f>_xlfn.IFNA(INDEX('Data ARA PJK'!$A$7:$AW$5000,MATCH(DATE('Graphs ARA PJK'!G$4,MONTH($A59),DAY($A59)),'Data ARA PJK'!$A$7:$A$5000,0), MATCH('Graphs ARA PJK'!B$3,'Data ARA PJK'!$A$3:$X$3,0)), G58)</f>
        <v>#N/A</v>
      </c>
      <c r="H59" s="7">
        <f t="shared" si="1"/>
        <v>1064</v>
      </c>
      <c r="I59" s="7">
        <f t="shared" si="2"/>
        <v>1345</v>
      </c>
      <c r="J59" s="7">
        <f t="shared" si="3"/>
        <v>281</v>
      </c>
      <c r="K59" s="9">
        <f t="shared" si="4"/>
        <v>45603</v>
      </c>
      <c r="L59" s="13">
        <f t="shared" si="5"/>
        <v>8540.75</v>
      </c>
      <c r="M59" s="13">
        <f t="shared" si="6"/>
        <v>6762.75</v>
      </c>
      <c r="N59" s="13">
        <f t="shared" si="7"/>
        <v>6756.4</v>
      </c>
      <c r="O59" s="13">
        <f t="shared" si="8"/>
        <v>7181.8499999999995</v>
      </c>
      <c r="P59" s="13">
        <f t="shared" si="9"/>
        <v>8001</v>
      </c>
      <c r="Q59" s="13" t="e">
        <f t="shared" si="10"/>
        <v>#N/A</v>
      </c>
      <c r="R59" s="13">
        <f t="shared" si="11"/>
        <v>6756.4</v>
      </c>
      <c r="S59" s="13">
        <f t="shared" si="12"/>
        <v>8540.75</v>
      </c>
      <c r="T59" s="13">
        <f t="shared" si="13"/>
        <v>1784.3500000000004</v>
      </c>
    </row>
    <row r="60" spans="1:20">
      <c r="A60" s="9">
        <v>45602</v>
      </c>
      <c r="B60" s="7">
        <f>_xlfn.IFNA(INDEX('Data ARA PJK'!$A$7:$AW$5000,MATCH(DATE('Graphs ARA PJK'!B$4,MONTH($A60),DAY($A60)),'Data ARA PJK'!$A$7:$A$5000,0), MATCH('Graphs ARA PJK'!B$3,'Data ARA PJK'!$A$3:$X$3,0)), B59)</f>
        <v>1351</v>
      </c>
      <c r="C60" s="7">
        <f>_xlfn.IFNA(INDEX('Data ARA PJK'!$A$7:$AW$5000,MATCH(DATE('Graphs ARA PJK'!C$4,MONTH($A60),DAY($A60)),'Data ARA PJK'!$A$7:$A$5000,0), MATCH('Graphs ARA PJK'!B$3,'Data ARA PJK'!$A$3:$X$3,0)), C59)</f>
        <v>1065</v>
      </c>
      <c r="D60" s="7">
        <f>_xlfn.IFNA(INDEX('Data ARA PJK'!$A$7:$AW$5000,MATCH(DATE('Graphs ARA PJK'!D$4,MONTH($A60),DAY($A60)),'Data ARA PJK'!$A$7:$A$5000,0), MATCH('Graphs ARA PJK'!B$3,'Data ARA PJK'!$A$3:$X$3,0)), D59)</f>
        <v>1064</v>
      </c>
      <c r="E60" s="7">
        <f>_xlfn.IFNA(INDEX('Data ARA PJK'!$A$7:$AW$5000,MATCH(DATE('Graphs ARA PJK'!E$4,MONTH($A60),DAY($A60)),'Data ARA PJK'!$A$7:$A$5000,0), MATCH('Graphs ARA PJK'!B$3,'Data ARA PJK'!$A$3:$X$3,0)), E59)</f>
        <v>1131</v>
      </c>
      <c r="F60" s="7">
        <f>_xlfn.IFNA(INDEX('Data ARA PJK'!$A$7:$AW$5000,MATCH(DATE('Graphs ARA PJK'!F$4,MONTH($A60),DAY($A60)),'Data ARA PJK'!$A$7:$A$5000,0), MATCH('Graphs ARA PJK'!B$3,'Data ARA PJK'!$A$3:$X$3,0)), F59)</f>
        <v>1260</v>
      </c>
      <c r="G60" s="7" t="e">
        <f>_xlfn.IFNA(INDEX('Data ARA PJK'!$A$7:$AW$5000,MATCH(DATE('Graphs ARA PJK'!G$4,MONTH($A60),DAY($A60)),'Data ARA PJK'!$A$7:$A$5000,0), MATCH('Graphs ARA PJK'!B$3,'Data ARA PJK'!$A$3:$X$3,0)), G59)</f>
        <v>#N/A</v>
      </c>
      <c r="H60" s="7">
        <f t="shared" si="1"/>
        <v>1064</v>
      </c>
      <c r="I60" s="7">
        <f t="shared" si="2"/>
        <v>1351</v>
      </c>
      <c r="J60" s="7">
        <f t="shared" si="3"/>
        <v>287</v>
      </c>
      <c r="K60" s="9">
        <f t="shared" si="4"/>
        <v>45602</v>
      </c>
      <c r="L60" s="13">
        <f t="shared" si="5"/>
        <v>8578.85</v>
      </c>
      <c r="M60" s="13">
        <f t="shared" si="6"/>
        <v>6762.75</v>
      </c>
      <c r="N60" s="13">
        <f t="shared" si="7"/>
        <v>6756.4</v>
      </c>
      <c r="O60" s="13">
        <f t="shared" si="8"/>
        <v>7181.8499999999995</v>
      </c>
      <c r="P60" s="13">
        <f t="shared" si="9"/>
        <v>8001</v>
      </c>
      <c r="Q60" s="13" t="e">
        <f t="shared" si="10"/>
        <v>#N/A</v>
      </c>
      <c r="R60" s="13">
        <f t="shared" si="11"/>
        <v>6756.4</v>
      </c>
      <c r="S60" s="13">
        <f t="shared" si="12"/>
        <v>8578.85</v>
      </c>
      <c r="T60" s="13">
        <f t="shared" si="13"/>
        <v>1822.4500000000007</v>
      </c>
    </row>
    <row r="61" spans="1:20">
      <c r="A61" s="9">
        <v>45601</v>
      </c>
      <c r="B61" s="7">
        <f>_xlfn.IFNA(INDEX('Data ARA PJK'!$A$7:$AW$5000,MATCH(DATE('Graphs ARA PJK'!B$4,MONTH($A61),DAY($A61)),'Data ARA PJK'!$A$7:$A$5000,0), MATCH('Graphs ARA PJK'!B$3,'Data ARA PJK'!$A$3:$X$3,0)), B60)</f>
        <v>1351</v>
      </c>
      <c r="C61" s="7">
        <f>_xlfn.IFNA(INDEX('Data ARA PJK'!$A$7:$AW$5000,MATCH(DATE('Graphs ARA PJK'!C$4,MONTH($A61),DAY($A61)),'Data ARA PJK'!$A$7:$A$5000,0), MATCH('Graphs ARA PJK'!B$3,'Data ARA PJK'!$A$3:$X$3,0)), C60)</f>
        <v>1012</v>
      </c>
      <c r="D61" s="7">
        <f>_xlfn.IFNA(INDEX('Data ARA PJK'!$A$7:$AW$5000,MATCH(DATE('Graphs ARA PJK'!D$4,MONTH($A61),DAY($A61)),'Data ARA PJK'!$A$7:$A$5000,0), MATCH('Graphs ARA PJK'!B$3,'Data ARA PJK'!$A$3:$X$3,0)), D60)</f>
        <v>1064</v>
      </c>
      <c r="E61" s="7">
        <f>_xlfn.IFNA(INDEX('Data ARA PJK'!$A$7:$AW$5000,MATCH(DATE('Graphs ARA PJK'!E$4,MONTH($A61),DAY($A61)),'Data ARA PJK'!$A$7:$A$5000,0), MATCH('Graphs ARA PJK'!B$3,'Data ARA PJK'!$A$3:$X$3,0)), E60)</f>
        <v>1131</v>
      </c>
      <c r="F61" s="7">
        <f>_xlfn.IFNA(INDEX('Data ARA PJK'!$A$7:$AW$5000,MATCH(DATE('Graphs ARA PJK'!F$4,MONTH($A61),DAY($A61)),'Data ARA PJK'!$A$7:$A$5000,0), MATCH('Graphs ARA PJK'!B$3,'Data ARA PJK'!$A$3:$X$3,0)), F60)</f>
        <v>1260</v>
      </c>
      <c r="G61" s="7" t="e">
        <f>_xlfn.IFNA(INDEX('Data ARA PJK'!$A$7:$AW$5000,MATCH(DATE('Graphs ARA PJK'!G$4,MONTH($A61),DAY($A61)),'Data ARA PJK'!$A$7:$A$5000,0), MATCH('Graphs ARA PJK'!B$3,'Data ARA PJK'!$A$3:$X$3,0)), G60)</f>
        <v>#N/A</v>
      </c>
      <c r="H61" s="7">
        <f t="shared" si="1"/>
        <v>1012</v>
      </c>
      <c r="I61" s="7">
        <f t="shared" si="2"/>
        <v>1351</v>
      </c>
      <c r="J61" s="7">
        <f t="shared" si="3"/>
        <v>339</v>
      </c>
      <c r="K61" s="9">
        <f t="shared" si="4"/>
        <v>45601</v>
      </c>
      <c r="L61" s="13">
        <f t="shared" si="5"/>
        <v>8578.85</v>
      </c>
      <c r="M61" s="13">
        <f t="shared" si="6"/>
        <v>6426.2</v>
      </c>
      <c r="N61" s="13">
        <f t="shared" si="7"/>
        <v>6756.4</v>
      </c>
      <c r="O61" s="13">
        <f t="shared" si="8"/>
        <v>7181.8499999999995</v>
      </c>
      <c r="P61" s="13">
        <f t="shared" si="9"/>
        <v>8001</v>
      </c>
      <c r="Q61" s="13" t="e">
        <f t="shared" si="10"/>
        <v>#N/A</v>
      </c>
      <c r="R61" s="13">
        <f t="shared" si="11"/>
        <v>6426.2</v>
      </c>
      <c r="S61" s="13">
        <f t="shared" si="12"/>
        <v>8578.85</v>
      </c>
      <c r="T61" s="13">
        <f t="shared" si="13"/>
        <v>2152.6500000000005</v>
      </c>
    </row>
    <row r="62" spans="1:20">
      <c r="A62" s="9">
        <v>45600</v>
      </c>
      <c r="B62" s="7">
        <f>_xlfn.IFNA(INDEX('Data ARA PJK'!$A$7:$AW$5000,MATCH(DATE('Graphs ARA PJK'!B$4,MONTH($A62),DAY($A62)),'Data ARA PJK'!$A$7:$A$5000,0), MATCH('Graphs ARA PJK'!B$3,'Data ARA PJK'!$A$3:$X$3,0)), B61)</f>
        <v>1351</v>
      </c>
      <c r="C62" s="7">
        <f>_xlfn.IFNA(INDEX('Data ARA PJK'!$A$7:$AW$5000,MATCH(DATE('Graphs ARA PJK'!C$4,MONTH($A62),DAY($A62)),'Data ARA PJK'!$A$7:$A$5000,0), MATCH('Graphs ARA PJK'!B$3,'Data ARA PJK'!$A$3:$X$3,0)), C61)</f>
        <v>1012</v>
      </c>
      <c r="D62" s="7">
        <f>_xlfn.IFNA(INDEX('Data ARA PJK'!$A$7:$AW$5000,MATCH(DATE('Graphs ARA PJK'!D$4,MONTH($A62),DAY($A62)),'Data ARA PJK'!$A$7:$A$5000,0), MATCH('Graphs ARA PJK'!B$3,'Data ARA PJK'!$A$3:$X$3,0)), D61)</f>
        <v>1180</v>
      </c>
      <c r="E62" s="7">
        <f>_xlfn.IFNA(INDEX('Data ARA PJK'!$A$7:$AW$5000,MATCH(DATE('Graphs ARA PJK'!E$4,MONTH($A62),DAY($A62)),'Data ARA PJK'!$A$7:$A$5000,0), MATCH('Graphs ARA PJK'!B$3,'Data ARA PJK'!$A$3:$X$3,0)), E61)</f>
        <v>1131</v>
      </c>
      <c r="F62" s="7">
        <f>_xlfn.IFNA(INDEX('Data ARA PJK'!$A$7:$AW$5000,MATCH(DATE('Graphs ARA PJK'!F$4,MONTH($A62),DAY($A62)),'Data ARA PJK'!$A$7:$A$5000,0), MATCH('Graphs ARA PJK'!B$3,'Data ARA PJK'!$A$3:$X$3,0)), F61)</f>
        <v>1260</v>
      </c>
      <c r="G62" s="7" t="e">
        <f>_xlfn.IFNA(INDEX('Data ARA PJK'!$A$7:$AW$5000,MATCH(DATE('Graphs ARA PJK'!G$4,MONTH($A62),DAY($A62)),'Data ARA PJK'!$A$7:$A$5000,0), MATCH('Graphs ARA PJK'!B$3,'Data ARA PJK'!$A$3:$X$3,0)), G61)</f>
        <v>#N/A</v>
      </c>
      <c r="H62" s="7">
        <f t="shared" si="1"/>
        <v>1012</v>
      </c>
      <c r="I62" s="7">
        <f t="shared" si="2"/>
        <v>1351</v>
      </c>
      <c r="J62" s="7">
        <f t="shared" si="3"/>
        <v>339</v>
      </c>
      <c r="K62" s="9">
        <f t="shared" si="4"/>
        <v>45600</v>
      </c>
      <c r="L62" s="13">
        <f t="shared" si="5"/>
        <v>8578.85</v>
      </c>
      <c r="M62" s="13">
        <f t="shared" si="6"/>
        <v>6426.2</v>
      </c>
      <c r="N62" s="13">
        <f t="shared" si="7"/>
        <v>7493</v>
      </c>
      <c r="O62" s="13">
        <f t="shared" si="8"/>
        <v>7181.8499999999995</v>
      </c>
      <c r="P62" s="13">
        <f t="shared" si="9"/>
        <v>8001</v>
      </c>
      <c r="Q62" s="13" t="e">
        <f t="shared" si="10"/>
        <v>#N/A</v>
      </c>
      <c r="R62" s="13">
        <f t="shared" si="11"/>
        <v>6426.2</v>
      </c>
      <c r="S62" s="13">
        <f t="shared" si="12"/>
        <v>8578.85</v>
      </c>
      <c r="T62" s="13">
        <f t="shared" si="13"/>
        <v>2152.6500000000005</v>
      </c>
    </row>
    <row r="63" spans="1:20">
      <c r="A63" s="9">
        <v>45599</v>
      </c>
      <c r="B63" s="7">
        <f>_xlfn.IFNA(INDEX('Data ARA PJK'!$A$7:$AW$5000,MATCH(DATE('Graphs ARA PJK'!B$4,MONTH($A63),DAY($A63)),'Data ARA PJK'!$A$7:$A$5000,0), MATCH('Graphs ARA PJK'!B$3,'Data ARA PJK'!$A$3:$X$3,0)), B62)</f>
        <v>1351</v>
      </c>
      <c r="C63" s="7">
        <f>_xlfn.IFNA(INDEX('Data ARA PJK'!$A$7:$AW$5000,MATCH(DATE('Graphs ARA PJK'!C$4,MONTH($A63),DAY($A63)),'Data ARA PJK'!$A$7:$A$5000,0), MATCH('Graphs ARA PJK'!B$3,'Data ARA PJK'!$A$3:$X$3,0)), C62)</f>
        <v>1012</v>
      </c>
      <c r="D63" s="7">
        <f>_xlfn.IFNA(INDEX('Data ARA PJK'!$A$7:$AW$5000,MATCH(DATE('Graphs ARA PJK'!D$4,MONTH($A63),DAY($A63)),'Data ARA PJK'!$A$7:$A$5000,0), MATCH('Graphs ARA PJK'!B$3,'Data ARA PJK'!$A$3:$X$3,0)), D62)</f>
        <v>1180</v>
      </c>
      <c r="E63" s="7">
        <f>_xlfn.IFNA(INDEX('Data ARA PJK'!$A$7:$AW$5000,MATCH(DATE('Graphs ARA PJK'!E$4,MONTH($A63),DAY($A63)),'Data ARA PJK'!$A$7:$A$5000,0), MATCH('Graphs ARA PJK'!B$3,'Data ARA PJK'!$A$3:$X$3,0)), E62)</f>
        <v>1200</v>
      </c>
      <c r="F63" s="7">
        <f>_xlfn.IFNA(INDEX('Data ARA PJK'!$A$7:$AW$5000,MATCH(DATE('Graphs ARA PJK'!F$4,MONTH($A63),DAY($A63)),'Data ARA PJK'!$A$7:$A$5000,0), MATCH('Graphs ARA PJK'!B$3,'Data ARA PJK'!$A$3:$X$3,0)), F62)</f>
        <v>1260</v>
      </c>
      <c r="G63" s="7" t="e">
        <f>_xlfn.IFNA(INDEX('Data ARA PJK'!$A$7:$AW$5000,MATCH(DATE('Graphs ARA PJK'!G$4,MONTH($A63),DAY($A63)),'Data ARA PJK'!$A$7:$A$5000,0), MATCH('Graphs ARA PJK'!B$3,'Data ARA PJK'!$A$3:$X$3,0)), G62)</f>
        <v>#N/A</v>
      </c>
      <c r="H63" s="7">
        <f t="shared" si="1"/>
        <v>1012</v>
      </c>
      <c r="I63" s="7">
        <f t="shared" si="2"/>
        <v>1351</v>
      </c>
      <c r="J63" s="7">
        <f t="shared" si="3"/>
        <v>339</v>
      </c>
      <c r="K63" s="9">
        <f t="shared" si="4"/>
        <v>45599</v>
      </c>
      <c r="L63" s="13">
        <f t="shared" si="5"/>
        <v>8578.85</v>
      </c>
      <c r="M63" s="13">
        <f t="shared" si="6"/>
        <v>6426.2</v>
      </c>
      <c r="N63" s="13">
        <f t="shared" si="7"/>
        <v>7493</v>
      </c>
      <c r="O63" s="13">
        <f t="shared" si="8"/>
        <v>7620</v>
      </c>
      <c r="P63" s="13">
        <f t="shared" si="9"/>
        <v>8001</v>
      </c>
      <c r="Q63" s="13" t="e">
        <f t="shared" si="10"/>
        <v>#N/A</v>
      </c>
      <c r="R63" s="13">
        <f t="shared" si="11"/>
        <v>6426.2</v>
      </c>
      <c r="S63" s="13">
        <f t="shared" si="12"/>
        <v>8578.85</v>
      </c>
      <c r="T63" s="13">
        <f t="shared" si="13"/>
        <v>2152.6500000000005</v>
      </c>
    </row>
    <row r="64" spans="1:20">
      <c r="A64" s="9">
        <v>45598</v>
      </c>
      <c r="B64" s="7">
        <f>_xlfn.IFNA(INDEX('Data ARA PJK'!$A$7:$AW$5000,MATCH(DATE('Graphs ARA PJK'!B$4,MONTH($A64),DAY($A64)),'Data ARA PJK'!$A$7:$A$5000,0), MATCH('Graphs ARA PJK'!B$3,'Data ARA PJK'!$A$3:$X$3,0)), B63)</f>
        <v>1351</v>
      </c>
      <c r="C64" s="7">
        <f>_xlfn.IFNA(INDEX('Data ARA PJK'!$A$7:$AW$5000,MATCH(DATE('Graphs ARA PJK'!C$4,MONTH($A64),DAY($A64)),'Data ARA PJK'!$A$7:$A$5000,0), MATCH('Graphs ARA PJK'!B$3,'Data ARA PJK'!$A$3:$X$3,0)), C63)</f>
        <v>1012</v>
      </c>
      <c r="D64" s="7">
        <f>_xlfn.IFNA(INDEX('Data ARA PJK'!$A$7:$AW$5000,MATCH(DATE('Graphs ARA PJK'!D$4,MONTH($A64),DAY($A64)),'Data ARA PJK'!$A$7:$A$5000,0), MATCH('Graphs ARA PJK'!B$3,'Data ARA PJK'!$A$3:$X$3,0)), D63)</f>
        <v>1180</v>
      </c>
      <c r="E64" s="7">
        <f>_xlfn.IFNA(INDEX('Data ARA PJK'!$A$7:$AW$5000,MATCH(DATE('Graphs ARA PJK'!E$4,MONTH($A64),DAY($A64)),'Data ARA PJK'!$A$7:$A$5000,0), MATCH('Graphs ARA PJK'!B$3,'Data ARA PJK'!$A$3:$X$3,0)), E63)</f>
        <v>1200</v>
      </c>
      <c r="F64" s="7">
        <f>_xlfn.IFNA(INDEX('Data ARA PJK'!$A$7:$AW$5000,MATCH(DATE('Graphs ARA PJK'!F$4,MONTH($A64),DAY($A64)),'Data ARA PJK'!$A$7:$A$5000,0), MATCH('Graphs ARA PJK'!B$3,'Data ARA PJK'!$A$3:$X$3,0)), F63)</f>
        <v>1260</v>
      </c>
      <c r="G64" s="7" t="e">
        <f>_xlfn.IFNA(INDEX('Data ARA PJK'!$A$7:$AW$5000,MATCH(DATE('Graphs ARA PJK'!G$4,MONTH($A64),DAY($A64)),'Data ARA PJK'!$A$7:$A$5000,0), MATCH('Graphs ARA PJK'!B$3,'Data ARA PJK'!$A$3:$X$3,0)), G63)</f>
        <v>#N/A</v>
      </c>
      <c r="H64" s="7">
        <f t="shared" si="1"/>
        <v>1012</v>
      </c>
      <c r="I64" s="7">
        <f t="shared" si="2"/>
        <v>1351</v>
      </c>
      <c r="J64" s="7">
        <f t="shared" si="3"/>
        <v>339</v>
      </c>
      <c r="K64" s="9">
        <f t="shared" si="4"/>
        <v>45598</v>
      </c>
      <c r="L64" s="13">
        <f t="shared" si="5"/>
        <v>8578.85</v>
      </c>
      <c r="M64" s="13">
        <f t="shared" si="6"/>
        <v>6426.2</v>
      </c>
      <c r="N64" s="13">
        <f t="shared" si="7"/>
        <v>7493</v>
      </c>
      <c r="O64" s="13">
        <f t="shared" si="8"/>
        <v>7620</v>
      </c>
      <c r="P64" s="13">
        <f t="shared" si="9"/>
        <v>8001</v>
      </c>
      <c r="Q64" s="13" t="e">
        <f t="shared" si="10"/>
        <v>#N/A</v>
      </c>
      <c r="R64" s="13">
        <f t="shared" si="11"/>
        <v>6426.2</v>
      </c>
      <c r="S64" s="13">
        <f t="shared" si="12"/>
        <v>8578.85</v>
      </c>
      <c r="T64" s="13">
        <f t="shared" si="13"/>
        <v>2152.6500000000005</v>
      </c>
    </row>
    <row r="65" spans="1:20">
      <c r="A65" s="9">
        <v>45597</v>
      </c>
      <c r="B65" s="7">
        <f>_xlfn.IFNA(INDEX('Data ARA PJK'!$A$7:$AW$5000,MATCH(DATE('Graphs ARA PJK'!B$4,MONTH($A65),DAY($A65)),'Data ARA PJK'!$A$7:$A$5000,0), MATCH('Graphs ARA PJK'!B$3,'Data ARA PJK'!$A$3:$X$3,0)), B64)</f>
        <v>1351</v>
      </c>
      <c r="C65" s="7">
        <f>_xlfn.IFNA(INDEX('Data ARA PJK'!$A$7:$AW$5000,MATCH(DATE('Graphs ARA PJK'!C$4,MONTH($A65),DAY($A65)),'Data ARA PJK'!$A$7:$A$5000,0), MATCH('Graphs ARA PJK'!B$3,'Data ARA PJK'!$A$3:$X$3,0)), C64)</f>
        <v>1012</v>
      </c>
      <c r="D65" s="7">
        <f>_xlfn.IFNA(INDEX('Data ARA PJK'!$A$7:$AW$5000,MATCH(DATE('Graphs ARA PJK'!D$4,MONTH($A65),DAY($A65)),'Data ARA PJK'!$A$7:$A$5000,0), MATCH('Graphs ARA PJK'!B$3,'Data ARA PJK'!$A$3:$X$3,0)), D64)</f>
        <v>1180</v>
      </c>
      <c r="E65" s="7">
        <f>_xlfn.IFNA(INDEX('Data ARA PJK'!$A$7:$AW$5000,MATCH(DATE('Graphs ARA PJK'!E$4,MONTH($A65),DAY($A65)),'Data ARA PJK'!$A$7:$A$5000,0), MATCH('Graphs ARA PJK'!B$3,'Data ARA PJK'!$A$3:$X$3,0)), E64)</f>
        <v>1200</v>
      </c>
      <c r="F65" s="7">
        <f>_xlfn.IFNA(INDEX('Data ARA PJK'!$A$7:$AW$5000,MATCH(DATE('Graphs ARA PJK'!F$4,MONTH($A65),DAY($A65)),'Data ARA PJK'!$A$7:$A$5000,0), MATCH('Graphs ARA PJK'!B$3,'Data ARA PJK'!$A$3:$X$3,0)), F64)</f>
        <v>1349</v>
      </c>
      <c r="G65" s="7" t="e">
        <f>_xlfn.IFNA(INDEX('Data ARA PJK'!$A$7:$AW$5000,MATCH(DATE('Graphs ARA PJK'!G$4,MONTH($A65),DAY($A65)),'Data ARA PJK'!$A$7:$A$5000,0), MATCH('Graphs ARA PJK'!B$3,'Data ARA PJK'!$A$3:$X$3,0)), G64)</f>
        <v>#N/A</v>
      </c>
      <c r="H65" s="7">
        <f t="shared" si="1"/>
        <v>1012</v>
      </c>
      <c r="I65" s="7">
        <f t="shared" si="2"/>
        <v>1351</v>
      </c>
      <c r="J65" s="7">
        <f t="shared" si="3"/>
        <v>339</v>
      </c>
      <c r="K65" s="9">
        <f t="shared" si="4"/>
        <v>45597</v>
      </c>
      <c r="L65" s="13">
        <f t="shared" si="5"/>
        <v>8578.85</v>
      </c>
      <c r="M65" s="13">
        <f t="shared" si="6"/>
        <v>6426.2</v>
      </c>
      <c r="N65" s="13">
        <f t="shared" si="7"/>
        <v>7493</v>
      </c>
      <c r="O65" s="13">
        <f t="shared" si="8"/>
        <v>7620</v>
      </c>
      <c r="P65" s="13">
        <f t="shared" si="9"/>
        <v>8566.15</v>
      </c>
      <c r="Q65" s="13" t="e">
        <f t="shared" si="10"/>
        <v>#N/A</v>
      </c>
      <c r="R65" s="13">
        <f t="shared" si="11"/>
        <v>6426.2</v>
      </c>
      <c r="S65" s="13">
        <f t="shared" si="12"/>
        <v>8578.85</v>
      </c>
      <c r="T65" s="13">
        <f t="shared" si="13"/>
        <v>2152.6500000000005</v>
      </c>
    </row>
    <row r="66" spans="1:20">
      <c r="A66" s="9">
        <v>45596</v>
      </c>
      <c r="B66" s="7">
        <f>_xlfn.IFNA(INDEX('Data ARA PJK'!$A$7:$AW$5000,MATCH(DATE('Graphs ARA PJK'!B$4,MONTH($A66),DAY($A66)),'Data ARA PJK'!$A$7:$A$5000,0), MATCH('Graphs ARA PJK'!B$3,'Data ARA PJK'!$A$3:$X$3,0)), B65)</f>
        <v>1351</v>
      </c>
      <c r="C66" s="7">
        <f>_xlfn.IFNA(INDEX('Data ARA PJK'!$A$7:$AW$5000,MATCH(DATE('Graphs ARA PJK'!C$4,MONTH($A66),DAY($A66)),'Data ARA PJK'!$A$7:$A$5000,0), MATCH('Graphs ARA PJK'!B$3,'Data ARA PJK'!$A$3:$X$3,0)), C65)</f>
        <v>1012</v>
      </c>
      <c r="D66" s="7">
        <f>_xlfn.IFNA(INDEX('Data ARA PJK'!$A$7:$AW$5000,MATCH(DATE('Graphs ARA PJK'!D$4,MONTH($A66),DAY($A66)),'Data ARA PJK'!$A$7:$A$5000,0), MATCH('Graphs ARA PJK'!B$3,'Data ARA PJK'!$A$3:$X$3,0)), D65)</f>
        <v>1180</v>
      </c>
      <c r="E66" s="7">
        <f>_xlfn.IFNA(INDEX('Data ARA PJK'!$A$7:$AW$5000,MATCH(DATE('Graphs ARA PJK'!E$4,MONTH($A66),DAY($A66)),'Data ARA PJK'!$A$7:$A$5000,0), MATCH('Graphs ARA PJK'!B$3,'Data ARA PJK'!$A$3:$X$3,0)), E65)</f>
        <v>1200</v>
      </c>
      <c r="F66" s="7">
        <f>_xlfn.IFNA(INDEX('Data ARA PJK'!$A$7:$AW$5000,MATCH(DATE('Graphs ARA PJK'!F$4,MONTH($A66),DAY($A66)),'Data ARA PJK'!$A$7:$A$5000,0), MATCH('Graphs ARA PJK'!B$3,'Data ARA PJK'!$A$3:$X$3,0)), F65)</f>
        <v>1349</v>
      </c>
      <c r="G66" s="7" t="e">
        <f>_xlfn.IFNA(INDEX('Data ARA PJK'!$A$7:$AW$5000,MATCH(DATE('Graphs ARA PJK'!G$4,MONTH($A66),DAY($A66)),'Data ARA PJK'!$A$7:$A$5000,0), MATCH('Graphs ARA PJK'!B$3,'Data ARA PJK'!$A$3:$X$3,0)), G65)</f>
        <v>#N/A</v>
      </c>
      <c r="H66" s="7">
        <f t="shared" si="1"/>
        <v>1012</v>
      </c>
      <c r="I66" s="7">
        <f t="shared" si="2"/>
        <v>1351</v>
      </c>
      <c r="J66" s="7">
        <f t="shared" si="3"/>
        <v>339</v>
      </c>
      <c r="K66" s="9">
        <f t="shared" si="4"/>
        <v>45596</v>
      </c>
      <c r="L66" s="13">
        <f t="shared" si="5"/>
        <v>8578.85</v>
      </c>
      <c r="M66" s="13">
        <f t="shared" si="6"/>
        <v>6426.2</v>
      </c>
      <c r="N66" s="13">
        <f t="shared" si="7"/>
        <v>7493</v>
      </c>
      <c r="O66" s="13">
        <f t="shared" si="8"/>
        <v>7620</v>
      </c>
      <c r="P66" s="13">
        <f t="shared" si="9"/>
        <v>8566.15</v>
      </c>
      <c r="Q66" s="13" t="e">
        <f t="shared" si="10"/>
        <v>#N/A</v>
      </c>
      <c r="R66" s="13">
        <f t="shared" si="11"/>
        <v>6426.2</v>
      </c>
      <c r="S66" s="13">
        <f t="shared" si="12"/>
        <v>8578.85</v>
      </c>
      <c r="T66" s="13">
        <f t="shared" si="13"/>
        <v>2152.6500000000005</v>
      </c>
    </row>
    <row r="67" spans="1:20">
      <c r="A67" s="9">
        <v>45595</v>
      </c>
      <c r="B67" s="7">
        <f>_xlfn.IFNA(INDEX('Data ARA PJK'!$A$7:$AW$5000,MATCH(DATE('Graphs ARA PJK'!B$4,MONTH($A67),DAY($A67)),'Data ARA PJK'!$A$7:$A$5000,0), MATCH('Graphs ARA PJK'!B$3,'Data ARA PJK'!$A$3:$X$3,0)), B66)</f>
        <v>1372</v>
      </c>
      <c r="C67" s="7">
        <f>_xlfn.IFNA(INDEX('Data ARA PJK'!$A$7:$AW$5000,MATCH(DATE('Graphs ARA PJK'!C$4,MONTH($A67),DAY($A67)),'Data ARA PJK'!$A$7:$A$5000,0), MATCH('Graphs ARA PJK'!B$3,'Data ARA PJK'!$A$3:$X$3,0)), C66)</f>
        <v>1012</v>
      </c>
      <c r="D67" s="7">
        <f>_xlfn.IFNA(INDEX('Data ARA PJK'!$A$7:$AW$5000,MATCH(DATE('Graphs ARA PJK'!D$4,MONTH($A67),DAY($A67)),'Data ARA PJK'!$A$7:$A$5000,0), MATCH('Graphs ARA PJK'!B$3,'Data ARA PJK'!$A$3:$X$3,0)), D66)</f>
        <v>1180</v>
      </c>
      <c r="E67" s="7">
        <f>_xlfn.IFNA(INDEX('Data ARA PJK'!$A$7:$AW$5000,MATCH(DATE('Graphs ARA PJK'!E$4,MONTH($A67),DAY($A67)),'Data ARA PJK'!$A$7:$A$5000,0), MATCH('Graphs ARA PJK'!B$3,'Data ARA PJK'!$A$3:$X$3,0)), E66)</f>
        <v>1200</v>
      </c>
      <c r="F67" s="7">
        <f>_xlfn.IFNA(INDEX('Data ARA PJK'!$A$7:$AW$5000,MATCH(DATE('Graphs ARA PJK'!F$4,MONTH($A67),DAY($A67)),'Data ARA PJK'!$A$7:$A$5000,0), MATCH('Graphs ARA PJK'!B$3,'Data ARA PJK'!$A$3:$X$3,0)), F66)</f>
        <v>1349</v>
      </c>
      <c r="G67" s="7" t="e">
        <f>_xlfn.IFNA(INDEX('Data ARA PJK'!$A$7:$AW$5000,MATCH(DATE('Graphs ARA PJK'!G$4,MONTH($A67),DAY($A67)),'Data ARA PJK'!$A$7:$A$5000,0), MATCH('Graphs ARA PJK'!B$3,'Data ARA PJK'!$A$3:$X$3,0)), G66)</f>
        <v>#N/A</v>
      </c>
      <c r="H67" s="7">
        <f t="shared" si="1"/>
        <v>1012</v>
      </c>
      <c r="I67" s="7">
        <f t="shared" si="2"/>
        <v>1372</v>
      </c>
      <c r="J67" s="7">
        <f t="shared" si="3"/>
        <v>360</v>
      </c>
      <c r="K67" s="9">
        <f t="shared" si="4"/>
        <v>45595</v>
      </c>
      <c r="L67" s="13">
        <f t="shared" si="5"/>
        <v>8712.1999999999989</v>
      </c>
      <c r="M67" s="13">
        <f t="shared" si="6"/>
        <v>6426.2</v>
      </c>
      <c r="N67" s="13">
        <f t="shared" si="7"/>
        <v>7493</v>
      </c>
      <c r="O67" s="13">
        <f t="shared" si="8"/>
        <v>7620</v>
      </c>
      <c r="P67" s="13">
        <f t="shared" si="9"/>
        <v>8566.15</v>
      </c>
      <c r="Q67" s="13" t="e">
        <f t="shared" si="10"/>
        <v>#N/A</v>
      </c>
      <c r="R67" s="13">
        <f t="shared" si="11"/>
        <v>6426.2</v>
      </c>
      <c r="S67" s="13">
        <f t="shared" si="12"/>
        <v>8712.1999999999989</v>
      </c>
      <c r="T67" s="13">
        <f t="shared" si="13"/>
        <v>2285.9999999999991</v>
      </c>
    </row>
    <row r="68" spans="1:20">
      <c r="A68" s="9">
        <v>45594</v>
      </c>
      <c r="B68" s="7">
        <f>_xlfn.IFNA(INDEX('Data ARA PJK'!$A$7:$AW$5000,MATCH(DATE('Graphs ARA PJK'!B$4,MONTH($A68),DAY($A68)),'Data ARA PJK'!$A$7:$A$5000,0), MATCH('Graphs ARA PJK'!B$3,'Data ARA PJK'!$A$3:$X$3,0)), B67)</f>
        <v>1372</v>
      </c>
      <c r="C68" s="7">
        <f>_xlfn.IFNA(INDEX('Data ARA PJK'!$A$7:$AW$5000,MATCH(DATE('Graphs ARA PJK'!C$4,MONTH($A68),DAY($A68)),'Data ARA PJK'!$A$7:$A$5000,0), MATCH('Graphs ARA PJK'!B$3,'Data ARA PJK'!$A$3:$X$3,0)), C67)</f>
        <v>1016</v>
      </c>
      <c r="D68" s="7">
        <f>_xlfn.IFNA(INDEX('Data ARA PJK'!$A$7:$AW$5000,MATCH(DATE('Graphs ARA PJK'!D$4,MONTH($A68),DAY($A68)),'Data ARA PJK'!$A$7:$A$5000,0), MATCH('Graphs ARA PJK'!B$3,'Data ARA PJK'!$A$3:$X$3,0)), D67)</f>
        <v>1180</v>
      </c>
      <c r="E68" s="7">
        <f>_xlfn.IFNA(INDEX('Data ARA PJK'!$A$7:$AW$5000,MATCH(DATE('Graphs ARA PJK'!E$4,MONTH($A68),DAY($A68)),'Data ARA PJK'!$A$7:$A$5000,0), MATCH('Graphs ARA PJK'!B$3,'Data ARA PJK'!$A$3:$X$3,0)), E67)</f>
        <v>1200</v>
      </c>
      <c r="F68" s="7">
        <f>_xlfn.IFNA(INDEX('Data ARA PJK'!$A$7:$AW$5000,MATCH(DATE('Graphs ARA PJK'!F$4,MONTH($A68),DAY($A68)),'Data ARA PJK'!$A$7:$A$5000,0), MATCH('Graphs ARA PJK'!B$3,'Data ARA PJK'!$A$3:$X$3,0)), F67)</f>
        <v>1349</v>
      </c>
      <c r="G68" s="7" t="e">
        <f>_xlfn.IFNA(INDEX('Data ARA PJK'!$A$7:$AW$5000,MATCH(DATE('Graphs ARA PJK'!G$4,MONTH($A68),DAY($A68)),'Data ARA PJK'!$A$7:$A$5000,0), MATCH('Graphs ARA PJK'!B$3,'Data ARA PJK'!$A$3:$X$3,0)), G67)</f>
        <v>#N/A</v>
      </c>
      <c r="H68" s="7">
        <f t="shared" si="1"/>
        <v>1016</v>
      </c>
      <c r="I68" s="7">
        <f t="shared" si="2"/>
        <v>1372</v>
      </c>
      <c r="J68" s="7">
        <f t="shared" si="3"/>
        <v>356</v>
      </c>
      <c r="K68" s="9">
        <f t="shared" si="4"/>
        <v>45594</v>
      </c>
      <c r="L68" s="13">
        <f t="shared" si="5"/>
        <v>8712.1999999999989</v>
      </c>
      <c r="M68" s="13">
        <f t="shared" si="6"/>
        <v>6451.5999999999995</v>
      </c>
      <c r="N68" s="13">
        <f t="shared" si="7"/>
        <v>7493</v>
      </c>
      <c r="O68" s="13">
        <f t="shared" si="8"/>
        <v>7620</v>
      </c>
      <c r="P68" s="13">
        <f t="shared" si="9"/>
        <v>8566.15</v>
      </c>
      <c r="Q68" s="13" t="e">
        <f t="shared" si="10"/>
        <v>#N/A</v>
      </c>
      <c r="R68" s="13">
        <f t="shared" si="11"/>
        <v>6451.5999999999995</v>
      </c>
      <c r="S68" s="13">
        <f t="shared" si="12"/>
        <v>8712.1999999999989</v>
      </c>
      <c r="T68" s="13">
        <f t="shared" si="13"/>
        <v>2260.5999999999995</v>
      </c>
    </row>
    <row r="69" spans="1:20">
      <c r="A69" s="9">
        <v>45593</v>
      </c>
      <c r="B69" s="7">
        <f>_xlfn.IFNA(INDEX('Data ARA PJK'!$A$7:$AW$5000,MATCH(DATE('Graphs ARA PJK'!B$4,MONTH($A69),DAY($A69)),'Data ARA PJK'!$A$7:$A$5000,0), MATCH('Graphs ARA PJK'!B$3,'Data ARA PJK'!$A$3:$X$3,0)), B68)</f>
        <v>1372</v>
      </c>
      <c r="C69" s="7">
        <f>_xlfn.IFNA(INDEX('Data ARA PJK'!$A$7:$AW$5000,MATCH(DATE('Graphs ARA PJK'!C$4,MONTH($A69),DAY($A69)),'Data ARA PJK'!$A$7:$A$5000,0), MATCH('Graphs ARA PJK'!B$3,'Data ARA PJK'!$A$3:$X$3,0)), C68)</f>
        <v>1016</v>
      </c>
      <c r="D69" s="7">
        <f>_xlfn.IFNA(INDEX('Data ARA PJK'!$A$7:$AW$5000,MATCH(DATE('Graphs ARA PJK'!D$4,MONTH($A69),DAY($A69)),'Data ARA PJK'!$A$7:$A$5000,0), MATCH('Graphs ARA PJK'!B$3,'Data ARA PJK'!$A$3:$X$3,0)), D68)</f>
        <v>988</v>
      </c>
      <c r="E69" s="7">
        <f>_xlfn.IFNA(INDEX('Data ARA PJK'!$A$7:$AW$5000,MATCH(DATE('Graphs ARA PJK'!E$4,MONTH($A69),DAY($A69)),'Data ARA PJK'!$A$7:$A$5000,0), MATCH('Graphs ARA PJK'!B$3,'Data ARA PJK'!$A$3:$X$3,0)), E68)</f>
        <v>1200</v>
      </c>
      <c r="F69" s="7">
        <f>_xlfn.IFNA(INDEX('Data ARA PJK'!$A$7:$AW$5000,MATCH(DATE('Graphs ARA PJK'!F$4,MONTH($A69),DAY($A69)),'Data ARA PJK'!$A$7:$A$5000,0), MATCH('Graphs ARA PJK'!B$3,'Data ARA PJK'!$A$3:$X$3,0)), F68)</f>
        <v>1349</v>
      </c>
      <c r="G69" s="7" t="e">
        <f>_xlfn.IFNA(INDEX('Data ARA PJK'!$A$7:$AW$5000,MATCH(DATE('Graphs ARA PJK'!G$4,MONTH($A69),DAY($A69)),'Data ARA PJK'!$A$7:$A$5000,0), MATCH('Graphs ARA PJK'!B$3,'Data ARA PJK'!$A$3:$X$3,0)), G68)</f>
        <v>#N/A</v>
      </c>
      <c r="H69" s="7">
        <f t="shared" si="1"/>
        <v>988</v>
      </c>
      <c r="I69" s="7">
        <f t="shared" si="2"/>
        <v>1372</v>
      </c>
      <c r="J69" s="7">
        <f t="shared" si="3"/>
        <v>384</v>
      </c>
      <c r="K69" s="9">
        <f t="shared" si="4"/>
        <v>45593</v>
      </c>
      <c r="L69" s="13">
        <f t="shared" si="5"/>
        <v>8712.1999999999989</v>
      </c>
      <c r="M69" s="13">
        <f t="shared" si="6"/>
        <v>6451.5999999999995</v>
      </c>
      <c r="N69" s="13">
        <f t="shared" si="7"/>
        <v>6273.7999999999993</v>
      </c>
      <c r="O69" s="13">
        <f t="shared" si="8"/>
        <v>7620</v>
      </c>
      <c r="P69" s="13">
        <f t="shared" si="9"/>
        <v>8566.15</v>
      </c>
      <c r="Q69" s="13" t="e">
        <f t="shared" si="10"/>
        <v>#N/A</v>
      </c>
      <c r="R69" s="13">
        <f t="shared" si="11"/>
        <v>6273.7999999999993</v>
      </c>
      <c r="S69" s="13">
        <f t="shared" si="12"/>
        <v>8712.1999999999989</v>
      </c>
      <c r="T69" s="13">
        <f t="shared" si="13"/>
        <v>2438.3999999999996</v>
      </c>
    </row>
    <row r="70" spans="1:20">
      <c r="A70" s="9">
        <v>45592</v>
      </c>
      <c r="B70" s="7">
        <f>_xlfn.IFNA(INDEX('Data ARA PJK'!$A$7:$AW$5000,MATCH(DATE('Graphs ARA PJK'!B$4,MONTH($A70),DAY($A70)),'Data ARA PJK'!$A$7:$A$5000,0), MATCH('Graphs ARA PJK'!B$3,'Data ARA PJK'!$A$3:$X$3,0)), B69)</f>
        <v>1372</v>
      </c>
      <c r="C70" s="7">
        <f>_xlfn.IFNA(INDEX('Data ARA PJK'!$A$7:$AW$5000,MATCH(DATE('Graphs ARA PJK'!C$4,MONTH($A70),DAY($A70)),'Data ARA PJK'!$A$7:$A$5000,0), MATCH('Graphs ARA PJK'!B$3,'Data ARA PJK'!$A$3:$X$3,0)), C69)</f>
        <v>1016</v>
      </c>
      <c r="D70" s="7">
        <f>_xlfn.IFNA(INDEX('Data ARA PJK'!$A$7:$AW$5000,MATCH(DATE('Graphs ARA PJK'!D$4,MONTH($A70),DAY($A70)),'Data ARA PJK'!$A$7:$A$5000,0), MATCH('Graphs ARA PJK'!B$3,'Data ARA PJK'!$A$3:$X$3,0)), D69)</f>
        <v>988</v>
      </c>
      <c r="E70" s="7">
        <f>_xlfn.IFNA(INDEX('Data ARA PJK'!$A$7:$AW$5000,MATCH(DATE('Graphs ARA PJK'!E$4,MONTH($A70),DAY($A70)),'Data ARA PJK'!$A$7:$A$5000,0), MATCH('Graphs ARA PJK'!B$3,'Data ARA PJK'!$A$3:$X$3,0)), E69)</f>
        <v>1055</v>
      </c>
      <c r="F70" s="7">
        <f>_xlfn.IFNA(INDEX('Data ARA PJK'!$A$7:$AW$5000,MATCH(DATE('Graphs ARA PJK'!F$4,MONTH($A70),DAY($A70)),'Data ARA PJK'!$A$7:$A$5000,0), MATCH('Graphs ARA PJK'!B$3,'Data ARA PJK'!$A$3:$X$3,0)), F69)</f>
        <v>1349</v>
      </c>
      <c r="G70" s="7" t="e">
        <f>_xlfn.IFNA(INDEX('Data ARA PJK'!$A$7:$AW$5000,MATCH(DATE('Graphs ARA PJK'!G$4,MONTH($A70),DAY($A70)),'Data ARA PJK'!$A$7:$A$5000,0), MATCH('Graphs ARA PJK'!B$3,'Data ARA PJK'!$A$3:$X$3,0)), G69)</f>
        <v>#N/A</v>
      </c>
      <c r="H70" s="7">
        <f t="shared" ref="H70:H133" si="14">MIN(B70:F70)</f>
        <v>988</v>
      </c>
      <c r="I70" s="7">
        <f t="shared" ref="I70:I133" si="15">MAX(B70:F70)</f>
        <v>1372</v>
      </c>
      <c r="J70" s="7">
        <f t="shared" ref="J70:J133" si="16">I70-H70</f>
        <v>384</v>
      </c>
      <c r="K70" s="9">
        <f t="shared" ref="K70:K133" si="17">A70</f>
        <v>45592</v>
      </c>
      <c r="L70" s="13">
        <f t="shared" ref="L70:L133" si="18">B70*6.35</f>
        <v>8712.1999999999989</v>
      </c>
      <c r="M70" s="13">
        <f t="shared" ref="M70:M133" si="19">C70*6.35</f>
        <v>6451.5999999999995</v>
      </c>
      <c r="N70" s="13">
        <f t="shared" ref="N70:N133" si="20">D70*6.35</f>
        <v>6273.7999999999993</v>
      </c>
      <c r="O70" s="13">
        <f t="shared" ref="O70:O133" si="21">E70*6.35</f>
        <v>6699.25</v>
      </c>
      <c r="P70" s="13">
        <f t="shared" ref="P70:P133" si="22">F70*6.35</f>
        <v>8566.15</v>
      </c>
      <c r="Q70" s="13" t="e">
        <f t="shared" ref="Q70:Q133" si="23">G70*6.35</f>
        <v>#N/A</v>
      </c>
      <c r="R70" s="13">
        <f t="shared" ref="R70:R133" si="24">MIN(L70:P70)</f>
        <v>6273.7999999999993</v>
      </c>
      <c r="S70" s="13">
        <f t="shared" ref="S70:S133" si="25">MAX(L70:P70)</f>
        <v>8712.1999999999989</v>
      </c>
      <c r="T70" s="13">
        <f t="shared" ref="T70:T133" si="26">S70-R70</f>
        <v>2438.3999999999996</v>
      </c>
    </row>
    <row r="71" spans="1:20">
      <c r="A71" s="9">
        <v>45591</v>
      </c>
      <c r="B71" s="7">
        <f>_xlfn.IFNA(INDEX('Data ARA PJK'!$A$7:$AW$5000,MATCH(DATE('Graphs ARA PJK'!B$4,MONTH($A71),DAY($A71)),'Data ARA PJK'!$A$7:$A$5000,0), MATCH('Graphs ARA PJK'!B$3,'Data ARA PJK'!$A$3:$X$3,0)), B70)</f>
        <v>1372</v>
      </c>
      <c r="C71" s="7">
        <f>_xlfn.IFNA(INDEX('Data ARA PJK'!$A$7:$AW$5000,MATCH(DATE('Graphs ARA PJK'!C$4,MONTH($A71),DAY($A71)),'Data ARA PJK'!$A$7:$A$5000,0), MATCH('Graphs ARA PJK'!B$3,'Data ARA PJK'!$A$3:$X$3,0)), C70)</f>
        <v>1016</v>
      </c>
      <c r="D71" s="7">
        <f>_xlfn.IFNA(INDEX('Data ARA PJK'!$A$7:$AW$5000,MATCH(DATE('Graphs ARA PJK'!D$4,MONTH($A71),DAY($A71)),'Data ARA PJK'!$A$7:$A$5000,0), MATCH('Graphs ARA PJK'!B$3,'Data ARA PJK'!$A$3:$X$3,0)), D70)</f>
        <v>988</v>
      </c>
      <c r="E71" s="7">
        <f>_xlfn.IFNA(INDEX('Data ARA PJK'!$A$7:$AW$5000,MATCH(DATE('Graphs ARA PJK'!E$4,MONTH($A71),DAY($A71)),'Data ARA PJK'!$A$7:$A$5000,0), MATCH('Graphs ARA PJK'!B$3,'Data ARA PJK'!$A$3:$X$3,0)), E70)</f>
        <v>1055</v>
      </c>
      <c r="F71" s="7">
        <f>_xlfn.IFNA(INDEX('Data ARA PJK'!$A$7:$AW$5000,MATCH(DATE('Graphs ARA PJK'!F$4,MONTH($A71),DAY($A71)),'Data ARA PJK'!$A$7:$A$5000,0), MATCH('Graphs ARA PJK'!B$3,'Data ARA PJK'!$A$3:$X$3,0)), F70)</f>
        <v>1349</v>
      </c>
      <c r="G71" s="7" t="e">
        <f>_xlfn.IFNA(INDEX('Data ARA PJK'!$A$7:$AW$5000,MATCH(DATE('Graphs ARA PJK'!G$4,MONTH($A71),DAY($A71)),'Data ARA PJK'!$A$7:$A$5000,0), MATCH('Graphs ARA PJK'!B$3,'Data ARA PJK'!$A$3:$X$3,0)), G70)</f>
        <v>#N/A</v>
      </c>
      <c r="H71" s="7">
        <f t="shared" si="14"/>
        <v>988</v>
      </c>
      <c r="I71" s="7">
        <f t="shared" si="15"/>
        <v>1372</v>
      </c>
      <c r="J71" s="7">
        <f t="shared" si="16"/>
        <v>384</v>
      </c>
      <c r="K71" s="9">
        <f t="shared" si="17"/>
        <v>45591</v>
      </c>
      <c r="L71" s="13">
        <f t="shared" si="18"/>
        <v>8712.1999999999989</v>
      </c>
      <c r="M71" s="13">
        <f t="shared" si="19"/>
        <v>6451.5999999999995</v>
      </c>
      <c r="N71" s="13">
        <f t="shared" si="20"/>
        <v>6273.7999999999993</v>
      </c>
      <c r="O71" s="13">
        <f t="shared" si="21"/>
        <v>6699.25</v>
      </c>
      <c r="P71" s="13">
        <f t="shared" si="22"/>
        <v>8566.15</v>
      </c>
      <c r="Q71" s="13" t="e">
        <f t="shared" si="23"/>
        <v>#N/A</v>
      </c>
      <c r="R71" s="13">
        <f t="shared" si="24"/>
        <v>6273.7999999999993</v>
      </c>
      <c r="S71" s="13">
        <f t="shared" si="25"/>
        <v>8712.1999999999989</v>
      </c>
      <c r="T71" s="13">
        <f t="shared" si="26"/>
        <v>2438.3999999999996</v>
      </c>
    </row>
    <row r="72" spans="1:20">
      <c r="A72" s="9">
        <v>45590</v>
      </c>
      <c r="B72" s="7">
        <f>_xlfn.IFNA(INDEX('Data ARA PJK'!$A$7:$AW$5000,MATCH(DATE('Graphs ARA PJK'!B$4,MONTH($A72),DAY($A72)),'Data ARA PJK'!$A$7:$A$5000,0), MATCH('Graphs ARA PJK'!B$3,'Data ARA PJK'!$A$3:$X$3,0)), B71)</f>
        <v>1372</v>
      </c>
      <c r="C72" s="7">
        <f>_xlfn.IFNA(INDEX('Data ARA PJK'!$A$7:$AW$5000,MATCH(DATE('Graphs ARA PJK'!C$4,MONTH($A72),DAY($A72)),'Data ARA PJK'!$A$7:$A$5000,0), MATCH('Graphs ARA PJK'!B$3,'Data ARA PJK'!$A$3:$X$3,0)), C71)</f>
        <v>1016</v>
      </c>
      <c r="D72" s="7">
        <f>_xlfn.IFNA(INDEX('Data ARA PJK'!$A$7:$AW$5000,MATCH(DATE('Graphs ARA PJK'!D$4,MONTH($A72),DAY($A72)),'Data ARA PJK'!$A$7:$A$5000,0), MATCH('Graphs ARA PJK'!B$3,'Data ARA PJK'!$A$3:$X$3,0)), D71)</f>
        <v>988</v>
      </c>
      <c r="E72" s="7">
        <f>_xlfn.IFNA(INDEX('Data ARA PJK'!$A$7:$AW$5000,MATCH(DATE('Graphs ARA PJK'!E$4,MONTH($A72),DAY($A72)),'Data ARA PJK'!$A$7:$A$5000,0), MATCH('Graphs ARA PJK'!B$3,'Data ARA PJK'!$A$3:$X$3,0)), E71)</f>
        <v>1055</v>
      </c>
      <c r="F72" s="7">
        <f>_xlfn.IFNA(INDEX('Data ARA PJK'!$A$7:$AW$5000,MATCH(DATE('Graphs ARA PJK'!F$4,MONTH($A72),DAY($A72)),'Data ARA PJK'!$A$7:$A$5000,0), MATCH('Graphs ARA PJK'!B$3,'Data ARA PJK'!$A$3:$X$3,0)), F71)</f>
        <v>1295</v>
      </c>
      <c r="G72" s="7" t="e">
        <f>_xlfn.IFNA(INDEX('Data ARA PJK'!$A$7:$AW$5000,MATCH(DATE('Graphs ARA PJK'!G$4,MONTH($A72),DAY($A72)),'Data ARA PJK'!$A$7:$A$5000,0), MATCH('Graphs ARA PJK'!B$3,'Data ARA PJK'!$A$3:$X$3,0)), G71)</f>
        <v>#N/A</v>
      </c>
      <c r="H72" s="7">
        <f t="shared" si="14"/>
        <v>988</v>
      </c>
      <c r="I72" s="7">
        <f t="shared" si="15"/>
        <v>1372</v>
      </c>
      <c r="J72" s="7">
        <f t="shared" si="16"/>
        <v>384</v>
      </c>
      <c r="K72" s="9">
        <f t="shared" si="17"/>
        <v>45590</v>
      </c>
      <c r="L72" s="13">
        <f t="shared" si="18"/>
        <v>8712.1999999999989</v>
      </c>
      <c r="M72" s="13">
        <f t="shared" si="19"/>
        <v>6451.5999999999995</v>
      </c>
      <c r="N72" s="13">
        <f t="shared" si="20"/>
        <v>6273.7999999999993</v>
      </c>
      <c r="O72" s="13">
        <f t="shared" si="21"/>
        <v>6699.25</v>
      </c>
      <c r="P72" s="13">
        <f t="shared" si="22"/>
        <v>8223.25</v>
      </c>
      <c r="Q72" s="13" t="e">
        <f t="shared" si="23"/>
        <v>#N/A</v>
      </c>
      <c r="R72" s="13">
        <f t="shared" si="24"/>
        <v>6273.7999999999993</v>
      </c>
      <c r="S72" s="13">
        <f t="shared" si="25"/>
        <v>8712.1999999999989</v>
      </c>
      <c r="T72" s="13">
        <f t="shared" si="26"/>
        <v>2438.3999999999996</v>
      </c>
    </row>
    <row r="73" spans="1:20">
      <c r="A73" s="9">
        <v>45589</v>
      </c>
      <c r="B73" s="7">
        <f>_xlfn.IFNA(INDEX('Data ARA PJK'!$A$7:$AW$5000,MATCH(DATE('Graphs ARA PJK'!B$4,MONTH($A73),DAY($A73)),'Data ARA PJK'!$A$7:$A$5000,0), MATCH('Graphs ARA PJK'!B$3,'Data ARA PJK'!$A$3:$X$3,0)), B72)</f>
        <v>1372</v>
      </c>
      <c r="C73" s="7">
        <f>_xlfn.IFNA(INDEX('Data ARA PJK'!$A$7:$AW$5000,MATCH(DATE('Graphs ARA PJK'!C$4,MONTH($A73),DAY($A73)),'Data ARA PJK'!$A$7:$A$5000,0), MATCH('Graphs ARA PJK'!B$3,'Data ARA PJK'!$A$3:$X$3,0)), C72)</f>
        <v>1016</v>
      </c>
      <c r="D73" s="7">
        <f>_xlfn.IFNA(INDEX('Data ARA PJK'!$A$7:$AW$5000,MATCH(DATE('Graphs ARA PJK'!D$4,MONTH($A73),DAY($A73)),'Data ARA PJK'!$A$7:$A$5000,0), MATCH('Graphs ARA PJK'!B$3,'Data ARA PJK'!$A$3:$X$3,0)), D72)</f>
        <v>988</v>
      </c>
      <c r="E73" s="7">
        <f>_xlfn.IFNA(INDEX('Data ARA PJK'!$A$7:$AW$5000,MATCH(DATE('Graphs ARA PJK'!E$4,MONTH($A73),DAY($A73)),'Data ARA PJK'!$A$7:$A$5000,0), MATCH('Graphs ARA PJK'!B$3,'Data ARA PJK'!$A$3:$X$3,0)), E72)</f>
        <v>1055</v>
      </c>
      <c r="F73" s="7">
        <f>_xlfn.IFNA(INDEX('Data ARA PJK'!$A$7:$AW$5000,MATCH(DATE('Graphs ARA PJK'!F$4,MONTH($A73),DAY($A73)),'Data ARA PJK'!$A$7:$A$5000,0), MATCH('Graphs ARA PJK'!B$3,'Data ARA PJK'!$A$3:$X$3,0)), F72)</f>
        <v>1295</v>
      </c>
      <c r="G73" s="7" t="e">
        <f>_xlfn.IFNA(INDEX('Data ARA PJK'!$A$7:$AW$5000,MATCH(DATE('Graphs ARA PJK'!G$4,MONTH($A73),DAY($A73)),'Data ARA PJK'!$A$7:$A$5000,0), MATCH('Graphs ARA PJK'!B$3,'Data ARA PJK'!$A$3:$X$3,0)), G72)</f>
        <v>#N/A</v>
      </c>
      <c r="H73" s="7">
        <f t="shared" si="14"/>
        <v>988</v>
      </c>
      <c r="I73" s="7">
        <f t="shared" si="15"/>
        <v>1372</v>
      </c>
      <c r="J73" s="7">
        <f t="shared" si="16"/>
        <v>384</v>
      </c>
      <c r="K73" s="9">
        <f t="shared" si="17"/>
        <v>45589</v>
      </c>
      <c r="L73" s="13">
        <f t="shared" si="18"/>
        <v>8712.1999999999989</v>
      </c>
      <c r="M73" s="13">
        <f t="shared" si="19"/>
        <v>6451.5999999999995</v>
      </c>
      <c r="N73" s="13">
        <f t="shared" si="20"/>
        <v>6273.7999999999993</v>
      </c>
      <c r="O73" s="13">
        <f t="shared" si="21"/>
        <v>6699.25</v>
      </c>
      <c r="P73" s="13">
        <f t="shared" si="22"/>
        <v>8223.25</v>
      </c>
      <c r="Q73" s="13" t="e">
        <f t="shared" si="23"/>
        <v>#N/A</v>
      </c>
      <c r="R73" s="13">
        <f t="shared" si="24"/>
        <v>6273.7999999999993</v>
      </c>
      <c r="S73" s="13">
        <f t="shared" si="25"/>
        <v>8712.1999999999989</v>
      </c>
      <c r="T73" s="13">
        <f t="shared" si="26"/>
        <v>2438.3999999999996</v>
      </c>
    </row>
    <row r="74" spans="1:20">
      <c r="A74" s="9">
        <v>45588</v>
      </c>
      <c r="B74" s="7">
        <f>_xlfn.IFNA(INDEX('Data ARA PJK'!$A$7:$AW$5000,MATCH(DATE('Graphs ARA PJK'!B$4,MONTH($A74),DAY($A74)),'Data ARA PJK'!$A$7:$A$5000,0), MATCH('Graphs ARA PJK'!B$3,'Data ARA PJK'!$A$3:$X$3,0)), B73)</f>
        <v>1478</v>
      </c>
      <c r="C74" s="7">
        <f>_xlfn.IFNA(INDEX('Data ARA PJK'!$A$7:$AW$5000,MATCH(DATE('Graphs ARA PJK'!C$4,MONTH($A74),DAY($A74)),'Data ARA PJK'!$A$7:$A$5000,0), MATCH('Graphs ARA PJK'!B$3,'Data ARA PJK'!$A$3:$X$3,0)), C73)</f>
        <v>1016</v>
      </c>
      <c r="D74" s="7">
        <f>_xlfn.IFNA(INDEX('Data ARA PJK'!$A$7:$AW$5000,MATCH(DATE('Graphs ARA PJK'!D$4,MONTH($A74),DAY($A74)),'Data ARA PJK'!$A$7:$A$5000,0), MATCH('Graphs ARA PJK'!B$3,'Data ARA PJK'!$A$3:$X$3,0)), D73)</f>
        <v>988</v>
      </c>
      <c r="E74" s="7">
        <f>_xlfn.IFNA(INDEX('Data ARA PJK'!$A$7:$AW$5000,MATCH(DATE('Graphs ARA PJK'!E$4,MONTH($A74),DAY($A74)),'Data ARA PJK'!$A$7:$A$5000,0), MATCH('Graphs ARA PJK'!B$3,'Data ARA PJK'!$A$3:$X$3,0)), E73)</f>
        <v>1055</v>
      </c>
      <c r="F74" s="7">
        <f>_xlfn.IFNA(INDEX('Data ARA PJK'!$A$7:$AW$5000,MATCH(DATE('Graphs ARA PJK'!F$4,MONTH($A74),DAY($A74)),'Data ARA PJK'!$A$7:$A$5000,0), MATCH('Graphs ARA PJK'!B$3,'Data ARA PJK'!$A$3:$X$3,0)), F73)</f>
        <v>1295</v>
      </c>
      <c r="G74" s="7" t="e">
        <f>_xlfn.IFNA(INDEX('Data ARA PJK'!$A$7:$AW$5000,MATCH(DATE('Graphs ARA PJK'!G$4,MONTH($A74),DAY($A74)),'Data ARA PJK'!$A$7:$A$5000,0), MATCH('Graphs ARA PJK'!B$3,'Data ARA PJK'!$A$3:$X$3,0)), G73)</f>
        <v>#N/A</v>
      </c>
      <c r="H74" s="7">
        <f t="shared" si="14"/>
        <v>988</v>
      </c>
      <c r="I74" s="7">
        <f t="shared" si="15"/>
        <v>1478</v>
      </c>
      <c r="J74" s="7">
        <f t="shared" si="16"/>
        <v>490</v>
      </c>
      <c r="K74" s="9">
        <f t="shared" si="17"/>
        <v>45588</v>
      </c>
      <c r="L74" s="13">
        <f t="shared" si="18"/>
        <v>9385.2999999999993</v>
      </c>
      <c r="M74" s="13">
        <f t="shared" si="19"/>
        <v>6451.5999999999995</v>
      </c>
      <c r="N74" s="13">
        <f t="shared" si="20"/>
        <v>6273.7999999999993</v>
      </c>
      <c r="O74" s="13">
        <f t="shared" si="21"/>
        <v>6699.25</v>
      </c>
      <c r="P74" s="13">
        <f t="shared" si="22"/>
        <v>8223.25</v>
      </c>
      <c r="Q74" s="13" t="e">
        <f t="shared" si="23"/>
        <v>#N/A</v>
      </c>
      <c r="R74" s="13">
        <f t="shared" si="24"/>
        <v>6273.7999999999993</v>
      </c>
      <c r="S74" s="13">
        <f t="shared" si="25"/>
        <v>9385.2999999999993</v>
      </c>
      <c r="T74" s="13">
        <f t="shared" si="26"/>
        <v>3111.5</v>
      </c>
    </row>
    <row r="75" spans="1:20">
      <c r="A75" s="9">
        <v>45587</v>
      </c>
      <c r="B75" s="7">
        <f>_xlfn.IFNA(INDEX('Data ARA PJK'!$A$7:$AW$5000,MATCH(DATE('Graphs ARA PJK'!B$4,MONTH($A75),DAY($A75)),'Data ARA PJK'!$A$7:$A$5000,0), MATCH('Graphs ARA PJK'!B$3,'Data ARA PJK'!$A$3:$X$3,0)), B74)</f>
        <v>1478</v>
      </c>
      <c r="C75" s="7">
        <f>_xlfn.IFNA(INDEX('Data ARA PJK'!$A$7:$AW$5000,MATCH(DATE('Graphs ARA PJK'!C$4,MONTH($A75),DAY($A75)),'Data ARA PJK'!$A$7:$A$5000,0), MATCH('Graphs ARA PJK'!B$3,'Data ARA PJK'!$A$3:$X$3,0)), C74)</f>
        <v>1035</v>
      </c>
      <c r="D75" s="7">
        <f>_xlfn.IFNA(INDEX('Data ARA PJK'!$A$7:$AW$5000,MATCH(DATE('Graphs ARA PJK'!D$4,MONTH($A75),DAY($A75)),'Data ARA PJK'!$A$7:$A$5000,0), MATCH('Graphs ARA PJK'!B$3,'Data ARA PJK'!$A$3:$X$3,0)), D74)</f>
        <v>988</v>
      </c>
      <c r="E75" s="7">
        <f>_xlfn.IFNA(INDEX('Data ARA PJK'!$A$7:$AW$5000,MATCH(DATE('Graphs ARA PJK'!E$4,MONTH($A75),DAY($A75)),'Data ARA PJK'!$A$7:$A$5000,0), MATCH('Graphs ARA PJK'!B$3,'Data ARA PJK'!$A$3:$X$3,0)), E74)</f>
        <v>1055</v>
      </c>
      <c r="F75" s="7">
        <f>_xlfn.IFNA(INDEX('Data ARA PJK'!$A$7:$AW$5000,MATCH(DATE('Graphs ARA PJK'!F$4,MONTH($A75),DAY($A75)),'Data ARA PJK'!$A$7:$A$5000,0), MATCH('Graphs ARA PJK'!B$3,'Data ARA PJK'!$A$3:$X$3,0)), F74)</f>
        <v>1295</v>
      </c>
      <c r="G75" s="7" t="e">
        <f>_xlfn.IFNA(INDEX('Data ARA PJK'!$A$7:$AW$5000,MATCH(DATE('Graphs ARA PJK'!G$4,MONTH($A75),DAY($A75)),'Data ARA PJK'!$A$7:$A$5000,0), MATCH('Graphs ARA PJK'!B$3,'Data ARA PJK'!$A$3:$X$3,0)), G74)</f>
        <v>#N/A</v>
      </c>
      <c r="H75" s="7">
        <f t="shared" si="14"/>
        <v>988</v>
      </c>
      <c r="I75" s="7">
        <f t="shared" si="15"/>
        <v>1478</v>
      </c>
      <c r="J75" s="7">
        <f t="shared" si="16"/>
        <v>490</v>
      </c>
      <c r="K75" s="9">
        <f t="shared" si="17"/>
        <v>45587</v>
      </c>
      <c r="L75" s="13">
        <f t="shared" si="18"/>
        <v>9385.2999999999993</v>
      </c>
      <c r="M75" s="13">
        <f t="shared" si="19"/>
        <v>6572.25</v>
      </c>
      <c r="N75" s="13">
        <f t="shared" si="20"/>
        <v>6273.7999999999993</v>
      </c>
      <c r="O75" s="13">
        <f t="shared" si="21"/>
        <v>6699.25</v>
      </c>
      <c r="P75" s="13">
        <f t="shared" si="22"/>
        <v>8223.25</v>
      </c>
      <c r="Q75" s="13" t="e">
        <f t="shared" si="23"/>
        <v>#N/A</v>
      </c>
      <c r="R75" s="13">
        <f t="shared" si="24"/>
        <v>6273.7999999999993</v>
      </c>
      <c r="S75" s="13">
        <f t="shared" si="25"/>
        <v>9385.2999999999993</v>
      </c>
      <c r="T75" s="13">
        <f t="shared" si="26"/>
        <v>3111.5</v>
      </c>
    </row>
    <row r="76" spans="1:20">
      <c r="A76" s="9">
        <v>45586</v>
      </c>
      <c r="B76" s="7">
        <f>_xlfn.IFNA(INDEX('Data ARA PJK'!$A$7:$AW$5000,MATCH(DATE('Graphs ARA PJK'!B$4,MONTH($A76),DAY($A76)),'Data ARA PJK'!$A$7:$A$5000,0), MATCH('Graphs ARA PJK'!B$3,'Data ARA PJK'!$A$3:$X$3,0)), B75)</f>
        <v>1478</v>
      </c>
      <c r="C76" s="7">
        <f>_xlfn.IFNA(INDEX('Data ARA PJK'!$A$7:$AW$5000,MATCH(DATE('Graphs ARA PJK'!C$4,MONTH($A76),DAY($A76)),'Data ARA PJK'!$A$7:$A$5000,0), MATCH('Graphs ARA PJK'!B$3,'Data ARA PJK'!$A$3:$X$3,0)), C75)</f>
        <v>1035</v>
      </c>
      <c r="D76" s="7">
        <f>_xlfn.IFNA(INDEX('Data ARA PJK'!$A$7:$AW$5000,MATCH(DATE('Graphs ARA PJK'!D$4,MONTH($A76),DAY($A76)),'Data ARA PJK'!$A$7:$A$5000,0), MATCH('Graphs ARA PJK'!B$3,'Data ARA PJK'!$A$3:$X$3,0)), D75)</f>
        <v>1030</v>
      </c>
      <c r="E76" s="7">
        <f>_xlfn.IFNA(INDEX('Data ARA PJK'!$A$7:$AW$5000,MATCH(DATE('Graphs ARA PJK'!E$4,MONTH($A76),DAY($A76)),'Data ARA PJK'!$A$7:$A$5000,0), MATCH('Graphs ARA PJK'!B$3,'Data ARA PJK'!$A$3:$X$3,0)), E75)</f>
        <v>1055</v>
      </c>
      <c r="F76" s="7">
        <f>_xlfn.IFNA(INDEX('Data ARA PJK'!$A$7:$AW$5000,MATCH(DATE('Graphs ARA PJK'!F$4,MONTH($A76),DAY($A76)),'Data ARA PJK'!$A$7:$A$5000,0), MATCH('Graphs ARA PJK'!B$3,'Data ARA PJK'!$A$3:$X$3,0)), F75)</f>
        <v>1295</v>
      </c>
      <c r="G76" s="7" t="e">
        <f>_xlfn.IFNA(INDEX('Data ARA PJK'!$A$7:$AW$5000,MATCH(DATE('Graphs ARA PJK'!G$4,MONTH($A76),DAY($A76)),'Data ARA PJK'!$A$7:$A$5000,0), MATCH('Graphs ARA PJK'!B$3,'Data ARA PJK'!$A$3:$X$3,0)), G75)</f>
        <v>#N/A</v>
      </c>
      <c r="H76" s="7">
        <f t="shared" si="14"/>
        <v>1030</v>
      </c>
      <c r="I76" s="7">
        <f t="shared" si="15"/>
        <v>1478</v>
      </c>
      <c r="J76" s="7">
        <f t="shared" si="16"/>
        <v>448</v>
      </c>
      <c r="K76" s="9">
        <f t="shared" si="17"/>
        <v>45586</v>
      </c>
      <c r="L76" s="13">
        <f t="shared" si="18"/>
        <v>9385.2999999999993</v>
      </c>
      <c r="M76" s="13">
        <f t="shared" si="19"/>
        <v>6572.25</v>
      </c>
      <c r="N76" s="13">
        <f t="shared" si="20"/>
        <v>6540.5</v>
      </c>
      <c r="O76" s="13">
        <f t="shared" si="21"/>
        <v>6699.25</v>
      </c>
      <c r="P76" s="13">
        <f t="shared" si="22"/>
        <v>8223.25</v>
      </c>
      <c r="Q76" s="13" t="e">
        <f t="shared" si="23"/>
        <v>#N/A</v>
      </c>
      <c r="R76" s="13">
        <f t="shared" si="24"/>
        <v>6540.5</v>
      </c>
      <c r="S76" s="13">
        <f t="shared" si="25"/>
        <v>9385.2999999999993</v>
      </c>
      <c r="T76" s="13">
        <f t="shared" si="26"/>
        <v>2844.7999999999993</v>
      </c>
    </row>
    <row r="77" spans="1:20">
      <c r="A77" s="9">
        <v>45585</v>
      </c>
      <c r="B77" s="7">
        <f>_xlfn.IFNA(INDEX('Data ARA PJK'!$A$7:$AW$5000,MATCH(DATE('Graphs ARA PJK'!B$4,MONTH($A77),DAY($A77)),'Data ARA PJK'!$A$7:$A$5000,0), MATCH('Graphs ARA PJK'!B$3,'Data ARA PJK'!$A$3:$X$3,0)), B76)</f>
        <v>1478</v>
      </c>
      <c r="C77" s="7">
        <f>_xlfn.IFNA(INDEX('Data ARA PJK'!$A$7:$AW$5000,MATCH(DATE('Graphs ARA PJK'!C$4,MONTH($A77),DAY($A77)),'Data ARA PJK'!$A$7:$A$5000,0), MATCH('Graphs ARA PJK'!B$3,'Data ARA PJK'!$A$3:$X$3,0)), C76)</f>
        <v>1035</v>
      </c>
      <c r="D77" s="7">
        <f>_xlfn.IFNA(INDEX('Data ARA PJK'!$A$7:$AW$5000,MATCH(DATE('Graphs ARA PJK'!D$4,MONTH($A77),DAY($A77)),'Data ARA PJK'!$A$7:$A$5000,0), MATCH('Graphs ARA PJK'!B$3,'Data ARA PJK'!$A$3:$X$3,0)), D76)</f>
        <v>1030</v>
      </c>
      <c r="E77" s="7">
        <f>_xlfn.IFNA(INDEX('Data ARA PJK'!$A$7:$AW$5000,MATCH(DATE('Graphs ARA PJK'!E$4,MONTH($A77),DAY($A77)),'Data ARA PJK'!$A$7:$A$5000,0), MATCH('Graphs ARA PJK'!B$3,'Data ARA PJK'!$A$3:$X$3,0)), E76)</f>
        <v>957</v>
      </c>
      <c r="F77" s="7">
        <f>_xlfn.IFNA(INDEX('Data ARA PJK'!$A$7:$AW$5000,MATCH(DATE('Graphs ARA PJK'!F$4,MONTH($A77),DAY($A77)),'Data ARA PJK'!$A$7:$A$5000,0), MATCH('Graphs ARA PJK'!B$3,'Data ARA PJK'!$A$3:$X$3,0)), F76)</f>
        <v>1295</v>
      </c>
      <c r="G77" s="7" t="e">
        <f>_xlfn.IFNA(INDEX('Data ARA PJK'!$A$7:$AW$5000,MATCH(DATE('Graphs ARA PJK'!G$4,MONTH($A77),DAY($A77)),'Data ARA PJK'!$A$7:$A$5000,0), MATCH('Graphs ARA PJK'!B$3,'Data ARA PJK'!$A$3:$X$3,0)), G76)</f>
        <v>#N/A</v>
      </c>
      <c r="H77" s="7">
        <f t="shared" si="14"/>
        <v>957</v>
      </c>
      <c r="I77" s="7">
        <f t="shared" si="15"/>
        <v>1478</v>
      </c>
      <c r="J77" s="7">
        <f t="shared" si="16"/>
        <v>521</v>
      </c>
      <c r="K77" s="9">
        <f t="shared" si="17"/>
        <v>45585</v>
      </c>
      <c r="L77" s="13">
        <f t="shared" si="18"/>
        <v>9385.2999999999993</v>
      </c>
      <c r="M77" s="13">
        <f t="shared" si="19"/>
        <v>6572.25</v>
      </c>
      <c r="N77" s="13">
        <f t="shared" si="20"/>
        <v>6540.5</v>
      </c>
      <c r="O77" s="13">
        <f t="shared" si="21"/>
        <v>6076.95</v>
      </c>
      <c r="P77" s="13">
        <f t="shared" si="22"/>
        <v>8223.25</v>
      </c>
      <c r="Q77" s="13" t="e">
        <f t="shared" si="23"/>
        <v>#N/A</v>
      </c>
      <c r="R77" s="13">
        <f t="shared" si="24"/>
        <v>6076.95</v>
      </c>
      <c r="S77" s="13">
        <f t="shared" si="25"/>
        <v>9385.2999999999993</v>
      </c>
      <c r="T77" s="13">
        <f t="shared" si="26"/>
        <v>3308.3499999999995</v>
      </c>
    </row>
    <row r="78" spans="1:20">
      <c r="A78" s="9">
        <v>45584</v>
      </c>
      <c r="B78" s="7">
        <f>_xlfn.IFNA(INDEX('Data ARA PJK'!$A$7:$AW$5000,MATCH(DATE('Graphs ARA PJK'!B$4,MONTH($A78),DAY($A78)),'Data ARA PJK'!$A$7:$A$5000,0), MATCH('Graphs ARA PJK'!B$3,'Data ARA PJK'!$A$3:$X$3,0)), B77)</f>
        <v>1478</v>
      </c>
      <c r="C78" s="7">
        <f>_xlfn.IFNA(INDEX('Data ARA PJK'!$A$7:$AW$5000,MATCH(DATE('Graphs ARA PJK'!C$4,MONTH($A78),DAY($A78)),'Data ARA PJK'!$A$7:$A$5000,0), MATCH('Graphs ARA PJK'!B$3,'Data ARA PJK'!$A$3:$X$3,0)), C77)</f>
        <v>1035</v>
      </c>
      <c r="D78" s="7">
        <f>_xlfn.IFNA(INDEX('Data ARA PJK'!$A$7:$AW$5000,MATCH(DATE('Graphs ARA PJK'!D$4,MONTH($A78),DAY($A78)),'Data ARA PJK'!$A$7:$A$5000,0), MATCH('Graphs ARA PJK'!B$3,'Data ARA PJK'!$A$3:$X$3,0)), D77)</f>
        <v>1030</v>
      </c>
      <c r="E78" s="7">
        <f>_xlfn.IFNA(INDEX('Data ARA PJK'!$A$7:$AW$5000,MATCH(DATE('Graphs ARA PJK'!E$4,MONTH($A78),DAY($A78)),'Data ARA PJK'!$A$7:$A$5000,0), MATCH('Graphs ARA PJK'!B$3,'Data ARA PJK'!$A$3:$X$3,0)), E77)</f>
        <v>957</v>
      </c>
      <c r="F78" s="7">
        <f>_xlfn.IFNA(INDEX('Data ARA PJK'!$A$7:$AW$5000,MATCH(DATE('Graphs ARA PJK'!F$4,MONTH($A78),DAY($A78)),'Data ARA PJK'!$A$7:$A$5000,0), MATCH('Graphs ARA PJK'!B$3,'Data ARA PJK'!$A$3:$X$3,0)), F77)</f>
        <v>1295</v>
      </c>
      <c r="G78" s="7" t="e">
        <f>_xlfn.IFNA(INDEX('Data ARA PJK'!$A$7:$AW$5000,MATCH(DATE('Graphs ARA PJK'!G$4,MONTH($A78),DAY($A78)),'Data ARA PJK'!$A$7:$A$5000,0), MATCH('Graphs ARA PJK'!B$3,'Data ARA PJK'!$A$3:$X$3,0)), G77)</f>
        <v>#N/A</v>
      </c>
      <c r="H78" s="7">
        <f t="shared" si="14"/>
        <v>957</v>
      </c>
      <c r="I78" s="7">
        <f t="shared" si="15"/>
        <v>1478</v>
      </c>
      <c r="J78" s="7">
        <f t="shared" si="16"/>
        <v>521</v>
      </c>
      <c r="K78" s="9">
        <f t="shared" si="17"/>
        <v>45584</v>
      </c>
      <c r="L78" s="13">
        <f t="shared" si="18"/>
        <v>9385.2999999999993</v>
      </c>
      <c r="M78" s="13">
        <f t="shared" si="19"/>
        <v>6572.25</v>
      </c>
      <c r="N78" s="13">
        <f t="shared" si="20"/>
        <v>6540.5</v>
      </c>
      <c r="O78" s="13">
        <f t="shared" si="21"/>
        <v>6076.95</v>
      </c>
      <c r="P78" s="13">
        <f t="shared" si="22"/>
        <v>8223.25</v>
      </c>
      <c r="Q78" s="13" t="e">
        <f t="shared" si="23"/>
        <v>#N/A</v>
      </c>
      <c r="R78" s="13">
        <f t="shared" si="24"/>
        <v>6076.95</v>
      </c>
      <c r="S78" s="13">
        <f t="shared" si="25"/>
        <v>9385.2999999999993</v>
      </c>
      <c r="T78" s="13">
        <f t="shared" si="26"/>
        <v>3308.3499999999995</v>
      </c>
    </row>
    <row r="79" spans="1:20">
      <c r="A79" s="9">
        <v>45583</v>
      </c>
      <c r="B79" s="7">
        <f>_xlfn.IFNA(INDEX('Data ARA PJK'!$A$7:$AW$5000,MATCH(DATE('Graphs ARA PJK'!B$4,MONTH($A79),DAY($A79)),'Data ARA PJK'!$A$7:$A$5000,0), MATCH('Graphs ARA PJK'!B$3,'Data ARA PJK'!$A$3:$X$3,0)), B78)</f>
        <v>1478</v>
      </c>
      <c r="C79" s="7">
        <f>_xlfn.IFNA(INDEX('Data ARA PJK'!$A$7:$AW$5000,MATCH(DATE('Graphs ARA PJK'!C$4,MONTH($A79),DAY($A79)),'Data ARA PJK'!$A$7:$A$5000,0), MATCH('Graphs ARA PJK'!B$3,'Data ARA PJK'!$A$3:$X$3,0)), C78)</f>
        <v>1035</v>
      </c>
      <c r="D79" s="7">
        <f>_xlfn.IFNA(INDEX('Data ARA PJK'!$A$7:$AW$5000,MATCH(DATE('Graphs ARA PJK'!D$4,MONTH($A79),DAY($A79)),'Data ARA PJK'!$A$7:$A$5000,0), MATCH('Graphs ARA PJK'!B$3,'Data ARA PJK'!$A$3:$X$3,0)), D78)</f>
        <v>1030</v>
      </c>
      <c r="E79" s="7">
        <f>_xlfn.IFNA(INDEX('Data ARA PJK'!$A$7:$AW$5000,MATCH(DATE('Graphs ARA PJK'!E$4,MONTH($A79),DAY($A79)),'Data ARA PJK'!$A$7:$A$5000,0), MATCH('Graphs ARA PJK'!B$3,'Data ARA PJK'!$A$3:$X$3,0)), E78)</f>
        <v>957</v>
      </c>
      <c r="F79" s="7">
        <f>_xlfn.IFNA(INDEX('Data ARA PJK'!$A$7:$AW$5000,MATCH(DATE('Graphs ARA PJK'!F$4,MONTH($A79),DAY($A79)),'Data ARA PJK'!$A$7:$A$5000,0), MATCH('Graphs ARA PJK'!B$3,'Data ARA PJK'!$A$3:$X$3,0)), F78)</f>
        <v>1276</v>
      </c>
      <c r="G79" s="7" t="e">
        <f>_xlfn.IFNA(INDEX('Data ARA PJK'!$A$7:$AW$5000,MATCH(DATE('Graphs ARA PJK'!G$4,MONTH($A79),DAY($A79)),'Data ARA PJK'!$A$7:$A$5000,0), MATCH('Graphs ARA PJK'!B$3,'Data ARA PJK'!$A$3:$X$3,0)), G78)</f>
        <v>#N/A</v>
      </c>
      <c r="H79" s="7">
        <f t="shared" si="14"/>
        <v>957</v>
      </c>
      <c r="I79" s="7">
        <f t="shared" si="15"/>
        <v>1478</v>
      </c>
      <c r="J79" s="7">
        <f t="shared" si="16"/>
        <v>521</v>
      </c>
      <c r="K79" s="9">
        <f t="shared" si="17"/>
        <v>45583</v>
      </c>
      <c r="L79" s="13">
        <f t="shared" si="18"/>
        <v>9385.2999999999993</v>
      </c>
      <c r="M79" s="13">
        <f t="shared" si="19"/>
        <v>6572.25</v>
      </c>
      <c r="N79" s="13">
        <f t="shared" si="20"/>
        <v>6540.5</v>
      </c>
      <c r="O79" s="13">
        <f t="shared" si="21"/>
        <v>6076.95</v>
      </c>
      <c r="P79" s="13">
        <f t="shared" si="22"/>
        <v>8102.5999999999995</v>
      </c>
      <c r="Q79" s="13" t="e">
        <f t="shared" si="23"/>
        <v>#N/A</v>
      </c>
      <c r="R79" s="13">
        <f t="shared" si="24"/>
        <v>6076.95</v>
      </c>
      <c r="S79" s="13">
        <f t="shared" si="25"/>
        <v>9385.2999999999993</v>
      </c>
      <c r="T79" s="13">
        <f t="shared" si="26"/>
        <v>3308.3499999999995</v>
      </c>
    </row>
    <row r="80" spans="1:20">
      <c r="A80" s="9">
        <v>45582</v>
      </c>
      <c r="B80" s="7">
        <f>_xlfn.IFNA(INDEX('Data ARA PJK'!$A$7:$AW$5000,MATCH(DATE('Graphs ARA PJK'!B$4,MONTH($A80),DAY($A80)),'Data ARA PJK'!$A$7:$A$5000,0), MATCH('Graphs ARA PJK'!B$3,'Data ARA PJK'!$A$3:$X$3,0)), B79)</f>
        <v>1478</v>
      </c>
      <c r="C80" s="7">
        <f>_xlfn.IFNA(INDEX('Data ARA PJK'!$A$7:$AW$5000,MATCH(DATE('Graphs ARA PJK'!C$4,MONTH($A80),DAY($A80)),'Data ARA PJK'!$A$7:$A$5000,0), MATCH('Graphs ARA PJK'!B$3,'Data ARA PJK'!$A$3:$X$3,0)), C79)</f>
        <v>1035</v>
      </c>
      <c r="D80" s="7">
        <f>_xlfn.IFNA(INDEX('Data ARA PJK'!$A$7:$AW$5000,MATCH(DATE('Graphs ARA PJK'!D$4,MONTH($A80),DAY($A80)),'Data ARA PJK'!$A$7:$A$5000,0), MATCH('Graphs ARA PJK'!B$3,'Data ARA PJK'!$A$3:$X$3,0)), D79)</f>
        <v>1030</v>
      </c>
      <c r="E80" s="7">
        <f>_xlfn.IFNA(INDEX('Data ARA PJK'!$A$7:$AW$5000,MATCH(DATE('Graphs ARA PJK'!E$4,MONTH($A80),DAY($A80)),'Data ARA PJK'!$A$7:$A$5000,0), MATCH('Graphs ARA PJK'!B$3,'Data ARA PJK'!$A$3:$X$3,0)), E79)</f>
        <v>957</v>
      </c>
      <c r="F80" s="7">
        <f>_xlfn.IFNA(INDEX('Data ARA PJK'!$A$7:$AW$5000,MATCH(DATE('Graphs ARA PJK'!F$4,MONTH($A80),DAY($A80)),'Data ARA PJK'!$A$7:$A$5000,0), MATCH('Graphs ARA PJK'!B$3,'Data ARA PJK'!$A$3:$X$3,0)), F79)</f>
        <v>1276</v>
      </c>
      <c r="G80" s="7" t="e">
        <f>_xlfn.IFNA(INDEX('Data ARA PJK'!$A$7:$AW$5000,MATCH(DATE('Graphs ARA PJK'!G$4,MONTH($A80),DAY($A80)),'Data ARA PJK'!$A$7:$A$5000,0), MATCH('Graphs ARA PJK'!B$3,'Data ARA PJK'!$A$3:$X$3,0)), G79)</f>
        <v>#N/A</v>
      </c>
      <c r="H80" s="7">
        <f t="shared" si="14"/>
        <v>957</v>
      </c>
      <c r="I80" s="7">
        <f t="shared" si="15"/>
        <v>1478</v>
      </c>
      <c r="J80" s="7">
        <f t="shared" si="16"/>
        <v>521</v>
      </c>
      <c r="K80" s="9">
        <f t="shared" si="17"/>
        <v>45582</v>
      </c>
      <c r="L80" s="13">
        <f t="shared" si="18"/>
        <v>9385.2999999999993</v>
      </c>
      <c r="M80" s="13">
        <f t="shared" si="19"/>
        <v>6572.25</v>
      </c>
      <c r="N80" s="13">
        <f t="shared" si="20"/>
        <v>6540.5</v>
      </c>
      <c r="O80" s="13">
        <f t="shared" si="21"/>
        <v>6076.95</v>
      </c>
      <c r="P80" s="13">
        <f t="shared" si="22"/>
        <v>8102.5999999999995</v>
      </c>
      <c r="Q80" s="13" t="e">
        <f t="shared" si="23"/>
        <v>#N/A</v>
      </c>
      <c r="R80" s="13">
        <f t="shared" si="24"/>
        <v>6076.95</v>
      </c>
      <c r="S80" s="13">
        <f t="shared" si="25"/>
        <v>9385.2999999999993</v>
      </c>
      <c r="T80" s="13">
        <f t="shared" si="26"/>
        <v>3308.3499999999995</v>
      </c>
    </row>
    <row r="81" spans="1:20">
      <c r="A81" s="9">
        <v>45581</v>
      </c>
      <c r="B81" s="7">
        <f>_xlfn.IFNA(INDEX('Data ARA PJK'!$A$7:$AW$5000,MATCH(DATE('Graphs ARA PJK'!B$4,MONTH($A81),DAY($A81)),'Data ARA PJK'!$A$7:$A$5000,0), MATCH('Graphs ARA PJK'!B$3,'Data ARA PJK'!$A$3:$X$3,0)), B80)</f>
        <v>1212</v>
      </c>
      <c r="C81" s="7">
        <f>_xlfn.IFNA(INDEX('Data ARA PJK'!$A$7:$AW$5000,MATCH(DATE('Graphs ARA PJK'!C$4,MONTH($A81),DAY($A81)),'Data ARA PJK'!$A$7:$A$5000,0), MATCH('Graphs ARA PJK'!B$3,'Data ARA PJK'!$A$3:$X$3,0)), C80)</f>
        <v>1035</v>
      </c>
      <c r="D81" s="7">
        <f>_xlfn.IFNA(INDEX('Data ARA PJK'!$A$7:$AW$5000,MATCH(DATE('Graphs ARA PJK'!D$4,MONTH($A81),DAY($A81)),'Data ARA PJK'!$A$7:$A$5000,0), MATCH('Graphs ARA PJK'!B$3,'Data ARA PJK'!$A$3:$X$3,0)), D80)</f>
        <v>1030</v>
      </c>
      <c r="E81" s="7">
        <f>_xlfn.IFNA(INDEX('Data ARA PJK'!$A$7:$AW$5000,MATCH(DATE('Graphs ARA PJK'!E$4,MONTH($A81),DAY($A81)),'Data ARA PJK'!$A$7:$A$5000,0), MATCH('Graphs ARA PJK'!B$3,'Data ARA PJK'!$A$3:$X$3,0)), E80)</f>
        <v>957</v>
      </c>
      <c r="F81" s="7">
        <f>_xlfn.IFNA(INDEX('Data ARA PJK'!$A$7:$AW$5000,MATCH(DATE('Graphs ARA PJK'!F$4,MONTH($A81),DAY($A81)),'Data ARA PJK'!$A$7:$A$5000,0), MATCH('Graphs ARA PJK'!B$3,'Data ARA PJK'!$A$3:$X$3,0)), F80)</f>
        <v>1276</v>
      </c>
      <c r="G81" s="7" t="e">
        <f>_xlfn.IFNA(INDEX('Data ARA PJK'!$A$7:$AW$5000,MATCH(DATE('Graphs ARA PJK'!G$4,MONTH($A81),DAY($A81)),'Data ARA PJK'!$A$7:$A$5000,0), MATCH('Graphs ARA PJK'!B$3,'Data ARA PJK'!$A$3:$X$3,0)), G80)</f>
        <v>#N/A</v>
      </c>
      <c r="H81" s="7">
        <f t="shared" si="14"/>
        <v>957</v>
      </c>
      <c r="I81" s="7">
        <f t="shared" si="15"/>
        <v>1276</v>
      </c>
      <c r="J81" s="7">
        <f t="shared" si="16"/>
        <v>319</v>
      </c>
      <c r="K81" s="9">
        <f t="shared" si="17"/>
        <v>45581</v>
      </c>
      <c r="L81" s="13">
        <f t="shared" si="18"/>
        <v>7696.2</v>
      </c>
      <c r="M81" s="13">
        <f t="shared" si="19"/>
        <v>6572.25</v>
      </c>
      <c r="N81" s="13">
        <f t="shared" si="20"/>
        <v>6540.5</v>
      </c>
      <c r="O81" s="13">
        <f t="shared" si="21"/>
        <v>6076.95</v>
      </c>
      <c r="P81" s="13">
        <f t="shared" si="22"/>
        <v>8102.5999999999995</v>
      </c>
      <c r="Q81" s="13" t="e">
        <f t="shared" si="23"/>
        <v>#N/A</v>
      </c>
      <c r="R81" s="13">
        <f t="shared" si="24"/>
        <v>6076.95</v>
      </c>
      <c r="S81" s="13">
        <f t="shared" si="25"/>
        <v>8102.5999999999995</v>
      </c>
      <c r="T81" s="13">
        <f t="shared" si="26"/>
        <v>2025.6499999999996</v>
      </c>
    </row>
    <row r="82" spans="1:20">
      <c r="A82" s="9">
        <v>45580</v>
      </c>
      <c r="B82" s="7">
        <f>_xlfn.IFNA(INDEX('Data ARA PJK'!$A$7:$AW$5000,MATCH(DATE('Graphs ARA PJK'!B$4,MONTH($A82),DAY($A82)),'Data ARA PJK'!$A$7:$A$5000,0), MATCH('Graphs ARA PJK'!B$3,'Data ARA PJK'!$A$3:$X$3,0)), B81)</f>
        <v>1212</v>
      </c>
      <c r="C82" s="7">
        <f>_xlfn.IFNA(INDEX('Data ARA PJK'!$A$7:$AW$5000,MATCH(DATE('Graphs ARA PJK'!C$4,MONTH($A82),DAY($A82)),'Data ARA PJK'!$A$7:$A$5000,0), MATCH('Graphs ARA PJK'!B$3,'Data ARA PJK'!$A$3:$X$3,0)), C81)</f>
        <v>1107</v>
      </c>
      <c r="D82" s="7">
        <f>_xlfn.IFNA(INDEX('Data ARA PJK'!$A$7:$AW$5000,MATCH(DATE('Graphs ARA PJK'!D$4,MONTH($A82),DAY($A82)),'Data ARA PJK'!$A$7:$A$5000,0), MATCH('Graphs ARA PJK'!B$3,'Data ARA PJK'!$A$3:$X$3,0)), D81)</f>
        <v>1030</v>
      </c>
      <c r="E82" s="7">
        <f>_xlfn.IFNA(INDEX('Data ARA PJK'!$A$7:$AW$5000,MATCH(DATE('Graphs ARA PJK'!E$4,MONTH($A82),DAY($A82)),'Data ARA PJK'!$A$7:$A$5000,0), MATCH('Graphs ARA PJK'!B$3,'Data ARA PJK'!$A$3:$X$3,0)), E81)</f>
        <v>957</v>
      </c>
      <c r="F82" s="7">
        <f>_xlfn.IFNA(INDEX('Data ARA PJK'!$A$7:$AW$5000,MATCH(DATE('Graphs ARA PJK'!F$4,MONTH($A82),DAY($A82)),'Data ARA PJK'!$A$7:$A$5000,0), MATCH('Graphs ARA PJK'!B$3,'Data ARA PJK'!$A$3:$X$3,0)), F81)</f>
        <v>1276</v>
      </c>
      <c r="G82" s="7" t="e">
        <f>_xlfn.IFNA(INDEX('Data ARA PJK'!$A$7:$AW$5000,MATCH(DATE('Graphs ARA PJK'!G$4,MONTH($A82),DAY($A82)),'Data ARA PJK'!$A$7:$A$5000,0), MATCH('Graphs ARA PJK'!B$3,'Data ARA PJK'!$A$3:$X$3,0)), G81)</f>
        <v>#N/A</v>
      </c>
      <c r="H82" s="7">
        <f t="shared" si="14"/>
        <v>957</v>
      </c>
      <c r="I82" s="7">
        <f t="shared" si="15"/>
        <v>1276</v>
      </c>
      <c r="J82" s="7">
        <f t="shared" si="16"/>
        <v>319</v>
      </c>
      <c r="K82" s="9">
        <f t="shared" si="17"/>
        <v>45580</v>
      </c>
      <c r="L82" s="13">
        <f t="shared" si="18"/>
        <v>7696.2</v>
      </c>
      <c r="M82" s="13">
        <f t="shared" si="19"/>
        <v>7029.45</v>
      </c>
      <c r="N82" s="13">
        <f t="shared" si="20"/>
        <v>6540.5</v>
      </c>
      <c r="O82" s="13">
        <f t="shared" si="21"/>
        <v>6076.95</v>
      </c>
      <c r="P82" s="13">
        <f t="shared" si="22"/>
        <v>8102.5999999999995</v>
      </c>
      <c r="Q82" s="13" t="e">
        <f t="shared" si="23"/>
        <v>#N/A</v>
      </c>
      <c r="R82" s="13">
        <f t="shared" si="24"/>
        <v>6076.95</v>
      </c>
      <c r="S82" s="13">
        <f t="shared" si="25"/>
        <v>8102.5999999999995</v>
      </c>
      <c r="T82" s="13">
        <f t="shared" si="26"/>
        <v>2025.6499999999996</v>
      </c>
    </row>
    <row r="83" spans="1:20">
      <c r="A83" s="9">
        <v>45579</v>
      </c>
      <c r="B83" s="7">
        <f>_xlfn.IFNA(INDEX('Data ARA PJK'!$A$7:$AW$5000,MATCH(DATE('Graphs ARA PJK'!B$4,MONTH($A83),DAY($A83)),'Data ARA PJK'!$A$7:$A$5000,0), MATCH('Graphs ARA PJK'!B$3,'Data ARA PJK'!$A$3:$X$3,0)), B82)</f>
        <v>1212</v>
      </c>
      <c r="C83" s="7">
        <f>_xlfn.IFNA(INDEX('Data ARA PJK'!$A$7:$AW$5000,MATCH(DATE('Graphs ARA PJK'!C$4,MONTH($A83),DAY($A83)),'Data ARA PJK'!$A$7:$A$5000,0), MATCH('Graphs ARA PJK'!B$3,'Data ARA PJK'!$A$3:$X$3,0)), C82)</f>
        <v>1107</v>
      </c>
      <c r="D83" s="7">
        <f>_xlfn.IFNA(INDEX('Data ARA PJK'!$A$7:$AW$5000,MATCH(DATE('Graphs ARA PJK'!D$4,MONTH($A83),DAY($A83)),'Data ARA PJK'!$A$7:$A$5000,0), MATCH('Graphs ARA PJK'!B$3,'Data ARA PJK'!$A$3:$X$3,0)), D82)</f>
        <v>1055</v>
      </c>
      <c r="E83" s="7">
        <f>_xlfn.IFNA(INDEX('Data ARA PJK'!$A$7:$AW$5000,MATCH(DATE('Graphs ARA PJK'!E$4,MONTH($A83),DAY($A83)),'Data ARA PJK'!$A$7:$A$5000,0), MATCH('Graphs ARA PJK'!B$3,'Data ARA PJK'!$A$3:$X$3,0)), E82)</f>
        <v>957</v>
      </c>
      <c r="F83" s="7">
        <f>_xlfn.IFNA(INDEX('Data ARA PJK'!$A$7:$AW$5000,MATCH(DATE('Graphs ARA PJK'!F$4,MONTH($A83),DAY($A83)),'Data ARA PJK'!$A$7:$A$5000,0), MATCH('Graphs ARA PJK'!B$3,'Data ARA PJK'!$A$3:$X$3,0)), F82)</f>
        <v>1276</v>
      </c>
      <c r="G83" s="7" t="e">
        <f>_xlfn.IFNA(INDEX('Data ARA PJK'!$A$7:$AW$5000,MATCH(DATE('Graphs ARA PJK'!G$4,MONTH($A83),DAY($A83)),'Data ARA PJK'!$A$7:$A$5000,0), MATCH('Graphs ARA PJK'!B$3,'Data ARA PJK'!$A$3:$X$3,0)), G82)</f>
        <v>#N/A</v>
      </c>
      <c r="H83" s="7">
        <f t="shared" si="14"/>
        <v>957</v>
      </c>
      <c r="I83" s="7">
        <f t="shared" si="15"/>
        <v>1276</v>
      </c>
      <c r="J83" s="7">
        <f t="shared" si="16"/>
        <v>319</v>
      </c>
      <c r="K83" s="9">
        <f t="shared" si="17"/>
        <v>45579</v>
      </c>
      <c r="L83" s="13">
        <f t="shared" si="18"/>
        <v>7696.2</v>
      </c>
      <c r="M83" s="13">
        <f t="shared" si="19"/>
        <v>7029.45</v>
      </c>
      <c r="N83" s="13">
        <f t="shared" si="20"/>
        <v>6699.25</v>
      </c>
      <c r="O83" s="13">
        <f t="shared" si="21"/>
        <v>6076.95</v>
      </c>
      <c r="P83" s="13">
        <f t="shared" si="22"/>
        <v>8102.5999999999995</v>
      </c>
      <c r="Q83" s="13" t="e">
        <f t="shared" si="23"/>
        <v>#N/A</v>
      </c>
      <c r="R83" s="13">
        <f t="shared" si="24"/>
        <v>6076.95</v>
      </c>
      <c r="S83" s="13">
        <f t="shared" si="25"/>
        <v>8102.5999999999995</v>
      </c>
      <c r="T83" s="13">
        <f t="shared" si="26"/>
        <v>2025.6499999999996</v>
      </c>
    </row>
    <row r="84" spans="1:20">
      <c r="A84" s="9">
        <v>45578</v>
      </c>
      <c r="B84" s="7">
        <f>_xlfn.IFNA(INDEX('Data ARA PJK'!$A$7:$AW$5000,MATCH(DATE('Graphs ARA PJK'!B$4,MONTH($A84),DAY($A84)),'Data ARA PJK'!$A$7:$A$5000,0), MATCH('Graphs ARA PJK'!B$3,'Data ARA PJK'!$A$3:$X$3,0)), B83)</f>
        <v>1212</v>
      </c>
      <c r="C84" s="7">
        <f>_xlfn.IFNA(INDEX('Data ARA PJK'!$A$7:$AW$5000,MATCH(DATE('Graphs ARA PJK'!C$4,MONTH($A84),DAY($A84)),'Data ARA PJK'!$A$7:$A$5000,0), MATCH('Graphs ARA PJK'!B$3,'Data ARA PJK'!$A$3:$X$3,0)), C83)</f>
        <v>1107</v>
      </c>
      <c r="D84" s="7">
        <f>_xlfn.IFNA(INDEX('Data ARA PJK'!$A$7:$AW$5000,MATCH(DATE('Graphs ARA PJK'!D$4,MONTH($A84),DAY($A84)),'Data ARA PJK'!$A$7:$A$5000,0), MATCH('Graphs ARA PJK'!B$3,'Data ARA PJK'!$A$3:$X$3,0)), D83)</f>
        <v>1055</v>
      </c>
      <c r="E84" s="7">
        <f>_xlfn.IFNA(INDEX('Data ARA PJK'!$A$7:$AW$5000,MATCH(DATE('Graphs ARA PJK'!E$4,MONTH($A84),DAY($A84)),'Data ARA PJK'!$A$7:$A$5000,0), MATCH('Graphs ARA PJK'!B$3,'Data ARA PJK'!$A$3:$X$3,0)), E83)</f>
        <v>1077</v>
      </c>
      <c r="F84" s="7">
        <f>_xlfn.IFNA(INDEX('Data ARA PJK'!$A$7:$AW$5000,MATCH(DATE('Graphs ARA PJK'!F$4,MONTH($A84),DAY($A84)),'Data ARA PJK'!$A$7:$A$5000,0), MATCH('Graphs ARA PJK'!B$3,'Data ARA PJK'!$A$3:$X$3,0)), F83)</f>
        <v>1276</v>
      </c>
      <c r="G84" s="7" t="e">
        <f>_xlfn.IFNA(INDEX('Data ARA PJK'!$A$7:$AW$5000,MATCH(DATE('Graphs ARA PJK'!G$4,MONTH($A84),DAY($A84)),'Data ARA PJK'!$A$7:$A$5000,0), MATCH('Graphs ARA PJK'!B$3,'Data ARA PJK'!$A$3:$X$3,0)), G83)</f>
        <v>#N/A</v>
      </c>
      <c r="H84" s="7">
        <f t="shared" si="14"/>
        <v>1055</v>
      </c>
      <c r="I84" s="7">
        <f t="shared" si="15"/>
        <v>1276</v>
      </c>
      <c r="J84" s="7">
        <f t="shared" si="16"/>
        <v>221</v>
      </c>
      <c r="K84" s="9">
        <f t="shared" si="17"/>
        <v>45578</v>
      </c>
      <c r="L84" s="13">
        <f t="shared" si="18"/>
        <v>7696.2</v>
      </c>
      <c r="M84" s="13">
        <f t="shared" si="19"/>
        <v>7029.45</v>
      </c>
      <c r="N84" s="13">
        <f t="shared" si="20"/>
        <v>6699.25</v>
      </c>
      <c r="O84" s="13">
        <f t="shared" si="21"/>
        <v>6838.95</v>
      </c>
      <c r="P84" s="13">
        <f t="shared" si="22"/>
        <v>8102.5999999999995</v>
      </c>
      <c r="Q84" s="13" t="e">
        <f t="shared" si="23"/>
        <v>#N/A</v>
      </c>
      <c r="R84" s="13">
        <f t="shared" si="24"/>
        <v>6699.25</v>
      </c>
      <c r="S84" s="13">
        <f t="shared" si="25"/>
        <v>8102.5999999999995</v>
      </c>
      <c r="T84" s="13">
        <f t="shared" si="26"/>
        <v>1403.3499999999995</v>
      </c>
    </row>
    <row r="85" spans="1:20">
      <c r="A85" s="9">
        <v>45577</v>
      </c>
      <c r="B85" s="7">
        <f>_xlfn.IFNA(INDEX('Data ARA PJK'!$A$7:$AW$5000,MATCH(DATE('Graphs ARA PJK'!B$4,MONTH($A85),DAY($A85)),'Data ARA PJK'!$A$7:$A$5000,0), MATCH('Graphs ARA PJK'!B$3,'Data ARA PJK'!$A$3:$X$3,0)), B84)</f>
        <v>1212</v>
      </c>
      <c r="C85" s="7">
        <f>_xlfn.IFNA(INDEX('Data ARA PJK'!$A$7:$AW$5000,MATCH(DATE('Graphs ARA PJK'!C$4,MONTH($A85),DAY($A85)),'Data ARA PJK'!$A$7:$A$5000,0), MATCH('Graphs ARA PJK'!B$3,'Data ARA PJK'!$A$3:$X$3,0)), C84)</f>
        <v>1107</v>
      </c>
      <c r="D85" s="7">
        <f>_xlfn.IFNA(INDEX('Data ARA PJK'!$A$7:$AW$5000,MATCH(DATE('Graphs ARA PJK'!D$4,MONTH($A85),DAY($A85)),'Data ARA PJK'!$A$7:$A$5000,0), MATCH('Graphs ARA PJK'!B$3,'Data ARA PJK'!$A$3:$X$3,0)), D84)</f>
        <v>1055</v>
      </c>
      <c r="E85" s="7">
        <f>_xlfn.IFNA(INDEX('Data ARA PJK'!$A$7:$AW$5000,MATCH(DATE('Graphs ARA PJK'!E$4,MONTH($A85),DAY($A85)),'Data ARA PJK'!$A$7:$A$5000,0), MATCH('Graphs ARA PJK'!B$3,'Data ARA PJK'!$A$3:$X$3,0)), E84)</f>
        <v>1077</v>
      </c>
      <c r="F85" s="7">
        <f>_xlfn.IFNA(INDEX('Data ARA PJK'!$A$7:$AW$5000,MATCH(DATE('Graphs ARA PJK'!F$4,MONTH($A85),DAY($A85)),'Data ARA PJK'!$A$7:$A$5000,0), MATCH('Graphs ARA PJK'!B$3,'Data ARA PJK'!$A$3:$X$3,0)), F84)</f>
        <v>1276</v>
      </c>
      <c r="G85" s="7" t="e">
        <f>_xlfn.IFNA(INDEX('Data ARA PJK'!$A$7:$AW$5000,MATCH(DATE('Graphs ARA PJK'!G$4,MONTH($A85),DAY($A85)),'Data ARA PJK'!$A$7:$A$5000,0), MATCH('Graphs ARA PJK'!B$3,'Data ARA PJK'!$A$3:$X$3,0)), G84)</f>
        <v>#N/A</v>
      </c>
      <c r="H85" s="7">
        <f t="shared" si="14"/>
        <v>1055</v>
      </c>
      <c r="I85" s="7">
        <f t="shared" si="15"/>
        <v>1276</v>
      </c>
      <c r="J85" s="7">
        <f t="shared" si="16"/>
        <v>221</v>
      </c>
      <c r="K85" s="9">
        <f t="shared" si="17"/>
        <v>45577</v>
      </c>
      <c r="L85" s="13">
        <f t="shared" si="18"/>
        <v>7696.2</v>
      </c>
      <c r="M85" s="13">
        <f t="shared" si="19"/>
        <v>7029.45</v>
      </c>
      <c r="N85" s="13">
        <f t="shared" si="20"/>
        <v>6699.25</v>
      </c>
      <c r="O85" s="13">
        <f t="shared" si="21"/>
        <v>6838.95</v>
      </c>
      <c r="P85" s="13">
        <f t="shared" si="22"/>
        <v>8102.5999999999995</v>
      </c>
      <c r="Q85" s="13" t="e">
        <f t="shared" si="23"/>
        <v>#N/A</v>
      </c>
      <c r="R85" s="13">
        <f t="shared" si="24"/>
        <v>6699.25</v>
      </c>
      <c r="S85" s="13">
        <f t="shared" si="25"/>
        <v>8102.5999999999995</v>
      </c>
      <c r="T85" s="13">
        <f t="shared" si="26"/>
        <v>1403.3499999999995</v>
      </c>
    </row>
    <row r="86" spans="1:20">
      <c r="A86" s="9">
        <v>45576</v>
      </c>
      <c r="B86" s="7">
        <f>_xlfn.IFNA(INDEX('Data ARA PJK'!$A$7:$AW$5000,MATCH(DATE('Graphs ARA PJK'!B$4,MONTH($A86),DAY($A86)),'Data ARA PJK'!$A$7:$A$5000,0), MATCH('Graphs ARA PJK'!B$3,'Data ARA PJK'!$A$3:$X$3,0)), B85)</f>
        <v>1212</v>
      </c>
      <c r="C86" s="7">
        <f>_xlfn.IFNA(INDEX('Data ARA PJK'!$A$7:$AW$5000,MATCH(DATE('Graphs ARA PJK'!C$4,MONTH($A86),DAY($A86)),'Data ARA PJK'!$A$7:$A$5000,0), MATCH('Graphs ARA PJK'!B$3,'Data ARA PJK'!$A$3:$X$3,0)), C85)</f>
        <v>1107</v>
      </c>
      <c r="D86" s="7">
        <f>_xlfn.IFNA(INDEX('Data ARA PJK'!$A$7:$AW$5000,MATCH(DATE('Graphs ARA PJK'!D$4,MONTH($A86),DAY($A86)),'Data ARA PJK'!$A$7:$A$5000,0), MATCH('Graphs ARA PJK'!B$3,'Data ARA PJK'!$A$3:$X$3,0)), D85)</f>
        <v>1055</v>
      </c>
      <c r="E86" s="7">
        <f>_xlfn.IFNA(INDEX('Data ARA PJK'!$A$7:$AW$5000,MATCH(DATE('Graphs ARA PJK'!E$4,MONTH($A86),DAY($A86)),'Data ARA PJK'!$A$7:$A$5000,0), MATCH('Graphs ARA PJK'!B$3,'Data ARA PJK'!$A$3:$X$3,0)), E85)</f>
        <v>1077</v>
      </c>
      <c r="F86" s="7">
        <f>_xlfn.IFNA(INDEX('Data ARA PJK'!$A$7:$AW$5000,MATCH(DATE('Graphs ARA PJK'!F$4,MONTH($A86),DAY($A86)),'Data ARA PJK'!$A$7:$A$5000,0), MATCH('Graphs ARA PJK'!B$3,'Data ARA PJK'!$A$3:$X$3,0)), F85)</f>
        <v>1235</v>
      </c>
      <c r="G86" s="7" t="e">
        <f>_xlfn.IFNA(INDEX('Data ARA PJK'!$A$7:$AW$5000,MATCH(DATE('Graphs ARA PJK'!G$4,MONTH($A86),DAY($A86)),'Data ARA PJK'!$A$7:$A$5000,0), MATCH('Graphs ARA PJK'!B$3,'Data ARA PJK'!$A$3:$X$3,0)), G85)</f>
        <v>#N/A</v>
      </c>
      <c r="H86" s="7">
        <f t="shared" si="14"/>
        <v>1055</v>
      </c>
      <c r="I86" s="7">
        <f t="shared" si="15"/>
        <v>1235</v>
      </c>
      <c r="J86" s="7">
        <f t="shared" si="16"/>
        <v>180</v>
      </c>
      <c r="K86" s="9">
        <f t="shared" si="17"/>
        <v>45576</v>
      </c>
      <c r="L86" s="13">
        <f t="shared" si="18"/>
        <v>7696.2</v>
      </c>
      <c r="M86" s="13">
        <f t="shared" si="19"/>
        <v>7029.45</v>
      </c>
      <c r="N86" s="13">
        <f t="shared" si="20"/>
        <v>6699.25</v>
      </c>
      <c r="O86" s="13">
        <f t="shared" si="21"/>
        <v>6838.95</v>
      </c>
      <c r="P86" s="13">
        <f t="shared" si="22"/>
        <v>7842.25</v>
      </c>
      <c r="Q86" s="13" t="e">
        <f t="shared" si="23"/>
        <v>#N/A</v>
      </c>
      <c r="R86" s="13">
        <f t="shared" si="24"/>
        <v>6699.25</v>
      </c>
      <c r="S86" s="13">
        <f t="shared" si="25"/>
        <v>7842.25</v>
      </c>
      <c r="T86" s="13">
        <f t="shared" si="26"/>
        <v>1143</v>
      </c>
    </row>
    <row r="87" spans="1:20">
      <c r="A87" s="9">
        <v>45575</v>
      </c>
      <c r="B87" s="7">
        <f>_xlfn.IFNA(INDEX('Data ARA PJK'!$A$7:$AW$5000,MATCH(DATE('Graphs ARA PJK'!B$4,MONTH($A87),DAY($A87)),'Data ARA PJK'!$A$7:$A$5000,0), MATCH('Graphs ARA PJK'!B$3,'Data ARA PJK'!$A$3:$X$3,0)), B86)</f>
        <v>1212</v>
      </c>
      <c r="C87" s="7">
        <f>_xlfn.IFNA(INDEX('Data ARA PJK'!$A$7:$AW$5000,MATCH(DATE('Graphs ARA PJK'!C$4,MONTH($A87),DAY($A87)),'Data ARA PJK'!$A$7:$A$5000,0), MATCH('Graphs ARA PJK'!B$3,'Data ARA PJK'!$A$3:$X$3,0)), C86)</f>
        <v>1107</v>
      </c>
      <c r="D87" s="7">
        <f>_xlfn.IFNA(INDEX('Data ARA PJK'!$A$7:$AW$5000,MATCH(DATE('Graphs ARA PJK'!D$4,MONTH($A87),DAY($A87)),'Data ARA PJK'!$A$7:$A$5000,0), MATCH('Graphs ARA PJK'!B$3,'Data ARA PJK'!$A$3:$X$3,0)), D86)</f>
        <v>1055</v>
      </c>
      <c r="E87" s="7">
        <f>_xlfn.IFNA(INDEX('Data ARA PJK'!$A$7:$AW$5000,MATCH(DATE('Graphs ARA PJK'!E$4,MONTH($A87),DAY($A87)),'Data ARA PJK'!$A$7:$A$5000,0), MATCH('Graphs ARA PJK'!B$3,'Data ARA PJK'!$A$3:$X$3,0)), E86)</f>
        <v>1077</v>
      </c>
      <c r="F87" s="7">
        <f>_xlfn.IFNA(INDEX('Data ARA PJK'!$A$7:$AW$5000,MATCH(DATE('Graphs ARA PJK'!F$4,MONTH($A87),DAY($A87)),'Data ARA PJK'!$A$7:$A$5000,0), MATCH('Graphs ARA PJK'!B$3,'Data ARA PJK'!$A$3:$X$3,0)), F86)</f>
        <v>1235</v>
      </c>
      <c r="G87" s="7" t="e">
        <f>_xlfn.IFNA(INDEX('Data ARA PJK'!$A$7:$AW$5000,MATCH(DATE('Graphs ARA PJK'!G$4,MONTH($A87),DAY($A87)),'Data ARA PJK'!$A$7:$A$5000,0), MATCH('Graphs ARA PJK'!B$3,'Data ARA PJK'!$A$3:$X$3,0)), G86)</f>
        <v>#N/A</v>
      </c>
      <c r="H87" s="7">
        <f t="shared" si="14"/>
        <v>1055</v>
      </c>
      <c r="I87" s="7">
        <f t="shared" si="15"/>
        <v>1235</v>
      </c>
      <c r="J87" s="7">
        <f t="shared" si="16"/>
        <v>180</v>
      </c>
      <c r="K87" s="9">
        <f t="shared" si="17"/>
        <v>45575</v>
      </c>
      <c r="L87" s="13">
        <f t="shared" si="18"/>
        <v>7696.2</v>
      </c>
      <c r="M87" s="13">
        <f t="shared" si="19"/>
        <v>7029.45</v>
      </c>
      <c r="N87" s="13">
        <f t="shared" si="20"/>
        <v>6699.25</v>
      </c>
      <c r="O87" s="13">
        <f t="shared" si="21"/>
        <v>6838.95</v>
      </c>
      <c r="P87" s="13">
        <f t="shared" si="22"/>
        <v>7842.25</v>
      </c>
      <c r="Q87" s="13" t="e">
        <f t="shared" si="23"/>
        <v>#N/A</v>
      </c>
      <c r="R87" s="13">
        <f t="shared" si="24"/>
        <v>6699.25</v>
      </c>
      <c r="S87" s="13">
        <f t="shared" si="25"/>
        <v>7842.25</v>
      </c>
      <c r="T87" s="13">
        <f t="shared" si="26"/>
        <v>1143</v>
      </c>
    </row>
    <row r="88" spans="1:20">
      <c r="A88" s="9">
        <v>45574</v>
      </c>
      <c r="B88" s="7">
        <f>_xlfn.IFNA(INDEX('Data ARA PJK'!$A$7:$AW$5000,MATCH(DATE('Graphs ARA PJK'!B$4,MONTH($A88),DAY($A88)),'Data ARA PJK'!$A$7:$A$5000,0), MATCH('Graphs ARA PJK'!B$3,'Data ARA PJK'!$A$3:$X$3,0)), B87)</f>
        <v>1336</v>
      </c>
      <c r="C88" s="7">
        <f>_xlfn.IFNA(INDEX('Data ARA PJK'!$A$7:$AW$5000,MATCH(DATE('Graphs ARA PJK'!C$4,MONTH($A88),DAY($A88)),'Data ARA PJK'!$A$7:$A$5000,0), MATCH('Graphs ARA PJK'!B$3,'Data ARA PJK'!$A$3:$X$3,0)), C87)</f>
        <v>1107</v>
      </c>
      <c r="D88" s="7">
        <f>_xlfn.IFNA(INDEX('Data ARA PJK'!$A$7:$AW$5000,MATCH(DATE('Graphs ARA PJK'!D$4,MONTH($A88),DAY($A88)),'Data ARA PJK'!$A$7:$A$5000,0), MATCH('Graphs ARA PJK'!B$3,'Data ARA PJK'!$A$3:$X$3,0)), D87)</f>
        <v>1055</v>
      </c>
      <c r="E88" s="7">
        <f>_xlfn.IFNA(INDEX('Data ARA PJK'!$A$7:$AW$5000,MATCH(DATE('Graphs ARA PJK'!E$4,MONTH($A88),DAY($A88)),'Data ARA PJK'!$A$7:$A$5000,0), MATCH('Graphs ARA PJK'!B$3,'Data ARA PJK'!$A$3:$X$3,0)), E87)</f>
        <v>1077</v>
      </c>
      <c r="F88" s="7">
        <f>_xlfn.IFNA(INDEX('Data ARA PJK'!$A$7:$AW$5000,MATCH(DATE('Graphs ARA PJK'!F$4,MONTH($A88),DAY($A88)),'Data ARA PJK'!$A$7:$A$5000,0), MATCH('Graphs ARA PJK'!B$3,'Data ARA PJK'!$A$3:$X$3,0)), F87)</f>
        <v>1235</v>
      </c>
      <c r="G88" s="7" t="e">
        <f>_xlfn.IFNA(INDEX('Data ARA PJK'!$A$7:$AW$5000,MATCH(DATE('Graphs ARA PJK'!G$4,MONTH($A88),DAY($A88)),'Data ARA PJK'!$A$7:$A$5000,0), MATCH('Graphs ARA PJK'!B$3,'Data ARA PJK'!$A$3:$X$3,0)), G87)</f>
        <v>#N/A</v>
      </c>
      <c r="H88" s="7">
        <f t="shared" si="14"/>
        <v>1055</v>
      </c>
      <c r="I88" s="7">
        <f t="shared" si="15"/>
        <v>1336</v>
      </c>
      <c r="J88" s="7">
        <f t="shared" si="16"/>
        <v>281</v>
      </c>
      <c r="K88" s="9">
        <f t="shared" si="17"/>
        <v>45574</v>
      </c>
      <c r="L88" s="13">
        <f t="shared" si="18"/>
        <v>8483.6</v>
      </c>
      <c r="M88" s="13">
        <f t="shared" si="19"/>
        <v>7029.45</v>
      </c>
      <c r="N88" s="13">
        <f t="shared" si="20"/>
        <v>6699.25</v>
      </c>
      <c r="O88" s="13">
        <f t="shared" si="21"/>
        <v>6838.95</v>
      </c>
      <c r="P88" s="13">
        <f t="shared" si="22"/>
        <v>7842.25</v>
      </c>
      <c r="Q88" s="13" t="e">
        <f t="shared" si="23"/>
        <v>#N/A</v>
      </c>
      <c r="R88" s="13">
        <f t="shared" si="24"/>
        <v>6699.25</v>
      </c>
      <c r="S88" s="13">
        <f t="shared" si="25"/>
        <v>8483.6</v>
      </c>
      <c r="T88" s="13">
        <f t="shared" si="26"/>
        <v>1784.3500000000004</v>
      </c>
    </row>
    <row r="89" spans="1:20">
      <c r="A89" s="9">
        <v>45573</v>
      </c>
      <c r="B89" s="7">
        <f>_xlfn.IFNA(INDEX('Data ARA PJK'!$A$7:$AW$5000,MATCH(DATE('Graphs ARA PJK'!B$4,MONTH($A89),DAY($A89)),'Data ARA PJK'!$A$7:$A$5000,0), MATCH('Graphs ARA PJK'!B$3,'Data ARA PJK'!$A$3:$X$3,0)), B88)</f>
        <v>1336</v>
      </c>
      <c r="C89" s="7">
        <f>_xlfn.IFNA(INDEX('Data ARA PJK'!$A$7:$AW$5000,MATCH(DATE('Graphs ARA PJK'!C$4,MONTH($A89),DAY($A89)),'Data ARA PJK'!$A$7:$A$5000,0), MATCH('Graphs ARA PJK'!B$3,'Data ARA PJK'!$A$3:$X$3,0)), C88)</f>
        <v>1044</v>
      </c>
      <c r="D89" s="7">
        <f>_xlfn.IFNA(INDEX('Data ARA PJK'!$A$7:$AW$5000,MATCH(DATE('Graphs ARA PJK'!D$4,MONTH($A89),DAY($A89)),'Data ARA PJK'!$A$7:$A$5000,0), MATCH('Graphs ARA PJK'!B$3,'Data ARA PJK'!$A$3:$X$3,0)), D88)</f>
        <v>1055</v>
      </c>
      <c r="E89" s="7">
        <f>_xlfn.IFNA(INDEX('Data ARA PJK'!$A$7:$AW$5000,MATCH(DATE('Graphs ARA PJK'!E$4,MONTH($A89),DAY($A89)),'Data ARA PJK'!$A$7:$A$5000,0), MATCH('Graphs ARA PJK'!B$3,'Data ARA PJK'!$A$3:$X$3,0)), E88)</f>
        <v>1077</v>
      </c>
      <c r="F89" s="7">
        <f>_xlfn.IFNA(INDEX('Data ARA PJK'!$A$7:$AW$5000,MATCH(DATE('Graphs ARA PJK'!F$4,MONTH($A89),DAY($A89)),'Data ARA PJK'!$A$7:$A$5000,0), MATCH('Graphs ARA PJK'!B$3,'Data ARA PJK'!$A$3:$X$3,0)), F88)</f>
        <v>1235</v>
      </c>
      <c r="G89" s="7" t="e">
        <f>_xlfn.IFNA(INDEX('Data ARA PJK'!$A$7:$AW$5000,MATCH(DATE('Graphs ARA PJK'!G$4,MONTH($A89),DAY($A89)),'Data ARA PJK'!$A$7:$A$5000,0), MATCH('Graphs ARA PJK'!B$3,'Data ARA PJK'!$A$3:$X$3,0)), G88)</f>
        <v>#N/A</v>
      </c>
      <c r="H89" s="7">
        <f t="shared" si="14"/>
        <v>1044</v>
      </c>
      <c r="I89" s="7">
        <f t="shared" si="15"/>
        <v>1336</v>
      </c>
      <c r="J89" s="7">
        <f t="shared" si="16"/>
        <v>292</v>
      </c>
      <c r="K89" s="9">
        <f t="shared" si="17"/>
        <v>45573</v>
      </c>
      <c r="L89" s="13">
        <f t="shared" si="18"/>
        <v>8483.6</v>
      </c>
      <c r="M89" s="13">
        <f t="shared" si="19"/>
        <v>6629.4</v>
      </c>
      <c r="N89" s="13">
        <f t="shared" si="20"/>
        <v>6699.25</v>
      </c>
      <c r="O89" s="13">
        <f t="shared" si="21"/>
        <v>6838.95</v>
      </c>
      <c r="P89" s="13">
        <f t="shared" si="22"/>
        <v>7842.25</v>
      </c>
      <c r="Q89" s="13" t="e">
        <f t="shared" si="23"/>
        <v>#N/A</v>
      </c>
      <c r="R89" s="13">
        <f t="shared" si="24"/>
        <v>6629.4</v>
      </c>
      <c r="S89" s="13">
        <f t="shared" si="25"/>
        <v>8483.6</v>
      </c>
      <c r="T89" s="13">
        <f t="shared" si="26"/>
        <v>1854.2000000000007</v>
      </c>
    </row>
    <row r="90" spans="1:20">
      <c r="A90" s="9">
        <v>45572</v>
      </c>
      <c r="B90" s="7">
        <f>_xlfn.IFNA(INDEX('Data ARA PJK'!$A$7:$AW$5000,MATCH(DATE('Graphs ARA PJK'!B$4,MONTH($A90),DAY($A90)),'Data ARA PJK'!$A$7:$A$5000,0), MATCH('Graphs ARA PJK'!B$3,'Data ARA PJK'!$A$3:$X$3,0)), B89)</f>
        <v>1336</v>
      </c>
      <c r="C90" s="7">
        <f>_xlfn.IFNA(INDEX('Data ARA PJK'!$A$7:$AW$5000,MATCH(DATE('Graphs ARA PJK'!C$4,MONTH($A90),DAY($A90)),'Data ARA PJK'!$A$7:$A$5000,0), MATCH('Graphs ARA PJK'!B$3,'Data ARA PJK'!$A$3:$X$3,0)), C89)</f>
        <v>1044</v>
      </c>
      <c r="D90" s="7">
        <f>_xlfn.IFNA(INDEX('Data ARA PJK'!$A$7:$AW$5000,MATCH(DATE('Graphs ARA PJK'!D$4,MONTH($A90),DAY($A90)),'Data ARA PJK'!$A$7:$A$5000,0), MATCH('Graphs ARA PJK'!B$3,'Data ARA PJK'!$A$3:$X$3,0)), D89)</f>
        <v>1129</v>
      </c>
      <c r="E90" s="7">
        <f>_xlfn.IFNA(INDEX('Data ARA PJK'!$A$7:$AW$5000,MATCH(DATE('Graphs ARA PJK'!E$4,MONTH($A90),DAY($A90)),'Data ARA PJK'!$A$7:$A$5000,0), MATCH('Graphs ARA PJK'!B$3,'Data ARA PJK'!$A$3:$X$3,0)), E89)</f>
        <v>1077</v>
      </c>
      <c r="F90" s="7">
        <f>_xlfn.IFNA(INDEX('Data ARA PJK'!$A$7:$AW$5000,MATCH(DATE('Graphs ARA PJK'!F$4,MONTH($A90),DAY($A90)),'Data ARA PJK'!$A$7:$A$5000,0), MATCH('Graphs ARA PJK'!B$3,'Data ARA PJK'!$A$3:$X$3,0)), F89)</f>
        <v>1235</v>
      </c>
      <c r="G90" s="7" t="e">
        <f>_xlfn.IFNA(INDEX('Data ARA PJK'!$A$7:$AW$5000,MATCH(DATE('Graphs ARA PJK'!G$4,MONTH($A90),DAY($A90)),'Data ARA PJK'!$A$7:$A$5000,0), MATCH('Graphs ARA PJK'!B$3,'Data ARA PJK'!$A$3:$X$3,0)), G89)</f>
        <v>#N/A</v>
      </c>
      <c r="H90" s="7">
        <f t="shared" si="14"/>
        <v>1044</v>
      </c>
      <c r="I90" s="7">
        <f t="shared" si="15"/>
        <v>1336</v>
      </c>
      <c r="J90" s="7">
        <f t="shared" si="16"/>
        <v>292</v>
      </c>
      <c r="K90" s="9">
        <f t="shared" si="17"/>
        <v>45572</v>
      </c>
      <c r="L90" s="13">
        <f t="shared" si="18"/>
        <v>8483.6</v>
      </c>
      <c r="M90" s="13">
        <f t="shared" si="19"/>
        <v>6629.4</v>
      </c>
      <c r="N90" s="13">
        <f t="shared" si="20"/>
        <v>7169.15</v>
      </c>
      <c r="O90" s="13">
        <f t="shared" si="21"/>
        <v>6838.95</v>
      </c>
      <c r="P90" s="13">
        <f t="shared" si="22"/>
        <v>7842.25</v>
      </c>
      <c r="Q90" s="13" t="e">
        <f t="shared" si="23"/>
        <v>#N/A</v>
      </c>
      <c r="R90" s="13">
        <f t="shared" si="24"/>
        <v>6629.4</v>
      </c>
      <c r="S90" s="13">
        <f t="shared" si="25"/>
        <v>8483.6</v>
      </c>
      <c r="T90" s="13">
        <f t="shared" si="26"/>
        <v>1854.2000000000007</v>
      </c>
    </row>
    <row r="91" spans="1:20">
      <c r="A91" s="9">
        <v>45571</v>
      </c>
      <c r="B91" s="7">
        <f>_xlfn.IFNA(INDEX('Data ARA PJK'!$A$7:$AW$5000,MATCH(DATE('Graphs ARA PJK'!B$4,MONTH($A91),DAY($A91)),'Data ARA PJK'!$A$7:$A$5000,0), MATCH('Graphs ARA PJK'!B$3,'Data ARA PJK'!$A$3:$X$3,0)), B90)</f>
        <v>1336</v>
      </c>
      <c r="C91" s="7">
        <f>_xlfn.IFNA(INDEX('Data ARA PJK'!$A$7:$AW$5000,MATCH(DATE('Graphs ARA PJK'!C$4,MONTH($A91),DAY($A91)),'Data ARA PJK'!$A$7:$A$5000,0), MATCH('Graphs ARA PJK'!B$3,'Data ARA PJK'!$A$3:$X$3,0)), C90)</f>
        <v>1044</v>
      </c>
      <c r="D91" s="7">
        <f>_xlfn.IFNA(INDEX('Data ARA PJK'!$A$7:$AW$5000,MATCH(DATE('Graphs ARA PJK'!D$4,MONTH($A91),DAY($A91)),'Data ARA PJK'!$A$7:$A$5000,0), MATCH('Graphs ARA PJK'!B$3,'Data ARA PJK'!$A$3:$X$3,0)), D90)</f>
        <v>1129</v>
      </c>
      <c r="E91" s="7">
        <f>_xlfn.IFNA(INDEX('Data ARA PJK'!$A$7:$AW$5000,MATCH(DATE('Graphs ARA PJK'!E$4,MONTH($A91),DAY($A91)),'Data ARA PJK'!$A$7:$A$5000,0), MATCH('Graphs ARA PJK'!B$3,'Data ARA PJK'!$A$3:$X$3,0)), E90)</f>
        <v>1035</v>
      </c>
      <c r="F91" s="7">
        <f>_xlfn.IFNA(INDEX('Data ARA PJK'!$A$7:$AW$5000,MATCH(DATE('Graphs ARA PJK'!F$4,MONTH($A91),DAY($A91)),'Data ARA PJK'!$A$7:$A$5000,0), MATCH('Graphs ARA PJK'!B$3,'Data ARA PJK'!$A$3:$X$3,0)), F90)</f>
        <v>1235</v>
      </c>
      <c r="G91" s="7" t="e">
        <f>_xlfn.IFNA(INDEX('Data ARA PJK'!$A$7:$AW$5000,MATCH(DATE('Graphs ARA PJK'!G$4,MONTH($A91),DAY($A91)),'Data ARA PJK'!$A$7:$A$5000,0), MATCH('Graphs ARA PJK'!B$3,'Data ARA PJK'!$A$3:$X$3,0)), G90)</f>
        <v>#N/A</v>
      </c>
      <c r="H91" s="7">
        <f t="shared" si="14"/>
        <v>1035</v>
      </c>
      <c r="I91" s="7">
        <f t="shared" si="15"/>
        <v>1336</v>
      </c>
      <c r="J91" s="7">
        <f t="shared" si="16"/>
        <v>301</v>
      </c>
      <c r="K91" s="9">
        <f t="shared" si="17"/>
        <v>45571</v>
      </c>
      <c r="L91" s="13">
        <f t="shared" si="18"/>
        <v>8483.6</v>
      </c>
      <c r="M91" s="13">
        <f t="shared" si="19"/>
        <v>6629.4</v>
      </c>
      <c r="N91" s="13">
        <f t="shared" si="20"/>
        <v>7169.15</v>
      </c>
      <c r="O91" s="13">
        <f t="shared" si="21"/>
        <v>6572.25</v>
      </c>
      <c r="P91" s="13">
        <f t="shared" si="22"/>
        <v>7842.25</v>
      </c>
      <c r="Q91" s="13" t="e">
        <f t="shared" si="23"/>
        <v>#N/A</v>
      </c>
      <c r="R91" s="13">
        <f t="shared" si="24"/>
        <v>6572.25</v>
      </c>
      <c r="S91" s="13">
        <f t="shared" si="25"/>
        <v>8483.6</v>
      </c>
      <c r="T91" s="13">
        <f t="shared" si="26"/>
        <v>1911.3500000000004</v>
      </c>
    </row>
    <row r="92" spans="1:20">
      <c r="A92" s="9">
        <v>45570</v>
      </c>
      <c r="B92" s="7">
        <f>_xlfn.IFNA(INDEX('Data ARA PJK'!$A$7:$AW$5000,MATCH(DATE('Graphs ARA PJK'!B$4,MONTH($A92),DAY($A92)),'Data ARA PJK'!$A$7:$A$5000,0), MATCH('Graphs ARA PJK'!B$3,'Data ARA PJK'!$A$3:$X$3,0)), B91)</f>
        <v>1336</v>
      </c>
      <c r="C92" s="7">
        <f>_xlfn.IFNA(INDEX('Data ARA PJK'!$A$7:$AW$5000,MATCH(DATE('Graphs ARA PJK'!C$4,MONTH($A92),DAY($A92)),'Data ARA PJK'!$A$7:$A$5000,0), MATCH('Graphs ARA PJK'!B$3,'Data ARA PJK'!$A$3:$X$3,0)), C91)</f>
        <v>1044</v>
      </c>
      <c r="D92" s="7">
        <f>_xlfn.IFNA(INDEX('Data ARA PJK'!$A$7:$AW$5000,MATCH(DATE('Graphs ARA PJK'!D$4,MONTH($A92),DAY($A92)),'Data ARA PJK'!$A$7:$A$5000,0), MATCH('Graphs ARA PJK'!B$3,'Data ARA PJK'!$A$3:$X$3,0)), D91)</f>
        <v>1129</v>
      </c>
      <c r="E92" s="7">
        <f>_xlfn.IFNA(INDEX('Data ARA PJK'!$A$7:$AW$5000,MATCH(DATE('Graphs ARA PJK'!E$4,MONTH($A92),DAY($A92)),'Data ARA PJK'!$A$7:$A$5000,0), MATCH('Graphs ARA PJK'!B$3,'Data ARA PJK'!$A$3:$X$3,0)), E91)</f>
        <v>1035</v>
      </c>
      <c r="F92" s="7">
        <f>_xlfn.IFNA(INDEX('Data ARA PJK'!$A$7:$AW$5000,MATCH(DATE('Graphs ARA PJK'!F$4,MONTH($A92),DAY($A92)),'Data ARA PJK'!$A$7:$A$5000,0), MATCH('Graphs ARA PJK'!B$3,'Data ARA PJK'!$A$3:$X$3,0)), F91)</f>
        <v>1235</v>
      </c>
      <c r="G92" s="7" t="e">
        <f>_xlfn.IFNA(INDEX('Data ARA PJK'!$A$7:$AW$5000,MATCH(DATE('Graphs ARA PJK'!G$4,MONTH($A92),DAY($A92)),'Data ARA PJK'!$A$7:$A$5000,0), MATCH('Graphs ARA PJK'!B$3,'Data ARA PJK'!$A$3:$X$3,0)), G91)</f>
        <v>#N/A</v>
      </c>
      <c r="H92" s="7">
        <f t="shared" si="14"/>
        <v>1035</v>
      </c>
      <c r="I92" s="7">
        <f t="shared" si="15"/>
        <v>1336</v>
      </c>
      <c r="J92" s="7">
        <f t="shared" si="16"/>
        <v>301</v>
      </c>
      <c r="K92" s="9">
        <f t="shared" si="17"/>
        <v>45570</v>
      </c>
      <c r="L92" s="13">
        <f t="shared" si="18"/>
        <v>8483.6</v>
      </c>
      <c r="M92" s="13">
        <f t="shared" si="19"/>
        <v>6629.4</v>
      </c>
      <c r="N92" s="13">
        <f t="shared" si="20"/>
        <v>7169.15</v>
      </c>
      <c r="O92" s="13">
        <f t="shared" si="21"/>
        <v>6572.25</v>
      </c>
      <c r="P92" s="13">
        <f t="shared" si="22"/>
        <v>7842.25</v>
      </c>
      <c r="Q92" s="13" t="e">
        <f t="shared" si="23"/>
        <v>#N/A</v>
      </c>
      <c r="R92" s="13">
        <f t="shared" si="24"/>
        <v>6572.25</v>
      </c>
      <c r="S92" s="13">
        <f t="shared" si="25"/>
        <v>8483.6</v>
      </c>
      <c r="T92" s="13">
        <f t="shared" si="26"/>
        <v>1911.3500000000004</v>
      </c>
    </row>
    <row r="93" spans="1:20">
      <c r="A93" s="9">
        <v>45569</v>
      </c>
      <c r="B93" s="7">
        <f>_xlfn.IFNA(INDEX('Data ARA PJK'!$A$7:$AW$5000,MATCH(DATE('Graphs ARA PJK'!B$4,MONTH($A93),DAY($A93)),'Data ARA PJK'!$A$7:$A$5000,0), MATCH('Graphs ARA PJK'!B$3,'Data ARA PJK'!$A$3:$X$3,0)), B92)</f>
        <v>1336</v>
      </c>
      <c r="C93" s="7">
        <f>_xlfn.IFNA(INDEX('Data ARA PJK'!$A$7:$AW$5000,MATCH(DATE('Graphs ARA PJK'!C$4,MONTH($A93),DAY($A93)),'Data ARA PJK'!$A$7:$A$5000,0), MATCH('Graphs ARA PJK'!B$3,'Data ARA PJK'!$A$3:$X$3,0)), C92)</f>
        <v>1044</v>
      </c>
      <c r="D93" s="7">
        <f>_xlfn.IFNA(INDEX('Data ARA PJK'!$A$7:$AW$5000,MATCH(DATE('Graphs ARA PJK'!D$4,MONTH($A93),DAY($A93)),'Data ARA PJK'!$A$7:$A$5000,0), MATCH('Graphs ARA PJK'!B$3,'Data ARA PJK'!$A$3:$X$3,0)), D92)</f>
        <v>1129</v>
      </c>
      <c r="E93" s="7">
        <f>_xlfn.IFNA(INDEX('Data ARA PJK'!$A$7:$AW$5000,MATCH(DATE('Graphs ARA PJK'!E$4,MONTH($A93),DAY($A93)),'Data ARA PJK'!$A$7:$A$5000,0), MATCH('Graphs ARA PJK'!B$3,'Data ARA PJK'!$A$3:$X$3,0)), E92)</f>
        <v>1035</v>
      </c>
      <c r="F93" s="7">
        <f>_xlfn.IFNA(INDEX('Data ARA PJK'!$A$7:$AW$5000,MATCH(DATE('Graphs ARA PJK'!F$4,MONTH($A93),DAY($A93)),'Data ARA PJK'!$A$7:$A$5000,0), MATCH('Graphs ARA PJK'!B$3,'Data ARA PJK'!$A$3:$X$3,0)), F92)</f>
        <v>1372</v>
      </c>
      <c r="G93" s="7" t="e">
        <f>_xlfn.IFNA(INDEX('Data ARA PJK'!$A$7:$AW$5000,MATCH(DATE('Graphs ARA PJK'!G$4,MONTH($A93),DAY($A93)),'Data ARA PJK'!$A$7:$A$5000,0), MATCH('Graphs ARA PJK'!B$3,'Data ARA PJK'!$A$3:$X$3,0)), G92)</f>
        <v>#N/A</v>
      </c>
      <c r="H93" s="7">
        <f t="shared" si="14"/>
        <v>1035</v>
      </c>
      <c r="I93" s="7">
        <f t="shared" si="15"/>
        <v>1372</v>
      </c>
      <c r="J93" s="7">
        <f t="shared" si="16"/>
        <v>337</v>
      </c>
      <c r="K93" s="9">
        <f t="shared" si="17"/>
        <v>45569</v>
      </c>
      <c r="L93" s="13">
        <f t="shared" si="18"/>
        <v>8483.6</v>
      </c>
      <c r="M93" s="13">
        <f t="shared" si="19"/>
        <v>6629.4</v>
      </c>
      <c r="N93" s="13">
        <f t="shared" si="20"/>
        <v>7169.15</v>
      </c>
      <c r="O93" s="13">
        <f t="shared" si="21"/>
        <v>6572.25</v>
      </c>
      <c r="P93" s="13">
        <f t="shared" si="22"/>
        <v>8712.1999999999989</v>
      </c>
      <c r="Q93" s="13" t="e">
        <f t="shared" si="23"/>
        <v>#N/A</v>
      </c>
      <c r="R93" s="13">
        <f t="shared" si="24"/>
        <v>6572.25</v>
      </c>
      <c r="S93" s="13">
        <f t="shared" si="25"/>
        <v>8712.1999999999989</v>
      </c>
      <c r="T93" s="13">
        <f t="shared" si="26"/>
        <v>2139.9499999999989</v>
      </c>
    </row>
    <row r="94" spans="1:20">
      <c r="A94" s="9">
        <v>45568</v>
      </c>
      <c r="B94" s="7">
        <f>_xlfn.IFNA(INDEX('Data ARA PJK'!$A$7:$AW$5000,MATCH(DATE('Graphs ARA PJK'!B$4,MONTH($A94),DAY($A94)),'Data ARA PJK'!$A$7:$A$5000,0), MATCH('Graphs ARA PJK'!B$3,'Data ARA PJK'!$A$3:$X$3,0)), B93)</f>
        <v>1336</v>
      </c>
      <c r="C94" s="7">
        <f>_xlfn.IFNA(INDEX('Data ARA PJK'!$A$7:$AW$5000,MATCH(DATE('Graphs ARA PJK'!C$4,MONTH($A94),DAY($A94)),'Data ARA PJK'!$A$7:$A$5000,0), MATCH('Graphs ARA PJK'!B$3,'Data ARA PJK'!$A$3:$X$3,0)), C93)</f>
        <v>1044</v>
      </c>
      <c r="D94" s="7">
        <f>_xlfn.IFNA(INDEX('Data ARA PJK'!$A$7:$AW$5000,MATCH(DATE('Graphs ARA PJK'!D$4,MONTH($A94),DAY($A94)),'Data ARA PJK'!$A$7:$A$5000,0), MATCH('Graphs ARA PJK'!B$3,'Data ARA PJK'!$A$3:$X$3,0)), D93)</f>
        <v>1129</v>
      </c>
      <c r="E94" s="7">
        <f>_xlfn.IFNA(INDEX('Data ARA PJK'!$A$7:$AW$5000,MATCH(DATE('Graphs ARA PJK'!E$4,MONTH($A94),DAY($A94)),'Data ARA PJK'!$A$7:$A$5000,0), MATCH('Graphs ARA PJK'!B$3,'Data ARA PJK'!$A$3:$X$3,0)), E93)</f>
        <v>1035</v>
      </c>
      <c r="F94" s="7">
        <f>_xlfn.IFNA(INDEX('Data ARA PJK'!$A$7:$AW$5000,MATCH(DATE('Graphs ARA PJK'!F$4,MONTH($A94),DAY($A94)),'Data ARA PJK'!$A$7:$A$5000,0), MATCH('Graphs ARA PJK'!B$3,'Data ARA PJK'!$A$3:$X$3,0)), F93)</f>
        <v>1372</v>
      </c>
      <c r="G94" s="7" t="e">
        <f>_xlfn.IFNA(INDEX('Data ARA PJK'!$A$7:$AW$5000,MATCH(DATE('Graphs ARA PJK'!G$4,MONTH($A94),DAY($A94)),'Data ARA PJK'!$A$7:$A$5000,0), MATCH('Graphs ARA PJK'!B$3,'Data ARA PJK'!$A$3:$X$3,0)), G93)</f>
        <v>#N/A</v>
      </c>
      <c r="H94" s="7">
        <f t="shared" si="14"/>
        <v>1035</v>
      </c>
      <c r="I94" s="7">
        <f t="shared" si="15"/>
        <v>1372</v>
      </c>
      <c r="J94" s="7">
        <f t="shared" si="16"/>
        <v>337</v>
      </c>
      <c r="K94" s="9">
        <f t="shared" si="17"/>
        <v>45568</v>
      </c>
      <c r="L94" s="13">
        <f t="shared" si="18"/>
        <v>8483.6</v>
      </c>
      <c r="M94" s="13">
        <f t="shared" si="19"/>
        <v>6629.4</v>
      </c>
      <c r="N94" s="13">
        <f t="shared" si="20"/>
        <v>7169.15</v>
      </c>
      <c r="O94" s="13">
        <f t="shared" si="21"/>
        <v>6572.25</v>
      </c>
      <c r="P94" s="13">
        <f t="shared" si="22"/>
        <v>8712.1999999999989</v>
      </c>
      <c r="Q94" s="13" t="e">
        <f t="shared" si="23"/>
        <v>#N/A</v>
      </c>
      <c r="R94" s="13">
        <f t="shared" si="24"/>
        <v>6572.25</v>
      </c>
      <c r="S94" s="13">
        <f t="shared" si="25"/>
        <v>8712.1999999999989</v>
      </c>
      <c r="T94" s="13">
        <f t="shared" si="26"/>
        <v>2139.9499999999989</v>
      </c>
    </row>
    <row r="95" spans="1:20">
      <c r="A95" s="9">
        <v>45567</v>
      </c>
      <c r="B95" s="7">
        <f>_xlfn.IFNA(INDEX('Data ARA PJK'!$A$7:$AW$5000,MATCH(DATE('Graphs ARA PJK'!B$4,MONTH($A95),DAY($A95)),'Data ARA PJK'!$A$7:$A$5000,0), MATCH('Graphs ARA PJK'!B$3,'Data ARA PJK'!$A$3:$X$3,0)), B94)</f>
        <v>1355</v>
      </c>
      <c r="C95" s="7">
        <f>_xlfn.IFNA(INDEX('Data ARA PJK'!$A$7:$AW$5000,MATCH(DATE('Graphs ARA PJK'!C$4,MONTH($A95),DAY($A95)),'Data ARA PJK'!$A$7:$A$5000,0), MATCH('Graphs ARA PJK'!B$3,'Data ARA PJK'!$A$3:$X$3,0)), C94)</f>
        <v>1044</v>
      </c>
      <c r="D95" s="7">
        <f>_xlfn.IFNA(INDEX('Data ARA PJK'!$A$7:$AW$5000,MATCH(DATE('Graphs ARA PJK'!D$4,MONTH($A95),DAY($A95)),'Data ARA PJK'!$A$7:$A$5000,0), MATCH('Graphs ARA PJK'!B$3,'Data ARA PJK'!$A$3:$X$3,0)), D94)</f>
        <v>1129</v>
      </c>
      <c r="E95" s="7">
        <f>_xlfn.IFNA(INDEX('Data ARA PJK'!$A$7:$AW$5000,MATCH(DATE('Graphs ARA PJK'!E$4,MONTH($A95),DAY($A95)),'Data ARA PJK'!$A$7:$A$5000,0), MATCH('Graphs ARA PJK'!B$3,'Data ARA PJK'!$A$3:$X$3,0)), E94)</f>
        <v>1035</v>
      </c>
      <c r="F95" s="7">
        <f>_xlfn.IFNA(INDEX('Data ARA PJK'!$A$7:$AW$5000,MATCH(DATE('Graphs ARA PJK'!F$4,MONTH($A95),DAY($A95)),'Data ARA PJK'!$A$7:$A$5000,0), MATCH('Graphs ARA PJK'!B$3,'Data ARA PJK'!$A$3:$X$3,0)), F94)</f>
        <v>1372</v>
      </c>
      <c r="G95" s="7" t="e">
        <f>_xlfn.IFNA(INDEX('Data ARA PJK'!$A$7:$AW$5000,MATCH(DATE('Graphs ARA PJK'!G$4,MONTH($A95),DAY($A95)),'Data ARA PJK'!$A$7:$A$5000,0), MATCH('Graphs ARA PJK'!B$3,'Data ARA PJK'!$A$3:$X$3,0)), G94)</f>
        <v>#N/A</v>
      </c>
      <c r="H95" s="7">
        <f t="shared" si="14"/>
        <v>1035</v>
      </c>
      <c r="I95" s="7">
        <f t="shared" si="15"/>
        <v>1372</v>
      </c>
      <c r="J95" s="7">
        <f t="shared" si="16"/>
        <v>337</v>
      </c>
      <c r="K95" s="9">
        <f t="shared" si="17"/>
        <v>45567</v>
      </c>
      <c r="L95" s="13">
        <f t="shared" si="18"/>
        <v>8604.25</v>
      </c>
      <c r="M95" s="13">
        <f t="shared" si="19"/>
        <v>6629.4</v>
      </c>
      <c r="N95" s="13">
        <f t="shared" si="20"/>
        <v>7169.15</v>
      </c>
      <c r="O95" s="13">
        <f t="shared" si="21"/>
        <v>6572.25</v>
      </c>
      <c r="P95" s="13">
        <f t="shared" si="22"/>
        <v>8712.1999999999989</v>
      </c>
      <c r="Q95" s="13" t="e">
        <f t="shared" si="23"/>
        <v>#N/A</v>
      </c>
      <c r="R95" s="13">
        <f t="shared" si="24"/>
        <v>6572.25</v>
      </c>
      <c r="S95" s="13">
        <f t="shared" si="25"/>
        <v>8712.1999999999989</v>
      </c>
      <c r="T95" s="13">
        <f t="shared" si="26"/>
        <v>2139.9499999999989</v>
      </c>
    </row>
    <row r="96" spans="1:20">
      <c r="A96" s="9">
        <v>45566</v>
      </c>
      <c r="B96" s="7">
        <f>_xlfn.IFNA(INDEX('Data ARA PJK'!$A$7:$AW$5000,MATCH(DATE('Graphs ARA PJK'!B$4,MONTH($A96),DAY($A96)),'Data ARA PJK'!$A$7:$A$5000,0), MATCH('Graphs ARA PJK'!B$3,'Data ARA PJK'!$A$3:$X$3,0)), B95)</f>
        <v>1355</v>
      </c>
      <c r="C96" s="7">
        <f>_xlfn.IFNA(INDEX('Data ARA PJK'!$A$7:$AW$5000,MATCH(DATE('Graphs ARA PJK'!C$4,MONTH($A96),DAY($A96)),'Data ARA PJK'!$A$7:$A$5000,0), MATCH('Graphs ARA PJK'!B$3,'Data ARA PJK'!$A$3:$X$3,0)), C95)</f>
        <v>1163</v>
      </c>
      <c r="D96" s="7">
        <f>_xlfn.IFNA(INDEX('Data ARA PJK'!$A$7:$AW$5000,MATCH(DATE('Graphs ARA PJK'!D$4,MONTH($A96),DAY($A96)),'Data ARA PJK'!$A$7:$A$5000,0), MATCH('Graphs ARA PJK'!B$3,'Data ARA PJK'!$A$3:$X$3,0)), D95)</f>
        <v>1129</v>
      </c>
      <c r="E96" s="7">
        <f>_xlfn.IFNA(INDEX('Data ARA PJK'!$A$7:$AW$5000,MATCH(DATE('Graphs ARA PJK'!E$4,MONTH($A96),DAY($A96)),'Data ARA PJK'!$A$7:$A$5000,0), MATCH('Graphs ARA PJK'!B$3,'Data ARA PJK'!$A$3:$X$3,0)), E95)</f>
        <v>1035</v>
      </c>
      <c r="F96" s="7">
        <f>_xlfn.IFNA(INDEX('Data ARA PJK'!$A$7:$AW$5000,MATCH(DATE('Graphs ARA PJK'!F$4,MONTH($A96),DAY($A96)),'Data ARA PJK'!$A$7:$A$5000,0), MATCH('Graphs ARA PJK'!B$3,'Data ARA PJK'!$A$3:$X$3,0)), F95)</f>
        <v>1372</v>
      </c>
      <c r="G96" s="7" t="e">
        <f>_xlfn.IFNA(INDEX('Data ARA PJK'!$A$7:$AW$5000,MATCH(DATE('Graphs ARA PJK'!G$4,MONTH($A96),DAY($A96)),'Data ARA PJK'!$A$7:$A$5000,0), MATCH('Graphs ARA PJK'!B$3,'Data ARA PJK'!$A$3:$X$3,0)), G95)</f>
        <v>#N/A</v>
      </c>
      <c r="H96" s="7">
        <f t="shared" si="14"/>
        <v>1035</v>
      </c>
      <c r="I96" s="7">
        <f t="shared" si="15"/>
        <v>1372</v>
      </c>
      <c r="J96" s="7">
        <f t="shared" si="16"/>
        <v>337</v>
      </c>
      <c r="K96" s="9">
        <f t="shared" si="17"/>
        <v>45566</v>
      </c>
      <c r="L96" s="13">
        <f t="shared" si="18"/>
        <v>8604.25</v>
      </c>
      <c r="M96" s="13">
        <f t="shared" si="19"/>
        <v>7385.0499999999993</v>
      </c>
      <c r="N96" s="13">
        <f t="shared" si="20"/>
        <v>7169.15</v>
      </c>
      <c r="O96" s="13">
        <f t="shared" si="21"/>
        <v>6572.25</v>
      </c>
      <c r="P96" s="13">
        <f t="shared" si="22"/>
        <v>8712.1999999999989</v>
      </c>
      <c r="Q96" s="13" t="e">
        <f t="shared" si="23"/>
        <v>#N/A</v>
      </c>
      <c r="R96" s="13">
        <f t="shared" si="24"/>
        <v>6572.25</v>
      </c>
      <c r="S96" s="13">
        <f t="shared" si="25"/>
        <v>8712.1999999999989</v>
      </c>
      <c r="T96" s="13">
        <f t="shared" si="26"/>
        <v>2139.9499999999989</v>
      </c>
    </row>
    <row r="97" spans="1:20">
      <c r="A97" s="9">
        <v>45565</v>
      </c>
      <c r="B97" s="7">
        <f>_xlfn.IFNA(INDEX('Data ARA PJK'!$A$7:$AW$5000,MATCH(DATE('Graphs ARA PJK'!B$4,MONTH($A97),DAY($A97)),'Data ARA PJK'!$A$7:$A$5000,0), MATCH('Graphs ARA PJK'!B$3,'Data ARA PJK'!$A$3:$X$3,0)), B96)</f>
        <v>1355</v>
      </c>
      <c r="C97" s="7">
        <f>_xlfn.IFNA(INDEX('Data ARA PJK'!$A$7:$AW$5000,MATCH(DATE('Graphs ARA PJK'!C$4,MONTH($A97),DAY($A97)),'Data ARA PJK'!$A$7:$A$5000,0), MATCH('Graphs ARA PJK'!B$3,'Data ARA PJK'!$A$3:$X$3,0)), C96)</f>
        <v>1163</v>
      </c>
      <c r="D97" s="7">
        <f>_xlfn.IFNA(INDEX('Data ARA PJK'!$A$7:$AW$5000,MATCH(DATE('Graphs ARA PJK'!D$4,MONTH($A97),DAY($A97)),'Data ARA PJK'!$A$7:$A$5000,0), MATCH('Graphs ARA PJK'!B$3,'Data ARA PJK'!$A$3:$X$3,0)), D96)</f>
        <v>1046</v>
      </c>
      <c r="E97" s="7">
        <f>_xlfn.IFNA(INDEX('Data ARA PJK'!$A$7:$AW$5000,MATCH(DATE('Graphs ARA PJK'!E$4,MONTH($A97),DAY($A97)),'Data ARA PJK'!$A$7:$A$5000,0), MATCH('Graphs ARA PJK'!B$3,'Data ARA PJK'!$A$3:$X$3,0)), E96)</f>
        <v>1035</v>
      </c>
      <c r="F97" s="7">
        <f>_xlfn.IFNA(INDEX('Data ARA PJK'!$A$7:$AW$5000,MATCH(DATE('Graphs ARA PJK'!F$4,MONTH($A97),DAY($A97)),'Data ARA PJK'!$A$7:$A$5000,0), MATCH('Graphs ARA PJK'!B$3,'Data ARA PJK'!$A$3:$X$3,0)), F96)</f>
        <v>1372</v>
      </c>
      <c r="G97" s="7" t="e">
        <f>_xlfn.IFNA(INDEX('Data ARA PJK'!$A$7:$AW$5000,MATCH(DATE('Graphs ARA PJK'!G$4,MONTH($A97),DAY($A97)),'Data ARA PJK'!$A$7:$A$5000,0), MATCH('Graphs ARA PJK'!B$3,'Data ARA PJK'!$A$3:$X$3,0)), G96)</f>
        <v>#N/A</v>
      </c>
      <c r="H97" s="7">
        <f t="shared" si="14"/>
        <v>1035</v>
      </c>
      <c r="I97" s="7">
        <f t="shared" si="15"/>
        <v>1372</v>
      </c>
      <c r="J97" s="7">
        <f t="shared" si="16"/>
        <v>337</v>
      </c>
      <c r="K97" s="9">
        <f t="shared" si="17"/>
        <v>45565</v>
      </c>
      <c r="L97" s="13">
        <f t="shared" si="18"/>
        <v>8604.25</v>
      </c>
      <c r="M97" s="13">
        <f t="shared" si="19"/>
        <v>7385.0499999999993</v>
      </c>
      <c r="N97" s="13">
        <f t="shared" si="20"/>
        <v>6642.0999999999995</v>
      </c>
      <c r="O97" s="13">
        <f t="shared" si="21"/>
        <v>6572.25</v>
      </c>
      <c r="P97" s="13">
        <f t="shared" si="22"/>
        <v>8712.1999999999989</v>
      </c>
      <c r="Q97" s="13" t="e">
        <f t="shared" si="23"/>
        <v>#N/A</v>
      </c>
      <c r="R97" s="13">
        <f t="shared" si="24"/>
        <v>6572.25</v>
      </c>
      <c r="S97" s="13">
        <f t="shared" si="25"/>
        <v>8712.1999999999989</v>
      </c>
      <c r="T97" s="13">
        <f t="shared" si="26"/>
        <v>2139.9499999999989</v>
      </c>
    </row>
    <row r="98" spans="1:20">
      <c r="A98" s="9">
        <v>45564</v>
      </c>
      <c r="B98" s="7">
        <f>_xlfn.IFNA(INDEX('Data ARA PJK'!$A$7:$AW$5000,MATCH(DATE('Graphs ARA PJK'!B$4,MONTH($A98),DAY($A98)),'Data ARA PJK'!$A$7:$A$5000,0), MATCH('Graphs ARA PJK'!B$3,'Data ARA PJK'!$A$3:$X$3,0)), B97)</f>
        <v>1355</v>
      </c>
      <c r="C98" s="7">
        <f>_xlfn.IFNA(INDEX('Data ARA PJK'!$A$7:$AW$5000,MATCH(DATE('Graphs ARA PJK'!C$4,MONTH($A98),DAY($A98)),'Data ARA PJK'!$A$7:$A$5000,0), MATCH('Graphs ARA PJK'!B$3,'Data ARA PJK'!$A$3:$X$3,0)), C97)</f>
        <v>1163</v>
      </c>
      <c r="D98" s="7">
        <f>_xlfn.IFNA(INDEX('Data ARA PJK'!$A$7:$AW$5000,MATCH(DATE('Graphs ARA PJK'!D$4,MONTH($A98),DAY($A98)),'Data ARA PJK'!$A$7:$A$5000,0), MATCH('Graphs ARA PJK'!B$3,'Data ARA PJK'!$A$3:$X$3,0)), D97)</f>
        <v>1046</v>
      </c>
      <c r="E98" s="7">
        <f>_xlfn.IFNA(INDEX('Data ARA PJK'!$A$7:$AW$5000,MATCH(DATE('Graphs ARA PJK'!E$4,MONTH($A98),DAY($A98)),'Data ARA PJK'!$A$7:$A$5000,0), MATCH('Graphs ARA PJK'!B$3,'Data ARA PJK'!$A$3:$X$3,0)), E97)</f>
        <v>1041</v>
      </c>
      <c r="F98" s="7">
        <f>_xlfn.IFNA(INDEX('Data ARA PJK'!$A$7:$AW$5000,MATCH(DATE('Graphs ARA PJK'!F$4,MONTH($A98),DAY($A98)),'Data ARA PJK'!$A$7:$A$5000,0), MATCH('Graphs ARA PJK'!B$3,'Data ARA PJK'!$A$3:$X$3,0)), F97)</f>
        <v>1372</v>
      </c>
      <c r="G98" s="7" t="e">
        <f>_xlfn.IFNA(INDEX('Data ARA PJK'!$A$7:$AW$5000,MATCH(DATE('Graphs ARA PJK'!G$4,MONTH($A98),DAY($A98)),'Data ARA PJK'!$A$7:$A$5000,0), MATCH('Graphs ARA PJK'!B$3,'Data ARA PJK'!$A$3:$X$3,0)), G97)</f>
        <v>#N/A</v>
      </c>
      <c r="H98" s="7">
        <f t="shared" si="14"/>
        <v>1041</v>
      </c>
      <c r="I98" s="7">
        <f t="shared" si="15"/>
        <v>1372</v>
      </c>
      <c r="J98" s="7">
        <f t="shared" si="16"/>
        <v>331</v>
      </c>
      <c r="K98" s="9">
        <f t="shared" si="17"/>
        <v>45564</v>
      </c>
      <c r="L98" s="13">
        <f t="shared" si="18"/>
        <v>8604.25</v>
      </c>
      <c r="M98" s="13">
        <f t="shared" si="19"/>
        <v>7385.0499999999993</v>
      </c>
      <c r="N98" s="13">
        <f t="shared" si="20"/>
        <v>6642.0999999999995</v>
      </c>
      <c r="O98" s="13">
        <f t="shared" si="21"/>
        <v>6610.3499999999995</v>
      </c>
      <c r="P98" s="13">
        <f t="shared" si="22"/>
        <v>8712.1999999999989</v>
      </c>
      <c r="Q98" s="13" t="e">
        <f t="shared" si="23"/>
        <v>#N/A</v>
      </c>
      <c r="R98" s="13">
        <f t="shared" si="24"/>
        <v>6610.3499999999995</v>
      </c>
      <c r="S98" s="13">
        <f t="shared" si="25"/>
        <v>8712.1999999999989</v>
      </c>
      <c r="T98" s="13">
        <f t="shared" si="26"/>
        <v>2101.8499999999995</v>
      </c>
    </row>
    <row r="99" spans="1:20">
      <c r="A99" s="9">
        <v>45563</v>
      </c>
      <c r="B99" s="7">
        <f>_xlfn.IFNA(INDEX('Data ARA PJK'!$A$7:$AW$5000,MATCH(DATE('Graphs ARA PJK'!B$4,MONTH($A99),DAY($A99)),'Data ARA PJK'!$A$7:$A$5000,0), MATCH('Graphs ARA PJK'!B$3,'Data ARA PJK'!$A$3:$X$3,0)), B98)</f>
        <v>1355</v>
      </c>
      <c r="C99" s="7">
        <f>_xlfn.IFNA(INDEX('Data ARA PJK'!$A$7:$AW$5000,MATCH(DATE('Graphs ARA PJK'!C$4,MONTH($A99),DAY($A99)),'Data ARA PJK'!$A$7:$A$5000,0), MATCH('Graphs ARA PJK'!B$3,'Data ARA PJK'!$A$3:$X$3,0)), C98)</f>
        <v>1163</v>
      </c>
      <c r="D99" s="7">
        <f>_xlfn.IFNA(INDEX('Data ARA PJK'!$A$7:$AW$5000,MATCH(DATE('Graphs ARA PJK'!D$4,MONTH($A99),DAY($A99)),'Data ARA PJK'!$A$7:$A$5000,0), MATCH('Graphs ARA PJK'!B$3,'Data ARA PJK'!$A$3:$X$3,0)), D98)</f>
        <v>1046</v>
      </c>
      <c r="E99" s="7">
        <f>_xlfn.IFNA(INDEX('Data ARA PJK'!$A$7:$AW$5000,MATCH(DATE('Graphs ARA PJK'!E$4,MONTH($A99),DAY($A99)),'Data ARA PJK'!$A$7:$A$5000,0), MATCH('Graphs ARA PJK'!B$3,'Data ARA PJK'!$A$3:$X$3,0)), E98)</f>
        <v>1041</v>
      </c>
      <c r="F99" s="7">
        <f>_xlfn.IFNA(INDEX('Data ARA PJK'!$A$7:$AW$5000,MATCH(DATE('Graphs ARA PJK'!F$4,MONTH($A99),DAY($A99)),'Data ARA PJK'!$A$7:$A$5000,0), MATCH('Graphs ARA PJK'!B$3,'Data ARA PJK'!$A$3:$X$3,0)), F98)</f>
        <v>1372</v>
      </c>
      <c r="G99" s="7" t="e">
        <f>_xlfn.IFNA(INDEX('Data ARA PJK'!$A$7:$AW$5000,MATCH(DATE('Graphs ARA PJK'!G$4,MONTH($A99),DAY($A99)),'Data ARA PJK'!$A$7:$A$5000,0), MATCH('Graphs ARA PJK'!B$3,'Data ARA PJK'!$A$3:$X$3,0)), G98)</f>
        <v>#N/A</v>
      </c>
      <c r="H99" s="7">
        <f t="shared" si="14"/>
        <v>1041</v>
      </c>
      <c r="I99" s="7">
        <f t="shared" si="15"/>
        <v>1372</v>
      </c>
      <c r="J99" s="7">
        <f t="shared" si="16"/>
        <v>331</v>
      </c>
      <c r="K99" s="9">
        <f t="shared" si="17"/>
        <v>45563</v>
      </c>
      <c r="L99" s="13">
        <f t="shared" si="18"/>
        <v>8604.25</v>
      </c>
      <c r="M99" s="13">
        <f t="shared" si="19"/>
        <v>7385.0499999999993</v>
      </c>
      <c r="N99" s="13">
        <f t="shared" si="20"/>
        <v>6642.0999999999995</v>
      </c>
      <c r="O99" s="13">
        <f t="shared" si="21"/>
        <v>6610.3499999999995</v>
      </c>
      <c r="P99" s="13">
        <f t="shared" si="22"/>
        <v>8712.1999999999989</v>
      </c>
      <c r="Q99" s="13" t="e">
        <f t="shared" si="23"/>
        <v>#N/A</v>
      </c>
      <c r="R99" s="13">
        <f t="shared" si="24"/>
        <v>6610.3499999999995</v>
      </c>
      <c r="S99" s="13">
        <f t="shared" si="25"/>
        <v>8712.1999999999989</v>
      </c>
      <c r="T99" s="13">
        <f t="shared" si="26"/>
        <v>2101.8499999999995</v>
      </c>
    </row>
    <row r="100" spans="1:20">
      <c r="A100" s="9">
        <v>45562</v>
      </c>
      <c r="B100" s="7">
        <f>_xlfn.IFNA(INDEX('Data ARA PJK'!$A$7:$AW$5000,MATCH(DATE('Graphs ARA PJK'!B$4,MONTH($A100),DAY($A100)),'Data ARA PJK'!$A$7:$A$5000,0), MATCH('Graphs ARA PJK'!B$3,'Data ARA PJK'!$A$3:$X$3,0)), B99)</f>
        <v>1355</v>
      </c>
      <c r="C100" s="7">
        <f>_xlfn.IFNA(INDEX('Data ARA PJK'!$A$7:$AW$5000,MATCH(DATE('Graphs ARA PJK'!C$4,MONTH($A100),DAY($A100)),'Data ARA PJK'!$A$7:$A$5000,0), MATCH('Graphs ARA PJK'!B$3,'Data ARA PJK'!$A$3:$X$3,0)), C99)</f>
        <v>1163</v>
      </c>
      <c r="D100" s="7">
        <f>_xlfn.IFNA(INDEX('Data ARA PJK'!$A$7:$AW$5000,MATCH(DATE('Graphs ARA PJK'!D$4,MONTH($A100),DAY($A100)),'Data ARA PJK'!$A$7:$A$5000,0), MATCH('Graphs ARA PJK'!B$3,'Data ARA PJK'!$A$3:$X$3,0)), D99)</f>
        <v>1046</v>
      </c>
      <c r="E100" s="7">
        <f>_xlfn.IFNA(INDEX('Data ARA PJK'!$A$7:$AW$5000,MATCH(DATE('Graphs ARA PJK'!E$4,MONTH($A100),DAY($A100)),'Data ARA PJK'!$A$7:$A$5000,0), MATCH('Graphs ARA PJK'!B$3,'Data ARA PJK'!$A$3:$X$3,0)), E99)</f>
        <v>1041</v>
      </c>
      <c r="F100" s="7">
        <f>_xlfn.IFNA(INDEX('Data ARA PJK'!$A$7:$AW$5000,MATCH(DATE('Graphs ARA PJK'!F$4,MONTH($A100),DAY($A100)),'Data ARA PJK'!$A$7:$A$5000,0), MATCH('Graphs ARA PJK'!B$3,'Data ARA PJK'!$A$3:$X$3,0)), F99)</f>
        <v>1374</v>
      </c>
      <c r="G100" s="7" t="e">
        <f>_xlfn.IFNA(INDEX('Data ARA PJK'!$A$7:$AW$5000,MATCH(DATE('Graphs ARA PJK'!G$4,MONTH($A100),DAY($A100)),'Data ARA PJK'!$A$7:$A$5000,0), MATCH('Graphs ARA PJK'!B$3,'Data ARA PJK'!$A$3:$X$3,0)), G99)</f>
        <v>#N/A</v>
      </c>
      <c r="H100" s="7">
        <f t="shared" si="14"/>
        <v>1041</v>
      </c>
      <c r="I100" s="7">
        <f t="shared" si="15"/>
        <v>1374</v>
      </c>
      <c r="J100" s="7">
        <f t="shared" si="16"/>
        <v>333</v>
      </c>
      <c r="K100" s="9">
        <f t="shared" si="17"/>
        <v>45562</v>
      </c>
      <c r="L100" s="13">
        <f t="shared" si="18"/>
        <v>8604.25</v>
      </c>
      <c r="M100" s="13">
        <f t="shared" si="19"/>
        <v>7385.0499999999993</v>
      </c>
      <c r="N100" s="13">
        <f t="shared" si="20"/>
        <v>6642.0999999999995</v>
      </c>
      <c r="O100" s="13">
        <f t="shared" si="21"/>
        <v>6610.3499999999995</v>
      </c>
      <c r="P100" s="13">
        <f t="shared" si="22"/>
        <v>8724.9</v>
      </c>
      <c r="Q100" s="13" t="e">
        <f t="shared" si="23"/>
        <v>#N/A</v>
      </c>
      <c r="R100" s="13">
        <f t="shared" si="24"/>
        <v>6610.3499999999995</v>
      </c>
      <c r="S100" s="13">
        <f t="shared" si="25"/>
        <v>8724.9</v>
      </c>
      <c r="T100" s="13">
        <f t="shared" si="26"/>
        <v>2114.5500000000002</v>
      </c>
    </row>
    <row r="101" spans="1:20">
      <c r="A101" s="9">
        <v>45561</v>
      </c>
      <c r="B101" s="7">
        <f>_xlfn.IFNA(INDEX('Data ARA PJK'!$A$7:$AW$5000,MATCH(DATE('Graphs ARA PJK'!B$4,MONTH($A101),DAY($A101)),'Data ARA PJK'!$A$7:$A$5000,0), MATCH('Graphs ARA PJK'!B$3,'Data ARA PJK'!$A$3:$X$3,0)), B100)</f>
        <v>1355</v>
      </c>
      <c r="C101" s="7">
        <f>_xlfn.IFNA(INDEX('Data ARA PJK'!$A$7:$AW$5000,MATCH(DATE('Graphs ARA PJK'!C$4,MONTH($A101),DAY($A101)),'Data ARA PJK'!$A$7:$A$5000,0), MATCH('Graphs ARA PJK'!B$3,'Data ARA PJK'!$A$3:$X$3,0)), C100)</f>
        <v>1163</v>
      </c>
      <c r="D101" s="7">
        <f>_xlfn.IFNA(INDEX('Data ARA PJK'!$A$7:$AW$5000,MATCH(DATE('Graphs ARA PJK'!D$4,MONTH($A101),DAY($A101)),'Data ARA PJK'!$A$7:$A$5000,0), MATCH('Graphs ARA PJK'!B$3,'Data ARA PJK'!$A$3:$X$3,0)), D100)</f>
        <v>1046</v>
      </c>
      <c r="E101" s="7">
        <f>_xlfn.IFNA(INDEX('Data ARA PJK'!$A$7:$AW$5000,MATCH(DATE('Graphs ARA PJK'!E$4,MONTH($A101),DAY($A101)),'Data ARA PJK'!$A$7:$A$5000,0), MATCH('Graphs ARA PJK'!B$3,'Data ARA PJK'!$A$3:$X$3,0)), E100)</f>
        <v>1041</v>
      </c>
      <c r="F101" s="7">
        <f>_xlfn.IFNA(INDEX('Data ARA PJK'!$A$7:$AW$5000,MATCH(DATE('Graphs ARA PJK'!F$4,MONTH($A101),DAY($A101)),'Data ARA PJK'!$A$7:$A$5000,0), MATCH('Graphs ARA PJK'!B$3,'Data ARA PJK'!$A$3:$X$3,0)), F100)</f>
        <v>1374</v>
      </c>
      <c r="G101" s="7" t="e">
        <f>_xlfn.IFNA(INDEX('Data ARA PJK'!$A$7:$AW$5000,MATCH(DATE('Graphs ARA PJK'!G$4,MONTH($A101),DAY($A101)),'Data ARA PJK'!$A$7:$A$5000,0), MATCH('Graphs ARA PJK'!B$3,'Data ARA PJK'!$A$3:$X$3,0)), G100)</f>
        <v>#N/A</v>
      </c>
      <c r="H101" s="7">
        <f t="shared" si="14"/>
        <v>1041</v>
      </c>
      <c r="I101" s="7">
        <f t="shared" si="15"/>
        <v>1374</v>
      </c>
      <c r="J101" s="7">
        <f t="shared" si="16"/>
        <v>333</v>
      </c>
      <c r="K101" s="9">
        <f t="shared" si="17"/>
        <v>45561</v>
      </c>
      <c r="L101" s="13">
        <f t="shared" si="18"/>
        <v>8604.25</v>
      </c>
      <c r="M101" s="13">
        <f t="shared" si="19"/>
        <v>7385.0499999999993</v>
      </c>
      <c r="N101" s="13">
        <f t="shared" si="20"/>
        <v>6642.0999999999995</v>
      </c>
      <c r="O101" s="13">
        <f t="shared" si="21"/>
        <v>6610.3499999999995</v>
      </c>
      <c r="P101" s="13">
        <f t="shared" si="22"/>
        <v>8724.9</v>
      </c>
      <c r="Q101" s="13" t="e">
        <f t="shared" si="23"/>
        <v>#N/A</v>
      </c>
      <c r="R101" s="13">
        <f t="shared" si="24"/>
        <v>6610.3499999999995</v>
      </c>
      <c r="S101" s="13">
        <f t="shared" si="25"/>
        <v>8724.9</v>
      </c>
      <c r="T101" s="13">
        <f t="shared" si="26"/>
        <v>2114.5500000000002</v>
      </c>
    </row>
    <row r="102" spans="1:20">
      <c r="A102" s="9">
        <v>45560</v>
      </c>
      <c r="B102" s="7">
        <f>_xlfn.IFNA(INDEX('Data ARA PJK'!$A$7:$AW$5000,MATCH(DATE('Graphs ARA PJK'!B$4,MONTH($A102),DAY($A102)),'Data ARA PJK'!$A$7:$A$5000,0), MATCH('Graphs ARA PJK'!B$3,'Data ARA PJK'!$A$3:$X$3,0)), B101)</f>
        <v>1390</v>
      </c>
      <c r="C102" s="7">
        <f>_xlfn.IFNA(INDEX('Data ARA PJK'!$A$7:$AW$5000,MATCH(DATE('Graphs ARA PJK'!C$4,MONTH($A102),DAY($A102)),'Data ARA PJK'!$A$7:$A$5000,0), MATCH('Graphs ARA PJK'!B$3,'Data ARA PJK'!$A$3:$X$3,0)), C101)</f>
        <v>1163</v>
      </c>
      <c r="D102" s="7">
        <f>_xlfn.IFNA(INDEX('Data ARA PJK'!$A$7:$AW$5000,MATCH(DATE('Graphs ARA PJK'!D$4,MONTH($A102),DAY($A102)),'Data ARA PJK'!$A$7:$A$5000,0), MATCH('Graphs ARA PJK'!B$3,'Data ARA PJK'!$A$3:$X$3,0)), D101)</f>
        <v>1046</v>
      </c>
      <c r="E102" s="7">
        <f>_xlfn.IFNA(INDEX('Data ARA PJK'!$A$7:$AW$5000,MATCH(DATE('Graphs ARA PJK'!E$4,MONTH($A102),DAY($A102)),'Data ARA PJK'!$A$7:$A$5000,0), MATCH('Graphs ARA PJK'!B$3,'Data ARA PJK'!$A$3:$X$3,0)), E101)</f>
        <v>1041</v>
      </c>
      <c r="F102" s="7">
        <f>_xlfn.IFNA(INDEX('Data ARA PJK'!$A$7:$AW$5000,MATCH(DATE('Graphs ARA PJK'!F$4,MONTH($A102),DAY($A102)),'Data ARA PJK'!$A$7:$A$5000,0), MATCH('Graphs ARA PJK'!B$3,'Data ARA PJK'!$A$3:$X$3,0)), F101)</f>
        <v>1374</v>
      </c>
      <c r="G102" s="7" t="e">
        <f>_xlfn.IFNA(INDEX('Data ARA PJK'!$A$7:$AW$5000,MATCH(DATE('Graphs ARA PJK'!G$4,MONTH($A102),DAY($A102)),'Data ARA PJK'!$A$7:$A$5000,0), MATCH('Graphs ARA PJK'!B$3,'Data ARA PJK'!$A$3:$X$3,0)), G101)</f>
        <v>#N/A</v>
      </c>
      <c r="H102" s="7">
        <f t="shared" si="14"/>
        <v>1041</v>
      </c>
      <c r="I102" s="7">
        <f t="shared" si="15"/>
        <v>1390</v>
      </c>
      <c r="J102" s="7">
        <f t="shared" si="16"/>
        <v>349</v>
      </c>
      <c r="K102" s="9">
        <f t="shared" si="17"/>
        <v>45560</v>
      </c>
      <c r="L102" s="13">
        <f t="shared" si="18"/>
        <v>8826.5</v>
      </c>
      <c r="M102" s="13">
        <f t="shared" si="19"/>
        <v>7385.0499999999993</v>
      </c>
      <c r="N102" s="13">
        <f t="shared" si="20"/>
        <v>6642.0999999999995</v>
      </c>
      <c r="O102" s="13">
        <f t="shared" si="21"/>
        <v>6610.3499999999995</v>
      </c>
      <c r="P102" s="13">
        <f t="shared" si="22"/>
        <v>8724.9</v>
      </c>
      <c r="Q102" s="13" t="e">
        <f t="shared" si="23"/>
        <v>#N/A</v>
      </c>
      <c r="R102" s="13">
        <f t="shared" si="24"/>
        <v>6610.3499999999995</v>
      </c>
      <c r="S102" s="13">
        <f t="shared" si="25"/>
        <v>8826.5</v>
      </c>
      <c r="T102" s="13">
        <f t="shared" si="26"/>
        <v>2216.1500000000005</v>
      </c>
    </row>
    <row r="103" spans="1:20">
      <c r="A103" s="9">
        <v>45559</v>
      </c>
      <c r="B103" s="7">
        <f>_xlfn.IFNA(INDEX('Data ARA PJK'!$A$7:$AW$5000,MATCH(DATE('Graphs ARA PJK'!B$4,MONTH($A103),DAY($A103)),'Data ARA PJK'!$A$7:$A$5000,0), MATCH('Graphs ARA PJK'!B$3,'Data ARA PJK'!$A$3:$X$3,0)), B102)</f>
        <v>1390</v>
      </c>
      <c r="C103" s="7">
        <f>_xlfn.IFNA(INDEX('Data ARA PJK'!$A$7:$AW$5000,MATCH(DATE('Graphs ARA PJK'!C$4,MONTH($A103),DAY($A103)),'Data ARA PJK'!$A$7:$A$5000,0), MATCH('Graphs ARA PJK'!B$3,'Data ARA PJK'!$A$3:$X$3,0)), C102)</f>
        <v>1223</v>
      </c>
      <c r="D103" s="7">
        <f>_xlfn.IFNA(INDEX('Data ARA PJK'!$A$7:$AW$5000,MATCH(DATE('Graphs ARA PJK'!D$4,MONTH($A103),DAY($A103)),'Data ARA PJK'!$A$7:$A$5000,0), MATCH('Graphs ARA PJK'!B$3,'Data ARA PJK'!$A$3:$X$3,0)), D102)</f>
        <v>1046</v>
      </c>
      <c r="E103" s="7">
        <f>_xlfn.IFNA(INDEX('Data ARA PJK'!$A$7:$AW$5000,MATCH(DATE('Graphs ARA PJK'!E$4,MONTH($A103),DAY($A103)),'Data ARA PJK'!$A$7:$A$5000,0), MATCH('Graphs ARA PJK'!B$3,'Data ARA PJK'!$A$3:$X$3,0)), E102)</f>
        <v>1041</v>
      </c>
      <c r="F103" s="7">
        <f>_xlfn.IFNA(INDEX('Data ARA PJK'!$A$7:$AW$5000,MATCH(DATE('Graphs ARA PJK'!F$4,MONTH($A103),DAY($A103)),'Data ARA PJK'!$A$7:$A$5000,0), MATCH('Graphs ARA PJK'!B$3,'Data ARA PJK'!$A$3:$X$3,0)), F102)</f>
        <v>1374</v>
      </c>
      <c r="G103" s="7" t="e">
        <f>_xlfn.IFNA(INDEX('Data ARA PJK'!$A$7:$AW$5000,MATCH(DATE('Graphs ARA PJK'!G$4,MONTH($A103),DAY($A103)),'Data ARA PJK'!$A$7:$A$5000,0), MATCH('Graphs ARA PJK'!B$3,'Data ARA PJK'!$A$3:$X$3,0)), G102)</f>
        <v>#N/A</v>
      </c>
      <c r="H103" s="7">
        <f t="shared" si="14"/>
        <v>1041</v>
      </c>
      <c r="I103" s="7">
        <f t="shared" si="15"/>
        <v>1390</v>
      </c>
      <c r="J103" s="7">
        <f t="shared" si="16"/>
        <v>349</v>
      </c>
      <c r="K103" s="9">
        <f t="shared" si="17"/>
        <v>45559</v>
      </c>
      <c r="L103" s="13">
        <f t="shared" si="18"/>
        <v>8826.5</v>
      </c>
      <c r="M103" s="13">
        <f t="shared" si="19"/>
        <v>7766.0499999999993</v>
      </c>
      <c r="N103" s="13">
        <f t="shared" si="20"/>
        <v>6642.0999999999995</v>
      </c>
      <c r="O103" s="13">
        <f t="shared" si="21"/>
        <v>6610.3499999999995</v>
      </c>
      <c r="P103" s="13">
        <f t="shared" si="22"/>
        <v>8724.9</v>
      </c>
      <c r="Q103" s="13" t="e">
        <f t="shared" si="23"/>
        <v>#N/A</v>
      </c>
      <c r="R103" s="13">
        <f t="shared" si="24"/>
        <v>6610.3499999999995</v>
      </c>
      <c r="S103" s="13">
        <f t="shared" si="25"/>
        <v>8826.5</v>
      </c>
      <c r="T103" s="13">
        <f t="shared" si="26"/>
        <v>2216.1500000000005</v>
      </c>
    </row>
    <row r="104" spans="1:20">
      <c r="A104" s="9">
        <v>45558</v>
      </c>
      <c r="B104" s="7">
        <f>_xlfn.IFNA(INDEX('Data ARA PJK'!$A$7:$AW$5000,MATCH(DATE('Graphs ARA PJK'!B$4,MONTH($A104),DAY($A104)),'Data ARA PJK'!$A$7:$A$5000,0), MATCH('Graphs ARA PJK'!B$3,'Data ARA PJK'!$A$3:$X$3,0)), B103)</f>
        <v>1390</v>
      </c>
      <c r="C104" s="7">
        <f>_xlfn.IFNA(INDEX('Data ARA PJK'!$A$7:$AW$5000,MATCH(DATE('Graphs ARA PJK'!C$4,MONTH($A104),DAY($A104)),'Data ARA PJK'!$A$7:$A$5000,0), MATCH('Graphs ARA PJK'!B$3,'Data ARA PJK'!$A$3:$X$3,0)), C103)</f>
        <v>1223</v>
      </c>
      <c r="D104" s="7">
        <f>_xlfn.IFNA(INDEX('Data ARA PJK'!$A$7:$AW$5000,MATCH(DATE('Graphs ARA PJK'!D$4,MONTH($A104),DAY($A104)),'Data ARA PJK'!$A$7:$A$5000,0), MATCH('Graphs ARA PJK'!B$3,'Data ARA PJK'!$A$3:$X$3,0)), D103)</f>
        <v>1097</v>
      </c>
      <c r="E104" s="7">
        <f>_xlfn.IFNA(INDEX('Data ARA PJK'!$A$7:$AW$5000,MATCH(DATE('Graphs ARA PJK'!E$4,MONTH($A104),DAY($A104)),'Data ARA PJK'!$A$7:$A$5000,0), MATCH('Graphs ARA PJK'!B$3,'Data ARA PJK'!$A$3:$X$3,0)), E103)</f>
        <v>1041</v>
      </c>
      <c r="F104" s="7">
        <f>_xlfn.IFNA(INDEX('Data ARA PJK'!$A$7:$AW$5000,MATCH(DATE('Graphs ARA PJK'!F$4,MONTH($A104),DAY($A104)),'Data ARA PJK'!$A$7:$A$5000,0), MATCH('Graphs ARA PJK'!B$3,'Data ARA PJK'!$A$3:$X$3,0)), F103)</f>
        <v>1374</v>
      </c>
      <c r="G104" s="7" t="e">
        <f>_xlfn.IFNA(INDEX('Data ARA PJK'!$A$7:$AW$5000,MATCH(DATE('Graphs ARA PJK'!G$4,MONTH($A104),DAY($A104)),'Data ARA PJK'!$A$7:$A$5000,0), MATCH('Graphs ARA PJK'!B$3,'Data ARA PJK'!$A$3:$X$3,0)), G103)</f>
        <v>#N/A</v>
      </c>
      <c r="H104" s="7">
        <f t="shared" si="14"/>
        <v>1041</v>
      </c>
      <c r="I104" s="7">
        <f t="shared" si="15"/>
        <v>1390</v>
      </c>
      <c r="J104" s="7">
        <f t="shared" si="16"/>
        <v>349</v>
      </c>
      <c r="K104" s="9">
        <f t="shared" si="17"/>
        <v>45558</v>
      </c>
      <c r="L104" s="13">
        <f t="shared" si="18"/>
        <v>8826.5</v>
      </c>
      <c r="M104" s="13">
        <f t="shared" si="19"/>
        <v>7766.0499999999993</v>
      </c>
      <c r="N104" s="13">
        <f t="shared" si="20"/>
        <v>6965.95</v>
      </c>
      <c r="O104" s="13">
        <f t="shared" si="21"/>
        <v>6610.3499999999995</v>
      </c>
      <c r="P104" s="13">
        <f t="shared" si="22"/>
        <v>8724.9</v>
      </c>
      <c r="Q104" s="13" t="e">
        <f t="shared" si="23"/>
        <v>#N/A</v>
      </c>
      <c r="R104" s="13">
        <f t="shared" si="24"/>
        <v>6610.3499999999995</v>
      </c>
      <c r="S104" s="13">
        <f t="shared" si="25"/>
        <v>8826.5</v>
      </c>
      <c r="T104" s="13">
        <f t="shared" si="26"/>
        <v>2216.1500000000005</v>
      </c>
    </row>
    <row r="105" spans="1:20">
      <c r="A105" s="9">
        <v>45557</v>
      </c>
      <c r="B105" s="7">
        <f>_xlfn.IFNA(INDEX('Data ARA PJK'!$A$7:$AW$5000,MATCH(DATE('Graphs ARA PJK'!B$4,MONTH($A105),DAY($A105)),'Data ARA PJK'!$A$7:$A$5000,0), MATCH('Graphs ARA PJK'!B$3,'Data ARA PJK'!$A$3:$X$3,0)), B104)</f>
        <v>1390</v>
      </c>
      <c r="C105" s="7">
        <f>_xlfn.IFNA(INDEX('Data ARA PJK'!$A$7:$AW$5000,MATCH(DATE('Graphs ARA PJK'!C$4,MONTH($A105),DAY($A105)),'Data ARA PJK'!$A$7:$A$5000,0), MATCH('Graphs ARA PJK'!B$3,'Data ARA PJK'!$A$3:$X$3,0)), C104)</f>
        <v>1223</v>
      </c>
      <c r="D105" s="7">
        <f>_xlfn.IFNA(INDEX('Data ARA PJK'!$A$7:$AW$5000,MATCH(DATE('Graphs ARA PJK'!D$4,MONTH($A105),DAY($A105)),'Data ARA PJK'!$A$7:$A$5000,0), MATCH('Graphs ARA PJK'!B$3,'Data ARA PJK'!$A$3:$X$3,0)), D104)</f>
        <v>1097</v>
      </c>
      <c r="E105" s="7">
        <f>_xlfn.IFNA(INDEX('Data ARA PJK'!$A$7:$AW$5000,MATCH(DATE('Graphs ARA PJK'!E$4,MONTH($A105),DAY($A105)),'Data ARA PJK'!$A$7:$A$5000,0), MATCH('Graphs ARA PJK'!B$3,'Data ARA PJK'!$A$3:$X$3,0)), E104)</f>
        <v>1078</v>
      </c>
      <c r="F105" s="7">
        <f>_xlfn.IFNA(INDEX('Data ARA PJK'!$A$7:$AW$5000,MATCH(DATE('Graphs ARA PJK'!F$4,MONTH($A105),DAY($A105)),'Data ARA PJK'!$A$7:$A$5000,0), MATCH('Graphs ARA PJK'!B$3,'Data ARA PJK'!$A$3:$X$3,0)), F104)</f>
        <v>1374</v>
      </c>
      <c r="G105" s="7" t="e">
        <f>_xlfn.IFNA(INDEX('Data ARA PJK'!$A$7:$AW$5000,MATCH(DATE('Graphs ARA PJK'!G$4,MONTH($A105),DAY($A105)),'Data ARA PJK'!$A$7:$A$5000,0), MATCH('Graphs ARA PJK'!B$3,'Data ARA PJK'!$A$3:$X$3,0)), G104)</f>
        <v>#N/A</v>
      </c>
      <c r="H105" s="7">
        <f t="shared" si="14"/>
        <v>1078</v>
      </c>
      <c r="I105" s="7">
        <f t="shared" si="15"/>
        <v>1390</v>
      </c>
      <c r="J105" s="7">
        <f t="shared" si="16"/>
        <v>312</v>
      </c>
      <c r="K105" s="9">
        <f t="shared" si="17"/>
        <v>45557</v>
      </c>
      <c r="L105" s="13">
        <f t="shared" si="18"/>
        <v>8826.5</v>
      </c>
      <c r="M105" s="13">
        <f t="shared" si="19"/>
        <v>7766.0499999999993</v>
      </c>
      <c r="N105" s="13">
        <f t="shared" si="20"/>
        <v>6965.95</v>
      </c>
      <c r="O105" s="13">
        <f t="shared" si="21"/>
        <v>6845.2999999999993</v>
      </c>
      <c r="P105" s="13">
        <f t="shared" si="22"/>
        <v>8724.9</v>
      </c>
      <c r="Q105" s="13" t="e">
        <f t="shared" si="23"/>
        <v>#N/A</v>
      </c>
      <c r="R105" s="13">
        <f t="shared" si="24"/>
        <v>6845.2999999999993</v>
      </c>
      <c r="S105" s="13">
        <f t="shared" si="25"/>
        <v>8826.5</v>
      </c>
      <c r="T105" s="13">
        <f t="shared" si="26"/>
        <v>1981.2000000000007</v>
      </c>
    </row>
    <row r="106" spans="1:20">
      <c r="A106" s="9">
        <v>45556</v>
      </c>
      <c r="B106" s="7">
        <f>_xlfn.IFNA(INDEX('Data ARA PJK'!$A$7:$AW$5000,MATCH(DATE('Graphs ARA PJK'!B$4,MONTH($A106),DAY($A106)),'Data ARA PJK'!$A$7:$A$5000,0), MATCH('Graphs ARA PJK'!B$3,'Data ARA PJK'!$A$3:$X$3,0)), B105)</f>
        <v>1390</v>
      </c>
      <c r="C106" s="7">
        <f>_xlfn.IFNA(INDEX('Data ARA PJK'!$A$7:$AW$5000,MATCH(DATE('Graphs ARA PJK'!C$4,MONTH($A106),DAY($A106)),'Data ARA PJK'!$A$7:$A$5000,0), MATCH('Graphs ARA PJK'!B$3,'Data ARA PJK'!$A$3:$X$3,0)), C105)</f>
        <v>1223</v>
      </c>
      <c r="D106" s="7">
        <f>_xlfn.IFNA(INDEX('Data ARA PJK'!$A$7:$AW$5000,MATCH(DATE('Graphs ARA PJK'!D$4,MONTH($A106),DAY($A106)),'Data ARA PJK'!$A$7:$A$5000,0), MATCH('Graphs ARA PJK'!B$3,'Data ARA PJK'!$A$3:$X$3,0)), D105)</f>
        <v>1097</v>
      </c>
      <c r="E106" s="7">
        <f>_xlfn.IFNA(INDEX('Data ARA PJK'!$A$7:$AW$5000,MATCH(DATE('Graphs ARA PJK'!E$4,MONTH($A106),DAY($A106)),'Data ARA PJK'!$A$7:$A$5000,0), MATCH('Graphs ARA PJK'!B$3,'Data ARA PJK'!$A$3:$X$3,0)), E105)</f>
        <v>1078</v>
      </c>
      <c r="F106" s="7">
        <f>_xlfn.IFNA(INDEX('Data ARA PJK'!$A$7:$AW$5000,MATCH(DATE('Graphs ARA PJK'!F$4,MONTH($A106),DAY($A106)),'Data ARA PJK'!$A$7:$A$5000,0), MATCH('Graphs ARA PJK'!B$3,'Data ARA PJK'!$A$3:$X$3,0)), F105)</f>
        <v>1374</v>
      </c>
      <c r="G106" s="7" t="e">
        <f>_xlfn.IFNA(INDEX('Data ARA PJK'!$A$7:$AW$5000,MATCH(DATE('Graphs ARA PJK'!G$4,MONTH($A106),DAY($A106)),'Data ARA PJK'!$A$7:$A$5000,0), MATCH('Graphs ARA PJK'!B$3,'Data ARA PJK'!$A$3:$X$3,0)), G105)</f>
        <v>#N/A</v>
      </c>
      <c r="H106" s="7">
        <f t="shared" si="14"/>
        <v>1078</v>
      </c>
      <c r="I106" s="7">
        <f t="shared" si="15"/>
        <v>1390</v>
      </c>
      <c r="J106" s="7">
        <f t="shared" si="16"/>
        <v>312</v>
      </c>
      <c r="K106" s="9">
        <f t="shared" si="17"/>
        <v>45556</v>
      </c>
      <c r="L106" s="13">
        <f t="shared" si="18"/>
        <v>8826.5</v>
      </c>
      <c r="M106" s="13">
        <f t="shared" si="19"/>
        <v>7766.0499999999993</v>
      </c>
      <c r="N106" s="13">
        <f t="shared" si="20"/>
        <v>6965.95</v>
      </c>
      <c r="O106" s="13">
        <f t="shared" si="21"/>
        <v>6845.2999999999993</v>
      </c>
      <c r="P106" s="13">
        <f t="shared" si="22"/>
        <v>8724.9</v>
      </c>
      <c r="Q106" s="13" t="e">
        <f t="shared" si="23"/>
        <v>#N/A</v>
      </c>
      <c r="R106" s="13">
        <f t="shared" si="24"/>
        <v>6845.2999999999993</v>
      </c>
      <c r="S106" s="13">
        <f t="shared" si="25"/>
        <v>8826.5</v>
      </c>
      <c r="T106" s="13">
        <f t="shared" si="26"/>
        <v>1981.2000000000007</v>
      </c>
    </row>
    <row r="107" spans="1:20">
      <c r="A107" s="9">
        <v>45555</v>
      </c>
      <c r="B107" s="7">
        <f>_xlfn.IFNA(INDEX('Data ARA PJK'!$A$7:$AW$5000,MATCH(DATE('Graphs ARA PJK'!B$4,MONTH($A107),DAY($A107)),'Data ARA PJK'!$A$7:$A$5000,0), MATCH('Graphs ARA PJK'!B$3,'Data ARA PJK'!$A$3:$X$3,0)), B106)</f>
        <v>1390</v>
      </c>
      <c r="C107" s="7">
        <f>_xlfn.IFNA(INDEX('Data ARA PJK'!$A$7:$AW$5000,MATCH(DATE('Graphs ARA PJK'!C$4,MONTH($A107),DAY($A107)),'Data ARA PJK'!$A$7:$A$5000,0), MATCH('Graphs ARA PJK'!B$3,'Data ARA PJK'!$A$3:$X$3,0)), C106)</f>
        <v>1223</v>
      </c>
      <c r="D107" s="7">
        <f>_xlfn.IFNA(INDEX('Data ARA PJK'!$A$7:$AW$5000,MATCH(DATE('Graphs ARA PJK'!D$4,MONTH($A107),DAY($A107)),'Data ARA PJK'!$A$7:$A$5000,0), MATCH('Graphs ARA PJK'!B$3,'Data ARA PJK'!$A$3:$X$3,0)), D106)</f>
        <v>1097</v>
      </c>
      <c r="E107" s="7">
        <f>_xlfn.IFNA(INDEX('Data ARA PJK'!$A$7:$AW$5000,MATCH(DATE('Graphs ARA PJK'!E$4,MONTH($A107),DAY($A107)),'Data ARA PJK'!$A$7:$A$5000,0), MATCH('Graphs ARA PJK'!B$3,'Data ARA PJK'!$A$3:$X$3,0)), E106)</f>
        <v>1078</v>
      </c>
      <c r="F107" s="7">
        <f>_xlfn.IFNA(INDEX('Data ARA PJK'!$A$7:$AW$5000,MATCH(DATE('Graphs ARA PJK'!F$4,MONTH($A107),DAY($A107)),'Data ARA PJK'!$A$7:$A$5000,0), MATCH('Graphs ARA PJK'!B$3,'Data ARA PJK'!$A$3:$X$3,0)), F106)</f>
        <v>1240</v>
      </c>
      <c r="G107" s="7" t="e">
        <f>_xlfn.IFNA(INDEX('Data ARA PJK'!$A$7:$AW$5000,MATCH(DATE('Graphs ARA PJK'!G$4,MONTH($A107),DAY($A107)),'Data ARA PJK'!$A$7:$A$5000,0), MATCH('Graphs ARA PJK'!B$3,'Data ARA PJK'!$A$3:$X$3,0)), G106)</f>
        <v>#N/A</v>
      </c>
      <c r="H107" s="7">
        <f t="shared" si="14"/>
        <v>1078</v>
      </c>
      <c r="I107" s="7">
        <f t="shared" si="15"/>
        <v>1390</v>
      </c>
      <c r="J107" s="7">
        <f t="shared" si="16"/>
        <v>312</v>
      </c>
      <c r="K107" s="9">
        <f t="shared" si="17"/>
        <v>45555</v>
      </c>
      <c r="L107" s="13">
        <f t="shared" si="18"/>
        <v>8826.5</v>
      </c>
      <c r="M107" s="13">
        <f t="shared" si="19"/>
        <v>7766.0499999999993</v>
      </c>
      <c r="N107" s="13">
        <f t="shared" si="20"/>
        <v>6965.95</v>
      </c>
      <c r="O107" s="13">
        <f t="shared" si="21"/>
        <v>6845.2999999999993</v>
      </c>
      <c r="P107" s="13">
        <f t="shared" si="22"/>
        <v>7874</v>
      </c>
      <c r="Q107" s="13" t="e">
        <f t="shared" si="23"/>
        <v>#N/A</v>
      </c>
      <c r="R107" s="13">
        <f t="shared" si="24"/>
        <v>6845.2999999999993</v>
      </c>
      <c r="S107" s="13">
        <f t="shared" si="25"/>
        <v>8826.5</v>
      </c>
      <c r="T107" s="13">
        <f t="shared" si="26"/>
        <v>1981.2000000000007</v>
      </c>
    </row>
    <row r="108" spans="1:20">
      <c r="A108" s="9">
        <v>45554</v>
      </c>
      <c r="B108" s="7">
        <f>_xlfn.IFNA(INDEX('Data ARA PJK'!$A$7:$AW$5000,MATCH(DATE('Graphs ARA PJK'!B$4,MONTH($A108),DAY($A108)),'Data ARA PJK'!$A$7:$A$5000,0), MATCH('Graphs ARA PJK'!B$3,'Data ARA PJK'!$A$3:$X$3,0)), B107)</f>
        <v>1390</v>
      </c>
      <c r="C108" s="7">
        <f>_xlfn.IFNA(INDEX('Data ARA PJK'!$A$7:$AW$5000,MATCH(DATE('Graphs ARA PJK'!C$4,MONTH($A108),DAY($A108)),'Data ARA PJK'!$A$7:$A$5000,0), MATCH('Graphs ARA PJK'!B$3,'Data ARA PJK'!$A$3:$X$3,0)), C107)</f>
        <v>1223</v>
      </c>
      <c r="D108" s="7">
        <f>_xlfn.IFNA(INDEX('Data ARA PJK'!$A$7:$AW$5000,MATCH(DATE('Graphs ARA PJK'!D$4,MONTH($A108),DAY($A108)),'Data ARA PJK'!$A$7:$A$5000,0), MATCH('Graphs ARA PJK'!B$3,'Data ARA PJK'!$A$3:$X$3,0)), D107)</f>
        <v>1097</v>
      </c>
      <c r="E108" s="7">
        <f>_xlfn.IFNA(INDEX('Data ARA PJK'!$A$7:$AW$5000,MATCH(DATE('Graphs ARA PJK'!E$4,MONTH($A108),DAY($A108)),'Data ARA PJK'!$A$7:$A$5000,0), MATCH('Graphs ARA PJK'!B$3,'Data ARA PJK'!$A$3:$X$3,0)), E107)</f>
        <v>1078</v>
      </c>
      <c r="F108" s="7">
        <f>_xlfn.IFNA(INDEX('Data ARA PJK'!$A$7:$AW$5000,MATCH(DATE('Graphs ARA PJK'!F$4,MONTH($A108),DAY($A108)),'Data ARA PJK'!$A$7:$A$5000,0), MATCH('Graphs ARA PJK'!B$3,'Data ARA PJK'!$A$3:$X$3,0)), F107)</f>
        <v>1240</v>
      </c>
      <c r="G108" s="7" t="e">
        <f>_xlfn.IFNA(INDEX('Data ARA PJK'!$A$7:$AW$5000,MATCH(DATE('Graphs ARA PJK'!G$4,MONTH($A108),DAY($A108)),'Data ARA PJK'!$A$7:$A$5000,0), MATCH('Graphs ARA PJK'!B$3,'Data ARA PJK'!$A$3:$X$3,0)), G107)</f>
        <v>#N/A</v>
      </c>
      <c r="H108" s="7">
        <f t="shared" si="14"/>
        <v>1078</v>
      </c>
      <c r="I108" s="7">
        <f t="shared" si="15"/>
        <v>1390</v>
      </c>
      <c r="J108" s="7">
        <f t="shared" si="16"/>
        <v>312</v>
      </c>
      <c r="K108" s="9">
        <f t="shared" si="17"/>
        <v>45554</v>
      </c>
      <c r="L108" s="13">
        <f t="shared" si="18"/>
        <v>8826.5</v>
      </c>
      <c r="M108" s="13">
        <f t="shared" si="19"/>
        <v>7766.0499999999993</v>
      </c>
      <c r="N108" s="13">
        <f t="shared" si="20"/>
        <v>6965.95</v>
      </c>
      <c r="O108" s="13">
        <f t="shared" si="21"/>
        <v>6845.2999999999993</v>
      </c>
      <c r="P108" s="13">
        <f t="shared" si="22"/>
        <v>7874</v>
      </c>
      <c r="Q108" s="13" t="e">
        <f t="shared" si="23"/>
        <v>#N/A</v>
      </c>
      <c r="R108" s="13">
        <f t="shared" si="24"/>
        <v>6845.2999999999993</v>
      </c>
      <c r="S108" s="13">
        <f t="shared" si="25"/>
        <v>8826.5</v>
      </c>
      <c r="T108" s="13">
        <f t="shared" si="26"/>
        <v>1981.2000000000007</v>
      </c>
    </row>
    <row r="109" spans="1:20">
      <c r="A109" s="9">
        <v>45553</v>
      </c>
      <c r="B109" s="7">
        <f>_xlfn.IFNA(INDEX('Data ARA PJK'!$A$7:$AW$5000,MATCH(DATE('Graphs ARA PJK'!B$4,MONTH($A109),DAY($A109)),'Data ARA PJK'!$A$7:$A$5000,0), MATCH('Graphs ARA PJK'!B$3,'Data ARA PJK'!$A$3:$X$3,0)), B108)</f>
        <v>1171</v>
      </c>
      <c r="C109" s="7">
        <f>_xlfn.IFNA(INDEX('Data ARA PJK'!$A$7:$AW$5000,MATCH(DATE('Graphs ARA PJK'!C$4,MONTH($A109),DAY($A109)),'Data ARA PJK'!$A$7:$A$5000,0), MATCH('Graphs ARA PJK'!B$3,'Data ARA PJK'!$A$3:$X$3,0)), C108)</f>
        <v>1223</v>
      </c>
      <c r="D109" s="7">
        <f>_xlfn.IFNA(INDEX('Data ARA PJK'!$A$7:$AW$5000,MATCH(DATE('Graphs ARA PJK'!D$4,MONTH($A109),DAY($A109)),'Data ARA PJK'!$A$7:$A$5000,0), MATCH('Graphs ARA PJK'!B$3,'Data ARA PJK'!$A$3:$X$3,0)), D108)</f>
        <v>1097</v>
      </c>
      <c r="E109" s="7">
        <f>_xlfn.IFNA(INDEX('Data ARA PJK'!$A$7:$AW$5000,MATCH(DATE('Graphs ARA PJK'!E$4,MONTH($A109),DAY($A109)),'Data ARA PJK'!$A$7:$A$5000,0), MATCH('Graphs ARA PJK'!B$3,'Data ARA PJK'!$A$3:$X$3,0)), E108)</f>
        <v>1078</v>
      </c>
      <c r="F109" s="7">
        <f>_xlfn.IFNA(INDEX('Data ARA PJK'!$A$7:$AW$5000,MATCH(DATE('Graphs ARA PJK'!F$4,MONTH($A109),DAY($A109)),'Data ARA PJK'!$A$7:$A$5000,0), MATCH('Graphs ARA PJK'!B$3,'Data ARA PJK'!$A$3:$X$3,0)), F108)</f>
        <v>1240</v>
      </c>
      <c r="G109" s="7" t="e">
        <f>_xlfn.IFNA(INDEX('Data ARA PJK'!$A$7:$AW$5000,MATCH(DATE('Graphs ARA PJK'!G$4,MONTH($A109),DAY($A109)),'Data ARA PJK'!$A$7:$A$5000,0), MATCH('Graphs ARA PJK'!B$3,'Data ARA PJK'!$A$3:$X$3,0)), G108)</f>
        <v>#N/A</v>
      </c>
      <c r="H109" s="7">
        <f t="shared" si="14"/>
        <v>1078</v>
      </c>
      <c r="I109" s="7">
        <f t="shared" si="15"/>
        <v>1240</v>
      </c>
      <c r="J109" s="7">
        <f t="shared" si="16"/>
        <v>162</v>
      </c>
      <c r="K109" s="9">
        <f t="shared" si="17"/>
        <v>45553</v>
      </c>
      <c r="L109" s="13">
        <f t="shared" si="18"/>
        <v>7435.8499999999995</v>
      </c>
      <c r="M109" s="13">
        <f t="shared" si="19"/>
        <v>7766.0499999999993</v>
      </c>
      <c r="N109" s="13">
        <f t="shared" si="20"/>
        <v>6965.95</v>
      </c>
      <c r="O109" s="13">
        <f t="shared" si="21"/>
        <v>6845.2999999999993</v>
      </c>
      <c r="P109" s="13">
        <f t="shared" si="22"/>
        <v>7874</v>
      </c>
      <c r="Q109" s="13" t="e">
        <f t="shared" si="23"/>
        <v>#N/A</v>
      </c>
      <c r="R109" s="13">
        <f t="shared" si="24"/>
        <v>6845.2999999999993</v>
      </c>
      <c r="S109" s="13">
        <f t="shared" si="25"/>
        <v>7874</v>
      </c>
      <c r="T109" s="13">
        <f t="shared" si="26"/>
        <v>1028.7000000000007</v>
      </c>
    </row>
    <row r="110" spans="1:20">
      <c r="A110" s="9">
        <v>45552</v>
      </c>
      <c r="B110" s="7">
        <f>_xlfn.IFNA(INDEX('Data ARA PJK'!$A$7:$AW$5000,MATCH(DATE('Graphs ARA PJK'!B$4,MONTH($A110),DAY($A110)),'Data ARA PJK'!$A$7:$A$5000,0), MATCH('Graphs ARA PJK'!B$3,'Data ARA PJK'!$A$3:$X$3,0)), B109)</f>
        <v>1171</v>
      </c>
      <c r="C110" s="7">
        <f>_xlfn.IFNA(INDEX('Data ARA PJK'!$A$7:$AW$5000,MATCH(DATE('Graphs ARA PJK'!C$4,MONTH($A110),DAY($A110)),'Data ARA PJK'!$A$7:$A$5000,0), MATCH('Graphs ARA PJK'!B$3,'Data ARA PJK'!$A$3:$X$3,0)), C109)</f>
        <v>1125</v>
      </c>
      <c r="D110" s="7">
        <f>_xlfn.IFNA(INDEX('Data ARA PJK'!$A$7:$AW$5000,MATCH(DATE('Graphs ARA PJK'!D$4,MONTH($A110),DAY($A110)),'Data ARA PJK'!$A$7:$A$5000,0), MATCH('Graphs ARA PJK'!B$3,'Data ARA PJK'!$A$3:$X$3,0)), D109)</f>
        <v>1097</v>
      </c>
      <c r="E110" s="7">
        <f>_xlfn.IFNA(INDEX('Data ARA PJK'!$A$7:$AW$5000,MATCH(DATE('Graphs ARA PJK'!E$4,MONTH($A110),DAY($A110)),'Data ARA PJK'!$A$7:$A$5000,0), MATCH('Graphs ARA PJK'!B$3,'Data ARA PJK'!$A$3:$X$3,0)), E109)</f>
        <v>1078</v>
      </c>
      <c r="F110" s="7">
        <f>_xlfn.IFNA(INDEX('Data ARA PJK'!$A$7:$AW$5000,MATCH(DATE('Graphs ARA PJK'!F$4,MONTH($A110),DAY($A110)),'Data ARA PJK'!$A$7:$A$5000,0), MATCH('Graphs ARA PJK'!B$3,'Data ARA PJK'!$A$3:$X$3,0)), F109)</f>
        <v>1240</v>
      </c>
      <c r="G110" s="7" t="e">
        <f>_xlfn.IFNA(INDEX('Data ARA PJK'!$A$7:$AW$5000,MATCH(DATE('Graphs ARA PJK'!G$4,MONTH($A110),DAY($A110)),'Data ARA PJK'!$A$7:$A$5000,0), MATCH('Graphs ARA PJK'!B$3,'Data ARA PJK'!$A$3:$X$3,0)), G109)</f>
        <v>#N/A</v>
      </c>
      <c r="H110" s="7">
        <f t="shared" si="14"/>
        <v>1078</v>
      </c>
      <c r="I110" s="7">
        <f t="shared" si="15"/>
        <v>1240</v>
      </c>
      <c r="J110" s="7">
        <f t="shared" si="16"/>
        <v>162</v>
      </c>
      <c r="K110" s="9">
        <f t="shared" si="17"/>
        <v>45552</v>
      </c>
      <c r="L110" s="13">
        <f t="shared" si="18"/>
        <v>7435.8499999999995</v>
      </c>
      <c r="M110" s="13">
        <f t="shared" si="19"/>
        <v>7143.75</v>
      </c>
      <c r="N110" s="13">
        <f t="shared" si="20"/>
        <v>6965.95</v>
      </c>
      <c r="O110" s="13">
        <f t="shared" si="21"/>
        <v>6845.2999999999993</v>
      </c>
      <c r="P110" s="13">
        <f t="shared" si="22"/>
        <v>7874</v>
      </c>
      <c r="Q110" s="13" t="e">
        <f t="shared" si="23"/>
        <v>#N/A</v>
      </c>
      <c r="R110" s="13">
        <f t="shared" si="24"/>
        <v>6845.2999999999993</v>
      </c>
      <c r="S110" s="13">
        <f t="shared" si="25"/>
        <v>7874</v>
      </c>
      <c r="T110" s="13">
        <f t="shared" si="26"/>
        <v>1028.7000000000007</v>
      </c>
    </row>
    <row r="111" spans="1:20">
      <c r="A111" s="9">
        <v>45551</v>
      </c>
      <c r="B111" s="7">
        <f>_xlfn.IFNA(INDEX('Data ARA PJK'!$A$7:$AW$5000,MATCH(DATE('Graphs ARA PJK'!B$4,MONTH($A111),DAY($A111)),'Data ARA PJK'!$A$7:$A$5000,0), MATCH('Graphs ARA PJK'!B$3,'Data ARA PJK'!$A$3:$X$3,0)), B110)</f>
        <v>1171</v>
      </c>
      <c r="C111" s="7">
        <f>_xlfn.IFNA(INDEX('Data ARA PJK'!$A$7:$AW$5000,MATCH(DATE('Graphs ARA PJK'!C$4,MONTH($A111),DAY($A111)),'Data ARA PJK'!$A$7:$A$5000,0), MATCH('Graphs ARA PJK'!B$3,'Data ARA PJK'!$A$3:$X$3,0)), C110)</f>
        <v>1125</v>
      </c>
      <c r="D111" s="7">
        <f>_xlfn.IFNA(INDEX('Data ARA PJK'!$A$7:$AW$5000,MATCH(DATE('Graphs ARA PJK'!D$4,MONTH($A111),DAY($A111)),'Data ARA PJK'!$A$7:$A$5000,0), MATCH('Graphs ARA PJK'!B$3,'Data ARA PJK'!$A$3:$X$3,0)), D110)</f>
        <v>1137</v>
      </c>
      <c r="E111" s="7">
        <f>_xlfn.IFNA(INDEX('Data ARA PJK'!$A$7:$AW$5000,MATCH(DATE('Graphs ARA PJK'!E$4,MONTH($A111),DAY($A111)),'Data ARA PJK'!$A$7:$A$5000,0), MATCH('Graphs ARA PJK'!B$3,'Data ARA PJK'!$A$3:$X$3,0)), E110)</f>
        <v>1078</v>
      </c>
      <c r="F111" s="7">
        <f>_xlfn.IFNA(INDEX('Data ARA PJK'!$A$7:$AW$5000,MATCH(DATE('Graphs ARA PJK'!F$4,MONTH($A111),DAY($A111)),'Data ARA PJK'!$A$7:$A$5000,0), MATCH('Graphs ARA PJK'!B$3,'Data ARA PJK'!$A$3:$X$3,0)), F110)</f>
        <v>1240</v>
      </c>
      <c r="G111" s="7" t="e">
        <f>_xlfn.IFNA(INDEX('Data ARA PJK'!$A$7:$AW$5000,MATCH(DATE('Graphs ARA PJK'!G$4,MONTH($A111),DAY($A111)),'Data ARA PJK'!$A$7:$A$5000,0), MATCH('Graphs ARA PJK'!B$3,'Data ARA PJK'!$A$3:$X$3,0)), G110)</f>
        <v>#N/A</v>
      </c>
      <c r="H111" s="7">
        <f t="shared" si="14"/>
        <v>1078</v>
      </c>
      <c r="I111" s="7">
        <f t="shared" si="15"/>
        <v>1240</v>
      </c>
      <c r="J111" s="7">
        <f t="shared" si="16"/>
        <v>162</v>
      </c>
      <c r="K111" s="9">
        <f t="shared" si="17"/>
        <v>45551</v>
      </c>
      <c r="L111" s="13">
        <f t="shared" si="18"/>
        <v>7435.8499999999995</v>
      </c>
      <c r="M111" s="13">
        <f t="shared" si="19"/>
        <v>7143.75</v>
      </c>
      <c r="N111" s="13">
        <f t="shared" si="20"/>
        <v>7219.95</v>
      </c>
      <c r="O111" s="13">
        <f t="shared" si="21"/>
        <v>6845.2999999999993</v>
      </c>
      <c r="P111" s="13">
        <f t="shared" si="22"/>
        <v>7874</v>
      </c>
      <c r="Q111" s="13" t="e">
        <f t="shared" si="23"/>
        <v>#N/A</v>
      </c>
      <c r="R111" s="13">
        <f t="shared" si="24"/>
        <v>6845.2999999999993</v>
      </c>
      <c r="S111" s="13">
        <f t="shared" si="25"/>
        <v>7874</v>
      </c>
      <c r="T111" s="13">
        <f t="shared" si="26"/>
        <v>1028.7000000000007</v>
      </c>
    </row>
    <row r="112" spans="1:20">
      <c r="A112" s="9">
        <v>45550</v>
      </c>
      <c r="B112" s="7">
        <f>_xlfn.IFNA(INDEX('Data ARA PJK'!$A$7:$AW$5000,MATCH(DATE('Graphs ARA PJK'!B$4,MONTH($A112),DAY($A112)),'Data ARA PJK'!$A$7:$A$5000,0), MATCH('Graphs ARA PJK'!B$3,'Data ARA PJK'!$A$3:$X$3,0)), B111)</f>
        <v>1171</v>
      </c>
      <c r="C112" s="7">
        <f>_xlfn.IFNA(INDEX('Data ARA PJK'!$A$7:$AW$5000,MATCH(DATE('Graphs ARA PJK'!C$4,MONTH($A112),DAY($A112)),'Data ARA PJK'!$A$7:$A$5000,0), MATCH('Graphs ARA PJK'!B$3,'Data ARA PJK'!$A$3:$X$3,0)), C111)</f>
        <v>1125</v>
      </c>
      <c r="D112" s="7">
        <f>_xlfn.IFNA(INDEX('Data ARA PJK'!$A$7:$AW$5000,MATCH(DATE('Graphs ARA PJK'!D$4,MONTH($A112),DAY($A112)),'Data ARA PJK'!$A$7:$A$5000,0), MATCH('Graphs ARA PJK'!B$3,'Data ARA PJK'!$A$3:$X$3,0)), D111)</f>
        <v>1137</v>
      </c>
      <c r="E112" s="7">
        <f>_xlfn.IFNA(INDEX('Data ARA PJK'!$A$7:$AW$5000,MATCH(DATE('Graphs ARA PJK'!E$4,MONTH($A112),DAY($A112)),'Data ARA PJK'!$A$7:$A$5000,0), MATCH('Graphs ARA PJK'!B$3,'Data ARA PJK'!$A$3:$X$3,0)), E111)</f>
        <v>1150</v>
      </c>
      <c r="F112" s="7">
        <f>_xlfn.IFNA(INDEX('Data ARA PJK'!$A$7:$AW$5000,MATCH(DATE('Graphs ARA PJK'!F$4,MONTH($A112),DAY($A112)),'Data ARA PJK'!$A$7:$A$5000,0), MATCH('Graphs ARA PJK'!B$3,'Data ARA PJK'!$A$3:$X$3,0)), F111)</f>
        <v>1240</v>
      </c>
      <c r="G112" s="7" t="e">
        <f>_xlfn.IFNA(INDEX('Data ARA PJK'!$A$7:$AW$5000,MATCH(DATE('Graphs ARA PJK'!G$4,MONTH($A112),DAY($A112)),'Data ARA PJK'!$A$7:$A$5000,0), MATCH('Graphs ARA PJK'!B$3,'Data ARA PJK'!$A$3:$X$3,0)), G111)</f>
        <v>#N/A</v>
      </c>
      <c r="H112" s="7">
        <f t="shared" si="14"/>
        <v>1125</v>
      </c>
      <c r="I112" s="7">
        <f t="shared" si="15"/>
        <v>1240</v>
      </c>
      <c r="J112" s="7">
        <f t="shared" si="16"/>
        <v>115</v>
      </c>
      <c r="K112" s="9">
        <f t="shared" si="17"/>
        <v>45550</v>
      </c>
      <c r="L112" s="13">
        <f t="shared" si="18"/>
        <v>7435.8499999999995</v>
      </c>
      <c r="M112" s="13">
        <f t="shared" si="19"/>
        <v>7143.75</v>
      </c>
      <c r="N112" s="13">
        <f t="shared" si="20"/>
        <v>7219.95</v>
      </c>
      <c r="O112" s="13">
        <f t="shared" si="21"/>
        <v>7302.5</v>
      </c>
      <c r="P112" s="13">
        <f t="shared" si="22"/>
        <v>7874</v>
      </c>
      <c r="Q112" s="13" t="e">
        <f t="shared" si="23"/>
        <v>#N/A</v>
      </c>
      <c r="R112" s="13">
        <f t="shared" si="24"/>
        <v>7143.75</v>
      </c>
      <c r="S112" s="13">
        <f t="shared" si="25"/>
        <v>7874</v>
      </c>
      <c r="T112" s="13">
        <f t="shared" si="26"/>
        <v>730.25</v>
      </c>
    </row>
    <row r="113" spans="1:20">
      <c r="A113" s="9">
        <v>45549</v>
      </c>
      <c r="B113" s="7">
        <f>_xlfn.IFNA(INDEX('Data ARA PJK'!$A$7:$AW$5000,MATCH(DATE('Graphs ARA PJK'!B$4,MONTH($A113),DAY($A113)),'Data ARA PJK'!$A$7:$A$5000,0), MATCH('Graphs ARA PJK'!B$3,'Data ARA PJK'!$A$3:$X$3,0)), B112)</f>
        <v>1171</v>
      </c>
      <c r="C113" s="7">
        <f>_xlfn.IFNA(INDEX('Data ARA PJK'!$A$7:$AW$5000,MATCH(DATE('Graphs ARA PJK'!C$4,MONTH($A113),DAY($A113)),'Data ARA PJK'!$A$7:$A$5000,0), MATCH('Graphs ARA PJK'!B$3,'Data ARA PJK'!$A$3:$X$3,0)), C112)</f>
        <v>1125</v>
      </c>
      <c r="D113" s="7">
        <f>_xlfn.IFNA(INDEX('Data ARA PJK'!$A$7:$AW$5000,MATCH(DATE('Graphs ARA PJK'!D$4,MONTH($A113),DAY($A113)),'Data ARA PJK'!$A$7:$A$5000,0), MATCH('Graphs ARA PJK'!B$3,'Data ARA PJK'!$A$3:$X$3,0)), D112)</f>
        <v>1137</v>
      </c>
      <c r="E113" s="7">
        <f>_xlfn.IFNA(INDEX('Data ARA PJK'!$A$7:$AW$5000,MATCH(DATE('Graphs ARA PJK'!E$4,MONTH($A113),DAY($A113)),'Data ARA PJK'!$A$7:$A$5000,0), MATCH('Graphs ARA PJK'!B$3,'Data ARA PJK'!$A$3:$X$3,0)), E112)</f>
        <v>1150</v>
      </c>
      <c r="F113" s="7">
        <f>_xlfn.IFNA(INDEX('Data ARA PJK'!$A$7:$AW$5000,MATCH(DATE('Graphs ARA PJK'!F$4,MONTH($A113),DAY($A113)),'Data ARA PJK'!$A$7:$A$5000,0), MATCH('Graphs ARA PJK'!B$3,'Data ARA PJK'!$A$3:$X$3,0)), F112)</f>
        <v>1240</v>
      </c>
      <c r="G113" s="7" t="e">
        <f>_xlfn.IFNA(INDEX('Data ARA PJK'!$A$7:$AW$5000,MATCH(DATE('Graphs ARA PJK'!G$4,MONTH($A113),DAY($A113)),'Data ARA PJK'!$A$7:$A$5000,0), MATCH('Graphs ARA PJK'!B$3,'Data ARA PJK'!$A$3:$X$3,0)), G112)</f>
        <v>#N/A</v>
      </c>
      <c r="H113" s="7">
        <f t="shared" si="14"/>
        <v>1125</v>
      </c>
      <c r="I113" s="7">
        <f t="shared" si="15"/>
        <v>1240</v>
      </c>
      <c r="J113" s="7">
        <f t="shared" si="16"/>
        <v>115</v>
      </c>
      <c r="K113" s="9">
        <f t="shared" si="17"/>
        <v>45549</v>
      </c>
      <c r="L113" s="13">
        <f t="shared" si="18"/>
        <v>7435.8499999999995</v>
      </c>
      <c r="M113" s="13">
        <f t="shared" si="19"/>
        <v>7143.75</v>
      </c>
      <c r="N113" s="13">
        <f t="shared" si="20"/>
        <v>7219.95</v>
      </c>
      <c r="O113" s="13">
        <f t="shared" si="21"/>
        <v>7302.5</v>
      </c>
      <c r="P113" s="13">
        <f t="shared" si="22"/>
        <v>7874</v>
      </c>
      <c r="Q113" s="13" t="e">
        <f t="shared" si="23"/>
        <v>#N/A</v>
      </c>
      <c r="R113" s="13">
        <f t="shared" si="24"/>
        <v>7143.75</v>
      </c>
      <c r="S113" s="13">
        <f t="shared" si="25"/>
        <v>7874</v>
      </c>
      <c r="T113" s="13">
        <f t="shared" si="26"/>
        <v>730.25</v>
      </c>
    </row>
    <row r="114" spans="1:20">
      <c r="A114" s="9">
        <v>45548</v>
      </c>
      <c r="B114" s="7">
        <f>_xlfn.IFNA(INDEX('Data ARA PJK'!$A$7:$AW$5000,MATCH(DATE('Graphs ARA PJK'!B$4,MONTH($A114),DAY($A114)),'Data ARA PJK'!$A$7:$A$5000,0), MATCH('Graphs ARA PJK'!B$3,'Data ARA PJK'!$A$3:$X$3,0)), B113)</f>
        <v>1171</v>
      </c>
      <c r="C114" s="7">
        <f>_xlfn.IFNA(INDEX('Data ARA PJK'!$A$7:$AW$5000,MATCH(DATE('Graphs ARA PJK'!C$4,MONTH($A114),DAY($A114)),'Data ARA PJK'!$A$7:$A$5000,0), MATCH('Graphs ARA PJK'!B$3,'Data ARA PJK'!$A$3:$X$3,0)), C113)</f>
        <v>1125</v>
      </c>
      <c r="D114" s="7">
        <f>_xlfn.IFNA(INDEX('Data ARA PJK'!$A$7:$AW$5000,MATCH(DATE('Graphs ARA PJK'!D$4,MONTH($A114),DAY($A114)),'Data ARA PJK'!$A$7:$A$5000,0), MATCH('Graphs ARA PJK'!B$3,'Data ARA PJK'!$A$3:$X$3,0)), D113)</f>
        <v>1137</v>
      </c>
      <c r="E114" s="7">
        <f>_xlfn.IFNA(INDEX('Data ARA PJK'!$A$7:$AW$5000,MATCH(DATE('Graphs ARA PJK'!E$4,MONTH($A114),DAY($A114)),'Data ARA PJK'!$A$7:$A$5000,0), MATCH('Graphs ARA PJK'!B$3,'Data ARA PJK'!$A$3:$X$3,0)), E113)</f>
        <v>1150</v>
      </c>
      <c r="F114" s="7">
        <f>_xlfn.IFNA(INDEX('Data ARA PJK'!$A$7:$AW$5000,MATCH(DATE('Graphs ARA PJK'!F$4,MONTH($A114),DAY($A114)),'Data ARA PJK'!$A$7:$A$5000,0), MATCH('Graphs ARA PJK'!B$3,'Data ARA PJK'!$A$3:$X$3,0)), F113)</f>
        <v>1262</v>
      </c>
      <c r="G114" s="7" t="e">
        <f>_xlfn.IFNA(INDEX('Data ARA PJK'!$A$7:$AW$5000,MATCH(DATE('Graphs ARA PJK'!G$4,MONTH($A114),DAY($A114)),'Data ARA PJK'!$A$7:$A$5000,0), MATCH('Graphs ARA PJK'!B$3,'Data ARA PJK'!$A$3:$X$3,0)), G113)</f>
        <v>#N/A</v>
      </c>
      <c r="H114" s="7">
        <f t="shared" si="14"/>
        <v>1125</v>
      </c>
      <c r="I114" s="7">
        <f t="shared" si="15"/>
        <v>1262</v>
      </c>
      <c r="J114" s="7">
        <f t="shared" si="16"/>
        <v>137</v>
      </c>
      <c r="K114" s="9">
        <f t="shared" si="17"/>
        <v>45548</v>
      </c>
      <c r="L114" s="13">
        <f t="shared" si="18"/>
        <v>7435.8499999999995</v>
      </c>
      <c r="M114" s="13">
        <f t="shared" si="19"/>
        <v>7143.75</v>
      </c>
      <c r="N114" s="13">
        <f t="shared" si="20"/>
        <v>7219.95</v>
      </c>
      <c r="O114" s="13">
        <f t="shared" si="21"/>
        <v>7302.5</v>
      </c>
      <c r="P114" s="13">
        <f t="shared" si="22"/>
        <v>8013.7</v>
      </c>
      <c r="Q114" s="13" t="e">
        <f t="shared" si="23"/>
        <v>#N/A</v>
      </c>
      <c r="R114" s="13">
        <f t="shared" si="24"/>
        <v>7143.75</v>
      </c>
      <c r="S114" s="13">
        <f t="shared" si="25"/>
        <v>8013.7</v>
      </c>
      <c r="T114" s="13">
        <f t="shared" si="26"/>
        <v>869.94999999999982</v>
      </c>
    </row>
    <row r="115" spans="1:20">
      <c r="A115" s="9">
        <v>45547</v>
      </c>
      <c r="B115" s="7">
        <f>_xlfn.IFNA(INDEX('Data ARA PJK'!$A$7:$AW$5000,MATCH(DATE('Graphs ARA PJK'!B$4,MONTH($A115),DAY($A115)),'Data ARA PJK'!$A$7:$A$5000,0), MATCH('Graphs ARA PJK'!B$3,'Data ARA PJK'!$A$3:$X$3,0)), B114)</f>
        <v>1171</v>
      </c>
      <c r="C115" s="7">
        <f>_xlfn.IFNA(INDEX('Data ARA PJK'!$A$7:$AW$5000,MATCH(DATE('Graphs ARA PJK'!C$4,MONTH($A115),DAY($A115)),'Data ARA PJK'!$A$7:$A$5000,0), MATCH('Graphs ARA PJK'!B$3,'Data ARA PJK'!$A$3:$X$3,0)), C114)</f>
        <v>1125</v>
      </c>
      <c r="D115" s="7">
        <f>_xlfn.IFNA(INDEX('Data ARA PJK'!$A$7:$AW$5000,MATCH(DATE('Graphs ARA PJK'!D$4,MONTH($A115),DAY($A115)),'Data ARA PJK'!$A$7:$A$5000,0), MATCH('Graphs ARA PJK'!B$3,'Data ARA PJK'!$A$3:$X$3,0)), D114)</f>
        <v>1137</v>
      </c>
      <c r="E115" s="7">
        <f>_xlfn.IFNA(INDEX('Data ARA PJK'!$A$7:$AW$5000,MATCH(DATE('Graphs ARA PJK'!E$4,MONTH($A115),DAY($A115)),'Data ARA PJK'!$A$7:$A$5000,0), MATCH('Graphs ARA PJK'!B$3,'Data ARA PJK'!$A$3:$X$3,0)), E114)</f>
        <v>1150</v>
      </c>
      <c r="F115" s="7">
        <f>_xlfn.IFNA(INDEX('Data ARA PJK'!$A$7:$AW$5000,MATCH(DATE('Graphs ARA PJK'!F$4,MONTH($A115),DAY($A115)),'Data ARA PJK'!$A$7:$A$5000,0), MATCH('Graphs ARA PJK'!B$3,'Data ARA PJK'!$A$3:$X$3,0)), F114)</f>
        <v>1262</v>
      </c>
      <c r="G115" s="7" t="e">
        <f>_xlfn.IFNA(INDEX('Data ARA PJK'!$A$7:$AW$5000,MATCH(DATE('Graphs ARA PJK'!G$4,MONTH($A115),DAY($A115)),'Data ARA PJK'!$A$7:$A$5000,0), MATCH('Graphs ARA PJK'!B$3,'Data ARA PJK'!$A$3:$X$3,0)), G114)</f>
        <v>#N/A</v>
      </c>
      <c r="H115" s="7">
        <f t="shared" si="14"/>
        <v>1125</v>
      </c>
      <c r="I115" s="7">
        <f t="shared" si="15"/>
        <v>1262</v>
      </c>
      <c r="J115" s="7">
        <f t="shared" si="16"/>
        <v>137</v>
      </c>
      <c r="K115" s="9">
        <f t="shared" si="17"/>
        <v>45547</v>
      </c>
      <c r="L115" s="13">
        <f t="shared" si="18"/>
        <v>7435.8499999999995</v>
      </c>
      <c r="M115" s="13">
        <f t="shared" si="19"/>
        <v>7143.75</v>
      </c>
      <c r="N115" s="13">
        <f t="shared" si="20"/>
        <v>7219.95</v>
      </c>
      <c r="O115" s="13">
        <f t="shared" si="21"/>
        <v>7302.5</v>
      </c>
      <c r="P115" s="13">
        <f t="shared" si="22"/>
        <v>8013.7</v>
      </c>
      <c r="Q115" s="13" t="e">
        <f t="shared" si="23"/>
        <v>#N/A</v>
      </c>
      <c r="R115" s="13">
        <f t="shared" si="24"/>
        <v>7143.75</v>
      </c>
      <c r="S115" s="13">
        <f t="shared" si="25"/>
        <v>8013.7</v>
      </c>
      <c r="T115" s="13">
        <f t="shared" si="26"/>
        <v>869.94999999999982</v>
      </c>
    </row>
    <row r="116" spans="1:20">
      <c r="A116" s="9">
        <v>45546</v>
      </c>
      <c r="B116" s="7">
        <f>_xlfn.IFNA(INDEX('Data ARA PJK'!$A$7:$AW$5000,MATCH(DATE('Graphs ARA PJK'!B$4,MONTH($A116),DAY($A116)),'Data ARA PJK'!$A$7:$A$5000,0), MATCH('Graphs ARA PJK'!B$3,'Data ARA PJK'!$A$3:$X$3,0)), B115)</f>
        <v>1233</v>
      </c>
      <c r="C116" s="7">
        <f>_xlfn.IFNA(INDEX('Data ARA PJK'!$A$7:$AW$5000,MATCH(DATE('Graphs ARA PJK'!C$4,MONTH($A116),DAY($A116)),'Data ARA PJK'!$A$7:$A$5000,0), MATCH('Graphs ARA PJK'!B$3,'Data ARA PJK'!$A$3:$X$3,0)), C115)</f>
        <v>1125</v>
      </c>
      <c r="D116" s="7">
        <f>_xlfn.IFNA(INDEX('Data ARA PJK'!$A$7:$AW$5000,MATCH(DATE('Graphs ARA PJK'!D$4,MONTH($A116),DAY($A116)),'Data ARA PJK'!$A$7:$A$5000,0), MATCH('Graphs ARA PJK'!B$3,'Data ARA PJK'!$A$3:$X$3,0)), D115)</f>
        <v>1137</v>
      </c>
      <c r="E116" s="7">
        <f>_xlfn.IFNA(INDEX('Data ARA PJK'!$A$7:$AW$5000,MATCH(DATE('Graphs ARA PJK'!E$4,MONTH($A116),DAY($A116)),'Data ARA PJK'!$A$7:$A$5000,0), MATCH('Graphs ARA PJK'!B$3,'Data ARA PJK'!$A$3:$X$3,0)), E115)</f>
        <v>1150</v>
      </c>
      <c r="F116" s="7">
        <f>_xlfn.IFNA(INDEX('Data ARA PJK'!$A$7:$AW$5000,MATCH(DATE('Graphs ARA PJK'!F$4,MONTH($A116),DAY($A116)),'Data ARA PJK'!$A$7:$A$5000,0), MATCH('Graphs ARA PJK'!B$3,'Data ARA PJK'!$A$3:$X$3,0)), F115)</f>
        <v>1262</v>
      </c>
      <c r="G116" s="7" t="e">
        <f>_xlfn.IFNA(INDEX('Data ARA PJK'!$A$7:$AW$5000,MATCH(DATE('Graphs ARA PJK'!G$4,MONTH($A116),DAY($A116)),'Data ARA PJK'!$A$7:$A$5000,0), MATCH('Graphs ARA PJK'!B$3,'Data ARA PJK'!$A$3:$X$3,0)), G115)</f>
        <v>#N/A</v>
      </c>
      <c r="H116" s="7">
        <f t="shared" si="14"/>
        <v>1125</v>
      </c>
      <c r="I116" s="7">
        <f t="shared" si="15"/>
        <v>1262</v>
      </c>
      <c r="J116" s="7">
        <f t="shared" si="16"/>
        <v>137</v>
      </c>
      <c r="K116" s="9">
        <f t="shared" si="17"/>
        <v>45546</v>
      </c>
      <c r="L116" s="13">
        <f t="shared" si="18"/>
        <v>7829.5499999999993</v>
      </c>
      <c r="M116" s="13">
        <f t="shared" si="19"/>
        <v>7143.75</v>
      </c>
      <c r="N116" s="13">
        <f t="shared" si="20"/>
        <v>7219.95</v>
      </c>
      <c r="O116" s="13">
        <f t="shared" si="21"/>
        <v>7302.5</v>
      </c>
      <c r="P116" s="13">
        <f t="shared" si="22"/>
        <v>8013.7</v>
      </c>
      <c r="Q116" s="13" t="e">
        <f t="shared" si="23"/>
        <v>#N/A</v>
      </c>
      <c r="R116" s="13">
        <f t="shared" si="24"/>
        <v>7143.75</v>
      </c>
      <c r="S116" s="13">
        <f t="shared" si="25"/>
        <v>8013.7</v>
      </c>
      <c r="T116" s="13">
        <f t="shared" si="26"/>
        <v>869.94999999999982</v>
      </c>
    </row>
    <row r="117" spans="1:20">
      <c r="A117" s="9">
        <v>45545</v>
      </c>
      <c r="B117" s="7">
        <f>_xlfn.IFNA(INDEX('Data ARA PJK'!$A$7:$AW$5000,MATCH(DATE('Graphs ARA PJK'!B$4,MONTH($A117),DAY($A117)),'Data ARA PJK'!$A$7:$A$5000,0), MATCH('Graphs ARA PJK'!B$3,'Data ARA PJK'!$A$3:$X$3,0)), B116)</f>
        <v>1233</v>
      </c>
      <c r="C117" s="7">
        <f>_xlfn.IFNA(INDEX('Data ARA PJK'!$A$7:$AW$5000,MATCH(DATE('Graphs ARA PJK'!C$4,MONTH($A117),DAY($A117)),'Data ARA PJK'!$A$7:$A$5000,0), MATCH('Graphs ARA PJK'!B$3,'Data ARA PJK'!$A$3:$X$3,0)), C116)</f>
        <v>1131</v>
      </c>
      <c r="D117" s="7">
        <f>_xlfn.IFNA(INDEX('Data ARA PJK'!$A$7:$AW$5000,MATCH(DATE('Graphs ARA PJK'!D$4,MONTH($A117),DAY($A117)),'Data ARA PJK'!$A$7:$A$5000,0), MATCH('Graphs ARA PJK'!B$3,'Data ARA PJK'!$A$3:$X$3,0)), D116)</f>
        <v>1137</v>
      </c>
      <c r="E117" s="7">
        <f>_xlfn.IFNA(INDEX('Data ARA PJK'!$A$7:$AW$5000,MATCH(DATE('Graphs ARA PJK'!E$4,MONTH($A117),DAY($A117)),'Data ARA PJK'!$A$7:$A$5000,0), MATCH('Graphs ARA PJK'!B$3,'Data ARA PJK'!$A$3:$X$3,0)), E116)</f>
        <v>1150</v>
      </c>
      <c r="F117" s="7">
        <f>_xlfn.IFNA(INDEX('Data ARA PJK'!$A$7:$AW$5000,MATCH(DATE('Graphs ARA PJK'!F$4,MONTH($A117),DAY($A117)),'Data ARA PJK'!$A$7:$A$5000,0), MATCH('Graphs ARA PJK'!B$3,'Data ARA PJK'!$A$3:$X$3,0)), F116)</f>
        <v>1262</v>
      </c>
      <c r="G117" s="7" t="e">
        <f>_xlfn.IFNA(INDEX('Data ARA PJK'!$A$7:$AW$5000,MATCH(DATE('Graphs ARA PJK'!G$4,MONTH($A117),DAY($A117)),'Data ARA PJK'!$A$7:$A$5000,0), MATCH('Graphs ARA PJK'!B$3,'Data ARA PJK'!$A$3:$X$3,0)), G116)</f>
        <v>#N/A</v>
      </c>
      <c r="H117" s="7">
        <f t="shared" si="14"/>
        <v>1131</v>
      </c>
      <c r="I117" s="7">
        <f t="shared" si="15"/>
        <v>1262</v>
      </c>
      <c r="J117" s="7">
        <f t="shared" si="16"/>
        <v>131</v>
      </c>
      <c r="K117" s="9">
        <f t="shared" si="17"/>
        <v>45545</v>
      </c>
      <c r="L117" s="13">
        <f t="shared" si="18"/>
        <v>7829.5499999999993</v>
      </c>
      <c r="M117" s="13">
        <f t="shared" si="19"/>
        <v>7181.8499999999995</v>
      </c>
      <c r="N117" s="13">
        <f t="shared" si="20"/>
        <v>7219.95</v>
      </c>
      <c r="O117" s="13">
        <f t="shared" si="21"/>
        <v>7302.5</v>
      </c>
      <c r="P117" s="13">
        <f t="shared" si="22"/>
        <v>8013.7</v>
      </c>
      <c r="Q117" s="13" t="e">
        <f t="shared" si="23"/>
        <v>#N/A</v>
      </c>
      <c r="R117" s="13">
        <f t="shared" si="24"/>
        <v>7181.8499999999995</v>
      </c>
      <c r="S117" s="13">
        <f t="shared" si="25"/>
        <v>8013.7</v>
      </c>
      <c r="T117" s="13">
        <f t="shared" si="26"/>
        <v>831.85000000000036</v>
      </c>
    </row>
    <row r="118" spans="1:20">
      <c r="A118" s="9">
        <v>45544</v>
      </c>
      <c r="B118" s="7">
        <f>_xlfn.IFNA(INDEX('Data ARA PJK'!$A$7:$AW$5000,MATCH(DATE('Graphs ARA PJK'!B$4,MONTH($A118),DAY($A118)),'Data ARA PJK'!$A$7:$A$5000,0), MATCH('Graphs ARA PJK'!B$3,'Data ARA PJK'!$A$3:$X$3,0)), B117)</f>
        <v>1233</v>
      </c>
      <c r="C118" s="7">
        <f>_xlfn.IFNA(INDEX('Data ARA PJK'!$A$7:$AW$5000,MATCH(DATE('Graphs ARA PJK'!C$4,MONTH($A118),DAY($A118)),'Data ARA PJK'!$A$7:$A$5000,0), MATCH('Graphs ARA PJK'!B$3,'Data ARA PJK'!$A$3:$X$3,0)), C117)</f>
        <v>1131</v>
      </c>
      <c r="D118" s="7">
        <f>_xlfn.IFNA(INDEX('Data ARA PJK'!$A$7:$AW$5000,MATCH(DATE('Graphs ARA PJK'!D$4,MONTH($A118),DAY($A118)),'Data ARA PJK'!$A$7:$A$5000,0), MATCH('Graphs ARA PJK'!B$3,'Data ARA PJK'!$A$3:$X$3,0)), D117)</f>
        <v>1132</v>
      </c>
      <c r="E118" s="7">
        <f>_xlfn.IFNA(INDEX('Data ARA PJK'!$A$7:$AW$5000,MATCH(DATE('Graphs ARA PJK'!E$4,MONTH($A118),DAY($A118)),'Data ARA PJK'!$A$7:$A$5000,0), MATCH('Graphs ARA PJK'!B$3,'Data ARA PJK'!$A$3:$X$3,0)), E117)</f>
        <v>1150</v>
      </c>
      <c r="F118" s="7">
        <f>_xlfn.IFNA(INDEX('Data ARA PJK'!$A$7:$AW$5000,MATCH(DATE('Graphs ARA PJK'!F$4,MONTH($A118),DAY($A118)),'Data ARA PJK'!$A$7:$A$5000,0), MATCH('Graphs ARA PJK'!B$3,'Data ARA PJK'!$A$3:$X$3,0)), F117)</f>
        <v>1262</v>
      </c>
      <c r="G118" s="7" t="e">
        <f>_xlfn.IFNA(INDEX('Data ARA PJK'!$A$7:$AW$5000,MATCH(DATE('Graphs ARA PJK'!G$4,MONTH($A118),DAY($A118)),'Data ARA PJK'!$A$7:$A$5000,0), MATCH('Graphs ARA PJK'!B$3,'Data ARA PJK'!$A$3:$X$3,0)), G117)</f>
        <v>#N/A</v>
      </c>
      <c r="H118" s="7">
        <f t="shared" si="14"/>
        <v>1131</v>
      </c>
      <c r="I118" s="7">
        <f t="shared" si="15"/>
        <v>1262</v>
      </c>
      <c r="J118" s="7">
        <f t="shared" si="16"/>
        <v>131</v>
      </c>
      <c r="K118" s="9">
        <f t="shared" si="17"/>
        <v>45544</v>
      </c>
      <c r="L118" s="13">
        <f t="shared" si="18"/>
        <v>7829.5499999999993</v>
      </c>
      <c r="M118" s="13">
        <f t="shared" si="19"/>
        <v>7181.8499999999995</v>
      </c>
      <c r="N118" s="13">
        <f t="shared" si="20"/>
        <v>7188.2</v>
      </c>
      <c r="O118" s="13">
        <f t="shared" si="21"/>
        <v>7302.5</v>
      </c>
      <c r="P118" s="13">
        <f t="shared" si="22"/>
        <v>8013.7</v>
      </c>
      <c r="Q118" s="13" t="e">
        <f t="shared" si="23"/>
        <v>#N/A</v>
      </c>
      <c r="R118" s="13">
        <f t="shared" si="24"/>
        <v>7181.8499999999995</v>
      </c>
      <c r="S118" s="13">
        <f t="shared" si="25"/>
        <v>8013.7</v>
      </c>
      <c r="T118" s="13">
        <f t="shared" si="26"/>
        <v>831.85000000000036</v>
      </c>
    </row>
    <row r="119" spans="1:20">
      <c r="A119" s="9">
        <v>45543</v>
      </c>
      <c r="B119" s="7">
        <f>_xlfn.IFNA(INDEX('Data ARA PJK'!$A$7:$AW$5000,MATCH(DATE('Graphs ARA PJK'!B$4,MONTH($A119),DAY($A119)),'Data ARA PJK'!$A$7:$A$5000,0), MATCH('Graphs ARA PJK'!B$3,'Data ARA PJK'!$A$3:$X$3,0)), B118)</f>
        <v>1233</v>
      </c>
      <c r="C119" s="7">
        <f>_xlfn.IFNA(INDEX('Data ARA PJK'!$A$7:$AW$5000,MATCH(DATE('Graphs ARA PJK'!C$4,MONTH($A119),DAY($A119)),'Data ARA PJK'!$A$7:$A$5000,0), MATCH('Graphs ARA PJK'!B$3,'Data ARA PJK'!$A$3:$X$3,0)), C118)</f>
        <v>1131</v>
      </c>
      <c r="D119" s="7">
        <f>_xlfn.IFNA(INDEX('Data ARA PJK'!$A$7:$AW$5000,MATCH(DATE('Graphs ARA PJK'!D$4,MONTH($A119),DAY($A119)),'Data ARA PJK'!$A$7:$A$5000,0), MATCH('Graphs ARA PJK'!B$3,'Data ARA PJK'!$A$3:$X$3,0)), D118)</f>
        <v>1132</v>
      </c>
      <c r="E119" s="7">
        <f>_xlfn.IFNA(INDEX('Data ARA PJK'!$A$7:$AW$5000,MATCH(DATE('Graphs ARA PJK'!E$4,MONTH($A119),DAY($A119)),'Data ARA PJK'!$A$7:$A$5000,0), MATCH('Graphs ARA PJK'!B$3,'Data ARA PJK'!$A$3:$X$3,0)), E118)</f>
        <v>1048</v>
      </c>
      <c r="F119" s="7">
        <f>_xlfn.IFNA(INDEX('Data ARA PJK'!$A$7:$AW$5000,MATCH(DATE('Graphs ARA PJK'!F$4,MONTH($A119),DAY($A119)),'Data ARA PJK'!$A$7:$A$5000,0), MATCH('Graphs ARA PJK'!B$3,'Data ARA PJK'!$A$3:$X$3,0)), F118)</f>
        <v>1262</v>
      </c>
      <c r="G119" s="7" t="e">
        <f>_xlfn.IFNA(INDEX('Data ARA PJK'!$A$7:$AW$5000,MATCH(DATE('Graphs ARA PJK'!G$4,MONTH($A119),DAY($A119)),'Data ARA PJK'!$A$7:$A$5000,0), MATCH('Graphs ARA PJK'!B$3,'Data ARA PJK'!$A$3:$X$3,0)), G118)</f>
        <v>#N/A</v>
      </c>
      <c r="H119" s="7">
        <f t="shared" si="14"/>
        <v>1048</v>
      </c>
      <c r="I119" s="7">
        <f t="shared" si="15"/>
        <v>1262</v>
      </c>
      <c r="J119" s="7">
        <f t="shared" si="16"/>
        <v>214</v>
      </c>
      <c r="K119" s="9">
        <f t="shared" si="17"/>
        <v>45543</v>
      </c>
      <c r="L119" s="13">
        <f t="shared" si="18"/>
        <v>7829.5499999999993</v>
      </c>
      <c r="M119" s="13">
        <f t="shared" si="19"/>
        <v>7181.8499999999995</v>
      </c>
      <c r="N119" s="13">
        <f t="shared" si="20"/>
        <v>7188.2</v>
      </c>
      <c r="O119" s="13">
        <f t="shared" si="21"/>
        <v>6654.7999999999993</v>
      </c>
      <c r="P119" s="13">
        <f t="shared" si="22"/>
        <v>8013.7</v>
      </c>
      <c r="Q119" s="13" t="e">
        <f t="shared" si="23"/>
        <v>#N/A</v>
      </c>
      <c r="R119" s="13">
        <f t="shared" si="24"/>
        <v>6654.7999999999993</v>
      </c>
      <c r="S119" s="13">
        <f t="shared" si="25"/>
        <v>8013.7</v>
      </c>
      <c r="T119" s="13">
        <f t="shared" si="26"/>
        <v>1358.9000000000005</v>
      </c>
    </row>
    <row r="120" spans="1:20">
      <c r="A120" s="9">
        <v>45542</v>
      </c>
      <c r="B120" s="7">
        <f>_xlfn.IFNA(INDEX('Data ARA PJK'!$A$7:$AW$5000,MATCH(DATE('Graphs ARA PJK'!B$4,MONTH($A120),DAY($A120)),'Data ARA PJK'!$A$7:$A$5000,0), MATCH('Graphs ARA PJK'!B$3,'Data ARA PJK'!$A$3:$X$3,0)), B119)</f>
        <v>1233</v>
      </c>
      <c r="C120" s="7">
        <f>_xlfn.IFNA(INDEX('Data ARA PJK'!$A$7:$AW$5000,MATCH(DATE('Graphs ARA PJK'!C$4,MONTH($A120),DAY($A120)),'Data ARA PJK'!$A$7:$A$5000,0), MATCH('Graphs ARA PJK'!B$3,'Data ARA PJK'!$A$3:$X$3,0)), C119)</f>
        <v>1131</v>
      </c>
      <c r="D120" s="7">
        <f>_xlfn.IFNA(INDEX('Data ARA PJK'!$A$7:$AW$5000,MATCH(DATE('Graphs ARA PJK'!D$4,MONTH($A120),DAY($A120)),'Data ARA PJK'!$A$7:$A$5000,0), MATCH('Graphs ARA PJK'!B$3,'Data ARA PJK'!$A$3:$X$3,0)), D119)</f>
        <v>1132</v>
      </c>
      <c r="E120" s="7">
        <f>_xlfn.IFNA(INDEX('Data ARA PJK'!$A$7:$AW$5000,MATCH(DATE('Graphs ARA PJK'!E$4,MONTH($A120),DAY($A120)),'Data ARA PJK'!$A$7:$A$5000,0), MATCH('Graphs ARA PJK'!B$3,'Data ARA PJK'!$A$3:$X$3,0)), E119)</f>
        <v>1048</v>
      </c>
      <c r="F120" s="7">
        <f>_xlfn.IFNA(INDEX('Data ARA PJK'!$A$7:$AW$5000,MATCH(DATE('Graphs ARA PJK'!F$4,MONTH($A120),DAY($A120)),'Data ARA PJK'!$A$7:$A$5000,0), MATCH('Graphs ARA PJK'!B$3,'Data ARA PJK'!$A$3:$X$3,0)), F119)</f>
        <v>1262</v>
      </c>
      <c r="G120" s="7" t="e">
        <f>_xlfn.IFNA(INDEX('Data ARA PJK'!$A$7:$AW$5000,MATCH(DATE('Graphs ARA PJK'!G$4,MONTH($A120),DAY($A120)),'Data ARA PJK'!$A$7:$A$5000,0), MATCH('Graphs ARA PJK'!B$3,'Data ARA PJK'!$A$3:$X$3,0)), G119)</f>
        <v>#N/A</v>
      </c>
      <c r="H120" s="7">
        <f t="shared" si="14"/>
        <v>1048</v>
      </c>
      <c r="I120" s="7">
        <f t="shared" si="15"/>
        <v>1262</v>
      </c>
      <c r="J120" s="7">
        <f t="shared" si="16"/>
        <v>214</v>
      </c>
      <c r="K120" s="9">
        <f t="shared" si="17"/>
        <v>45542</v>
      </c>
      <c r="L120" s="13">
        <f t="shared" si="18"/>
        <v>7829.5499999999993</v>
      </c>
      <c r="M120" s="13">
        <f t="shared" si="19"/>
        <v>7181.8499999999995</v>
      </c>
      <c r="N120" s="13">
        <f t="shared" si="20"/>
        <v>7188.2</v>
      </c>
      <c r="O120" s="13">
        <f t="shared" si="21"/>
        <v>6654.7999999999993</v>
      </c>
      <c r="P120" s="13">
        <f t="shared" si="22"/>
        <v>8013.7</v>
      </c>
      <c r="Q120" s="13" t="e">
        <f t="shared" si="23"/>
        <v>#N/A</v>
      </c>
      <c r="R120" s="13">
        <f t="shared" si="24"/>
        <v>6654.7999999999993</v>
      </c>
      <c r="S120" s="13">
        <f t="shared" si="25"/>
        <v>8013.7</v>
      </c>
      <c r="T120" s="13">
        <f t="shared" si="26"/>
        <v>1358.9000000000005</v>
      </c>
    </row>
    <row r="121" spans="1:20">
      <c r="A121" s="9">
        <v>45541</v>
      </c>
      <c r="B121" s="7">
        <f>_xlfn.IFNA(INDEX('Data ARA PJK'!$A$7:$AW$5000,MATCH(DATE('Graphs ARA PJK'!B$4,MONTH($A121),DAY($A121)),'Data ARA PJK'!$A$7:$A$5000,0), MATCH('Graphs ARA PJK'!B$3,'Data ARA PJK'!$A$3:$X$3,0)), B120)</f>
        <v>1233</v>
      </c>
      <c r="C121" s="7">
        <f>_xlfn.IFNA(INDEX('Data ARA PJK'!$A$7:$AW$5000,MATCH(DATE('Graphs ARA PJK'!C$4,MONTH($A121),DAY($A121)),'Data ARA PJK'!$A$7:$A$5000,0), MATCH('Graphs ARA PJK'!B$3,'Data ARA PJK'!$A$3:$X$3,0)), C120)</f>
        <v>1131</v>
      </c>
      <c r="D121" s="7">
        <f>_xlfn.IFNA(INDEX('Data ARA PJK'!$A$7:$AW$5000,MATCH(DATE('Graphs ARA PJK'!D$4,MONTH($A121),DAY($A121)),'Data ARA PJK'!$A$7:$A$5000,0), MATCH('Graphs ARA PJK'!B$3,'Data ARA PJK'!$A$3:$X$3,0)), D120)</f>
        <v>1132</v>
      </c>
      <c r="E121" s="7">
        <f>_xlfn.IFNA(INDEX('Data ARA PJK'!$A$7:$AW$5000,MATCH(DATE('Graphs ARA PJK'!E$4,MONTH($A121),DAY($A121)),'Data ARA PJK'!$A$7:$A$5000,0), MATCH('Graphs ARA PJK'!B$3,'Data ARA PJK'!$A$3:$X$3,0)), E120)</f>
        <v>1048</v>
      </c>
      <c r="F121" s="7">
        <f>_xlfn.IFNA(INDEX('Data ARA PJK'!$A$7:$AW$5000,MATCH(DATE('Graphs ARA PJK'!F$4,MONTH($A121),DAY($A121)),'Data ARA PJK'!$A$7:$A$5000,0), MATCH('Graphs ARA PJK'!B$3,'Data ARA PJK'!$A$3:$X$3,0)), F120)</f>
        <v>1242</v>
      </c>
      <c r="G121" s="7" t="e">
        <f>_xlfn.IFNA(INDEX('Data ARA PJK'!$A$7:$AW$5000,MATCH(DATE('Graphs ARA PJK'!G$4,MONTH($A121),DAY($A121)),'Data ARA PJK'!$A$7:$A$5000,0), MATCH('Graphs ARA PJK'!B$3,'Data ARA PJK'!$A$3:$X$3,0)), G120)</f>
        <v>#N/A</v>
      </c>
      <c r="H121" s="7">
        <f t="shared" si="14"/>
        <v>1048</v>
      </c>
      <c r="I121" s="7">
        <f t="shared" si="15"/>
        <v>1242</v>
      </c>
      <c r="J121" s="7">
        <f t="shared" si="16"/>
        <v>194</v>
      </c>
      <c r="K121" s="9">
        <f t="shared" si="17"/>
        <v>45541</v>
      </c>
      <c r="L121" s="13">
        <f t="shared" si="18"/>
        <v>7829.5499999999993</v>
      </c>
      <c r="M121" s="13">
        <f t="shared" si="19"/>
        <v>7181.8499999999995</v>
      </c>
      <c r="N121" s="13">
        <f t="shared" si="20"/>
        <v>7188.2</v>
      </c>
      <c r="O121" s="13">
        <f t="shared" si="21"/>
        <v>6654.7999999999993</v>
      </c>
      <c r="P121" s="13">
        <f t="shared" si="22"/>
        <v>7886.7</v>
      </c>
      <c r="Q121" s="13" t="e">
        <f t="shared" si="23"/>
        <v>#N/A</v>
      </c>
      <c r="R121" s="13">
        <f t="shared" si="24"/>
        <v>6654.7999999999993</v>
      </c>
      <c r="S121" s="13">
        <f t="shared" si="25"/>
        <v>7886.7</v>
      </c>
      <c r="T121" s="13">
        <f t="shared" si="26"/>
        <v>1231.9000000000005</v>
      </c>
    </row>
    <row r="122" spans="1:20">
      <c r="A122" s="9">
        <v>45540</v>
      </c>
      <c r="B122" s="7">
        <f>_xlfn.IFNA(INDEX('Data ARA PJK'!$A$7:$AW$5000,MATCH(DATE('Graphs ARA PJK'!B$4,MONTH($A122),DAY($A122)),'Data ARA PJK'!$A$7:$A$5000,0), MATCH('Graphs ARA PJK'!B$3,'Data ARA PJK'!$A$3:$X$3,0)), B121)</f>
        <v>1233</v>
      </c>
      <c r="C122" s="7">
        <f>_xlfn.IFNA(INDEX('Data ARA PJK'!$A$7:$AW$5000,MATCH(DATE('Graphs ARA PJK'!C$4,MONTH($A122),DAY($A122)),'Data ARA PJK'!$A$7:$A$5000,0), MATCH('Graphs ARA PJK'!B$3,'Data ARA PJK'!$A$3:$X$3,0)), C121)</f>
        <v>1131</v>
      </c>
      <c r="D122" s="7">
        <f>_xlfn.IFNA(INDEX('Data ARA PJK'!$A$7:$AW$5000,MATCH(DATE('Graphs ARA PJK'!D$4,MONTH($A122),DAY($A122)),'Data ARA PJK'!$A$7:$A$5000,0), MATCH('Graphs ARA PJK'!B$3,'Data ARA PJK'!$A$3:$X$3,0)), D121)</f>
        <v>1132</v>
      </c>
      <c r="E122" s="7">
        <f>_xlfn.IFNA(INDEX('Data ARA PJK'!$A$7:$AW$5000,MATCH(DATE('Graphs ARA PJK'!E$4,MONTH($A122),DAY($A122)),'Data ARA PJK'!$A$7:$A$5000,0), MATCH('Graphs ARA PJK'!B$3,'Data ARA PJK'!$A$3:$X$3,0)), E121)</f>
        <v>1048</v>
      </c>
      <c r="F122" s="7">
        <f>_xlfn.IFNA(INDEX('Data ARA PJK'!$A$7:$AW$5000,MATCH(DATE('Graphs ARA PJK'!F$4,MONTH($A122),DAY($A122)),'Data ARA PJK'!$A$7:$A$5000,0), MATCH('Graphs ARA PJK'!B$3,'Data ARA PJK'!$A$3:$X$3,0)), F121)</f>
        <v>1242</v>
      </c>
      <c r="G122" s="7" t="e">
        <f>_xlfn.IFNA(INDEX('Data ARA PJK'!$A$7:$AW$5000,MATCH(DATE('Graphs ARA PJK'!G$4,MONTH($A122),DAY($A122)),'Data ARA PJK'!$A$7:$A$5000,0), MATCH('Graphs ARA PJK'!B$3,'Data ARA PJK'!$A$3:$X$3,0)), G121)</f>
        <v>#N/A</v>
      </c>
      <c r="H122" s="7">
        <f t="shared" si="14"/>
        <v>1048</v>
      </c>
      <c r="I122" s="7">
        <f t="shared" si="15"/>
        <v>1242</v>
      </c>
      <c r="J122" s="7">
        <f t="shared" si="16"/>
        <v>194</v>
      </c>
      <c r="K122" s="9">
        <f t="shared" si="17"/>
        <v>45540</v>
      </c>
      <c r="L122" s="13">
        <f t="shared" si="18"/>
        <v>7829.5499999999993</v>
      </c>
      <c r="M122" s="13">
        <f t="shared" si="19"/>
        <v>7181.8499999999995</v>
      </c>
      <c r="N122" s="13">
        <f t="shared" si="20"/>
        <v>7188.2</v>
      </c>
      <c r="O122" s="13">
        <f t="shared" si="21"/>
        <v>6654.7999999999993</v>
      </c>
      <c r="P122" s="13">
        <f t="shared" si="22"/>
        <v>7886.7</v>
      </c>
      <c r="Q122" s="13" t="e">
        <f t="shared" si="23"/>
        <v>#N/A</v>
      </c>
      <c r="R122" s="13">
        <f t="shared" si="24"/>
        <v>6654.7999999999993</v>
      </c>
      <c r="S122" s="13">
        <f t="shared" si="25"/>
        <v>7886.7</v>
      </c>
      <c r="T122" s="13">
        <f t="shared" si="26"/>
        <v>1231.9000000000005</v>
      </c>
    </row>
    <row r="123" spans="1:20">
      <c r="A123" s="9">
        <v>45539</v>
      </c>
      <c r="B123" s="7">
        <f>_xlfn.IFNA(INDEX('Data ARA PJK'!$A$7:$AW$5000,MATCH(DATE('Graphs ARA PJK'!B$4,MONTH($A123),DAY($A123)),'Data ARA PJK'!$A$7:$A$5000,0), MATCH('Graphs ARA PJK'!B$3,'Data ARA PJK'!$A$3:$X$3,0)), B122)</f>
        <v>1057</v>
      </c>
      <c r="C123" s="7">
        <f>_xlfn.IFNA(INDEX('Data ARA PJK'!$A$7:$AW$5000,MATCH(DATE('Graphs ARA PJK'!C$4,MONTH($A123),DAY($A123)),'Data ARA PJK'!$A$7:$A$5000,0), MATCH('Graphs ARA PJK'!B$3,'Data ARA PJK'!$A$3:$X$3,0)), C122)</f>
        <v>1131</v>
      </c>
      <c r="D123" s="7">
        <f>_xlfn.IFNA(INDEX('Data ARA PJK'!$A$7:$AW$5000,MATCH(DATE('Graphs ARA PJK'!D$4,MONTH($A123),DAY($A123)),'Data ARA PJK'!$A$7:$A$5000,0), MATCH('Graphs ARA PJK'!B$3,'Data ARA PJK'!$A$3:$X$3,0)), D122)</f>
        <v>1132</v>
      </c>
      <c r="E123" s="7">
        <f>_xlfn.IFNA(INDEX('Data ARA PJK'!$A$7:$AW$5000,MATCH(DATE('Graphs ARA PJK'!E$4,MONTH($A123),DAY($A123)),'Data ARA PJK'!$A$7:$A$5000,0), MATCH('Graphs ARA PJK'!B$3,'Data ARA PJK'!$A$3:$X$3,0)), E122)</f>
        <v>1048</v>
      </c>
      <c r="F123" s="7">
        <f>_xlfn.IFNA(INDEX('Data ARA PJK'!$A$7:$AW$5000,MATCH(DATE('Graphs ARA PJK'!F$4,MONTH($A123),DAY($A123)),'Data ARA PJK'!$A$7:$A$5000,0), MATCH('Graphs ARA PJK'!B$3,'Data ARA PJK'!$A$3:$X$3,0)), F122)</f>
        <v>1242</v>
      </c>
      <c r="G123" s="7" t="e">
        <f>_xlfn.IFNA(INDEX('Data ARA PJK'!$A$7:$AW$5000,MATCH(DATE('Graphs ARA PJK'!G$4,MONTH($A123),DAY($A123)),'Data ARA PJK'!$A$7:$A$5000,0), MATCH('Graphs ARA PJK'!B$3,'Data ARA PJK'!$A$3:$X$3,0)), G122)</f>
        <v>#N/A</v>
      </c>
      <c r="H123" s="7">
        <f t="shared" si="14"/>
        <v>1048</v>
      </c>
      <c r="I123" s="7">
        <f t="shared" si="15"/>
        <v>1242</v>
      </c>
      <c r="J123" s="7">
        <f t="shared" si="16"/>
        <v>194</v>
      </c>
      <c r="K123" s="9">
        <f t="shared" si="17"/>
        <v>45539</v>
      </c>
      <c r="L123" s="13">
        <f t="shared" si="18"/>
        <v>6711.95</v>
      </c>
      <c r="M123" s="13">
        <f t="shared" si="19"/>
        <v>7181.8499999999995</v>
      </c>
      <c r="N123" s="13">
        <f t="shared" si="20"/>
        <v>7188.2</v>
      </c>
      <c r="O123" s="13">
        <f t="shared" si="21"/>
        <v>6654.7999999999993</v>
      </c>
      <c r="P123" s="13">
        <f t="shared" si="22"/>
        <v>7886.7</v>
      </c>
      <c r="Q123" s="13" t="e">
        <f t="shared" si="23"/>
        <v>#N/A</v>
      </c>
      <c r="R123" s="13">
        <f t="shared" si="24"/>
        <v>6654.7999999999993</v>
      </c>
      <c r="S123" s="13">
        <f t="shared" si="25"/>
        <v>7886.7</v>
      </c>
      <c r="T123" s="13">
        <f t="shared" si="26"/>
        <v>1231.9000000000005</v>
      </c>
    </row>
    <row r="124" spans="1:20">
      <c r="A124" s="9">
        <v>45538</v>
      </c>
      <c r="B124" s="7">
        <f>_xlfn.IFNA(INDEX('Data ARA PJK'!$A$7:$AW$5000,MATCH(DATE('Graphs ARA PJK'!B$4,MONTH($A124),DAY($A124)),'Data ARA PJK'!$A$7:$A$5000,0), MATCH('Graphs ARA PJK'!B$3,'Data ARA PJK'!$A$3:$X$3,0)), B123)</f>
        <v>1057</v>
      </c>
      <c r="C124" s="7">
        <f>_xlfn.IFNA(INDEX('Data ARA PJK'!$A$7:$AW$5000,MATCH(DATE('Graphs ARA PJK'!C$4,MONTH($A124),DAY($A124)),'Data ARA PJK'!$A$7:$A$5000,0), MATCH('Graphs ARA PJK'!B$3,'Data ARA PJK'!$A$3:$X$3,0)), C123)</f>
        <v>1184</v>
      </c>
      <c r="D124" s="7">
        <f>_xlfn.IFNA(INDEX('Data ARA PJK'!$A$7:$AW$5000,MATCH(DATE('Graphs ARA PJK'!D$4,MONTH($A124),DAY($A124)),'Data ARA PJK'!$A$7:$A$5000,0), MATCH('Graphs ARA PJK'!B$3,'Data ARA PJK'!$A$3:$X$3,0)), D123)</f>
        <v>1132</v>
      </c>
      <c r="E124" s="7">
        <f>_xlfn.IFNA(INDEX('Data ARA PJK'!$A$7:$AW$5000,MATCH(DATE('Graphs ARA PJK'!E$4,MONTH($A124),DAY($A124)),'Data ARA PJK'!$A$7:$A$5000,0), MATCH('Graphs ARA PJK'!B$3,'Data ARA PJK'!$A$3:$X$3,0)), E123)</f>
        <v>1048</v>
      </c>
      <c r="F124" s="7">
        <f>_xlfn.IFNA(INDEX('Data ARA PJK'!$A$7:$AW$5000,MATCH(DATE('Graphs ARA PJK'!F$4,MONTH($A124),DAY($A124)),'Data ARA PJK'!$A$7:$A$5000,0), MATCH('Graphs ARA PJK'!B$3,'Data ARA PJK'!$A$3:$X$3,0)), F123)</f>
        <v>1242</v>
      </c>
      <c r="G124" s="7" t="e">
        <f>_xlfn.IFNA(INDEX('Data ARA PJK'!$A$7:$AW$5000,MATCH(DATE('Graphs ARA PJK'!G$4,MONTH($A124),DAY($A124)),'Data ARA PJK'!$A$7:$A$5000,0), MATCH('Graphs ARA PJK'!B$3,'Data ARA PJK'!$A$3:$X$3,0)), G123)</f>
        <v>#N/A</v>
      </c>
      <c r="H124" s="7">
        <f t="shared" si="14"/>
        <v>1048</v>
      </c>
      <c r="I124" s="7">
        <f t="shared" si="15"/>
        <v>1242</v>
      </c>
      <c r="J124" s="7">
        <f t="shared" si="16"/>
        <v>194</v>
      </c>
      <c r="K124" s="9">
        <f t="shared" si="17"/>
        <v>45538</v>
      </c>
      <c r="L124" s="13">
        <f t="shared" si="18"/>
        <v>6711.95</v>
      </c>
      <c r="M124" s="13">
        <f t="shared" si="19"/>
        <v>7518.4</v>
      </c>
      <c r="N124" s="13">
        <f t="shared" si="20"/>
        <v>7188.2</v>
      </c>
      <c r="O124" s="13">
        <f t="shared" si="21"/>
        <v>6654.7999999999993</v>
      </c>
      <c r="P124" s="13">
        <f t="shared" si="22"/>
        <v>7886.7</v>
      </c>
      <c r="Q124" s="13" t="e">
        <f t="shared" si="23"/>
        <v>#N/A</v>
      </c>
      <c r="R124" s="13">
        <f t="shared" si="24"/>
        <v>6654.7999999999993</v>
      </c>
      <c r="S124" s="13">
        <f t="shared" si="25"/>
        <v>7886.7</v>
      </c>
      <c r="T124" s="13">
        <f t="shared" si="26"/>
        <v>1231.9000000000005</v>
      </c>
    </row>
    <row r="125" spans="1:20">
      <c r="A125" s="9">
        <v>45537</v>
      </c>
      <c r="B125" s="7">
        <f>_xlfn.IFNA(INDEX('Data ARA PJK'!$A$7:$AW$5000,MATCH(DATE('Graphs ARA PJK'!B$4,MONTH($A125),DAY($A125)),'Data ARA PJK'!$A$7:$A$5000,0), MATCH('Graphs ARA PJK'!B$3,'Data ARA PJK'!$A$3:$X$3,0)), B124)</f>
        <v>1057</v>
      </c>
      <c r="C125" s="7">
        <f>_xlfn.IFNA(INDEX('Data ARA PJK'!$A$7:$AW$5000,MATCH(DATE('Graphs ARA PJK'!C$4,MONTH($A125),DAY($A125)),'Data ARA PJK'!$A$7:$A$5000,0), MATCH('Graphs ARA PJK'!B$3,'Data ARA PJK'!$A$3:$X$3,0)), C124)</f>
        <v>1184</v>
      </c>
      <c r="D125" s="7">
        <f>_xlfn.IFNA(INDEX('Data ARA PJK'!$A$7:$AW$5000,MATCH(DATE('Graphs ARA PJK'!D$4,MONTH($A125),DAY($A125)),'Data ARA PJK'!$A$7:$A$5000,0), MATCH('Graphs ARA PJK'!B$3,'Data ARA PJK'!$A$3:$X$3,0)), D124)</f>
        <v>1142</v>
      </c>
      <c r="E125" s="7">
        <f>_xlfn.IFNA(INDEX('Data ARA PJK'!$A$7:$AW$5000,MATCH(DATE('Graphs ARA PJK'!E$4,MONTH($A125),DAY($A125)),'Data ARA PJK'!$A$7:$A$5000,0), MATCH('Graphs ARA PJK'!B$3,'Data ARA PJK'!$A$3:$X$3,0)), E124)</f>
        <v>1048</v>
      </c>
      <c r="F125" s="7">
        <f>_xlfn.IFNA(INDEX('Data ARA PJK'!$A$7:$AW$5000,MATCH(DATE('Graphs ARA PJK'!F$4,MONTH($A125),DAY($A125)),'Data ARA PJK'!$A$7:$A$5000,0), MATCH('Graphs ARA PJK'!B$3,'Data ARA PJK'!$A$3:$X$3,0)), F124)</f>
        <v>1242</v>
      </c>
      <c r="G125" s="7" t="e">
        <f>_xlfn.IFNA(INDEX('Data ARA PJK'!$A$7:$AW$5000,MATCH(DATE('Graphs ARA PJK'!G$4,MONTH($A125),DAY($A125)),'Data ARA PJK'!$A$7:$A$5000,0), MATCH('Graphs ARA PJK'!B$3,'Data ARA PJK'!$A$3:$X$3,0)), G124)</f>
        <v>#N/A</v>
      </c>
      <c r="H125" s="7">
        <f t="shared" si="14"/>
        <v>1048</v>
      </c>
      <c r="I125" s="7">
        <f t="shared" si="15"/>
        <v>1242</v>
      </c>
      <c r="J125" s="7">
        <f t="shared" si="16"/>
        <v>194</v>
      </c>
      <c r="K125" s="9">
        <f t="shared" si="17"/>
        <v>45537</v>
      </c>
      <c r="L125" s="13">
        <f t="shared" si="18"/>
        <v>6711.95</v>
      </c>
      <c r="M125" s="13">
        <f t="shared" si="19"/>
        <v>7518.4</v>
      </c>
      <c r="N125" s="13">
        <f t="shared" si="20"/>
        <v>7251.7</v>
      </c>
      <c r="O125" s="13">
        <f t="shared" si="21"/>
        <v>6654.7999999999993</v>
      </c>
      <c r="P125" s="13">
        <f t="shared" si="22"/>
        <v>7886.7</v>
      </c>
      <c r="Q125" s="13" t="e">
        <f t="shared" si="23"/>
        <v>#N/A</v>
      </c>
      <c r="R125" s="13">
        <f t="shared" si="24"/>
        <v>6654.7999999999993</v>
      </c>
      <c r="S125" s="13">
        <f t="shared" si="25"/>
        <v>7886.7</v>
      </c>
      <c r="T125" s="13">
        <f t="shared" si="26"/>
        <v>1231.9000000000005</v>
      </c>
    </row>
    <row r="126" spans="1:20">
      <c r="A126" s="9">
        <v>45536</v>
      </c>
      <c r="B126" s="7">
        <f>_xlfn.IFNA(INDEX('Data ARA PJK'!$A$7:$AW$5000,MATCH(DATE('Graphs ARA PJK'!B$4,MONTH($A126),DAY($A126)),'Data ARA PJK'!$A$7:$A$5000,0), MATCH('Graphs ARA PJK'!B$3,'Data ARA PJK'!$A$3:$X$3,0)), B125)</f>
        <v>1057</v>
      </c>
      <c r="C126" s="7">
        <f>_xlfn.IFNA(INDEX('Data ARA PJK'!$A$7:$AW$5000,MATCH(DATE('Graphs ARA PJK'!C$4,MONTH($A126),DAY($A126)),'Data ARA PJK'!$A$7:$A$5000,0), MATCH('Graphs ARA PJK'!B$3,'Data ARA PJK'!$A$3:$X$3,0)), C125)</f>
        <v>1184</v>
      </c>
      <c r="D126" s="7">
        <f>_xlfn.IFNA(INDEX('Data ARA PJK'!$A$7:$AW$5000,MATCH(DATE('Graphs ARA PJK'!D$4,MONTH($A126),DAY($A126)),'Data ARA PJK'!$A$7:$A$5000,0), MATCH('Graphs ARA PJK'!B$3,'Data ARA PJK'!$A$3:$X$3,0)), D125)</f>
        <v>1142</v>
      </c>
      <c r="E126" s="7">
        <f>_xlfn.IFNA(INDEX('Data ARA PJK'!$A$7:$AW$5000,MATCH(DATE('Graphs ARA PJK'!E$4,MONTH($A126),DAY($A126)),'Data ARA PJK'!$A$7:$A$5000,0), MATCH('Graphs ARA PJK'!B$3,'Data ARA PJK'!$A$3:$X$3,0)), E125)</f>
        <v>1072</v>
      </c>
      <c r="F126" s="7">
        <f>_xlfn.IFNA(INDEX('Data ARA PJK'!$A$7:$AW$5000,MATCH(DATE('Graphs ARA PJK'!F$4,MONTH($A126),DAY($A126)),'Data ARA PJK'!$A$7:$A$5000,0), MATCH('Graphs ARA PJK'!B$3,'Data ARA PJK'!$A$3:$X$3,0)), F125)</f>
        <v>1242</v>
      </c>
      <c r="G126" s="7" t="e">
        <f>_xlfn.IFNA(INDEX('Data ARA PJK'!$A$7:$AW$5000,MATCH(DATE('Graphs ARA PJK'!G$4,MONTH($A126),DAY($A126)),'Data ARA PJK'!$A$7:$A$5000,0), MATCH('Graphs ARA PJK'!B$3,'Data ARA PJK'!$A$3:$X$3,0)), G125)</f>
        <v>#N/A</v>
      </c>
      <c r="H126" s="7">
        <f t="shared" si="14"/>
        <v>1057</v>
      </c>
      <c r="I126" s="7">
        <f t="shared" si="15"/>
        <v>1242</v>
      </c>
      <c r="J126" s="7">
        <f t="shared" si="16"/>
        <v>185</v>
      </c>
      <c r="K126" s="9">
        <f t="shared" si="17"/>
        <v>45536</v>
      </c>
      <c r="L126" s="13">
        <f t="shared" si="18"/>
        <v>6711.95</v>
      </c>
      <c r="M126" s="13">
        <f t="shared" si="19"/>
        <v>7518.4</v>
      </c>
      <c r="N126" s="13">
        <f t="shared" si="20"/>
        <v>7251.7</v>
      </c>
      <c r="O126" s="13">
        <f t="shared" si="21"/>
        <v>6807.2</v>
      </c>
      <c r="P126" s="13">
        <f t="shared" si="22"/>
        <v>7886.7</v>
      </c>
      <c r="Q126" s="13" t="e">
        <f t="shared" si="23"/>
        <v>#N/A</v>
      </c>
      <c r="R126" s="13">
        <f t="shared" si="24"/>
        <v>6711.95</v>
      </c>
      <c r="S126" s="13">
        <f t="shared" si="25"/>
        <v>7886.7</v>
      </c>
      <c r="T126" s="13">
        <f t="shared" si="26"/>
        <v>1174.75</v>
      </c>
    </row>
    <row r="127" spans="1:20">
      <c r="A127" s="9">
        <v>45535</v>
      </c>
      <c r="B127" s="7">
        <f>_xlfn.IFNA(INDEX('Data ARA PJK'!$A$7:$AW$5000,MATCH(DATE('Graphs ARA PJK'!B$4,MONTH($A127),DAY($A127)),'Data ARA PJK'!$A$7:$A$5000,0), MATCH('Graphs ARA PJK'!B$3,'Data ARA PJK'!$A$3:$X$3,0)), B126)</f>
        <v>1057</v>
      </c>
      <c r="C127" s="7">
        <f>_xlfn.IFNA(INDEX('Data ARA PJK'!$A$7:$AW$5000,MATCH(DATE('Graphs ARA PJK'!C$4,MONTH($A127),DAY($A127)),'Data ARA PJK'!$A$7:$A$5000,0), MATCH('Graphs ARA PJK'!B$3,'Data ARA PJK'!$A$3:$X$3,0)), C126)</f>
        <v>1184</v>
      </c>
      <c r="D127" s="7">
        <f>_xlfn.IFNA(INDEX('Data ARA PJK'!$A$7:$AW$5000,MATCH(DATE('Graphs ARA PJK'!D$4,MONTH($A127),DAY($A127)),'Data ARA PJK'!$A$7:$A$5000,0), MATCH('Graphs ARA PJK'!B$3,'Data ARA PJK'!$A$3:$X$3,0)), D126)</f>
        <v>1142</v>
      </c>
      <c r="E127" s="7">
        <f>_xlfn.IFNA(INDEX('Data ARA PJK'!$A$7:$AW$5000,MATCH(DATE('Graphs ARA PJK'!E$4,MONTH($A127),DAY($A127)),'Data ARA PJK'!$A$7:$A$5000,0), MATCH('Graphs ARA PJK'!B$3,'Data ARA PJK'!$A$3:$X$3,0)), E126)</f>
        <v>1072</v>
      </c>
      <c r="F127" s="7">
        <f>_xlfn.IFNA(INDEX('Data ARA PJK'!$A$7:$AW$5000,MATCH(DATE('Graphs ARA PJK'!F$4,MONTH($A127),DAY($A127)),'Data ARA PJK'!$A$7:$A$5000,0), MATCH('Graphs ARA PJK'!B$3,'Data ARA PJK'!$A$3:$X$3,0)), F126)</f>
        <v>1242</v>
      </c>
      <c r="G127" s="7" t="e">
        <f>_xlfn.IFNA(INDEX('Data ARA PJK'!$A$7:$AW$5000,MATCH(DATE('Graphs ARA PJK'!G$4,MONTH($A127),DAY($A127)),'Data ARA PJK'!$A$7:$A$5000,0), MATCH('Graphs ARA PJK'!B$3,'Data ARA PJK'!$A$3:$X$3,0)), G126)</f>
        <v>#N/A</v>
      </c>
      <c r="H127" s="7">
        <f t="shared" si="14"/>
        <v>1057</v>
      </c>
      <c r="I127" s="7">
        <f t="shared" si="15"/>
        <v>1242</v>
      </c>
      <c r="J127" s="7">
        <f t="shared" si="16"/>
        <v>185</v>
      </c>
      <c r="K127" s="9">
        <f t="shared" si="17"/>
        <v>45535</v>
      </c>
      <c r="L127" s="13">
        <f t="shared" si="18"/>
        <v>6711.95</v>
      </c>
      <c r="M127" s="13">
        <f t="shared" si="19"/>
        <v>7518.4</v>
      </c>
      <c r="N127" s="13">
        <f t="shared" si="20"/>
        <v>7251.7</v>
      </c>
      <c r="O127" s="13">
        <f t="shared" si="21"/>
        <v>6807.2</v>
      </c>
      <c r="P127" s="13">
        <f t="shared" si="22"/>
        <v>7886.7</v>
      </c>
      <c r="Q127" s="13" t="e">
        <f t="shared" si="23"/>
        <v>#N/A</v>
      </c>
      <c r="R127" s="13">
        <f t="shared" si="24"/>
        <v>6711.95</v>
      </c>
      <c r="S127" s="13">
        <f t="shared" si="25"/>
        <v>7886.7</v>
      </c>
      <c r="T127" s="13">
        <f t="shared" si="26"/>
        <v>1174.75</v>
      </c>
    </row>
    <row r="128" spans="1:20">
      <c r="A128" s="9">
        <v>45534</v>
      </c>
      <c r="B128" s="7">
        <f>_xlfn.IFNA(INDEX('Data ARA PJK'!$A$7:$AW$5000,MATCH(DATE('Graphs ARA PJK'!B$4,MONTH($A128),DAY($A128)),'Data ARA PJK'!$A$7:$A$5000,0), MATCH('Graphs ARA PJK'!B$3,'Data ARA PJK'!$A$3:$X$3,0)), B127)</f>
        <v>1057</v>
      </c>
      <c r="C128" s="7">
        <f>_xlfn.IFNA(INDEX('Data ARA PJK'!$A$7:$AW$5000,MATCH(DATE('Graphs ARA PJK'!C$4,MONTH($A128),DAY($A128)),'Data ARA PJK'!$A$7:$A$5000,0), MATCH('Graphs ARA PJK'!B$3,'Data ARA PJK'!$A$3:$X$3,0)), C127)</f>
        <v>1184</v>
      </c>
      <c r="D128" s="7">
        <f>_xlfn.IFNA(INDEX('Data ARA PJK'!$A$7:$AW$5000,MATCH(DATE('Graphs ARA PJK'!D$4,MONTH($A128),DAY($A128)),'Data ARA PJK'!$A$7:$A$5000,0), MATCH('Graphs ARA PJK'!B$3,'Data ARA PJK'!$A$3:$X$3,0)), D127)</f>
        <v>1142</v>
      </c>
      <c r="E128" s="7">
        <f>_xlfn.IFNA(INDEX('Data ARA PJK'!$A$7:$AW$5000,MATCH(DATE('Graphs ARA PJK'!E$4,MONTH($A128),DAY($A128)),'Data ARA PJK'!$A$7:$A$5000,0), MATCH('Graphs ARA PJK'!B$3,'Data ARA PJK'!$A$3:$X$3,0)), E127)</f>
        <v>1072</v>
      </c>
      <c r="F128" s="7">
        <f>_xlfn.IFNA(INDEX('Data ARA PJK'!$A$7:$AW$5000,MATCH(DATE('Graphs ARA PJK'!F$4,MONTH($A128),DAY($A128)),'Data ARA PJK'!$A$7:$A$5000,0), MATCH('Graphs ARA PJK'!B$3,'Data ARA PJK'!$A$3:$X$3,0)), F127)</f>
        <v>1355</v>
      </c>
      <c r="G128" s="7" t="e">
        <f>_xlfn.IFNA(INDEX('Data ARA PJK'!$A$7:$AW$5000,MATCH(DATE('Graphs ARA PJK'!G$4,MONTH($A128),DAY($A128)),'Data ARA PJK'!$A$7:$A$5000,0), MATCH('Graphs ARA PJK'!B$3,'Data ARA PJK'!$A$3:$X$3,0)), G127)</f>
        <v>#N/A</v>
      </c>
      <c r="H128" s="7">
        <f t="shared" si="14"/>
        <v>1057</v>
      </c>
      <c r="I128" s="7">
        <f t="shared" si="15"/>
        <v>1355</v>
      </c>
      <c r="J128" s="7">
        <f t="shared" si="16"/>
        <v>298</v>
      </c>
      <c r="K128" s="9">
        <f t="shared" si="17"/>
        <v>45534</v>
      </c>
      <c r="L128" s="13">
        <f t="shared" si="18"/>
        <v>6711.95</v>
      </c>
      <c r="M128" s="13">
        <f t="shared" si="19"/>
        <v>7518.4</v>
      </c>
      <c r="N128" s="13">
        <f t="shared" si="20"/>
        <v>7251.7</v>
      </c>
      <c r="O128" s="13">
        <f t="shared" si="21"/>
        <v>6807.2</v>
      </c>
      <c r="P128" s="13">
        <f t="shared" si="22"/>
        <v>8604.25</v>
      </c>
      <c r="Q128" s="13" t="e">
        <f t="shared" si="23"/>
        <v>#N/A</v>
      </c>
      <c r="R128" s="13">
        <f t="shared" si="24"/>
        <v>6711.95</v>
      </c>
      <c r="S128" s="13">
        <f t="shared" si="25"/>
        <v>8604.25</v>
      </c>
      <c r="T128" s="13">
        <f t="shared" si="26"/>
        <v>1892.3000000000002</v>
      </c>
    </row>
    <row r="129" spans="1:20">
      <c r="A129" s="9">
        <v>45533</v>
      </c>
      <c r="B129" s="7">
        <f>_xlfn.IFNA(INDEX('Data ARA PJK'!$A$7:$AW$5000,MATCH(DATE('Graphs ARA PJK'!B$4,MONTH($A129),DAY($A129)),'Data ARA PJK'!$A$7:$A$5000,0), MATCH('Graphs ARA PJK'!B$3,'Data ARA PJK'!$A$3:$X$3,0)), B128)</f>
        <v>1057</v>
      </c>
      <c r="C129" s="7">
        <f>_xlfn.IFNA(INDEX('Data ARA PJK'!$A$7:$AW$5000,MATCH(DATE('Graphs ARA PJK'!C$4,MONTH($A129),DAY($A129)),'Data ARA PJK'!$A$7:$A$5000,0), MATCH('Graphs ARA PJK'!B$3,'Data ARA PJK'!$A$3:$X$3,0)), C128)</f>
        <v>1184</v>
      </c>
      <c r="D129" s="7">
        <f>_xlfn.IFNA(INDEX('Data ARA PJK'!$A$7:$AW$5000,MATCH(DATE('Graphs ARA PJK'!D$4,MONTH($A129),DAY($A129)),'Data ARA PJK'!$A$7:$A$5000,0), MATCH('Graphs ARA PJK'!B$3,'Data ARA PJK'!$A$3:$X$3,0)), D128)</f>
        <v>1142</v>
      </c>
      <c r="E129" s="7">
        <f>_xlfn.IFNA(INDEX('Data ARA PJK'!$A$7:$AW$5000,MATCH(DATE('Graphs ARA PJK'!E$4,MONTH($A129),DAY($A129)),'Data ARA PJK'!$A$7:$A$5000,0), MATCH('Graphs ARA PJK'!B$3,'Data ARA PJK'!$A$3:$X$3,0)), E128)</f>
        <v>1072</v>
      </c>
      <c r="F129" s="7">
        <f>_xlfn.IFNA(INDEX('Data ARA PJK'!$A$7:$AW$5000,MATCH(DATE('Graphs ARA PJK'!F$4,MONTH($A129),DAY($A129)),'Data ARA PJK'!$A$7:$A$5000,0), MATCH('Graphs ARA PJK'!B$3,'Data ARA PJK'!$A$3:$X$3,0)), F128)</f>
        <v>1355</v>
      </c>
      <c r="G129" s="7" t="e">
        <f>_xlfn.IFNA(INDEX('Data ARA PJK'!$A$7:$AW$5000,MATCH(DATE('Graphs ARA PJK'!G$4,MONTH($A129),DAY($A129)),'Data ARA PJK'!$A$7:$A$5000,0), MATCH('Graphs ARA PJK'!B$3,'Data ARA PJK'!$A$3:$X$3,0)), G128)</f>
        <v>#N/A</v>
      </c>
      <c r="H129" s="7">
        <f t="shared" si="14"/>
        <v>1057</v>
      </c>
      <c r="I129" s="7">
        <f t="shared" si="15"/>
        <v>1355</v>
      </c>
      <c r="J129" s="7">
        <f t="shared" si="16"/>
        <v>298</v>
      </c>
      <c r="K129" s="9">
        <f t="shared" si="17"/>
        <v>45533</v>
      </c>
      <c r="L129" s="13">
        <f t="shared" si="18"/>
        <v>6711.95</v>
      </c>
      <c r="M129" s="13">
        <f t="shared" si="19"/>
        <v>7518.4</v>
      </c>
      <c r="N129" s="13">
        <f t="shared" si="20"/>
        <v>7251.7</v>
      </c>
      <c r="O129" s="13">
        <f t="shared" si="21"/>
        <v>6807.2</v>
      </c>
      <c r="P129" s="13">
        <f t="shared" si="22"/>
        <v>8604.25</v>
      </c>
      <c r="Q129" s="13" t="e">
        <f t="shared" si="23"/>
        <v>#N/A</v>
      </c>
      <c r="R129" s="13">
        <f t="shared" si="24"/>
        <v>6711.95</v>
      </c>
      <c r="S129" s="13">
        <f t="shared" si="25"/>
        <v>8604.25</v>
      </c>
      <c r="T129" s="13">
        <f t="shared" si="26"/>
        <v>1892.3000000000002</v>
      </c>
    </row>
    <row r="130" spans="1:20">
      <c r="A130" s="9">
        <v>45532</v>
      </c>
      <c r="B130" s="7">
        <f>_xlfn.IFNA(INDEX('Data ARA PJK'!$A$7:$AW$5000,MATCH(DATE('Graphs ARA PJK'!B$4,MONTH($A130),DAY($A130)),'Data ARA PJK'!$A$7:$A$5000,0), MATCH('Graphs ARA PJK'!B$3,'Data ARA PJK'!$A$3:$X$3,0)), B129)</f>
        <v>1103</v>
      </c>
      <c r="C130" s="7">
        <f>_xlfn.IFNA(INDEX('Data ARA PJK'!$A$7:$AW$5000,MATCH(DATE('Graphs ARA PJK'!C$4,MONTH($A130),DAY($A130)),'Data ARA PJK'!$A$7:$A$5000,0), MATCH('Graphs ARA PJK'!B$3,'Data ARA PJK'!$A$3:$X$3,0)), C129)</f>
        <v>1184</v>
      </c>
      <c r="D130" s="7">
        <f>_xlfn.IFNA(INDEX('Data ARA PJK'!$A$7:$AW$5000,MATCH(DATE('Graphs ARA PJK'!D$4,MONTH($A130),DAY($A130)),'Data ARA PJK'!$A$7:$A$5000,0), MATCH('Graphs ARA PJK'!B$3,'Data ARA PJK'!$A$3:$X$3,0)), D129)</f>
        <v>1142</v>
      </c>
      <c r="E130" s="7">
        <f>_xlfn.IFNA(INDEX('Data ARA PJK'!$A$7:$AW$5000,MATCH(DATE('Graphs ARA PJK'!E$4,MONTH($A130),DAY($A130)),'Data ARA PJK'!$A$7:$A$5000,0), MATCH('Graphs ARA PJK'!B$3,'Data ARA PJK'!$A$3:$X$3,0)), E129)</f>
        <v>1072</v>
      </c>
      <c r="F130" s="7">
        <f>_xlfn.IFNA(INDEX('Data ARA PJK'!$A$7:$AW$5000,MATCH(DATE('Graphs ARA PJK'!F$4,MONTH($A130),DAY($A130)),'Data ARA PJK'!$A$7:$A$5000,0), MATCH('Graphs ARA PJK'!B$3,'Data ARA PJK'!$A$3:$X$3,0)), F129)</f>
        <v>1355</v>
      </c>
      <c r="G130" s="7" t="e">
        <f>_xlfn.IFNA(INDEX('Data ARA PJK'!$A$7:$AW$5000,MATCH(DATE('Graphs ARA PJK'!G$4,MONTH($A130),DAY($A130)),'Data ARA PJK'!$A$7:$A$5000,0), MATCH('Graphs ARA PJK'!B$3,'Data ARA PJK'!$A$3:$X$3,0)), G129)</f>
        <v>#N/A</v>
      </c>
      <c r="H130" s="7">
        <f t="shared" si="14"/>
        <v>1072</v>
      </c>
      <c r="I130" s="7">
        <f t="shared" si="15"/>
        <v>1355</v>
      </c>
      <c r="J130" s="7">
        <f t="shared" si="16"/>
        <v>283</v>
      </c>
      <c r="K130" s="9">
        <f t="shared" si="17"/>
        <v>45532</v>
      </c>
      <c r="L130" s="13">
        <f t="shared" si="18"/>
        <v>7004.0499999999993</v>
      </c>
      <c r="M130" s="13">
        <f t="shared" si="19"/>
        <v>7518.4</v>
      </c>
      <c r="N130" s="13">
        <f t="shared" si="20"/>
        <v>7251.7</v>
      </c>
      <c r="O130" s="13">
        <f t="shared" si="21"/>
        <v>6807.2</v>
      </c>
      <c r="P130" s="13">
        <f t="shared" si="22"/>
        <v>8604.25</v>
      </c>
      <c r="Q130" s="13" t="e">
        <f t="shared" si="23"/>
        <v>#N/A</v>
      </c>
      <c r="R130" s="13">
        <f t="shared" si="24"/>
        <v>6807.2</v>
      </c>
      <c r="S130" s="13">
        <f t="shared" si="25"/>
        <v>8604.25</v>
      </c>
      <c r="T130" s="13">
        <f t="shared" si="26"/>
        <v>1797.0500000000002</v>
      </c>
    </row>
    <row r="131" spans="1:20">
      <c r="A131" s="9">
        <v>45531</v>
      </c>
      <c r="B131" s="7">
        <f>_xlfn.IFNA(INDEX('Data ARA PJK'!$A$7:$AW$5000,MATCH(DATE('Graphs ARA PJK'!B$4,MONTH($A131),DAY($A131)),'Data ARA PJK'!$A$7:$A$5000,0), MATCH('Graphs ARA PJK'!B$3,'Data ARA PJK'!$A$3:$X$3,0)), B130)</f>
        <v>1103</v>
      </c>
      <c r="C131" s="7">
        <f>_xlfn.IFNA(INDEX('Data ARA PJK'!$A$7:$AW$5000,MATCH(DATE('Graphs ARA PJK'!C$4,MONTH($A131),DAY($A131)),'Data ARA PJK'!$A$7:$A$5000,0), MATCH('Graphs ARA PJK'!B$3,'Data ARA PJK'!$A$3:$X$3,0)), C130)</f>
        <v>1202</v>
      </c>
      <c r="D131" s="7">
        <f>_xlfn.IFNA(INDEX('Data ARA PJK'!$A$7:$AW$5000,MATCH(DATE('Graphs ARA PJK'!D$4,MONTH($A131),DAY($A131)),'Data ARA PJK'!$A$7:$A$5000,0), MATCH('Graphs ARA PJK'!B$3,'Data ARA PJK'!$A$3:$X$3,0)), D130)</f>
        <v>1142</v>
      </c>
      <c r="E131" s="7">
        <f>_xlfn.IFNA(INDEX('Data ARA PJK'!$A$7:$AW$5000,MATCH(DATE('Graphs ARA PJK'!E$4,MONTH($A131),DAY($A131)),'Data ARA PJK'!$A$7:$A$5000,0), MATCH('Graphs ARA PJK'!B$3,'Data ARA PJK'!$A$3:$X$3,0)), E130)</f>
        <v>1072</v>
      </c>
      <c r="F131" s="7">
        <f>_xlfn.IFNA(INDEX('Data ARA PJK'!$A$7:$AW$5000,MATCH(DATE('Graphs ARA PJK'!F$4,MONTH($A131),DAY($A131)),'Data ARA PJK'!$A$7:$A$5000,0), MATCH('Graphs ARA PJK'!B$3,'Data ARA PJK'!$A$3:$X$3,0)), F130)</f>
        <v>1355</v>
      </c>
      <c r="G131" s="7" t="e">
        <f>_xlfn.IFNA(INDEX('Data ARA PJK'!$A$7:$AW$5000,MATCH(DATE('Graphs ARA PJK'!G$4,MONTH($A131),DAY($A131)),'Data ARA PJK'!$A$7:$A$5000,0), MATCH('Graphs ARA PJK'!B$3,'Data ARA PJK'!$A$3:$X$3,0)), G130)</f>
        <v>#N/A</v>
      </c>
      <c r="H131" s="7">
        <f t="shared" si="14"/>
        <v>1072</v>
      </c>
      <c r="I131" s="7">
        <f t="shared" si="15"/>
        <v>1355</v>
      </c>
      <c r="J131" s="7">
        <f t="shared" si="16"/>
        <v>283</v>
      </c>
      <c r="K131" s="9">
        <f t="shared" si="17"/>
        <v>45531</v>
      </c>
      <c r="L131" s="13">
        <f t="shared" si="18"/>
        <v>7004.0499999999993</v>
      </c>
      <c r="M131" s="13">
        <f t="shared" si="19"/>
        <v>7632.7</v>
      </c>
      <c r="N131" s="13">
        <f t="shared" si="20"/>
        <v>7251.7</v>
      </c>
      <c r="O131" s="13">
        <f t="shared" si="21"/>
        <v>6807.2</v>
      </c>
      <c r="P131" s="13">
        <f t="shared" si="22"/>
        <v>8604.25</v>
      </c>
      <c r="Q131" s="13" t="e">
        <f t="shared" si="23"/>
        <v>#N/A</v>
      </c>
      <c r="R131" s="13">
        <f t="shared" si="24"/>
        <v>6807.2</v>
      </c>
      <c r="S131" s="13">
        <f t="shared" si="25"/>
        <v>8604.25</v>
      </c>
      <c r="T131" s="13">
        <f t="shared" si="26"/>
        <v>1797.0500000000002</v>
      </c>
    </row>
    <row r="132" spans="1:20">
      <c r="A132" s="9">
        <v>45530</v>
      </c>
      <c r="B132" s="7">
        <f>_xlfn.IFNA(INDEX('Data ARA PJK'!$A$7:$AW$5000,MATCH(DATE('Graphs ARA PJK'!B$4,MONTH($A132),DAY($A132)),'Data ARA PJK'!$A$7:$A$5000,0), MATCH('Graphs ARA PJK'!B$3,'Data ARA PJK'!$A$3:$X$3,0)), B131)</f>
        <v>1103</v>
      </c>
      <c r="C132" s="7">
        <f>_xlfn.IFNA(INDEX('Data ARA PJK'!$A$7:$AW$5000,MATCH(DATE('Graphs ARA PJK'!C$4,MONTH($A132),DAY($A132)),'Data ARA PJK'!$A$7:$A$5000,0), MATCH('Graphs ARA PJK'!B$3,'Data ARA PJK'!$A$3:$X$3,0)), C131)</f>
        <v>1202</v>
      </c>
      <c r="D132" s="7">
        <f>_xlfn.IFNA(INDEX('Data ARA PJK'!$A$7:$AW$5000,MATCH(DATE('Graphs ARA PJK'!D$4,MONTH($A132),DAY($A132)),'Data ARA PJK'!$A$7:$A$5000,0), MATCH('Graphs ARA PJK'!B$3,'Data ARA PJK'!$A$3:$X$3,0)), D131)</f>
        <v>1266</v>
      </c>
      <c r="E132" s="7">
        <f>_xlfn.IFNA(INDEX('Data ARA PJK'!$A$7:$AW$5000,MATCH(DATE('Graphs ARA PJK'!E$4,MONTH($A132),DAY($A132)),'Data ARA PJK'!$A$7:$A$5000,0), MATCH('Graphs ARA PJK'!B$3,'Data ARA PJK'!$A$3:$X$3,0)), E131)</f>
        <v>1072</v>
      </c>
      <c r="F132" s="7">
        <f>_xlfn.IFNA(INDEX('Data ARA PJK'!$A$7:$AW$5000,MATCH(DATE('Graphs ARA PJK'!F$4,MONTH($A132),DAY($A132)),'Data ARA PJK'!$A$7:$A$5000,0), MATCH('Graphs ARA PJK'!B$3,'Data ARA PJK'!$A$3:$X$3,0)), F131)</f>
        <v>1355</v>
      </c>
      <c r="G132" s="7" t="e">
        <f>_xlfn.IFNA(INDEX('Data ARA PJK'!$A$7:$AW$5000,MATCH(DATE('Graphs ARA PJK'!G$4,MONTH($A132),DAY($A132)),'Data ARA PJK'!$A$7:$A$5000,0), MATCH('Graphs ARA PJK'!B$3,'Data ARA PJK'!$A$3:$X$3,0)), G131)</f>
        <v>#N/A</v>
      </c>
      <c r="H132" s="7">
        <f t="shared" si="14"/>
        <v>1072</v>
      </c>
      <c r="I132" s="7">
        <f t="shared" si="15"/>
        <v>1355</v>
      </c>
      <c r="J132" s="7">
        <f t="shared" si="16"/>
        <v>283</v>
      </c>
      <c r="K132" s="9">
        <f t="shared" si="17"/>
        <v>45530</v>
      </c>
      <c r="L132" s="13">
        <f t="shared" si="18"/>
        <v>7004.0499999999993</v>
      </c>
      <c r="M132" s="13">
        <f t="shared" si="19"/>
        <v>7632.7</v>
      </c>
      <c r="N132" s="13">
        <f t="shared" si="20"/>
        <v>8039.0999999999995</v>
      </c>
      <c r="O132" s="13">
        <f t="shared" si="21"/>
        <v>6807.2</v>
      </c>
      <c r="P132" s="13">
        <f t="shared" si="22"/>
        <v>8604.25</v>
      </c>
      <c r="Q132" s="13" t="e">
        <f t="shared" si="23"/>
        <v>#N/A</v>
      </c>
      <c r="R132" s="13">
        <f t="shared" si="24"/>
        <v>6807.2</v>
      </c>
      <c r="S132" s="13">
        <f t="shared" si="25"/>
        <v>8604.25</v>
      </c>
      <c r="T132" s="13">
        <f t="shared" si="26"/>
        <v>1797.0500000000002</v>
      </c>
    </row>
    <row r="133" spans="1:20">
      <c r="A133" s="9">
        <v>45529</v>
      </c>
      <c r="B133" s="7">
        <f>_xlfn.IFNA(INDEX('Data ARA PJK'!$A$7:$AW$5000,MATCH(DATE('Graphs ARA PJK'!B$4,MONTH($A133),DAY($A133)),'Data ARA PJK'!$A$7:$A$5000,0), MATCH('Graphs ARA PJK'!B$3,'Data ARA PJK'!$A$3:$X$3,0)), B132)</f>
        <v>1103</v>
      </c>
      <c r="C133" s="7">
        <f>_xlfn.IFNA(INDEX('Data ARA PJK'!$A$7:$AW$5000,MATCH(DATE('Graphs ARA PJK'!C$4,MONTH($A133),DAY($A133)),'Data ARA PJK'!$A$7:$A$5000,0), MATCH('Graphs ARA PJK'!B$3,'Data ARA PJK'!$A$3:$X$3,0)), C132)</f>
        <v>1202</v>
      </c>
      <c r="D133" s="7">
        <f>_xlfn.IFNA(INDEX('Data ARA PJK'!$A$7:$AW$5000,MATCH(DATE('Graphs ARA PJK'!D$4,MONTH($A133),DAY($A133)),'Data ARA PJK'!$A$7:$A$5000,0), MATCH('Graphs ARA PJK'!B$3,'Data ARA PJK'!$A$3:$X$3,0)), D132)</f>
        <v>1266</v>
      </c>
      <c r="E133" s="7">
        <f>_xlfn.IFNA(INDEX('Data ARA PJK'!$A$7:$AW$5000,MATCH(DATE('Graphs ARA PJK'!E$4,MONTH($A133),DAY($A133)),'Data ARA PJK'!$A$7:$A$5000,0), MATCH('Graphs ARA PJK'!B$3,'Data ARA PJK'!$A$3:$X$3,0)), E132)</f>
        <v>1266</v>
      </c>
      <c r="F133" s="7">
        <f>_xlfn.IFNA(INDEX('Data ARA PJK'!$A$7:$AW$5000,MATCH(DATE('Graphs ARA PJK'!F$4,MONTH($A133),DAY($A133)),'Data ARA PJK'!$A$7:$A$5000,0), MATCH('Graphs ARA PJK'!B$3,'Data ARA PJK'!$A$3:$X$3,0)), F132)</f>
        <v>1355</v>
      </c>
      <c r="G133" s="7" t="e">
        <f>_xlfn.IFNA(INDEX('Data ARA PJK'!$A$7:$AW$5000,MATCH(DATE('Graphs ARA PJK'!G$4,MONTH($A133),DAY($A133)),'Data ARA PJK'!$A$7:$A$5000,0), MATCH('Graphs ARA PJK'!B$3,'Data ARA PJK'!$A$3:$X$3,0)), G132)</f>
        <v>#N/A</v>
      </c>
      <c r="H133" s="7">
        <f t="shared" si="14"/>
        <v>1103</v>
      </c>
      <c r="I133" s="7">
        <f t="shared" si="15"/>
        <v>1355</v>
      </c>
      <c r="J133" s="7">
        <f t="shared" si="16"/>
        <v>252</v>
      </c>
      <c r="K133" s="9">
        <f t="shared" si="17"/>
        <v>45529</v>
      </c>
      <c r="L133" s="13">
        <f t="shared" si="18"/>
        <v>7004.0499999999993</v>
      </c>
      <c r="M133" s="13">
        <f t="shared" si="19"/>
        <v>7632.7</v>
      </c>
      <c r="N133" s="13">
        <f t="shared" si="20"/>
        <v>8039.0999999999995</v>
      </c>
      <c r="O133" s="13">
        <f t="shared" si="21"/>
        <v>8039.0999999999995</v>
      </c>
      <c r="P133" s="13">
        <f t="shared" si="22"/>
        <v>8604.25</v>
      </c>
      <c r="Q133" s="13" t="e">
        <f t="shared" si="23"/>
        <v>#N/A</v>
      </c>
      <c r="R133" s="13">
        <f t="shared" si="24"/>
        <v>7004.0499999999993</v>
      </c>
      <c r="S133" s="13">
        <f t="shared" si="25"/>
        <v>8604.25</v>
      </c>
      <c r="T133" s="13">
        <f t="shared" si="26"/>
        <v>1600.2000000000007</v>
      </c>
    </row>
    <row r="134" spans="1:20">
      <c r="A134" s="9">
        <v>45528</v>
      </c>
      <c r="B134" s="7">
        <f>_xlfn.IFNA(INDEX('Data ARA PJK'!$A$7:$AW$5000,MATCH(DATE('Graphs ARA PJK'!B$4,MONTH($A134),DAY($A134)),'Data ARA PJK'!$A$7:$A$5000,0), MATCH('Graphs ARA PJK'!B$3,'Data ARA PJK'!$A$3:$X$3,0)), B133)</f>
        <v>1103</v>
      </c>
      <c r="C134" s="7">
        <f>_xlfn.IFNA(INDEX('Data ARA PJK'!$A$7:$AW$5000,MATCH(DATE('Graphs ARA PJK'!C$4,MONTH($A134),DAY($A134)),'Data ARA PJK'!$A$7:$A$5000,0), MATCH('Graphs ARA PJK'!B$3,'Data ARA PJK'!$A$3:$X$3,0)), C133)</f>
        <v>1202</v>
      </c>
      <c r="D134" s="7">
        <f>_xlfn.IFNA(INDEX('Data ARA PJK'!$A$7:$AW$5000,MATCH(DATE('Graphs ARA PJK'!D$4,MONTH($A134),DAY($A134)),'Data ARA PJK'!$A$7:$A$5000,0), MATCH('Graphs ARA PJK'!B$3,'Data ARA PJK'!$A$3:$X$3,0)), D133)</f>
        <v>1266</v>
      </c>
      <c r="E134" s="7">
        <f>_xlfn.IFNA(INDEX('Data ARA PJK'!$A$7:$AW$5000,MATCH(DATE('Graphs ARA PJK'!E$4,MONTH($A134),DAY($A134)),'Data ARA PJK'!$A$7:$A$5000,0), MATCH('Graphs ARA PJK'!B$3,'Data ARA PJK'!$A$3:$X$3,0)), E133)</f>
        <v>1266</v>
      </c>
      <c r="F134" s="7">
        <f>_xlfn.IFNA(INDEX('Data ARA PJK'!$A$7:$AW$5000,MATCH(DATE('Graphs ARA PJK'!F$4,MONTH($A134),DAY($A134)),'Data ARA PJK'!$A$7:$A$5000,0), MATCH('Graphs ARA PJK'!B$3,'Data ARA PJK'!$A$3:$X$3,0)), F133)</f>
        <v>1355</v>
      </c>
      <c r="G134" s="7" t="e">
        <f>_xlfn.IFNA(INDEX('Data ARA PJK'!$A$7:$AW$5000,MATCH(DATE('Graphs ARA PJK'!G$4,MONTH($A134),DAY($A134)),'Data ARA PJK'!$A$7:$A$5000,0), MATCH('Graphs ARA PJK'!B$3,'Data ARA PJK'!$A$3:$X$3,0)), G133)</f>
        <v>#N/A</v>
      </c>
      <c r="H134" s="7">
        <f t="shared" ref="H134:H197" si="27">MIN(B134:F134)</f>
        <v>1103</v>
      </c>
      <c r="I134" s="7">
        <f t="shared" ref="I134:I197" si="28">MAX(B134:F134)</f>
        <v>1355</v>
      </c>
      <c r="J134" s="7">
        <f t="shared" ref="J134:J197" si="29">I134-H134</f>
        <v>252</v>
      </c>
      <c r="K134" s="9">
        <f t="shared" ref="K134:K197" si="30">A134</f>
        <v>45528</v>
      </c>
      <c r="L134" s="13">
        <f t="shared" ref="L134:L197" si="31">B134*6.35</f>
        <v>7004.0499999999993</v>
      </c>
      <c r="M134" s="13">
        <f t="shared" ref="M134:M197" si="32">C134*6.35</f>
        <v>7632.7</v>
      </c>
      <c r="N134" s="13">
        <f t="shared" ref="N134:N197" si="33">D134*6.35</f>
        <v>8039.0999999999995</v>
      </c>
      <c r="O134" s="13">
        <f t="shared" ref="O134:O197" si="34">E134*6.35</f>
        <v>8039.0999999999995</v>
      </c>
      <c r="P134" s="13">
        <f t="shared" ref="P134:P197" si="35">F134*6.35</f>
        <v>8604.25</v>
      </c>
      <c r="Q134" s="13" t="e">
        <f t="shared" ref="Q134:Q197" si="36">G134*6.35</f>
        <v>#N/A</v>
      </c>
      <c r="R134" s="13">
        <f t="shared" ref="R134:R197" si="37">MIN(L134:P134)</f>
        <v>7004.0499999999993</v>
      </c>
      <c r="S134" s="13">
        <f t="shared" ref="S134:S197" si="38">MAX(L134:P134)</f>
        <v>8604.25</v>
      </c>
      <c r="T134" s="13">
        <f t="shared" ref="T134:T197" si="39">S134-R134</f>
        <v>1600.2000000000007</v>
      </c>
    </row>
    <row r="135" spans="1:20">
      <c r="A135" s="9">
        <v>45527</v>
      </c>
      <c r="B135" s="7">
        <f>_xlfn.IFNA(INDEX('Data ARA PJK'!$A$7:$AW$5000,MATCH(DATE('Graphs ARA PJK'!B$4,MONTH($A135),DAY($A135)),'Data ARA PJK'!$A$7:$A$5000,0), MATCH('Graphs ARA PJK'!B$3,'Data ARA PJK'!$A$3:$X$3,0)), B134)</f>
        <v>1103</v>
      </c>
      <c r="C135" s="7">
        <f>_xlfn.IFNA(INDEX('Data ARA PJK'!$A$7:$AW$5000,MATCH(DATE('Graphs ARA PJK'!C$4,MONTH($A135),DAY($A135)),'Data ARA PJK'!$A$7:$A$5000,0), MATCH('Graphs ARA PJK'!B$3,'Data ARA PJK'!$A$3:$X$3,0)), C134)</f>
        <v>1202</v>
      </c>
      <c r="D135" s="7">
        <f>_xlfn.IFNA(INDEX('Data ARA PJK'!$A$7:$AW$5000,MATCH(DATE('Graphs ARA PJK'!D$4,MONTH($A135),DAY($A135)),'Data ARA PJK'!$A$7:$A$5000,0), MATCH('Graphs ARA PJK'!B$3,'Data ARA PJK'!$A$3:$X$3,0)), D134)</f>
        <v>1266</v>
      </c>
      <c r="E135" s="7">
        <f>_xlfn.IFNA(INDEX('Data ARA PJK'!$A$7:$AW$5000,MATCH(DATE('Graphs ARA PJK'!E$4,MONTH($A135),DAY($A135)),'Data ARA PJK'!$A$7:$A$5000,0), MATCH('Graphs ARA PJK'!B$3,'Data ARA PJK'!$A$3:$X$3,0)), E134)</f>
        <v>1266</v>
      </c>
      <c r="F135" s="7">
        <f>_xlfn.IFNA(INDEX('Data ARA PJK'!$A$7:$AW$5000,MATCH(DATE('Graphs ARA PJK'!F$4,MONTH($A135),DAY($A135)),'Data ARA PJK'!$A$7:$A$5000,0), MATCH('Graphs ARA PJK'!B$3,'Data ARA PJK'!$A$3:$X$3,0)), F134)</f>
        <v>1361</v>
      </c>
      <c r="G135" s="7" t="e">
        <f>_xlfn.IFNA(INDEX('Data ARA PJK'!$A$7:$AW$5000,MATCH(DATE('Graphs ARA PJK'!G$4,MONTH($A135),DAY($A135)),'Data ARA PJK'!$A$7:$A$5000,0), MATCH('Graphs ARA PJK'!B$3,'Data ARA PJK'!$A$3:$X$3,0)), G134)</f>
        <v>#N/A</v>
      </c>
      <c r="H135" s="7">
        <f t="shared" si="27"/>
        <v>1103</v>
      </c>
      <c r="I135" s="7">
        <f t="shared" si="28"/>
        <v>1361</v>
      </c>
      <c r="J135" s="7">
        <f t="shared" si="29"/>
        <v>258</v>
      </c>
      <c r="K135" s="9">
        <f t="shared" si="30"/>
        <v>45527</v>
      </c>
      <c r="L135" s="13">
        <f t="shared" si="31"/>
        <v>7004.0499999999993</v>
      </c>
      <c r="M135" s="13">
        <f t="shared" si="32"/>
        <v>7632.7</v>
      </c>
      <c r="N135" s="13">
        <f t="shared" si="33"/>
        <v>8039.0999999999995</v>
      </c>
      <c r="O135" s="13">
        <f t="shared" si="34"/>
        <v>8039.0999999999995</v>
      </c>
      <c r="P135" s="13">
        <f t="shared" si="35"/>
        <v>8642.35</v>
      </c>
      <c r="Q135" s="13" t="e">
        <f t="shared" si="36"/>
        <v>#N/A</v>
      </c>
      <c r="R135" s="13">
        <f t="shared" si="37"/>
        <v>7004.0499999999993</v>
      </c>
      <c r="S135" s="13">
        <f t="shared" si="38"/>
        <v>8642.35</v>
      </c>
      <c r="T135" s="13">
        <f t="shared" si="39"/>
        <v>1638.3000000000011</v>
      </c>
    </row>
    <row r="136" spans="1:20">
      <c r="A136" s="9">
        <v>45526</v>
      </c>
      <c r="B136" s="7">
        <f>_xlfn.IFNA(INDEX('Data ARA PJK'!$A$7:$AW$5000,MATCH(DATE('Graphs ARA PJK'!B$4,MONTH($A136),DAY($A136)),'Data ARA PJK'!$A$7:$A$5000,0), MATCH('Graphs ARA PJK'!B$3,'Data ARA PJK'!$A$3:$X$3,0)), B135)</f>
        <v>1103</v>
      </c>
      <c r="C136" s="7">
        <f>_xlfn.IFNA(INDEX('Data ARA PJK'!$A$7:$AW$5000,MATCH(DATE('Graphs ARA PJK'!C$4,MONTH($A136),DAY($A136)),'Data ARA PJK'!$A$7:$A$5000,0), MATCH('Graphs ARA PJK'!B$3,'Data ARA PJK'!$A$3:$X$3,0)), C135)</f>
        <v>1202</v>
      </c>
      <c r="D136" s="7">
        <f>_xlfn.IFNA(INDEX('Data ARA PJK'!$A$7:$AW$5000,MATCH(DATE('Graphs ARA PJK'!D$4,MONTH($A136),DAY($A136)),'Data ARA PJK'!$A$7:$A$5000,0), MATCH('Graphs ARA PJK'!B$3,'Data ARA PJK'!$A$3:$X$3,0)), D135)</f>
        <v>1266</v>
      </c>
      <c r="E136" s="7">
        <f>_xlfn.IFNA(INDEX('Data ARA PJK'!$A$7:$AW$5000,MATCH(DATE('Graphs ARA PJK'!E$4,MONTH($A136),DAY($A136)),'Data ARA PJK'!$A$7:$A$5000,0), MATCH('Graphs ARA PJK'!B$3,'Data ARA PJK'!$A$3:$X$3,0)), E135)</f>
        <v>1266</v>
      </c>
      <c r="F136" s="7">
        <f>_xlfn.IFNA(INDEX('Data ARA PJK'!$A$7:$AW$5000,MATCH(DATE('Graphs ARA PJK'!F$4,MONTH($A136),DAY($A136)),'Data ARA PJK'!$A$7:$A$5000,0), MATCH('Graphs ARA PJK'!B$3,'Data ARA PJK'!$A$3:$X$3,0)), F135)</f>
        <v>1361</v>
      </c>
      <c r="G136" s="7" t="e">
        <f>_xlfn.IFNA(INDEX('Data ARA PJK'!$A$7:$AW$5000,MATCH(DATE('Graphs ARA PJK'!G$4,MONTH($A136),DAY($A136)),'Data ARA PJK'!$A$7:$A$5000,0), MATCH('Graphs ARA PJK'!B$3,'Data ARA PJK'!$A$3:$X$3,0)), G135)</f>
        <v>#N/A</v>
      </c>
      <c r="H136" s="7">
        <f t="shared" si="27"/>
        <v>1103</v>
      </c>
      <c r="I136" s="7">
        <f t="shared" si="28"/>
        <v>1361</v>
      </c>
      <c r="J136" s="7">
        <f t="shared" si="29"/>
        <v>258</v>
      </c>
      <c r="K136" s="9">
        <f t="shared" si="30"/>
        <v>45526</v>
      </c>
      <c r="L136" s="13">
        <f t="shared" si="31"/>
        <v>7004.0499999999993</v>
      </c>
      <c r="M136" s="13">
        <f t="shared" si="32"/>
        <v>7632.7</v>
      </c>
      <c r="N136" s="13">
        <f t="shared" si="33"/>
        <v>8039.0999999999995</v>
      </c>
      <c r="O136" s="13">
        <f t="shared" si="34"/>
        <v>8039.0999999999995</v>
      </c>
      <c r="P136" s="13">
        <f t="shared" si="35"/>
        <v>8642.35</v>
      </c>
      <c r="Q136" s="13" t="e">
        <f t="shared" si="36"/>
        <v>#N/A</v>
      </c>
      <c r="R136" s="13">
        <f t="shared" si="37"/>
        <v>7004.0499999999993</v>
      </c>
      <c r="S136" s="13">
        <f t="shared" si="38"/>
        <v>8642.35</v>
      </c>
      <c r="T136" s="13">
        <f t="shared" si="39"/>
        <v>1638.3000000000011</v>
      </c>
    </row>
    <row r="137" spans="1:20">
      <c r="A137" s="9">
        <v>45525</v>
      </c>
      <c r="B137" s="7">
        <f>_xlfn.IFNA(INDEX('Data ARA PJK'!$A$7:$AW$5000,MATCH(DATE('Graphs ARA PJK'!B$4,MONTH($A137),DAY($A137)),'Data ARA PJK'!$A$7:$A$5000,0), MATCH('Graphs ARA PJK'!B$3,'Data ARA PJK'!$A$3:$X$3,0)), B136)</f>
        <v>1347</v>
      </c>
      <c r="C137" s="7">
        <f>_xlfn.IFNA(INDEX('Data ARA PJK'!$A$7:$AW$5000,MATCH(DATE('Graphs ARA PJK'!C$4,MONTH($A137),DAY($A137)),'Data ARA PJK'!$A$7:$A$5000,0), MATCH('Graphs ARA PJK'!B$3,'Data ARA PJK'!$A$3:$X$3,0)), C136)</f>
        <v>1202</v>
      </c>
      <c r="D137" s="7">
        <f>_xlfn.IFNA(INDEX('Data ARA PJK'!$A$7:$AW$5000,MATCH(DATE('Graphs ARA PJK'!D$4,MONTH($A137),DAY($A137)),'Data ARA PJK'!$A$7:$A$5000,0), MATCH('Graphs ARA PJK'!B$3,'Data ARA PJK'!$A$3:$X$3,0)), D136)</f>
        <v>1266</v>
      </c>
      <c r="E137" s="7">
        <f>_xlfn.IFNA(INDEX('Data ARA PJK'!$A$7:$AW$5000,MATCH(DATE('Graphs ARA PJK'!E$4,MONTH($A137),DAY($A137)),'Data ARA PJK'!$A$7:$A$5000,0), MATCH('Graphs ARA PJK'!B$3,'Data ARA PJK'!$A$3:$X$3,0)), E136)</f>
        <v>1266</v>
      </c>
      <c r="F137" s="7">
        <f>_xlfn.IFNA(INDEX('Data ARA PJK'!$A$7:$AW$5000,MATCH(DATE('Graphs ARA PJK'!F$4,MONTH($A137),DAY($A137)),'Data ARA PJK'!$A$7:$A$5000,0), MATCH('Graphs ARA PJK'!B$3,'Data ARA PJK'!$A$3:$X$3,0)), F136)</f>
        <v>1361</v>
      </c>
      <c r="G137" s="7" t="e">
        <f>_xlfn.IFNA(INDEX('Data ARA PJK'!$A$7:$AW$5000,MATCH(DATE('Graphs ARA PJK'!G$4,MONTH($A137),DAY($A137)),'Data ARA PJK'!$A$7:$A$5000,0), MATCH('Graphs ARA PJK'!B$3,'Data ARA PJK'!$A$3:$X$3,0)), G136)</f>
        <v>#N/A</v>
      </c>
      <c r="H137" s="7">
        <f t="shared" si="27"/>
        <v>1202</v>
      </c>
      <c r="I137" s="7">
        <f t="shared" si="28"/>
        <v>1361</v>
      </c>
      <c r="J137" s="7">
        <f t="shared" si="29"/>
        <v>159</v>
      </c>
      <c r="K137" s="9">
        <f t="shared" si="30"/>
        <v>45525</v>
      </c>
      <c r="L137" s="13">
        <f t="shared" si="31"/>
        <v>8553.4499999999989</v>
      </c>
      <c r="M137" s="13">
        <f t="shared" si="32"/>
        <v>7632.7</v>
      </c>
      <c r="N137" s="13">
        <f t="shared" si="33"/>
        <v>8039.0999999999995</v>
      </c>
      <c r="O137" s="13">
        <f t="shared" si="34"/>
        <v>8039.0999999999995</v>
      </c>
      <c r="P137" s="13">
        <f t="shared" si="35"/>
        <v>8642.35</v>
      </c>
      <c r="Q137" s="13" t="e">
        <f t="shared" si="36"/>
        <v>#N/A</v>
      </c>
      <c r="R137" s="13">
        <f t="shared" si="37"/>
        <v>7632.7</v>
      </c>
      <c r="S137" s="13">
        <f t="shared" si="38"/>
        <v>8642.35</v>
      </c>
      <c r="T137" s="13">
        <f t="shared" si="39"/>
        <v>1009.6500000000005</v>
      </c>
    </row>
    <row r="138" spans="1:20">
      <c r="A138" s="9">
        <v>45524</v>
      </c>
      <c r="B138" s="7">
        <f>_xlfn.IFNA(INDEX('Data ARA PJK'!$A$7:$AW$5000,MATCH(DATE('Graphs ARA PJK'!B$4,MONTH($A138),DAY($A138)),'Data ARA PJK'!$A$7:$A$5000,0), MATCH('Graphs ARA PJK'!B$3,'Data ARA PJK'!$A$3:$X$3,0)), B137)</f>
        <v>1347</v>
      </c>
      <c r="C138" s="7">
        <f>_xlfn.IFNA(INDEX('Data ARA PJK'!$A$7:$AW$5000,MATCH(DATE('Graphs ARA PJK'!C$4,MONTH($A138),DAY($A138)),'Data ARA PJK'!$A$7:$A$5000,0), MATCH('Graphs ARA PJK'!B$3,'Data ARA PJK'!$A$3:$X$3,0)), C137)</f>
        <v>1252</v>
      </c>
      <c r="D138" s="7">
        <f>_xlfn.IFNA(INDEX('Data ARA PJK'!$A$7:$AW$5000,MATCH(DATE('Graphs ARA PJK'!D$4,MONTH($A138),DAY($A138)),'Data ARA PJK'!$A$7:$A$5000,0), MATCH('Graphs ARA PJK'!B$3,'Data ARA PJK'!$A$3:$X$3,0)), D137)</f>
        <v>1266</v>
      </c>
      <c r="E138" s="7">
        <f>_xlfn.IFNA(INDEX('Data ARA PJK'!$A$7:$AW$5000,MATCH(DATE('Graphs ARA PJK'!E$4,MONTH($A138),DAY($A138)),'Data ARA PJK'!$A$7:$A$5000,0), MATCH('Graphs ARA PJK'!B$3,'Data ARA PJK'!$A$3:$X$3,0)), E137)</f>
        <v>1266</v>
      </c>
      <c r="F138" s="7">
        <f>_xlfn.IFNA(INDEX('Data ARA PJK'!$A$7:$AW$5000,MATCH(DATE('Graphs ARA PJK'!F$4,MONTH($A138),DAY($A138)),'Data ARA PJK'!$A$7:$A$5000,0), MATCH('Graphs ARA PJK'!B$3,'Data ARA PJK'!$A$3:$X$3,0)), F137)</f>
        <v>1361</v>
      </c>
      <c r="G138" s="7" t="e">
        <f>_xlfn.IFNA(INDEX('Data ARA PJK'!$A$7:$AW$5000,MATCH(DATE('Graphs ARA PJK'!G$4,MONTH($A138),DAY($A138)),'Data ARA PJK'!$A$7:$A$5000,0), MATCH('Graphs ARA PJK'!B$3,'Data ARA PJK'!$A$3:$X$3,0)), G137)</f>
        <v>#N/A</v>
      </c>
      <c r="H138" s="7">
        <f t="shared" si="27"/>
        <v>1252</v>
      </c>
      <c r="I138" s="7">
        <f t="shared" si="28"/>
        <v>1361</v>
      </c>
      <c r="J138" s="7">
        <f t="shared" si="29"/>
        <v>109</v>
      </c>
      <c r="K138" s="9">
        <f t="shared" si="30"/>
        <v>45524</v>
      </c>
      <c r="L138" s="13">
        <f t="shared" si="31"/>
        <v>8553.4499999999989</v>
      </c>
      <c r="M138" s="13">
        <f t="shared" si="32"/>
        <v>7950.2</v>
      </c>
      <c r="N138" s="13">
        <f t="shared" si="33"/>
        <v>8039.0999999999995</v>
      </c>
      <c r="O138" s="13">
        <f t="shared" si="34"/>
        <v>8039.0999999999995</v>
      </c>
      <c r="P138" s="13">
        <f t="shared" si="35"/>
        <v>8642.35</v>
      </c>
      <c r="Q138" s="13" t="e">
        <f t="shared" si="36"/>
        <v>#N/A</v>
      </c>
      <c r="R138" s="13">
        <f t="shared" si="37"/>
        <v>7950.2</v>
      </c>
      <c r="S138" s="13">
        <f t="shared" si="38"/>
        <v>8642.35</v>
      </c>
      <c r="T138" s="13">
        <f t="shared" si="39"/>
        <v>692.15000000000055</v>
      </c>
    </row>
    <row r="139" spans="1:20">
      <c r="A139" s="9">
        <v>45523</v>
      </c>
      <c r="B139" s="7">
        <f>_xlfn.IFNA(INDEX('Data ARA PJK'!$A$7:$AW$5000,MATCH(DATE('Graphs ARA PJK'!B$4,MONTH($A139),DAY($A139)),'Data ARA PJK'!$A$7:$A$5000,0), MATCH('Graphs ARA PJK'!B$3,'Data ARA PJK'!$A$3:$X$3,0)), B138)</f>
        <v>1347</v>
      </c>
      <c r="C139" s="7">
        <f>_xlfn.IFNA(INDEX('Data ARA PJK'!$A$7:$AW$5000,MATCH(DATE('Graphs ARA PJK'!C$4,MONTH($A139),DAY($A139)),'Data ARA PJK'!$A$7:$A$5000,0), MATCH('Graphs ARA PJK'!B$3,'Data ARA PJK'!$A$3:$X$3,0)), C138)</f>
        <v>1252</v>
      </c>
      <c r="D139" s="7">
        <f>_xlfn.IFNA(INDEX('Data ARA PJK'!$A$7:$AW$5000,MATCH(DATE('Graphs ARA PJK'!D$4,MONTH($A139),DAY($A139)),'Data ARA PJK'!$A$7:$A$5000,0), MATCH('Graphs ARA PJK'!B$3,'Data ARA PJK'!$A$3:$X$3,0)), D138)</f>
        <v>1221</v>
      </c>
      <c r="E139" s="7">
        <f>_xlfn.IFNA(INDEX('Data ARA PJK'!$A$7:$AW$5000,MATCH(DATE('Graphs ARA PJK'!E$4,MONTH($A139),DAY($A139)),'Data ARA PJK'!$A$7:$A$5000,0), MATCH('Graphs ARA PJK'!B$3,'Data ARA PJK'!$A$3:$X$3,0)), E138)</f>
        <v>1266</v>
      </c>
      <c r="F139" s="7">
        <f>_xlfn.IFNA(INDEX('Data ARA PJK'!$A$7:$AW$5000,MATCH(DATE('Graphs ARA PJK'!F$4,MONTH($A139),DAY($A139)),'Data ARA PJK'!$A$7:$A$5000,0), MATCH('Graphs ARA PJK'!B$3,'Data ARA PJK'!$A$3:$X$3,0)), F138)</f>
        <v>1361</v>
      </c>
      <c r="G139" s="7" t="e">
        <f>_xlfn.IFNA(INDEX('Data ARA PJK'!$A$7:$AW$5000,MATCH(DATE('Graphs ARA PJK'!G$4,MONTH($A139),DAY($A139)),'Data ARA PJK'!$A$7:$A$5000,0), MATCH('Graphs ARA PJK'!B$3,'Data ARA PJK'!$A$3:$X$3,0)), G138)</f>
        <v>#N/A</v>
      </c>
      <c r="H139" s="7">
        <f t="shared" si="27"/>
        <v>1221</v>
      </c>
      <c r="I139" s="7">
        <f t="shared" si="28"/>
        <v>1361</v>
      </c>
      <c r="J139" s="7">
        <f t="shared" si="29"/>
        <v>140</v>
      </c>
      <c r="K139" s="9">
        <f t="shared" si="30"/>
        <v>45523</v>
      </c>
      <c r="L139" s="13">
        <f t="shared" si="31"/>
        <v>8553.4499999999989</v>
      </c>
      <c r="M139" s="13">
        <f t="shared" si="32"/>
        <v>7950.2</v>
      </c>
      <c r="N139" s="13">
        <f t="shared" si="33"/>
        <v>7753.3499999999995</v>
      </c>
      <c r="O139" s="13">
        <f t="shared" si="34"/>
        <v>8039.0999999999995</v>
      </c>
      <c r="P139" s="13">
        <f t="shared" si="35"/>
        <v>8642.35</v>
      </c>
      <c r="Q139" s="13" t="e">
        <f t="shared" si="36"/>
        <v>#N/A</v>
      </c>
      <c r="R139" s="13">
        <f t="shared" si="37"/>
        <v>7753.3499999999995</v>
      </c>
      <c r="S139" s="13">
        <f t="shared" si="38"/>
        <v>8642.35</v>
      </c>
      <c r="T139" s="13">
        <f t="shared" si="39"/>
        <v>889.00000000000091</v>
      </c>
    </row>
    <row r="140" spans="1:20">
      <c r="A140" s="9">
        <v>45522</v>
      </c>
      <c r="B140" s="7">
        <f>_xlfn.IFNA(INDEX('Data ARA PJK'!$A$7:$AW$5000,MATCH(DATE('Graphs ARA PJK'!B$4,MONTH($A140),DAY($A140)),'Data ARA PJK'!$A$7:$A$5000,0), MATCH('Graphs ARA PJK'!B$3,'Data ARA PJK'!$A$3:$X$3,0)), B139)</f>
        <v>1347</v>
      </c>
      <c r="C140" s="7">
        <f>_xlfn.IFNA(INDEX('Data ARA PJK'!$A$7:$AW$5000,MATCH(DATE('Graphs ARA PJK'!C$4,MONTH($A140),DAY($A140)),'Data ARA PJK'!$A$7:$A$5000,0), MATCH('Graphs ARA PJK'!B$3,'Data ARA PJK'!$A$3:$X$3,0)), C139)</f>
        <v>1252</v>
      </c>
      <c r="D140" s="7">
        <f>_xlfn.IFNA(INDEX('Data ARA PJK'!$A$7:$AW$5000,MATCH(DATE('Graphs ARA PJK'!D$4,MONTH($A140),DAY($A140)),'Data ARA PJK'!$A$7:$A$5000,0), MATCH('Graphs ARA PJK'!B$3,'Data ARA PJK'!$A$3:$X$3,0)), D139)</f>
        <v>1221</v>
      </c>
      <c r="E140" s="7">
        <f>_xlfn.IFNA(INDEX('Data ARA PJK'!$A$7:$AW$5000,MATCH(DATE('Graphs ARA PJK'!E$4,MONTH($A140),DAY($A140)),'Data ARA PJK'!$A$7:$A$5000,0), MATCH('Graphs ARA PJK'!B$3,'Data ARA PJK'!$A$3:$X$3,0)), E139)</f>
        <v>1280</v>
      </c>
      <c r="F140" s="7">
        <f>_xlfn.IFNA(INDEX('Data ARA PJK'!$A$7:$AW$5000,MATCH(DATE('Graphs ARA PJK'!F$4,MONTH($A140),DAY($A140)),'Data ARA PJK'!$A$7:$A$5000,0), MATCH('Graphs ARA PJK'!B$3,'Data ARA PJK'!$A$3:$X$3,0)), F139)</f>
        <v>1361</v>
      </c>
      <c r="G140" s="7" t="e">
        <f>_xlfn.IFNA(INDEX('Data ARA PJK'!$A$7:$AW$5000,MATCH(DATE('Graphs ARA PJK'!G$4,MONTH($A140),DAY($A140)),'Data ARA PJK'!$A$7:$A$5000,0), MATCH('Graphs ARA PJK'!B$3,'Data ARA PJK'!$A$3:$X$3,0)), G139)</f>
        <v>#N/A</v>
      </c>
      <c r="H140" s="7">
        <f t="shared" si="27"/>
        <v>1221</v>
      </c>
      <c r="I140" s="7">
        <f t="shared" si="28"/>
        <v>1361</v>
      </c>
      <c r="J140" s="7">
        <f t="shared" si="29"/>
        <v>140</v>
      </c>
      <c r="K140" s="9">
        <f t="shared" si="30"/>
        <v>45522</v>
      </c>
      <c r="L140" s="13">
        <f t="shared" si="31"/>
        <v>8553.4499999999989</v>
      </c>
      <c r="M140" s="13">
        <f t="shared" si="32"/>
        <v>7950.2</v>
      </c>
      <c r="N140" s="13">
        <f t="shared" si="33"/>
        <v>7753.3499999999995</v>
      </c>
      <c r="O140" s="13">
        <f t="shared" si="34"/>
        <v>8128</v>
      </c>
      <c r="P140" s="13">
        <f t="shared" si="35"/>
        <v>8642.35</v>
      </c>
      <c r="Q140" s="13" t="e">
        <f t="shared" si="36"/>
        <v>#N/A</v>
      </c>
      <c r="R140" s="13">
        <f t="shared" si="37"/>
        <v>7753.3499999999995</v>
      </c>
      <c r="S140" s="13">
        <f t="shared" si="38"/>
        <v>8642.35</v>
      </c>
      <c r="T140" s="13">
        <f t="shared" si="39"/>
        <v>889.00000000000091</v>
      </c>
    </row>
    <row r="141" spans="1:20">
      <c r="A141" s="9">
        <v>45521</v>
      </c>
      <c r="B141" s="7">
        <f>_xlfn.IFNA(INDEX('Data ARA PJK'!$A$7:$AW$5000,MATCH(DATE('Graphs ARA PJK'!B$4,MONTH($A141),DAY($A141)),'Data ARA PJK'!$A$7:$A$5000,0), MATCH('Graphs ARA PJK'!B$3,'Data ARA PJK'!$A$3:$X$3,0)), B140)</f>
        <v>1347</v>
      </c>
      <c r="C141" s="7">
        <f>_xlfn.IFNA(INDEX('Data ARA PJK'!$A$7:$AW$5000,MATCH(DATE('Graphs ARA PJK'!C$4,MONTH($A141),DAY($A141)),'Data ARA PJK'!$A$7:$A$5000,0), MATCH('Graphs ARA PJK'!B$3,'Data ARA PJK'!$A$3:$X$3,0)), C140)</f>
        <v>1252</v>
      </c>
      <c r="D141" s="7">
        <f>_xlfn.IFNA(INDEX('Data ARA PJK'!$A$7:$AW$5000,MATCH(DATE('Graphs ARA PJK'!D$4,MONTH($A141),DAY($A141)),'Data ARA PJK'!$A$7:$A$5000,0), MATCH('Graphs ARA PJK'!B$3,'Data ARA PJK'!$A$3:$X$3,0)), D140)</f>
        <v>1221</v>
      </c>
      <c r="E141" s="7">
        <f>_xlfn.IFNA(INDEX('Data ARA PJK'!$A$7:$AW$5000,MATCH(DATE('Graphs ARA PJK'!E$4,MONTH($A141),DAY($A141)),'Data ARA PJK'!$A$7:$A$5000,0), MATCH('Graphs ARA PJK'!B$3,'Data ARA PJK'!$A$3:$X$3,0)), E140)</f>
        <v>1280</v>
      </c>
      <c r="F141" s="7">
        <f>_xlfn.IFNA(INDEX('Data ARA PJK'!$A$7:$AW$5000,MATCH(DATE('Graphs ARA PJK'!F$4,MONTH($A141),DAY($A141)),'Data ARA PJK'!$A$7:$A$5000,0), MATCH('Graphs ARA PJK'!B$3,'Data ARA PJK'!$A$3:$X$3,0)), F140)</f>
        <v>1361</v>
      </c>
      <c r="G141" s="7" t="e">
        <f>_xlfn.IFNA(INDEX('Data ARA PJK'!$A$7:$AW$5000,MATCH(DATE('Graphs ARA PJK'!G$4,MONTH($A141),DAY($A141)),'Data ARA PJK'!$A$7:$A$5000,0), MATCH('Graphs ARA PJK'!B$3,'Data ARA PJK'!$A$3:$X$3,0)), G140)</f>
        <v>#N/A</v>
      </c>
      <c r="H141" s="7">
        <f t="shared" si="27"/>
        <v>1221</v>
      </c>
      <c r="I141" s="7">
        <f t="shared" si="28"/>
        <v>1361</v>
      </c>
      <c r="J141" s="7">
        <f t="shared" si="29"/>
        <v>140</v>
      </c>
      <c r="K141" s="9">
        <f t="shared" si="30"/>
        <v>45521</v>
      </c>
      <c r="L141" s="13">
        <f t="shared" si="31"/>
        <v>8553.4499999999989</v>
      </c>
      <c r="M141" s="13">
        <f t="shared" si="32"/>
        <v>7950.2</v>
      </c>
      <c r="N141" s="13">
        <f t="shared" si="33"/>
        <v>7753.3499999999995</v>
      </c>
      <c r="O141" s="13">
        <f t="shared" si="34"/>
        <v>8128</v>
      </c>
      <c r="P141" s="13">
        <f t="shared" si="35"/>
        <v>8642.35</v>
      </c>
      <c r="Q141" s="13" t="e">
        <f t="shared" si="36"/>
        <v>#N/A</v>
      </c>
      <c r="R141" s="13">
        <f t="shared" si="37"/>
        <v>7753.3499999999995</v>
      </c>
      <c r="S141" s="13">
        <f t="shared" si="38"/>
        <v>8642.35</v>
      </c>
      <c r="T141" s="13">
        <f t="shared" si="39"/>
        <v>889.00000000000091</v>
      </c>
    </row>
    <row r="142" spans="1:20">
      <c r="A142" s="9">
        <v>45520</v>
      </c>
      <c r="B142" s="7">
        <f>_xlfn.IFNA(INDEX('Data ARA PJK'!$A$7:$AW$5000,MATCH(DATE('Graphs ARA PJK'!B$4,MONTH($A142),DAY($A142)),'Data ARA PJK'!$A$7:$A$5000,0), MATCH('Graphs ARA PJK'!B$3,'Data ARA PJK'!$A$3:$X$3,0)), B141)</f>
        <v>1347</v>
      </c>
      <c r="C142" s="7">
        <f>_xlfn.IFNA(INDEX('Data ARA PJK'!$A$7:$AW$5000,MATCH(DATE('Graphs ARA PJK'!C$4,MONTH($A142),DAY($A142)),'Data ARA PJK'!$A$7:$A$5000,0), MATCH('Graphs ARA PJK'!B$3,'Data ARA PJK'!$A$3:$X$3,0)), C141)</f>
        <v>1252</v>
      </c>
      <c r="D142" s="7">
        <f>_xlfn.IFNA(INDEX('Data ARA PJK'!$A$7:$AW$5000,MATCH(DATE('Graphs ARA PJK'!D$4,MONTH($A142),DAY($A142)),'Data ARA PJK'!$A$7:$A$5000,0), MATCH('Graphs ARA PJK'!B$3,'Data ARA PJK'!$A$3:$X$3,0)), D141)</f>
        <v>1221</v>
      </c>
      <c r="E142" s="7">
        <f>_xlfn.IFNA(INDEX('Data ARA PJK'!$A$7:$AW$5000,MATCH(DATE('Graphs ARA PJK'!E$4,MONTH($A142),DAY($A142)),'Data ARA PJK'!$A$7:$A$5000,0), MATCH('Graphs ARA PJK'!B$3,'Data ARA PJK'!$A$3:$X$3,0)), E141)</f>
        <v>1280</v>
      </c>
      <c r="F142" s="7">
        <f>_xlfn.IFNA(INDEX('Data ARA PJK'!$A$7:$AW$5000,MATCH(DATE('Graphs ARA PJK'!F$4,MONTH($A142),DAY($A142)),'Data ARA PJK'!$A$7:$A$5000,0), MATCH('Graphs ARA PJK'!B$3,'Data ARA PJK'!$A$3:$X$3,0)), F141)</f>
        <v>1368</v>
      </c>
      <c r="G142" s="7" t="e">
        <f>_xlfn.IFNA(INDEX('Data ARA PJK'!$A$7:$AW$5000,MATCH(DATE('Graphs ARA PJK'!G$4,MONTH($A142),DAY($A142)),'Data ARA PJK'!$A$7:$A$5000,0), MATCH('Graphs ARA PJK'!B$3,'Data ARA PJK'!$A$3:$X$3,0)), G141)</f>
        <v>#N/A</v>
      </c>
      <c r="H142" s="7">
        <f t="shared" si="27"/>
        <v>1221</v>
      </c>
      <c r="I142" s="7">
        <f t="shared" si="28"/>
        <v>1368</v>
      </c>
      <c r="J142" s="7">
        <f t="shared" si="29"/>
        <v>147</v>
      </c>
      <c r="K142" s="9">
        <f t="shared" si="30"/>
        <v>45520</v>
      </c>
      <c r="L142" s="13">
        <f t="shared" si="31"/>
        <v>8553.4499999999989</v>
      </c>
      <c r="M142" s="13">
        <f t="shared" si="32"/>
        <v>7950.2</v>
      </c>
      <c r="N142" s="13">
        <f t="shared" si="33"/>
        <v>7753.3499999999995</v>
      </c>
      <c r="O142" s="13">
        <f t="shared" si="34"/>
        <v>8128</v>
      </c>
      <c r="P142" s="13">
        <f t="shared" si="35"/>
        <v>8686.7999999999993</v>
      </c>
      <c r="Q142" s="13" t="e">
        <f t="shared" si="36"/>
        <v>#N/A</v>
      </c>
      <c r="R142" s="13">
        <f t="shared" si="37"/>
        <v>7753.3499999999995</v>
      </c>
      <c r="S142" s="13">
        <f t="shared" si="38"/>
        <v>8686.7999999999993</v>
      </c>
      <c r="T142" s="13">
        <f t="shared" si="39"/>
        <v>933.44999999999982</v>
      </c>
    </row>
    <row r="143" spans="1:20">
      <c r="A143" s="9">
        <v>45519</v>
      </c>
      <c r="B143" s="7">
        <f>_xlfn.IFNA(INDEX('Data ARA PJK'!$A$7:$AW$5000,MATCH(DATE('Graphs ARA PJK'!B$4,MONTH($A143),DAY($A143)),'Data ARA PJK'!$A$7:$A$5000,0), MATCH('Graphs ARA PJK'!B$3,'Data ARA PJK'!$A$3:$X$3,0)), B142)</f>
        <v>1347</v>
      </c>
      <c r="C143" s="7">
        <f>_xlfn.IFNA(INDEX('Data ARA PJK'!$A$7:$AW$5000,MATCH(DATE('Graphs ARA PJK'!C$4,MONTH($A143),DAY($A143)),'Data ARA PJK'!$A$7:$A$5000,0), MATCH('Graphs ARA PJK'!B$3,'Data ARA PJK'!$A$3:$X$3,0)), C142)</f>
        <v>1252</v>
      </c>
      <c r="D143" s="7">
        <f>_xlfn.IFNA(INDEX('Data ARA PJK'!$A$7:$AW$5000,MATCH(DATE('Graphs ARA PJK'!D$4,MONTH($A143),DAY($A143)),'Data ARA PJK'!$A$7:$A$5000,0), MATCH('Graphs ARA PJK'!B$3,'Data ARA PJK'!$A$3:$X$3,0)), D142)</f>
        <v>1221</v>
      </c>
      <c r="E143" s="7">
        <f>_xlfn.IFNA(INDEX('Data ARA PJK'!$A$7:$AW$5000,MATCH(DATE('Graphs ARA PJK'!E$4,MONTH($A143),DAY($A143)),'Data ARA PJK'!$A$7:$A$5000,0), MATCH('Graphs ARA PJK'!B$3,'Data ARA PJK'!$A$3:$X$3,0)), E142)</f>
        <v>1280</v>
      </c>
      <c r="F143" s="7">
        <f>_xlfn.IFNA(INDEX('Data ARA PJK'!$A$7:$AW$5000,MATCH(DATE('Graphs ARA PJK'!F$4,MONTH($A143),DAY($A143)),'Data ARA PJK'!$A$7:$A$5000,0), MATCH('Graphs ARA PJK'!B$3,'Data ARA PJK'!$A$3:$X$3,0)), F142)</f>
        <v>1368</v>
      </c>
      <c r="G143" s="7" t="e">
        <f>_xlfn.IFNA(INDEX('Data ARA PJK'!$A$7:$AW$5000,MATCH(DATE('Graphs ARA PJK'!G$4,MONTH($A143),DAY($A143)),'Data ARA PJK'!$A$7:$A$5000,0), MATCH('Graphs ARA PJK'!B$3,'Data ARA PJK'!$A$3:$X$3,0)), G142)</f>
        <v>#N/A</v>
      </c>
      <c r="H143" s="7">
        <f t="shared" si="27"/>
        <v>1221</v>
      </c>
      <c r="I143" s="7">
        <f t="shared" si="28"/>
        <v>1368</v>
      </c>
      <c r="J143" s="7">
        <f t="shared" si="29"/>
        <v>147</v>
      </c>
      <c r="K143" s="9">
        <f t="shared" si="30"/>
        <v>45519</v>
      </c>
      <c r="L143" s="13">
        <f t="shared" si="31"/>
        <v>8553.4499999999989</v>
      </c>
      <c r="M143" s="13">
        <f t="shared" si="32"/>
        <v>7950.2</v>
      </c>
      <c r="N143" s="13">
        <f t="shared" si="33"/>
        <v>7753.3499999999995</v>
      </c>
      <c r="O143" s="13">
        <f t="shared" si="34"/>
        <v>8128</v>
      </c>
      <c r="P143" s="13">
        <f t="shared" si="35"/>
        <v>8686.7999999999993</v>
      </c>
      <c r="Q143" s="13" t="e">
        <f t="shared" si="36"/>
        <v>#N/A</v>
      </c>
      <c r="R143" s="13">
        <f t="shared" si="37"/>
        <v>7753.3499999999995</v>
      </c>
      <c r="S143" s="13">
        <f t="shared" si="38"/>
        <v>8686.7999999999993</v>
      </c>
      <c r="T143" s="13">
        <f t="shared" si="39"/>
        <v>933.44999999999982</v>
      </c>
    </row>
    <row r="144" spans="1:20">
      <c r="A144" s="9">
        <v>45518</v>
      </c>
      <c r="B144" s="7">
        <f>_xlfn.IFNA(INDEX('Data ARA PJK'!$A$7:$AW$5000,MATCH(DATE('Graphs ARA PJK'!B$4,MONTH($A144),DAY($A144)),'Data ARA PJK'!$A$7:$A$5000,0), MATCH('Graphs ARA PJK'!B$3,'Data ARA PJK'!$A$3:$X$3,0)), B143)</f>
        <v>1220</v>
      </c>
      <c r="C144" s="7">
        <f>_xlfn.IFNA(INDEX('Data ARA PJK'!$A$7:$AW$5000,MATCH(DATE('Graphs ARA PJK'!C$4,MONTH($A144),DAY($A144)),'Data ARA PJK'!$A$7:$A$5000,0), MATCH('Graphs ARA PJK'!B$3,'Data ARA PJK'!$A$3:$X$3,0)), C143)</f>
        <v>1252</v>
      </c>
      <c r="D144" s="7">
        <f>_xlfn.IFNA(INDEX('Data ARA PJK'!$A$7:$AW$5000,MATCH(DATE('Graphs ARA PJK'!D$4,MONTH($A144),DAY($A144)),'Data ARA PJK'!$A$7:$A$5000,0), MATCH('Graphs ARA PJK'!B$3,'Data ARA PJK'!$A$3:$X$3,0)), D143)</f>
        <v>1221</v>
      </c>
      <c r="E144" s="7">
        <f>_xlfn.IFNA(INDEX('Data ARA PJK'!$A$7:$AW$5000,MATCH(DATE('Graphs ARA PJK'!E$4,MONTH($A144),DAY($A144)),'Data ARA PJK'!$A$7:$A$5000,0), MATCH('Graphs ARA PJK'!B$3,'Data ARA PJK'!$A$3:$X$3,0)), E143)</f>
        <v>1280</v>
      </c>
      <c r="F144" s="7">
        <f>_xlfn.IFNA(INDEX('Data ARA PJK'!$A$7:$AW$5000,MATCH(DATE('Graphs ARA PJK'!F$4,MONTH($A144),DAY($A144)),'Data ARA PJK'!$A$7:$A$5000,0), MATCH('Graphs ARA PJK'!B$3,'Data ARA PJK'!$A$3:$X$3,0)), F143)</f>
        <v>1368</v>
      </c>
      <c r="G144" s="7" t="e">
        <f>_xlfn.IFNA(INDEX('Data ARA PJK'!$A$7:$AW$5000,MATCH(DATE('Graphs ARA PJK'!G$4,MONTH($A144),DAY($A144)),'Data ARA PJK'!$A$7:$A$5000,0), MATCH('Graphs ARA PJK'!B$3,'Data ARA PJK'!$A$3:$X$3,0)), G143)</f>
        <v>#N/A</v>
      </c>
      <c r="H144" s="7">
        <f t="shared" si="27"/>
        <v>1220</v>
      </c>
      <c r="I144" s="7">
        <f t="shared" si="28"/>
        <v>1368</v>
      </c>
      <c r="J144" s="7">
        <f t="shared" si="29"/>
        <v>148</v>
      </c>
      <c r="K144" s="9">
        <f t="shared" si="30"/>
        <v>45518</v>
      </c>
      <c r="L144" s="13">
        <f t="shared" si="31"/>
        <v>7747</v>
      </c>
      <c r="M144" s="13">
        <f t="shared" si="32"/>
        <v>7950.2</v>
      </c>
      <c r="N144" s="13">
        <f t="shared" si="33"/>
        <v>7753.3499999999995</v>
      </c>
      <c r="O144" s="13">
        <f t="shared" si="34"/>
        <v>8128</v>
      </c>
      <c r="P144" s="13">
        <f t="shared" si="35"/>
        <v>8686.7999999999993</v>
      </c>
      <c r="Q144" s="13" t="e">
        <f t="shared" si="36"/>
        <v>#N/A</v>
      </c>
      <c r="R144" s="13">
        <f t="shared" si="37"/>
        <v>7747</v>
      </c>
      <c r="S144" s="13">
        <f t="shared" si="38"/>
        <v>8686.7999999999993</v>
      </c>
      <c r="T144" s="13">
        <f t="shared" si="39"/>
        <v>939.79999999999927</v>
      </c>
    </row>
    <row r="145" spans="1:20">
      <c r="A145" s="9">
        <v>45517</v>
      </c>
      <c r="B145" s="7">
        <f>_xlfn.IFNA(INDEX('Data ARA PJK'!$A$7:$AW$5000,MATCH(DATE('Graphs ARA PJK'!B$4,MONTH($A145),DAY($A145)),'Data ARA PJK'!$A$7:$A$5000,0), MATCH('Graphs ARA PJK'!B$3,'Data ARA PJK'!$A$3:$X$3,0)), B144)</f>
        <v>1220</v>
      </c>
      <c r="C145" s="7">
        <f>_xlfn.IFNA(INDEX('Data ARA PJK'!$A$7:$AW$5000,MATCH(DATE('Graphs ARA PJK'!C$4,MONTH($A145),DAY($A145)),'Data ARA PJK'!$A$7:$A$5000,0), MATCH('Graphs ARA PJK'!B$3,'Data ARA PJK'!$A$3:$X$3,0)), C144)</f>
        <v>1235</v>
      </c>
      <c r="D145" s="7">
        <f>_xlfn.IFNA(INDEX('Data ARA PJK'!$A$7:$AW$5000,MATCH(DATE('Graphs ARA PJK'!D$4,MONTH($A145),DAY($A145)),'Data ARA PJK'!$A$7:$A$5000,0), MATCH('Graphs ARA PJK'!B$3,'Data ARA PJK'!$A$3:$X$3,0)), D144)</f>
        <v>1221</v>
      </c>
      <c r="E145" s="7">
        <f>_xlfn.IFNA(INDEX('Data ARA PJK'!$A$7:$AW$5000,MATCH(DATE('Graphs ARA PJK'!E$4,MONTH($A145),DAY($A145)),'Data ARA PJK'!$A$7:$A$5000,0), MATCH('Graphs ARA PJK'!B$3,'Data ARA PJK'!$A$3:$X$3,0)), E144)</f>
        <v>1280</v>
      </c>
      <c r="F145" s="7">
        <f>_xlfn.IFNA(INDEX('Data ARA PJK'!$A$7:$AW$5000,MATCH(DATE('Graphs ARA PJK'!F$4,MONTH($A145),DAY($A145)),'Data ARA PJK'!$A$7:$A$5000,0), MATCH('Graphs ARA PJK'!B$3,'Data ARA PJK'!$A$3:$X$3,0)), F144)</f>
        <v>1368</v>
      </c>
      <c r="G145" s="7" t="e">
        <f>_xlfn.IFNA(INDEX('Data ARA PJK'!$A$7:$AW$5000,MATCH(DATE('Graphs ARA PJK'!G$4,MONTH($A145),DAY($A145)),'Data ARA PJK'!$A$7:$A$5000,0), MATCH('Graphs ARA PJK'!B$3,'Data ARA PJK'!$A$3:$X$3,0)), G144)</f>
        <v>#N/A</v>
      </c>
      <c r="H145" s="7">
        <f t="shared" si="27"/>
        <v>1220</v>
      </c>
      <c r="I145" s="7">
        <f t="shared" si="28"/>
        <v>1368</v>
      </c>
      <c r="J145" s="7">
        <f t="shared" si="29"/>
        <v>148</v>
      </c>
      <c r="K145" s="9">
        <f t="shared" si="30"/>
        <v>45517</v>
      </c>
      <c r="L145" s="13">
        <f t="shared" si="31"/>
        <v>7747</v>
      </c>
      <c r="M145" s="13">
        <f t="shared" si="32"/>
        <v>7842.25</v>
      </c>
      <c r="N145" s="13">
        <f t="shared" si="33"/>
        <v>7753.3499999999995</v>
      </c>
      <c r="O145" s="13">
        <f t="shared" si="34"/>
        <v>8128</v>
      </c>
      <c r="P145" s="13">
        <f t="shared" si="35"/>
        <v>8686.7999999999993</v>
      </c>
      <c r="Q145" s="13" t="e">
        <f t="shared" si="36"/>
        <v>#N/A</v>
      </c>
      <c r="R145" s="13">
        <f t="shared" si="37"/>
        <v>7747</v>
      </c>
      <c r="S145" s="13">
        <f t="shared" si="38"/>
        <v>8686.7999999999993</v>
      </c>
      <c r="T145" s="13">
        <f t="shared" si="39"/>
        <v>939.79999999999927</v>
      </c>
    </row>
    <row r="146" spans="1:20">
      <c r="A146" s="9">
        <v>45516</v>
      </c>
      <c r="B146" s="7">
        <f>_xlfn.IFNA(INDEX('Data ARA PJK'!$A$7:$AW$5000,MATCH(DATE('Graphs ARA PJK'!B$4,MONTH($A146),DAY($A146)),'Data ARA PJK'!$A$7:$A$5000,0), MATCH('Graphs ARA PJK'!B$3,'Data ARA PJK'!$A$3:$X$3,0)), B145)</f>
        <v>1220</v>
      </c>
      <c r="C146" s="7">
        <f>_xlfn.IFNA(INDEX('Data ARA PJK'!$A$7:$AW$5000,MATCH(DATE('Graphs ARA PJK'!C$4,MONTH($A146),DAY($A146)),'Data ARA PJK'!$A$7:$A$5000,0), MATCH('Graphs ARA PJK'!B$3,'Data ARA PJK'!$A$3:$X$3,0)), C145)</f>
        <v>1235</v>
      </c>
      <c r="D146" s="7">
        <f>_xlfn.IFNA(INDEX('Data ARA PJK'!$A$7:$AW$5000,MATCH(DATE('Graphs ARA PJK'!D$4,MONTH($A146),DAY($A146)),'Data ARA PJK'!$A$7:$A$5000,0), MATCH('Graphs ARA PJK'!B$3,'Data ARA PJK'!$A$3:$X$3,0)), D145)</f>
        <v>1217</v>
      </c>
      <c r="E146" s="7">
        <f>_xlfn.IFNA(INDEX('Data ARA PJK'!$A$7:$AW$5000,MATCH(DATE('Graphs ARA PJK'!E$4,MONTH($A146),DAY($A146)),'Data ARA PJK'!$A$7:$A$5000,0), MATCH('Graphs ARA PJK'!B$3,'Data ARA PJK'!$A$3:$X$3,0)), E145)</f>
        <v>1280</v>
      </c>
      <c r="F146" s="7">
        <f>_xlfn.IFNA(INDEX('Data ARA PJK'!$A$7:$AW$5000,MATCH(DATE('Graphs ARA PJK'!F$4,MONTH($A146),DAY($A146)),'Data ARA PJK'!$A$7:$A$5000,0), MATCH('Graphs ARA PJK'!B$3,'Data ARA PJK'!$A$3:$X$3,0)), F145)</f>
        <v>1368</v>
      </c>
      <c r="G146" s="7" t="e">
        <f>_xlfn.IFNA(INDEX('Data ARA PJK'!$A$7:$AW$5000,MATCH(DATE('Graphs ARA PJK'!G$4,MONTH($A146),DAY($A146)),'Data ARA PJK'!$A$7:$A$5000,0), MATCH('Graphs ARA PJK'!B$3,'Data ARA PJK'!$A$3:$X$3,0)), G145)</f>
        <v>#N/A</v>
      </c>
      <c r="H146" s="7">
        <f t="shared" si="27"/>
        <v>1217</v>
      </c>
      <c r="I146" s="7">
        <f t="shared" si="28"/>
        <v>1368</v>
      </c>
      <c r="J146" s="7">
        <f t="shared" si="29"/>
        <v>151</v>
      </c>
      <c r="K146" s="9">
        <f t="shared" si="30"/>
        <v>45516</v>
      </c>
      <c r="L146" s="13">
        <f t="shared" si="31"/>
        <v>7747</v>
      </c>
      <c r="M146" s="13">
        <f t="shared" si="32"/>
        <v>7842.25</v>
      </c>
      <c r="N146" s="13">
        <f t="shared" si="33"/>
        <v>7727.95</v>
      </c>
      <c r="O146" s="13">
        <f t="shared" si="34"/>
        <v>8128</v>
      </c>
      <c r="P146" s="13">
        <f t="shared" si="35"/>
        <v>8686.7999999999993</v>
      </c>
      <c r="Q146" s="13" t="e">
        <f t="shared" si="36"/>
        <v>#N/A</v>
      </c>
      <c r="R146" s="13">
        <f t="shared" si="37"/>
        <v>7727.95</v>
      </c>
      <c r="S146" s="13">
        <f t="shared" si="38"/>
        <v>8686.7999999999993</v>
      </c>
      <c r="T146" s="13">
        <f t="shared" si="39"/>
        <v>958.84999999999945</v>
      </c>
    </row>
    <row r="147" spans="1:20">
      <c r="A147" s="9">
        <v>45515</v>
      </c>
      <c r="B147" s="7">
        <f>_xlfn.IFNA(INDEX('Data ARA PJK'!$A$7:$AW$5000,MATCH(DATE('Graphs ARA PJK'!B$4,MONTH($A147),DAY($A147)),'Data ARA PJK'!$A$7:$A$5000,0), MATCH('Graphs ARA PJK'!B$3,'Data ARA PJK'!$A$3:$X$3,0)), B146)</f>
        <v>1220</v>
      </c>
      <c r="C147" s="7">
        <f>_xlfn.IFNA(INDEX('Data ARA PJK'!$A$7:$AW$5000,MATCH(DATE('Graphs ARA PJK'!C$4,MONTH($A147),DAY($A147)),'Data ARA PJK'!$A$7:$A$5000,0), MATCH('Graphs ARA PJK'!B$3,'Data ARA PJK'!$A$3:$X$3,0)), C146)</f>
        <v>1235</v>
      </c>
      <c r="D147" s="7">
        <f>_xlfn.IFNA(INDEX('Data ARA PJK'!$A$7:$AW$5000,MATCH(DATE('Graphs ARA PJK'!D$4,MONTH($A147),DAY($A147)),'Data ARA PJK'!$A$7:$A$5000,0), MATCH('Graphs ARA PJK'!B$3,'Data ARA PJK'!$A$3:$X$3,0)), D146)</f>
        <v>1217</v>
      </c>
      <c r="E147" s="7">
        <f>_xlfn.IFNA(INDEX('Data ARA PJK'!$A$7:$AW$5000,MATCH(DATE('Graphs ARA PJK'!E$4,MONTH($A147),DAY($A147)),'Data ARA PJK'!$A$7:$A$5000,0), MATCH('Graphs ARA PJK'!B$3,'Data ARA PJK'!$A$3:$X$3,0)), E146)</f>
        <v>1239</v>
      </c>
      <c r="F147" s="7">
        <f>_xlfn.IFNA(INDEX('Data ARA PJK'!$A$7:$AW$5000,MATCH(DATE('Graphs ARA PJK'!F$4,MONTH($A147),DAY($A147)),'Data ARA PJK'!$A$7:$A$5000,0), MATCH('Graphs ARA PJK'!B$3,'Data ARA PJK'!$A$3:$X$3,0)), F146)</f>
        <v>1368</v>
      </c>
      <c r="G147" s="7" t="e">
        <f>_xlfn.IFNA(INDEX('Data ARA PJK'!$A$7:$AW$5000,MATCH(DATE('Graphs ARA PJK'!G$4,MONTH($A147),DAY($A147)),'Data ARA PJK'!$A$7:$A$5000,0), MATCH('Graphs ARA PJK'!B$3,'Data ARA PJK'!$A$3:$X$3,0)), G146)</f>
        <v>#N/A</v>
      </c>
      <c r="H147" s="7">
        <f t="shared" si="27"/>
        <v>1217</v>
      </c>
      <c r="I147" s="7">
        <f t="shared" si="28"/>
        <v>1368</v>
      </c>
      <c r="J147" s="7">
        <f t="shared" si="29"/>
        <v>151</v>
      </c>
      <c r="K147" s="9">
        <f t="shared" si="30"/>
        <v>45515</v>
      </c>
      <c r="L147" s="13">
        <f t="shared" si="31"/>
        <v>7747</v>
      </c>
      <c r="M147" s="13">
        <f t="shared" si="32"/>
        <v>7842.25</v>
      </c>
      <c r="N147" s="13">
        <f t="shared" si="33"/>
        <v>7727.95</v>
      </c>
      <c r="O147" s="13">
        <f t="shared" si="34"/>
        <v>7867.65</v>
      </c>
      <c r="P147" s="13">
        <f t="shared" si="35"/>
        <v>8686.7999999999993</v>
      </c>
      <c r="Q147" s="13" t="e">
        <f t="shared" si="36"/>
        <v>#N/A</v>
      </c>
      <c r="R147" s="13">
        <f t="shared" si="37"/>
        <v>7727.95</v>
      </c>
      <c r="S147" s="13">
        <f t="shared" si="38"/>
        <v>8686.7999999999993</v>
      </c>
      <c r="T147" s="13">
        <f t="shared" si="39"/>
        <v>958.84999999999945</v>
      </c>
    </row>
    <row r="148" spans="1:20">
      <c r="A148" s="9">
        <v>45514</v>
      </c>
      <c r="B148" s="7">
        <f>_xlfn.IFNA(INDEX('Data ARA PJK'!$A$7:$AW$5000,MATCH(DATE('Graphs ARA PJK'!B$4,MONTH($A148),DAY($A148)),'Data ARA PJK'!$A$7:$A$5000,0), MATCH('Graphs ARA PJK'!B$3,'Data ARA PJK'!$A$3:$X$3,0)), B147)</f>
        <v>1220</v>
      </c>
      <c r="C148" s="7">
        <f>_xlfn.IFNA(INDEX('Data ARA PJK'!$A$7:$AW$5000,MATCH(DATE('Graphs ARA PJK'!C$4,MONTH($A148),DAY($A148)),'Data ARA PJK'!$A$7:$A$5000,0), MATCH('Graphs ARA PJK'!B$3,'Data ARA PJK'!$A$3:$X$3,0)), C147)</f>
        <v>1235</v>
      </c>
      <c r="D148" s="7">
        <f>_xlfn.IFNA(INDEX('Data ARA PJK'!$A$7:$AW$5000,MATCH(DATE('Graphs ARA PJK'!D$4,MONTH($A148),DAY($A148)),'Data ARA PJK'!$A$7:$A$5000,0), MATCH('Graphs ARA PJK'!B$3,'Data ARA PJK'!$A$3:$X$3,0)), D147)</f>
        <v>1217</v>
      </c>
      <c r="E148" s="7">
        <f>_xlfn.IFNA(INDEX('Data ARA PJK'!$A$7:$AW$5000,MATCH(DATE('Graphs ARA PJK'!E$4,MONTH($A148),DAY($A148)),'Data ARA PJK'!$A$7:$A$5000,0), MATCH('Graphs ARA PJK'!B$3,'Data ARA PJK'!$A$3:$X$3,0)), E147)</f>
        <v>1239</v>
      </c>
      <c r="F148" s="7">
        <f>_xlfn.IFNA(INDEX('Data ARA PJK'!$A$7:$AW$5000,MATCH(DATE('Graphs ARA PJK'!F$4,MONTH($A148),DAY($A148)),'Data ARA PJK'!$A$7:$A$5000,0), MATCH('Graphs ARA PJK'!B$3,'Data ARA PJK'!$A$3:$X$3,0)), F147)</f>
        <v>1368</v>
      </c>
      <c r="G148" s="7" t="e">
        <f>_xlfn.IFNA(INDEX('Data ARA PJK'!$A$7:$AW$5000,MATCH(DATE('Graphs ARA PJK'!G$4,MONTH($A148),DAY($A148)),'Data ARA PJK'!$A$7:$A$5000,0), MATCH('Graphs ARA PJK'!B$3,'Data ARA PJK'!$A$3:$X$3,0)), G147)</f>
        <v>#N/A</v>
      </c>
      <c r="H148" s="7">
        <f t="shared" si="27"/>
        <v>1217</v>
      </c>
      <c r="I148" s="7">
        <f t="shared" si="28"/>
        <v>1368</v>
      </c>
      <c r="J148" s="7">
        <f t="shared" si="29"/>
        <v>151</v>
      </c>
      <c r="K148" s="9">
        <f t="shared" si="30"/>
        <v>45514</v>
      </c>
      <c r="L148" s="13">
        <f t="shared" si="31"/>
        <v>7747</v>
      </c>
      <c r="M148" s="13">
        <f t="shared" si="32"/>
        <v>7842.25</v>
      </c>
      <c r="N148" s="13">
        <f t="shared" si="33"/>
        <v>7727.95</v>
      </c>
      <c r="O148" s="13">
        <f t="shared" si="34"/>
        <v>7867.65</v>
      </c>
      <c r="P148" s="13">
        <f t="shared" si="35"/>
        <v>8686.7999999999993</v>
      </c>
      <c r="Q148" s="13" t="e">
        <f t="shared" si="36"/>
        <v>#N/A</v>
      </c>
      <c r="R148" s="13">
        <f t="shared" si="37"/>
        <v>7727.95</v>
      </c>
      <c r="S148" s="13">
        <f t="shared" si="38"/>
        <v>8686.7999999999993</v>
      </c>
      <c r="T148" s="13">
        <f t="shared" si="39"/>
        <v>958.84999999999945</v>
      </c>
    </row>
    <row r="149" spans="1:20">
      <c r="A149" s="9">
        <v>45513</v>
      </c>
      <c r="B149" s="7">
        <f>_xlfn.IFNA(INDEX('Data ARA PJK'!$A$7:$AW$5000,MATCH(DATE('Graphs ARA PJK'!B$4,MONTH($A149),DAY($A149)),'Data ARA PJK'!$A$7:$A$5000,0), MATCH('Graphs ARA PJK'!B$3,'Data ARA PJK'!$A$3:$X$3,0)), B148)</f>
        <v>1220</v>
      </c>
      <c r="C149" s="7">
        <f>_xlfn.IFNA(INDEX('Data ARA PJK'!$A$7:$AW$5000,MATCH(DATE('Graphs ARA PJK'!C$4,MONTH($A149),DAY($A149)),'Data ARA PJK'!$A$7:$A$5000,0), MATCH('Graphs ARA PJK'!B$3,'Data ARA PJK'!$A$3:$X$3,0)), C148)</f>
        <v>1235</v>
      </c>
      <c r="D149" s="7">
        <f>_xlfn.IFNA(INDEX('Data ARA PJK'!$A$7:$AW$5000,MATCH(DATE('Graphs ARA PJK'!D$4,MONTH($A149),DAY($A149)),'Data ARA PJK'!$A$7:$A$5000,0), MATCH('Graphs ARA PJK'!B$3,'Data ARA PJK'!$A$3:$X$3,0)), D148)</f>
        <v>1217</v>
      </c>
      <c r="E149" s="7">
        <f>_xlfn.IFNA(INDEX('Data ARA PJK'!$A$7:$AW$5000,MATCH(DATE('Graphs ARA PJK'!E$4,MONTH($A149),DAY($A149)),'Data ARA PJK'!$A$7:$A$5000,0), MATCH('Graphs ARA PJK'!B$3,'Data ARA PJK'!$A$3:$X$3,0)), E148)</f>
        <v>1239</v>
      </c>
      <c r="F149" s="7">
        <f>_xlfn.IFNA(INDEX('Data ARA PJK'!$A$7:$AW$5000,MATCH(DATE('Graphs ARA PJK'!F$4,MONTH($A149),DAY($A149)),'Data ARA PJK'!$A$7:$A$5000,0), MATCH('Graphs ARA PJK'!B$3,'Data ARA PJK'!$A$3:$X$3,0)), F148)</f>
        <v>1362</v>
      </c>
      <c r="G149" s="7" t="e">
        <f>_xlfn.IFNA(INDEX('Data ARA PJK'!$A$7:$AW$5000,MATCH(DATE('Graphs ARA PJK'!G$4,MONTH($A149),DAY($A149)),'Data ARA PJK'!$A$7:$A$5000,0), MATCH('Graphs ARA PJK'!B$3,'Data ARA PJK'!$A$3:$X$3,0)), G148)</f>
        <v>#N/A</v>
      </c>
      <c r="H149" s="7">
        <f t="shared" si="27"/>
        <v>1217</v>
      </c>
      <c r="I149" s="7">
        <f t="shared" si="28"/>
        <v>1362</v>
      </c>
      <c r="J149" s="7">
        <f t="shared" si="29"/>
        <v>145</v>
      </c>
      <c r="K149" s="9">
        <f t="shared" si="30"/>
        <v>45513</v>
      </c>
      <c r="L149" s="13">
        <f t="shared" si="31"/>
        <v>7747</v>
      </c>
      <c r="M149" s="13">
        <f t="shared" si="32"/>
        <v>7842.25</v>
      </c>
      <c r="N149" s="13">
        <f t="shared" si="33"/>
        <v>7727.95</v>
      </c>
      <c r="O149" s="13">
        <f t="shared" si="34"/>
        <v>7867.65</v>
      </c>
      <c r="P149" s="13">
        <f t="shared" si="35"/>
        <v>8648.6999999999989</v>
      </c>
      <c r="Q149" s="13" t="e">
        <f t="shared" si="36"/>
        <v>#N/A</v>
      </c>
      <c r="R149" s="13">
        <f t="shared" si="37"/>
        <v>7727.95</v>
      </c>
      <c r="S149" s="13">
        <f t="shared" si="38"/>
        <v>8648.6999999999989</v>
      </c>
      <c r="T149" s="13">
        <f t="shared" si="39"/>
        <v>920.74999999999909</v>
      </c>
    </row>
    <row r="150" spans="1:20">
      <c r="A150" s="9">
        <v>45512</v>
      </c>
      <c r="B150" s="7">
        <f>_xlfn.IFNA(INDEX('Data ARA PJK'!$A$7:$AW$5000,MATCH(DATE('Graphs ARA PJK'!B$4,MONTH($A150),DAY($A150)),'Data ARA PJK'!$A$7:$A$5000,0), MATCH('Graphs ARA PJK'!B$3,'Data ARA PJK'!$A$3:$X$3,0)), B149)</f>
        <v>1220</v>
      </c>
      <c r="C150" s="7">
        <f>_xlfn.IFNA(INDEX('Data ARA PJK'!$A$7:$AW$5000,MATCH(DATE('Graphs ARA PJK'!C$4,MONTH($A150),DAY($A150)),'Data ARA PJK'!$A$7:$A$5000,0), MATCH('Graphs ARA PJK'!B$3,'Data ARA PJK'!$A$3:$X$3,0)), C149)</f>
        <v>1235</v>
      </c>
      <c r="D150" s="7">
        <f>_xlfn.IFNA(INDEX('Data ARA PJK'!$A$7:$AW$5000,MATCH(DATE('Graphs ARA PJK'!D$4,MONTH($A150),DAY($A150)),'Data ARA PJK'!$A$7:$A$5000,0), MATCH('Graphs ARA PJK'!B$3,'Data ARA PJK'!$A$3:$X$3,0)), D149)</f>
        <v>1217</v>
      </c>
      <c r="E150" s="7">
        <f>_xlfn.IFNA(INDEX('Data ARA PJK'!$A$7:$AW$5000,MATCH(DATE('Graphs ARA PJK'!E$4,MONTH($A150),DAY($A150)),'Data ARA PJK'!$A$7:$A$5000,0), MATCH('Graphs ARA PJK'!B$3,'Data ARA PJK'!$A$3:$X$3,0)), E149)</f>
        <v>1239</v>
      </c>
      <c r="F150" s="7">
        <f>_xlfn.IFNA(INDEX('Data ARA PJK'!$A$7:$AW$5000,MATCH(DATE('Graphs ARA PJK'!F$4,MONTH($A150),DAY($A150)),'Data ARA PJK'!$A$7:$A$5000,0), MATCH('Graphs ARA PJK'!B$3,'Data ARA PJK'!$A$3:$X$3,0)), F149)</f>
        <v>1362</v>
      </c>
      <c r="G150" s="7" t="e">
        <f>_xlfn.IFNA(INDEX('Data ARA PJK'!$A$7:$AW$5000,MATCH(DATE('Graphs ARA PJK'!G$4,MONTH($A150),DAY($A150)),'Data ARA PJK'!$A$7:$A$5000,0), MATCH('Graphs ARA PJK'!B$3,'Data ARA PJK'!$A$3:$X$3,0)), G149)</f>
        <v>#N/A</v>
      </c>
      <c r="H150" s="7">
        <f t="shared" si="27"/>
        <v>1217</v>
      </c>
      <c r="I150" s="7">
        <f t="shared" si="28"/>
        <v>1362</v>
      </c>
      <c r="J150" s="7">
        <f t="shared" si="29"/>
        <v>145</v>
      </c>
      <c r="K150" s="9">
        <f t="shared" si="30"/>
        <v>45512</v>
      </c>
      <c r="L150" s="13">
        <f t="shared" si="31"/>
        <v>7747</v>
      </c>
      <c r="M150" s="13">
        <f t="shared" si="32"/>
        <v>7842.25</v>
      </c>
      <c r="N150" s="13">
        <f t="shared" si="33"/>
        <v>7727.95</v>
      </c>
      <c r="O150" s="13">
        <f t="shared" si="34"/>
        <v>7867.65</v>
      </c>
      <c r="P150" s="13">
        <f t="shared" si="35"/>
        <v>8648.6999999999989</v>
      </c>
      <c r="Q150" s="13" t="e">
        <f t="shared" si="36"/>
        <v>#N/A</v>
      </c>
      <c r="R150" s="13">
        <f t="shared" si="37"/>
        <v>7727.95</v>
      </c>
      <c r="S150" s="13">
        <f t="shared" si="38"/>
        <v>8648.6999999999989</v>
      </c>
      <c r="T150" s="13">
        <f t="shared" si="39"/>
        <v>920.74999999999909</v>
      </c>
    </row>
    <row r="151" spans="1:20">
      <c r="A151" s="9">
        <v>45511</v>
      </c>
      <c r="B151" s="7">
        <f>_xlfn.IFNA(INDEX('Data ARA PJK'!$A$7:$AW$5000,MATCH(DATE('Graphs ARA PJK'!B$4,MONTH($A151),DAY($A151)),'Data ARA PJK'!$A$7:$A$5000,0), MATCH('Graphs ARA PJK'!B$3,'Data ARA PJK'!$A$3:$X$3,0)), B150)</f>
        <v>1356</v>
      </c>
      <c r="C151" s="7">
        <f>_xlfn.IFNA(INDEX('Data ARA PJK'!$A$7:$AW$5000,MATCH(DATE('Graphs ARA PJK'!C$4,MONTH($A151),DAY($A151)),'Data ARA PJK'!$A$7:$A$5000,0), MATCH('Graphs ARA PJK'!B$3,'Data ARA PJK'!$A$3:$X$3,0)), C150)</f>
        <v>1235</v>
      </c>
      <c r="D151" s="7">
        <f>_xlfn.IFNA(INDEX('Data ARA PJK'!$A$7:$AW$5000,MATCH(DATE('Graphs ARA PJK'!D$4,MONTH($A151),DAY($A151)),'Data ARA PJK'!$A$7:$A$5000,0), MATCH('Graphs ARA PJK'!B$3,'Data ARA PJK'!$A$3:$X$3,0)), D150)</f>
        <v>1217</v>
      </c>
      <c r="E151" s="7">
        <f>_xlfn.IFNA(INDEX('Data ARA PJK'!$A$7:$AW$5000,MATCH(DATE('Graphs ARA PJK'!E$4,MONTH($A151),DAY($A151)),'Data ARA PJK'!$A$7:$A$5000,0), MATCH('Graphs ARA PJK'!B$3,'Data ARA PJK'!$A$3:$X$3,0)), E150)</f>
        <v>1239</v>
      </c>
      <c r="F151" s="7">
        <f>_xlfn.IFNA(INDEX('Data ARA PJK'!$A$7:$AW$5000,MATCH(DATE('Graphs ARA PJK'!F$4,MONTH($A151),DAY($A151)),'Data ARA PJK'!$A$7:$A$5000,0), MATCH('Graphs ARA PJK'!B$3,'Data ARA PJK'!$A$3:$X$3,0)), F150)</f>
        <v>1362</v>
      </c>
      <c r="G151" s="7" t="e">
        <f>_xlfn.IFNA(INDEX('Data ARA PJK'!$A$7:$AW$5000,MATCH(DATE('Graphs ARA PJK'!G$4,MONTH($A151),DAY($A151)),'Data ARA PJK'!$A$7:$A$5000,0), MATCH('Graphs ARA PJK'!B$3,'Data ARA PJK'!$A$3:$X$3,0)), G150)</f>
        <v>#N/A</v>
      </c>
      <c r="H151" s="7">
        <f t="shared" si="27"/>
        <v>1217</v>
      </c>
      <c r="I151" s="7">
        <f t="shared" si="28"/>
        <v>1362</v>
      </c>
      <c r="J151" s="7">
        <f t="shared" si="29"/>
        <v>145</v>
      </c>
      <c r="K151" s="9">
        <f t="shared" si="30"/>
        <v>45511</v>
      </c>
      <c r="L151" s="13">
        <f t="shared" si="31"/>
        <v>8610.6</v>
      </c>
      <c r="M151" s="13">
        <f t="shared" si="32"/>
        <v>7842.25</v>
      </c>
      <c r="N151" s="13">
        <f t="shared" si="33"/>
        <v>7727.95</v>
      </c>
      <c r="O151" s="13">
        <f t="shared" si="34"/>
        <v>7867.65</v>
      </c>
      <c r="P151" s="13">
        <f t="shared" si="35"/>
        <v>8648.6999999999989</v>
      </c>
      <c r="Q151" s="13" t="e">
        <f t="shared" si="36"/>
        <v>#N/A</v>
      </c>
      <c r="R151" s="13">
        <f t="shared" si="37"/>
        <v>7727.95</v>
      </c>
      <c r="S151" s="13">
        <f t="shared" si="38"/>
        <v>8648.6999999999989</v>
      </c>
      <c r="T151" s="13">
        <f t="shared" si="39"/>
        <v>920.74999999999909</v>
      </c>
    </row>
    <row r="152" spans="1:20">
      <c r="A152" s="9">
        <v>45510</v>
      </c>
      <c r="B152" s="7">
        <f>_xlfn.IFNA(INDEX('Data ARA PJK'!$A$7:$AW$5000,MATCH(DATE('Graphs ARA PJK'!B$4,MONTH($A152),DAY($A152)),'Data ARA PJK'!$A$7:$A$5000,0), MATCH('Graphs ARA PJK'!B$3,'Data ARA PJK'!$A$3:$X$3,0)), B151)</f>
        <v>1356</v>
      </c>
      <c r="C152" s="7">
        <f>_xlfn.IFNA(INDEX('Data ARA PJK'!$A$7:$AW$5000,MATCH(DATE('Graphs ARA PJK'!C$4,MONTH($A152),DAY($A152)),'Data ARA PJK'!$A$7:$A$5000,0), MATCH('Graphs ARA PJK'!B$3,'Data ARA PJK'!$A$3:$X$3,0)), C151)</f>
        <v>1243</v>
      </c>
      <c r="D152" s="7">
        <f>_xlfn.IFNA(INDEX('Data ARA PJK'!$A$7:$AW$5000,MATCH(DATE('Graphs ARA PJK'!D$4,MONTH($A152),DAY($A152)),'Data ARA PJK'!$A$7:$A$5000,0), MATCH('Graphs ARA PJK'!B$3,'Data ARA PJK'!$A$3:$X$3,0)), D151)</f>
        <v>1217</v>
      </c>
      <c r="E152" s="7">
        <f>_xlfn.IFNA(INDEX('Data ARA PJK'!$A$7:$AW$5000,MATCH(DATE('Graphs ARA PJK'!E$4,MONTH($A152),DAY($A152)),'Data ARA PJK'!$A$7:$A$5000,0), MATCH('Graphs ARA PJK'!B$3,'Data ARA PJK'!$A$3:$X$3,0)), E151)</f>
        <v>1239</v>
      </c>
      <c r="F152" s="7">
        <f>_xlfn.IFNA(INDEX('Data ARA PJK'!$A$7:$AW$5000,MATCH(DATE('Graphs ARA PJK'!F$4,MONTH($A152),DAY($A152)),'Data ARA PJK'!$A$7:$A$5000,0), MATCH('Graphs ARA PJK'!B$3,'Data ARA PJK'!$A$3:$X$3,0)), F151)</f>
        <v>1362</v>
      </c>
      <c r="G152" s="7" t="e">
        <f>_xlfn.IFNA(INDEX('Data ARA PJK'!$A$7:$AW$5000,MATCH(DATE('Graphs ARA PJK'!G$4,MONTH($A152),DAY($A152)),'Data ARA PJK'!$A$7:$A$5000,0), MATCH('Graphs ARA PJK'!B$3,'Data ARA PJK'!$A$3:$X$3,0)), G151)</f>
        <v>#N/A</v>
      </c>
      <c r="H152" s="7">
        <f t="shared" si="27"/>
        <v>1217</v>
      </c>
      <c r="I152" s="7">
        <f t="shared" si="28"/>
        <v>1362</v>
      </c>
      <c r="J152" s="7">
        <f t="shared" si="29"/>
        <v>145</v>
      </c>
      <c r="K152" s="9">
        <f t="shared" si="30"/>
        <v>45510</v>
      </c>
      <c r="L152" s="13">
        <f t="shared" si="31"/>
        <v>8610.6</v>
      </c>
      <c r="M152" s="13">
        <f t="shared" si="32"/>
        <v>7893.0499999999993</v>
      </c>
      <c r="N152" s="13">
        <f t="shared" si="33"/>
        <v>7727.95</v>
      </c>
      <c r="O152" s="13">
        <f t="shared" si="34"/>
        <v>7867.65</v>
      </c>
      <c r="P152" s="13">
        <f t="shared" si="35"/>
        <v>8648.6999999999989</v>
      </c>
      <c r="Q152" s="13" t="e">
        <f t="shared" si="36"/>
        <v>#N/A</v>
      </c>
      <c r="R152" s="13">
        <f t="shared" si="37"/>
        <v>7727.95</v>
      </c>
      <c r="S152" s="13">
        <f t="shared" si="38"/>
        <v>8648.6999999999989</v>
      </c>
      <c r="T152" s="13">
        <f t="shared" si="39"/>
        <v>920.74999999999909</v>
      </c>
    </row>
    <row r="153" spans="1:20">
      <c r="A153" s="9">
        <v>45509</v>
      </c>
      <c r="B153" s="7">
        <f>_xlfn.IFNA(INDEX('Data ARA PJK'!$A$7:$AW$5000,MATCH(DATE('Graphs ARA PJK'!B$4,MONTH($A153),DAY($A153)),'Data ARA PJK'!$A$7:$A$5000,0), MATCH('Graphs ARA PJK'!B$3,'Data ARA PJK'!$A$3:$X$3,0)), B152)</f>
        <v>1356</v>
      </c>
      <c r="C153" s="7">
        <f>_xlfn.IFNA(INDEX('Data ARA PJK'!$A$7:$AW$5000,MATCH(DATE('Graphs ARA PJK'!C$4,MONTH($A153),DAY($A153)),'Data ARA PJK'!$A$7:$A$5000,0), MATCH('Graphs ARA PJK'!B$3,'Data ARA PJK'!$A$3:$X$3,0)), C152)</f>
        <v>1243</v>
      </c>
      <c r="D153" s="7">
        <f>_xlfn.IFNA(INDEX('Data ARA PJK'!$A$7:$AW$5000,MATCH(DATE('Graphs ARA PJK'!D$4,MONTH($A153),DAY($A153)),'Data ARA PJK'!$A$7:$A$5000,0), MATCH('Graphs ARA PJK'!B$3,'Data ARA PJK'!$A$3:$X$3,0)), D152)</f>
        <v>1194</v>
      </c>
      <c r="E153" s="7">
        <f>_xlfn.IFNA(INDEX('Data ARA PJK'!$A$7:$AW$5000,MATCH(DATE('Graphs ARA PJK'!E$4,MONTH($A153),DAY($A153)),'Data ARA PJK'!$A$7:$A$5000,0), MATCH('Graphs ARA PJK'!B$3,'Data ARA PJK'!$A$3:$X$3,0)), E152)</f>
        <v>1239</v>
      </c>
      <c r="F153" s="7">
        <f>_xlfn.IFNA(INDEX('Data ARA PJK'!$A$7:$AW$5000,MATCH(DATE('Graphs ARA PJK'!F$4,MONTH($A153),DAY($A153)),'Data ARA PJK'!$A$7:$A$5000,0), MATCH('Graphs ARA PJK'!B$3,'Data ARA PJK'!$A$3:$X$3,0)), F152)</f>
        <v>1362</v>
      </c>
      <c r="G153" s="7" t="e">
        <f>_xlfn.IFNA(INDEX('Data ARA PJK'!$A$7:$AW$5000,MATCH(DATE('Graphs ARA PJK'!G$4,MONTH($A153),DAY($A153)),'Data ARA PJK'!$A$7:$A$5000,0), MATCH('Graphs ARA PJK'!B$3,'Data ARA PJK'!$A$3:$X$3,0)), G152)</f>
        <v>#N/A</v>
      </c>
      <c r="H153" s="7">
        <f t="shared" si="27"/>
        <v>1194</v>
      </c>
      <c r="I153" s="7">
        <f t="shared" si="28"/>
        <v>1362</v>
      </c>
      <c r="J153" s="7">
        <f t="shared" si="29"/>
        <v>168</v>
      </c>
      <c r="K153" s="9">
        <f t="shared" si="30"/>
        <v>45509</v>
      </c>
      <c r="L153" s="13">
        <f t="shared" si="31"/>
        <v>8610.6</v>
      </c>
      <c r="M153" s="13">
        <f t="shared" si="32"/>
        <v>7893.0499999999993</v>
      </c>
      <c r="N153" s="13">
        <f t="shared" si="33"/>
        <v>7581.9</v>
      </c>
      <c r="O153" s="13">
        <f t="shared" si="34"/>
        <v>7867.65</v>
      </c>
      <c r="P153" s="13">
        <f t="shared" si="35"/>
        <v>8648.6999999999989</v>
      </c>
      <c r="Q153" s="13" t="e">
        <f t="shared" si="36"/>
        <v>#N/A</v>
      </c>
      <c r="R153" s="13">
        <f t="shared" si="37"/>
        <v>7581.9</v>
      </c>
      <c r="S153" s="13">
        <f t="shared" si="38"/>
        <v>8648.6999999999989</v>
      </c>
      <c r="T153" s="13">
        <f t="shared" si="39"/>
        <v>1066.7999999999993</v>
      </c>
    </row>
    <row r="154" spans="1:20">
      <c r="A154" s="9">
        <v>45508</v>
      </c>
      <c r="B154" s="7">
        <f>_xlfn.IFNA(INDEX('Data ARA PJK'!$A$7:$AW$5000,MATCH(DATE('Graphs ARA PJK'!B$4,MONTH($A154),DAY($A154)),'Data ARA PJK'!$A$7:$A$5000,0), MATCH('Graphs ARA PJK'!B$3,'Data ARA PJK'!$A$3:$X$3,0)), B153)</f>
        <v>1356</v>
      </c>
      <c r="C154" s="7">
        <f>_xlfn.IFNA(INDEX('Data ARA PJK'!$A$7:$AW$5000,MATCH(DATE('Graphs ARA PJK'!C$4,MONTH($A154),DAY($A154)),'Data ARA PJK'!$A$7:$A$5000,0), MATCH('Graphs ARA PJK'!B$3,'Data ARA PJK'!$A$3:$X$3,0)), C153)</f>
        <v>1243</v>
      </c>
      <c r="D154" s="7">
        <f>_xlfn.IFNA(INDEX('Data ARA PJK'!$A$7:$AW$5000,MATCH(DATE('Graphs ARA PJK'!D$4,MONTH($A154),DAY($A154)),'Data ARA PJK'!$A$7:$A$5000,0), MATCH('Graphs ARA PJK'!B$3,'Data ARA PJK'!$A$3:$X$3,0)), D153)</f>
        <v>1194</v>
      </c>
      <c r="E154" s="7">
        <f>_xlfn.IFNA(INDEX('Data ARA PJK'!$A$7:$AW$5000,MATCH(DATE('Graphs ARA PJK'!E$4,MONTH($A154),DAY($A154)),'Data ARA PJK'!$A$7:$A$5000,0), MATCH('Graphs ARA PJK'!B$3,'Data ARA PJK'!$A$3:$X$3,0)), E153)</f>
        <v>1245</v>
      </c>
      <c r="F154" s="7">
        <f>_xlfn.IFNA(INDEX('Data ARA PJK'!$A$7:$AW$5000,MATCH(DATE('Graphs ARA PJK'!F$4,MONTH($A154),DAY($A154)),'Data ARA PJK'!$A$7:$A$5000,0), MATCH('Graphs ARA PJK'!B$3,'Data ARA PJK'!$A$3:$X$3,0)), F153)</f>
        <v>1362</v>
      </c>
      <c r="G154" s="7" t="e">
        <f>_xlfn.IFNA(INDEX('Data ARA PJK'!$A$7:$AW$5000,MATCH(DATE('Graphs ARA PJK'!G$4,MONTH($A154),DAY($A154)),'Data ARA PJK'!$A$7:$A$5000,0), MATCH('Graphs ARA PJK'!B$3,'Data ARA PJK'!$A$3:$X$3,0)), G153)</f>
        <v>#N/A</v>
      </c>
      <c r="H154" s="7">
        <f t="shared" si="27"/>
        <v>1194</v>
      </c>
      <c r="I154" s="7">
        <f t="shared" si="28"/>
        <v>1362</v>
      </c>
      <c r="J154" s="7">
        <f t="shared" si="29"/>
        <v>168</v>
      </c>
      <c r="K154" s="9">
        <f t="shared" si="30"/>
        <v>45508</v>
      </c>
      <c r="L154" s="13">
        <f t="shared" si="31"/>
        <v>8610.6</v>
      </c>
      <c r="M154" s="13">
        <f t="shared" si="32"/>
        <v>7893.0499999999993</v>
      </c>
      <c r="N154" s="13">
        <f t="shared" si="33"/>
        <v>7581.9</v>
      </c>
      <c r="O154" s="13">
        <f t="shared" si="34"/>
        <v>7905.75</v>
      </c>
      <c r="P154" s="13">
        <f t="shared" si="35"/>
        <v>8648.6999999999989</v>
      </c>
      <c r="Q154" s="13" t="e">
        <f t="shared" si="36"/>
        <v>#N/A</v>
      </c>
      <c r="R154" s="13">
        <f t="shared" si="37"/>
        <v>7581.9</v>
      </c>
      <c r="S154" s="13">
        <f t="shared" si="38"/>
        <v>8648.6999999999989</v>
      </c>
      <c r="T154" s="13">
        <f t="shared" si="39"/>
        <v>1066.7999999999993</v>
      </c>
    </row>
    <row r="155" spans="1:20">
      <c r="A155" s="9">
        <v>45507</v>
      </c>
      <c r="B155" s="7">
        <f>_xlfn.IFNA(INDEX('Data ARA PJK'!$A$7:$AW$5000,MATCH(DATE('Graphs ARA PJK'!B$4,MONTH($A155),DAY($A155)),'Data ARA PJK'!$A$7:$A$5000,0), MATCH('Graphs ARA PJK'!B$3,'Data ARA PJK'!$A$3:$X$3,0)), B154)</f>
        <v>1356</v>
      </c>
      <c r="C155" s="7">
        <f>_xlfn.IFNA(INDEX('Data ARA PJK'!$A$7:$AW$5000,MATCH(DATE('Graphs ARA PJK'!C$4,MONTH($A155),DAY($A155)),'Data ARA PJK'!$A$7:$A$5000,0), MATCH('Graphs ARA PJK'!B$3,'Data ARA PJK'!$A$3:$X$3,0)), C154)</f>
        <v>1243</v>
      </c>
      <c r="D155" s="7">
        <f>_xlfn.IFNA(INDEX('Data ARA PJK'!$A$7:$AW$5000,MATCH(DATE('Graphs ARA PJK'!D$4,MONTH($A155),DAY($A155)),'Data ARA PJK'!$A$7:$A$5000,0), MATCH('Graphs ARA PJK'!B$3,'Data ARA PJK'!$A$3:$X$3,0)), D154)</f>
        <v>1194</v>
      </c>
      <c r="E155" s="7">
        <f>_xlfn.IFNA(INDEX('Data ARA PJK'!$A$7:$AW$5000,MATCH(DATE('Graphs ARA PJK'!E$4,MONTH($A155),DAY($A155)),'Data ARA PJK'!$A$7:$A$5000,0), MATCH('Graphs ARA PJK'!B$3,'Data ARA PJK'!$A$3:$X$3,0)), E154)</f>
        <v>1245</v>
      </c>
      <c r="F155" s="7">
        <f>_xlfn.IFNA(INDEX('Data ARA PJK'!$A$7:$AW$5000,MATCH(DATE('Graphs ARA PJK'!F$4,MONTH($A155),DAY($A155)),'Data ARA PJK'!$A$7:$A$5000,0), MATCH('Graphs ARA PJK'!B$3,'Data ARA PJK'!$A$3:$X$3,0)), F154)</f>
        <v>1362</v>
      </c>
      <c r="G155" s="7" t="e">
        <f>_xlfn.IFNA(INDEX('Data ARA PJK'!$A$7:$AW$5000,MATCH(DATE('Graphs ARA PJK'!G$4,MONTH($A155),DAY($A155)),'Data ARA PJK'!$A$7:$A$5000,0), MATCH('Graphs ARA PJK'!B$3,'Data ARA PJK'!$A$3:$X$3,0)), G154)</f>
        <v>#N/A</v>
      </c>
      <c r="H155" s="7">
        <f t="shared" si="27"/>
        <v>1194</v>
      </c>
      <c r="I155" s="7">
        <f t="shared" si="28"/>
        <v>1362</v>
      </c>
      <c r="J155" s="7">
        <f t="shared" si="29"/>
        <v>168</v>
      </c>
      <c r="K155" s="9">
        <f t="shared" si="30"/>
        <v>45507</v>
      </c>
      <c r="L155" s="13">
        <f t="shared" si="31"/>
        <v>8610.6</v>
      </c>
      <c r="M155" s="13">
        <f t="shared" si="32"/>
        <v>7893.0499999999993</v>
      </c>
      <c r="N155" s="13">
        <f t="shared" si="33"/>
        <v>7581.9</v>
      </c>
      <c r="O155" s="13">
        <f t="shared" si="34"/>
        <v>7905.75</v>
      </c>
      <c r="P155" s="13">
        <f t="shared" si="35"/>
        <v>8648.6999999999989</v>
      </c>
      <c r="Q155" s="13" t="e">
        <f t="shared" si="36"/>
        <v>#N/A</v>
      </c>
      <c r="R155" s="13">
        <f t="shared" si="37"/>
        <v>7581.9</v>
      </c>
      <c r="S155" s="13">
        <f t="shared" si="38"/>
        <v>8648.6999999999989</v>
      </c>
      <c r="T155" s="13">
        <f t="shared" si="39"/>
        <v>1066.7999999999993</v>
      </c>
    </row>
    <row r="156" spans="1:20">
      <c r="A156" s="9">
        <v>45506</v>
      </c>
      <c r="B156" s="7">
        <f>_xlfn.IFNA(INDEX('Data ARA PJK'!$A$7:$AW$5000,MATCH(DATE('Graphs ARA PJK'!B$4,MONTH($A156),DAY($A156)),'Data ARA PJK'!$A$7:$A$5000,0), MATCH('Graphs ARA PJK'!B$3,'Data ARA PJK'!$A$3:$X$3,0)), B155)</f>
        <v>1356</v>
      </c>
      <c r="C156" s="7">
        <f>_xlfn.IFNA(INDEX('Data ARA PJK'!$A$7:$AW$5000,MATCH(DATE('Graphs ARA PJK'!C$4,MONTH($A156),DAY($A156)),'Data ARA PJK'!$A$7:$A$5000,0), MATCH('Graphs ARA PJK'!B$3,'Data ARA PJK'!$A$3:$X$3,0)), C155)</f>
        <v>1243</v>
      </c>
      <c r="D156" s="7">
        <f>_xlfn.IFNA(INDEX('Data ARA PJK'!$A$7:$AW$5000,MATCH(DATE('Graphs ARA PJK'!D$4,MONTH($A156),DAY($A156)),'Data ARA PJK'!$A$7:$A$5000,0), MATCH('Graphs ARA PJK'!B$3,'Data ARA PJK'!$A$3:$X$3,0)), D155)</f>
        <v>1194</v>
      </c>
      <c r="E156" s="7">
        <f>_xlfn.IFNA(INDEX('Data ARA PJK'!$A$7:$AW$5000,MATCH(DATE('Graphs ARA PJK'!E$4,MONTH($A156),DAY($A156)),'Data ARA PJK'!$A$7:$A$5000,0), MATCH('Graphs ARA PJK'!B$3,'Data ARA PJK'!$A$3:$X$3,0)), E155)</f>
        <v>1245</v>
      </c>
      <c r="F156" s="7">
        <f>_xlfn.IFNA(INDEX('Data ARA PJK'!$A$7:$AW$5000,MATCH(DATE('Graphs ARA PJK'!F$4,MONTH($A156),DAY($A156)),'Data ARA PJK'!$A$7:$A$5000,0), MATCH('Graphs ARA PJK'!B$3,'Data ARA PJK'!$A$3:$X$3,0)), F155)</f>
        <v>1393</v>
      </c>
      <c r="G156" s="7" t="e">
        <f>_xlfn.IFNA(INDEX('Data ARA PJK'!$A$7:$AW$5000,MATCH(DATE('Graphs ARA PJK'!G$4,MONTH($A156),DAY($A156)),'Data ARA PJK'!$A$7:$A$5000,0), MATCH('Graphs ARA PJK'!B$3,'Data ARA PJK'!$A$3:$X$3,0)), G155)</f>
        <v>#N/A</v>
      </c>
      <c r="H156" s="7">
        <f t="shared" si="27"/>
        <v>1194</v>
      </c>
      <c r="I156" s="7">
        <f t="shared" si="28"/>
        <v>1393</v>
      </c>
      <c r="J156" s="7">
        <f t="shared" si="29"/>
        <v>199</v>
      </c>
      <c r="K156" s="9">
        <f t="shared" si="30"/>
        <v>45506</v>
      </c>
      <c r="L156" s="13">
        <f t="shared" si="31"/>
        <v>8610.6</v>
      </c>
      <c r="M156" s="13">
        <f t="shared" si="32"/>
        <v>7893.0499999999993</v>
      </c>
      <c r="N156" s="13">
        <f t="shared" si="33"/>
        <v>7581.9</v>
      </c>
      <c r="O156" s="13">
        <f t="shared" si="34"/>
        <v>7905.75</v>
      </c>
      <c r="P156" s="13">
        <f t="shared" si="35"/>
        <v>8845.5499999999993</v>
      </c>
      <c r="Q156" s="13" t="e">
        <f t="shared" si="36"/>
        <v>#N/A</v>
      </c>
      <c r="R156" s="13">
        <f t="shared" si="37"/>
        <v>7581.9</v>
      </c>
      <c r="S156" s="13">
        <f t="shared" si="38"/>
        <v>8845.5499999999993</v>
      </c>
      <c r="T156" s="13">
        <f t="shared" si="39"/>
        <v>1263.6499999999996</v>
      </c>
    </row>
    <row r="157" spans="1:20">
      <c r="A157" s="9">
        <v>45505</v>
      </c>
      <c r="B157" s="7">
        <f>_xlfn.IFNA(INDEX('Data ARA PJK'!$A$7:$AW$5000,MATCH(DATE('Graphs ARA PJK'!B$4,MONTH($A157),DAY($A157)),'Data ARA PJK'!$A$7:$A$5000,0), MATCH('Graphs ARA PJK'!B$3,'Data ARA PJK'!$A$3:$X$3,0)), B156)</f>
        <v>1356</v>
      </c>
      <c r="C157" s="7">
        <f>_xlfn.IFNA(INDEX('Data ARA PJK'!$A$7:$AW$5000,MATCH(DATE('Graphs ARA PJK'!C$4,MONTH($A157),DAY($A157)),'Data ARA PJK'!$A$7:$A$5000,0), MATCH('Graphs ARA PJK'!B$3,'Data ARA PJK'!$A$3:$X$3,0)), C156)</f>
        <v>1243</v>
      </c>
      <c r="D157" s="7">
        <f>_xlfn.IFNA(INDEX('Data ARA PJK'!$A$7:$AW$5000,MATCH(DATE('Graphs ARA PJK'!D$4,MONTH($A157),DAY($A157)),'Data ARA PJK'!$A$7:$A$5000,0), MATCH('Graphs ARA PJK'!B$3,'Data ARA PJK'!$A$3:$X$3,0)), D156)</f>
        <v>1194</v>
      </c>
      <c r="E157" s="7">
        <f>_xlfn.IFNA(INDEX('Data ARA PJK'!$A$7:$AW$5000,MATCH(DATE('Graphs ARA PJK'!E$4,MONTH($A157),DAY($A157)),'Data ARA PJK'!$A$7:$A$5000,0), MATCH('Graphs ARA PJK'!B$3,'Data ARA PJK'!$A$3:$X$3,0)), E156)</f>
        <v>1245</v>
      </c>
      <c r="F157" s="7">
        <f>_xlfn.IFNA(INDEX('Data ARA PJK'!$A$7:$AW$5000,MATCH(DATE('Graphs ARA PJK'!F$4,MONTH($A157),DAY($A157)),'Data ARA PJK'!$A$7:$A$5000,0), MATCH('Graphs ARA PJK'!B$3,'Data ARA PJK'!$A$3:$X$3,0)), F156)</f>
        <v>1393</v>
      </c>
      <c r="G157" s="7" t="e">
        <f>_xlfn.IFNA(INDEX('Data ARA PJK'!$A$7:$AW$5000,MATCH(DATE('Graphs ARA PJK'!G$4,MONTH($A157),DAY($A157)),'Data ARA PJK'!$A$7:$A$5000,0), MATCH('Graphs ARA PJK'!B$3,'Data ARA PJK'!$A$3:$X$3,0)), G156)</f>
        <v>#N/A</v>
      </c>
      <c r="H157" s="7">
        <f t="shared" si="27"/>
        <v>1194</v>
      </c>
      <c r="I157" s="7">
        <f t="shared" si="28"/>
        <v>1393</v>
      </c>
      <c r="J157" s="7">
        <f t="shared" si="29"/>
        <v>199</v>
      </c>
      <c r="K157" s="9">
        <f t="shared" si="30"/>
        <v>45505</v>
      </c>
      <c r="L157" s="13">
        <f t="shared" si="31"/>
        <v>8610.6</v>
      </c>
      <c r="M157" s="13">
        <f t="shared" si="32"/>
        <v>7893.0499999999993</v>
      </c>
      <c r="N157" s="13">
        <f t="shared" si="33"/>
        <v>7581.9</v>
      </c>
      <c r="O157" s="13">
        <f t="shared" si="34"/>
        <v>7905.75</v>
      </c>
      <c r="P157" s="13">
        <f t="shared" si="35"/>
        <v>8845.5499999999993</v>
      </c>
      <c r="Q157" s="13" t="e">
        <f t="shared" si="36"/>
        <v>#N/A</v>
      </c>
      <c r="R157" s="13">
        <f t="shared" si="37"/>
        <v>7581.9</v>
      </c>
      <c r="S157" s="13">
        <f t="shared" si="38"/>
        <v>8845.5499999999993</v>
      </c>
      <c r="T157" s="13">
        <f t="shared" si="39"/>
        <v>1263.6499999999996</v>
      </c>
    </row>
    <row r="158" spans="1:20">
      <c r="A158" s="9">
        <v>45504</v>
      </c>
      <c r="B158" s="7">
        <f>_xlfn.IFNA(INDEX('Data ARA PJK'!$A$7:$AW$5000,MATCH(DATE('Graphs ARA PJK'!B$4,MONTH($A158),DAY($A158)),'Data ARA PJK'!$A$7:$A$5000,0), MATCH('Graphs ARA PJK'!B$3,'Data ARA PJK'!$A$3:$X$3,0)), B157)</f>
        <v>1255</v>
      </c>
      <c r="C158" s="7">
        <f>_xlfn.IFNA(INDEX('Data ARA PJK'!$A$7:$AW$5000,MATCH(DATE('Graphs ARA PJK'!C$4,MONTH($A158),DAY($A158)),'Data ARA PJK'!$A$7:$A$5000,0), MATCH('Graphs ARA PJK'!B$3,'Data ARA PJK'!$A$3:$X$3,0)), C157)</f>
        <v>1243</v>
      </c>
      <c r="D158" s="7">
        <f>_xlfn.IFNA(INDEX('Data ARA PJK'!$A$7:$AW$5000,MATCH(DATE('Graphs ARA PJK'!D$4,MONTH($A158),DAY($A158)),'Data ARA PJK'!$A$7:$A$5000,0), MATCH('Graphs ARA PJK'!B$3,'Data ARA PJK'!$A$3:$X$3,0)), D157)</f>
        <v>1194</v>
      </c>
      <c r="E158" s="7">
        <f>_xlfn.IFNA(INDEX('Data ARA PJK'!$A$7:$AW$5000,MATCH(DATE('Graphs ARA PJK'!E$4,MONTH($A158),DAY($A158)),'Data ARA PJK'!$A$7:$A$5000,0), MATCH('Graphs ARA PJK'!B$3,'Data ARA PJK'!$A$3:$X$3,0)), E157)</f>
        <v>1245</v>
      </c>
      <c r="F158" s="7">
        <f>_xlfn.IFNA(INDEX('Data ARA PJK'!$A$7:$AW$5000,MATCH(DATE('Graphs ARA PJK'!F$4,MONTH($A158),DAY($A158)),'Data ARA PJK'!$A$7:$A$5000,0), MATCH('Graphs ARA PJK'!B$3,'Data ARA PJK'!$A$3:$X$3,0)), F157)</f>
        <v>1393</v>
      </c>
      <c r="G158" s="7" t="e">
        <f>_xlfn.IFNA(INDEX('Data ARA PJK'!$A$7:$AW$5000,MATCH(DATE('Graphs ARA PJK'!G$4,MONTH($A158),DAY($A158)),'Data ARA PJK'!$A$7:$A$5000,0), MATCH('Graphs ARA PJK'!B$3,'Data ARA PJK'!$A$3:$X$3,0)), G157)</f>
        <v>#N/A</v>
      </c>
      <c r="H158" s="7">
        <f t="shared" si="27"/>
        <v>1194</v>
      </c>
      <c r="I158" s="7">
        <f t="shared" si="28"/>
        <v>1393</v>
      </c>
      <c r="J158" s="7">
        <f t="shared" si="29"/>
        <v>199</v>
      </c>
      <c r="K158" s="9">
        <f t="shared" si="30"/>
        <v>45504</v>
      </c>
      <c r="L158" s="13">
        <f t="shared" si="31"/>
        <v>7969.25</v>
      </c>
      <c r="M158" s="13">
        <f t="shared" si="32"/>
        <v>7893.0499999999993</v>
      </c>
      <c r="N158" s="13">
        <f t="shared" si="33"/>
        <v>7581.9</v>
      </c>
      <c r="O158" s="13">
        <f t="shared" si="34"/>
        <v>7905.75</v>
      </c>
      <c r="P158" s="13">
        <f t="shared" si="35"/>
        <v>8845.5499999999993</v>
      </c>
      <c r="Q158" s="13" t="e">
        <f t="shared" si="36"/>
        <v>#N/A</v>
      </c>
      <c r="R158" s="13">
        <f t="shared" si="37"/>
        <v>7581.9</v>
      </c>
      <c r="S158" s="13">
        <f t="shared" si="38"/>
        <v>8845.5499999999993</v>
      </c>
      <c r="T158" s="13">
        <f t="shared" si="39"/>
        <v>1263.6499999999996</v>
      </c>
    </row>
    <row r="159" spans="1:20">
      <c r="A159" s="9">
        <v>45503</v>
      </c>
      <c r="B159" s="7">
        <f>_xlfn.IFNA(INDEX('Data ARA PJK'!$A$7:$AW$5000,MATCH(DATE('Graphs ARA PJK'!B$4,MONTH($A159),DAY($A159)),'Data ARA PJK'!$A$7:$A$5000,0), MATCH('Graphs ARA PJK'!B$3,'Data ARA PJK'!$A$3:$X$3,0)), B158)</f>
        <v>1255</v>
      </c>
      <c r="C159" s="7">
        <f>_xlfn.IFNA(INDEX('Data ARA PJK'!$A$7:$AW$5000,MATCH(DATE('Graphs ARA PJK'!C$4,MONTH($A159),DAY($A159)),'Data ARA PJK'!$A$7:$A$5000,0), MATCH('Graphs ARA PJK'!B$3,'Data ARA PJK'!$A$3:$X$3,0)), C158)</f>
        <v>1072</v>
      </c>
      <c r="D159" s="7">
        <f>_xlfn.IFNA(INDEX('Data ARA PJK'!$A$7:$AW$5000,MATCH(DATE('Graphs ARA PJK'!D$4,MONTH($A159),DAY($A159)),'Data ARA PJK'!$A$7:$A$5000,0), MATCH('Graphs ARA PJK'!B$3,'Data ARA PJK'!$A$3:$X$3,0)), D158)</f>
        <v>1194</v>
      </c>
      <c r="E159" s="7">
        <f>_xlfn.IFNA(INDEX('Data ARA PJK'!$A$7:$AW$5000,MATCH(DATE('Graphs ARA PJK'!E$4,MONTH($A159),DAY($A159)),'Data ARA PJK'!$A$7:$A$5000,0), MATCH('Graphs ARA PJK'!B$3,'Data ARA PJK'!$A$3:$X$3,0)), E158)</f>
        <v>1245</v>
      </c>
      <c r="F159" s="7">
        <f>_xlfn.IFNA(INDEX('Data ARA PJK'!$A$7:$AW$5000,MATCH(DATE('Graphs ARA PJK'!F$4,MONTH($A159),DAY($A159)),'Data ARA PJK'!$A$7:$A$5000,0), MATCH('Graphs ARA PJK'!B$3,'Data ARA PJK'!$A$3:$X$3,0)), F158)</f>
        <v>1393</v>
      </c>
      <c r="G159" s="7" t="e">
        <f>_xlfn.IFNA(INDEX('Data ARA PJK'!$A$7:$AW$5000,MATCH(DATE('Graphs ARA PJK'!G$4,MONTH($A159),DAY($A159)),'Data ARA PJK'!$A$7:$A$5000,0), MATCH('Graphs ARA PJK'!B$3,'Data ARA PJK'!$A$3:$X$3,0)), G158)</f>
        <v>#N/A</v>
      </c>
      <c r="H159" s="7">
        <f t="shared" si="27"/>
        <v>1072</v>
      </c>
      <c r="I159" s="7">
        <f t="shared" si="28"/>
        <v>1393</v>
      </c>
      <c r="J159" s="7">
        <f t="shared" si="29"/>
        <v>321</v>
      </c>
      <c r="K159" s="9">
        <f t="shared" si="30"/>
        <v>45503</v>
      </c>
      <c r="L159" s="13">
        <f t="shared" si="31"/>
        <v>7969.25</v>
      </c>
      <c r="M159" s="13">
        <f t="shared" si="32"/>
        <v>6807.2</v>
      </c>
      <c r="N159" s="13">
        <f t="shared" si="33"/>
        <v>7581.9</v>
      </c>
      <c r="O159" s="13">
        <f t="shared" si="34"/>
        <v>7905.75</v>
      </c>
      <c r="P159" s="13">
        <f t="shared" si="35"/>
        <v>8845.5499999999993</v>
      </c>
      <c r="Q159" s="13" t="e">
        <f t="shared" si="36"/>
        <v>#N/A</v>
      </c>
      <c r="R159" s="13">
        <f t="shared" si="37"/>
        <v>6807.2</v>
      </c>
      <c r="S159" s="13">
        <f t="shared" si="38"/>
        <v>8845.5499999999993</v>
      </c>
      <c r="T159" s="13">
        <f t="shared" si="39"/>
        <v>2038.3499999999995</v>
      </c>
    </row>
    <row r="160" spans="1:20">
      <c r="A160" s="9">
        <v>45502</v>
      </c>
      <c r="B160" s="7">
        <f>_xlfn.IFNA(INDEX('Data ARA PJK'!$A$7:$AW$5000,MATCH(DATE('Graphs ARA PJK'!B$4,MONTH($A160),DAY($A160)),'Data ARA PJK'!$A$7:$A$5000,0), MATCH('Graphs ARA PJK'!B$3,'Data ARA PJK'!$A$3:$X$3,0)), B159)</f>
        <v>1255</v>
      </c>
      <c r="C160" s="7">
        <f>_xlfn.IFNA(INDEX('Data ARA PJK'!$A$7:$AW$5000,MATCH(DATE('Graphs ARA PJK'!C$4,MONTH($A160),DAY($A160)),'Data ARA PJK'!$A$7:$A$5000,0), MATCH('Graphs ARA PJK'!B$3,'Data ARA PJK'!$A$3:$X$3,0)), C159)</f>
        <v>1072</v>
      </c>
      <c r="D160" s="7">
        <f>_xlfn.IFNA(INDEX('Data ARA PJK'!$A$7:$AW$5000,MATCH(DATE('Graphs ARA PJK'!D$4,MONTH($A160),DAY($A160)),'Data ARA PJK'!$A$7:$A$5000,0), MATCH('Graphs ARA PJK'!B$3,'Data ARA PJK'!$A$3:$X$3,0)), D159)</f>
        <v>1125</v>
      </c>
      <c r="E160" s="7">
        <f>_xlfn.IFNA(INDEX('Data ARA PJK'!$A$7:$AW$5000,MATCH(DATE('Graphs ARA PJK'!E$4,MONTH($A160),DAY($A160)),'Data ARA PJK'!$A$7:$A$5000,0), MATCH('Graphs ARA PJK'!B$3,'Data ARA PJK'!$A$3:$X$3,0)), E159)</f>
        <v>1245</v>
      </c>
      <c r="F160" s="7">
        <f>_xlfn.IFNA(INDEX('Data ARA PJK'!$A$7:$AW$5000,MATCH(DATE('Graphs ARA PJK'!F$4,MONTH($A160),DAY($A160)),'Data ARA PJK'!$A$7:$A$5000,0), MATCH('Graphs ARA PJK'!B$3,'Data ARA PJK'!$A$3:$X$3,0)), F159)</f>
        <v>1393</v>
      </c>
      <c r="G160" s="7" t="e">
        <f>_xlfn.IFNA(INDEX('Data ARA PJK'!$A$7:$AW$5000,MATCH(DATE('Graphs ARA PJK'!G$4,MONTH($A160),DAY($A160)),'Data ARA PJK'!$A$7:$A$5000,0), MATCH('Graphs ARA PJK'!B$3,'Data ARA PJK'!$A$3:$X$3,0)), G159)</f>
        <v>#N/A</v>
      </c>
      <c r="H160" s="7">
        <f t="shared" si="27"/>
        <v>1072</v>
      </c>
      <c r="I160" s="7">
        <f t="shared" si="28"/>
        <v>1393</v>
      </c>
      <c r="J160" s="7">
        <f t="shared" si="29"/>
        <v>321</v>
      </c>
      <c r="K160" s="9">
        <f t="shared" si="30"/>
        <v>45502</v>
      </c>
      <c r="L160" s="13">
        <f t="shared" si="31"/>
        <v>7969.25</v>
      </c>
      <c r="M160" s="13">
        <f t="shared" si="32"/>
        <v>6807.2</v>
      </c>
      <c r="N160" s="13">
        <f t="shared" si="33"/>
        <v>7143.75</v>
      </c>
      <c r="O160" s="13">
        <f t="shared" si="34"/>
        <v>7905.75</v>
      </c>
      <c r="P160" s="13">
        <f t="shared" si="35"/>
        <v>8845.5499999999993</v>
      </c>
      <c r="Q160" s="13" t="e">
        <f t="shared" si="36"/>
        <v>#N/A</v>
      </c>
      <c r="R160" s="13">
        <f t="shared" si="37"/>
        <v>6807.2</v>
      </c>
      <c r="S160" s="13">
        <f t="shared" si="38"/>
        <v>8845.5499999999993</v>
      </c>
      <c r="T160" s="13">
        <f t="shared" si="39"/>
        <v>2038.3499999999995</v>
      </c>
    </row>
    <row r="161" spans="1:20">
      <c r="A161" s="9">
        <v>45501</v>
      </c>
      <c r="B161" s="7">
        <f>_xlfn.IFNA(INDEX('Data ARA PJK'!$A$7:$AW$5000,MATCH(DATE('Graphs ARA PJK'!B$4,MONTH($A161),DAY($A161)),'Data ARA PJK'!$A$7:$A$5000,0), MATCH('Graphs ARA PJK'!B$3,'Data ARA PJK'!$A$3:$X$3,0)), B160)</f>
        <v>1255</v>
      </c>
      <c r="C161" s="7">
        <f>_xlfn.IFNA(INDEX('Data ARA PJK'!$A$7:$AW$5000,MATCH(DATE('Graphs ARA PJK'!C$4,MONTH($A161),DAY($A161)),'Data ARA PJK'!$A$7:$A$5000,0), MATCH('Graphs ARA PJK'!B$3,'Data ARA PJK'!$A$3:$X$3,0)), C160)</f>
        <v>1072</v>
      </c>
      <c r="D161" s="7">
        <f>_xlfn.IFNA(INDEX('Data ARA PJK'!$A$7:$AW$5000,MATCH(DATE('Graphs ARA PJK'!D$4,MONTH($A161),DAY($A161)),'Data ARA PJK'!$A$7:$A$5000,0), MATCH('Graphs ARA PJK'!B$3,'Data ARA PJK'!$A$3:$X$3,0)), D160)</f>
        <v>1125</v>
      </c>
      <c r="E161" s="7">
        <f>_xlfn.IFNA(INDEX('Data ARA PJK'!$A$7:$AW$5000,MATCH(DATE('Graphs ARA PJK'!E$4,MONTH($A161),DAY($A161)),'Data ARA PJK'!$A$7:$A$5000,0), MATCH('Graphs ARA PJK'!B$3,'Data ARA PJK'!$A$3:$X$3,0)), E160)</f>
        <v>1323</v>
      </c>
      <c r="F161" s="7">
        <f>_xlfn.IFNA(INDEX('Data ARA PJK'!$A$7:$AW$5000,MATCH(DATE('Graphs ARA PJK'!F$4,MONTH($A161),DAY($A161)),'Data ARA PJK'!$A$7:$A$5000,0), MATCH('Graphs ARA PJK'!B$3,'Data ARA PJK'!$A$3:$X$3,0)), F160)</f>
        <v>1393</v>
      </c>
      <c r="G161" s="7" t="e">
        <f>_xlfn.IFNA(INDEX('Data ARA PJK'!$A$7:$AW$5000,MATCH(DATE('Graphs ARA PJK'!G$4,MONTH($A161),DAY($A161)),'Data ARA PJK'!$A$7:$A$5000,0), MATCH('Graphs ARA PJK'!B$3,'Data ARA PJK'!$A$3:$X$3,0)), G160)</f>
        <v>#N/A</v>
      </c>
      <c r="H161" s="7">
        <f t="shared" si="27"/>
        <v>1072</v>
      </c>
      <c r="I161" s="7">
        <f t="shared" si="28"/>
        <v>1393</v>
      </c>
      <c r="J161" s="7">
        <f t="shared" si="29"/>
        <v>321</v>
      </c>
      <c r="K161" s="9">
        <f t="shared" si="30"/>
        <v>45501</v>
      </c>
      <c r="L161" s="13">
        <f t="shared" si="31"/>
        <v>7969.25</v>
      </c>
      <c r="M161" s="13">
        <f t="shared" si="32"/>
        <v>6807.2</v>
      </c>
      <c r="N161" s="13">
        <f t="shared" si="33"/>
        <v>7143.75</v>
      </c>
      <c r="O161" s="13">
        <f t="shared" si="34"/>
        <v>8401.0499999999993</v>
      </c>
      <c r="P161" s="13">
        <f t="shared" si="35"/>
        <v>8845.5499999999993</v>
      </c>
      <c r="Q161" s="13" t="e">
        <f t="shared" si="36"/>
        <v>#N/A</v>
      </c>
      <c r="R161" s="13">
        <f t="shared" si="37"/>
        <v>6807.2</v>
      </c>
      <c r="S161" s="13">
        <f t="shared" si="38"/>
        <v>8845.5499999999993</v>
      </c>
      <c r="T161" s="13">
        <f t="shared" si="39"/>
        <v>2038.3499999999995</v>
      </c>
    </row>
    <row r="162" spans="1:20">
      <c r="A162" s="9">
        <v>45500</v>
      </c>
      <c r="B162" s="7">
        <f>_xlfn.IFNA(INDEX('Data ARA PJK'!$A$7:$AW$5000,MATCH(DATE('Graphs ARA PJK'!B$4,MONTH($A162),DAY($A162)),'Data ARA PJK'!$A$7:$A$5000,0), MATCH('Graphs ARA PJK'!B$3,'Data ARA PJK'!$A$3:$X$3,0)), B161)</f>
        <v>1255</v>
      </c>
      <c r="C162" s="7">
        <f>_xlfn.IFNA(INDEX('Data ARA PJK'!$A$7:$AW$5000,MATCH(DATE('Graphs ARA PJK'!C$4,MONTH($A162),DAY($A162)),'Data ARA PJK'!$A$7:$A$5000,0), MATCH('Graphs ARA PJK'!B$3,'Data ARA PJK'!$A$3:$X$3,0)), C161)</f>
        <v>1072</v>
      </c>
      <c r="D162" s="7">
        <f>_xlfn.IFNA(INDEX('Data ARA PJK'!$A$7:$AW$5000,MATCH(DATE('Graphs ARA PJK'!D$4,MONTH($A162),DAY($A162)),'Data ARA PJK'!$A$7:$A$5000,0), MATCH('Graphs ARA PJK'!B$3,'Data ARA PJK'!$A$3:$X$3,0)), D161)</f>
        <v>1125</v>
      </c>
      <c r="E162" s="7">
        <f>_xlfn.IFNA(INDEX('Data ARA PJK'!$A$7:$AW$5000,MATCH(DATE('Graphs ARA PJK'!E$4,MONTH($A162),DAY($A162)),'Data ARA PJK'!$A$7:$A$5000,0), MATCH('Graphs ARA PJK'!B$3,'Data ARA PJK'!$A$3:$X$3,0)), E161)</f>
        <v>1323</v>
      </c>
      <c r="F162" s="7">
        <f>_xlfn.IFNA(INDEX('Data ARA PJK'!$A$7:$AW$5000,MATCH(DATE('Graphs ARA PJK'!F$4,MONTH($A162),DAY($A162)),'Data ARA PJK'!$A$7:$A$5000,0), MATCH('Graphs ARA PJK'!B$3,'Data ARA PJK'!$A$3:$X$3,0)), F161)</f>
        <v>1393</v>
      </c>
      <c r="G162" s="7" t="e">
        <f>_xlfn.IFNA(INDEX('Data ARA PJK'!$A$7:$AW$5000,MATCH(DATE('Graphs ARA PJK'!G$4,MONTH($A162),DAY($A162)),'Data ARA PJK'!$A$7:$A$5000,0), MATCH('Graphs ARA PJK'!B$3,'Data ARA PJK'!$A$3:$X$3,0)), G161)</f>
        <v>#N/A</v>
      </c>
      <c r="H162" s="7">
        <f t="shared" si="27"/>
        <v>1072</v>
      </c>
      <c r="I162" s="7">
        <f t="shared" si="28"/>
        <v>1393</v>
      </c>
      <c r="J162" s="7">
        <f t="shared" si="29"/>
        <v>321</v>
      </c>
      <c r="K162" s="9">
        <f t="shared" si="30"/>
        <v>45500</v>
      </c>
      <c r="L162" s="13">
        <f t="shared" si="31"/>
        <v>7969.25</v>
      </c>
      <c r="M162" s="13">
        <f t="shared" si="32"/>
        <v>6807.2</v>
      </c>
      <c r="N162" s="13">
        <f t="shared" si="33"/>
        <v>7143.75</v>
      </c>
      <c r="O162" s="13">
        <f t="shared" si="34"/>
        <v>8401.0499999999993</v>
      </c>
      <c r="P162" s="13">
        <f t="shared" si="35"/>
        <v>8845.5499999999993</v>
      </c>
      <c r="Q162" s="13" t="e">
        <f t="shared" si="36"/>
        <v>#N/A</v>
      </c>
      <c r="R162" s="13">
        <f t="shared" si="37"/>
        <v>6807.2</v>
      </c>
      <c r="S162" s="13">
        <f t="shared" si="38"/>
        <v>8845.5499999999993</v>
      </c>
      <c r="T162" s="13">
        <f t="shared" si="39"/>
        <v>2038.3499999999995</v>
      </c>
    </row>
    <row r="163" spans="1:20">
      <c r="A163" s="9">
        <v>45499</v>
      </c>
      <c r="B163" s="7">
        <f>_xlfn.IFNA(INDEX('Data ARA PJK'!$A$7:$AW$5000,MATCH(DATE('Graphs ARA PJK'!B$4,MONTH($A163),DAY($A163)),'Data ARA PJK'!$A$7:$A$5000,0), MATCH('Graphs ARA PJK'!B$3,'Data ARA PJK'!$A$3:$X$3,0)), B162)</f>
        <v>1255</v>
      </c>
      <c r="C163" s="7">
        <f>_xlfn.IFNA(INDEX('Data ARA PJK'!$A$7:$AW$5000,MATCH(DATE('Graphs ARA PJK'!C$4,MONTH($A163),DAY($A163)),'Data ARA PJK'!$A$7:$A$5000,0), MATCH('Graphs ARA PJK'!B$3,'Data ARA PJK'!$A$3:$X$3,0)), C162)</f>
        <v>1072</v>
      </c>
      <c r="D163" s="7">
        <f>_xlfn.IFNA(INDEX('Data ARA PJK'!$A$7:$AW$5000,MATCH(DATE('Graphs ARA PJK'!D$4,MONTH($A163),DAY($A163)),'Data ARA PJK'!$A$7:$A$5000,0), MATCH('Graphs ARA PJK'!B$3,'Data ARA PJK'!$A$3:$X$3,0)), D162)</f>
        <v>1125</v>
      </c>
      <c r="E163" s="7">
        <f>_xlfn.IFNA(INDEX('Data ARA PJK'!$A$7:$AW$5000,MATCH(DATE('Graphs ARA PJK'!E$4,MONTH($A163),DAY($A163)),'Data ARA PJK'!$A$7:$A$5000,0), MATCH('Graphs ARA PJK'!B$3,'Data ARA PJK'!$A$3:$X$3,0)), E162)</f>
        <v>1323</v>
      </c>
      <c r="F163" s="7">
        <f>_xlfn.IFNA(INDEX('Data ARA PJK'!$A$7:$AW$5000,MATCH(DATE('Graphs ARA PJK'!F$4,MONTH($A163),DAY($A163)),'Data ARA PJK'!$A$7:$A$5000,0), MATCH('Graphs ARA PJK'!B$3,'Data ARA PJK'!$A$3:$X$3,0)), F162)</f>
        <v>1423</v>
      </c>
      <c r="G163" s="7" t="e">
        <f>_xlfn.IFNA(INDEX('Data ARA PJK'!$A$7:$AW$5000,MATCH(DATE('Graphs ARA PJK'!G$4,MONTH($A163),DAY($A163)),'Data ARA PJK'!$A$7:$A$5000,0), MATCH('Graphs ARA PJK'!B$3,'Data ARA PJK'!$A$3:$X$3,0)), G162)</f>
        <v>#N/A</v>
      </c>
      <c r="H163" s="7">
        <f t="shared" si="27"/>
        <v>1072</v>
      </c>
      <c r="I163" s="7">
        <f t="shared" si="28"/>
        <v>1423</v>
      </c>
      <c r="J163" s="7">
        <f t="shared" si="29"/>
        <v>351</v>
      </c>
      <c r="K163" s="9">
        <f t="shared" si="30"/>
        <v>45499</v>
      </c>
      <c r="L163" s="13">
        <f t="shared" si="31"/>
        <v>7969.25</v>
      </c>
      <c r="M163" s="13">
        <f t="shared" si="32"/>
        <v>6807.2</v>
      </c>
      <c r="N163" s="13">
        <f t="shared" si="33"/>
        <v>7143.75</v>
      </c>
      <c r="O163" s="13">
        <f t="shared" si="34"/>
        <v>8401.0499999999993</v>
      </c>
      <c r="P163" s="13">
        <f t="shared" si="35"/>
        <v>9036.0499999999993</v>
      </c>
      <c r="Q163" s="13" t="e">
        <f t="shared" si="36"/>
        <v>#N/A</v>
      </c>
      <c r="R163" s="13">
        <f t="shared" si="37"/>
        <v>6807.2</v>
      </c>
      <c r="S163" s="13">
        <f t="shared" si="38"/>
        <v>9036.0499999999993</v>
      </c>
      <c r="T163" s="13">
        <f t="shared" si="39"/>
        <v>2228.8499999999995</v>
      </c>
    </row>
    <row r="164" spans="1:20">
      <c r="A164" s="9">
        <v>45498</v>
      </c>
      <c r="B164" s="7">
        <f>_xlfn.IFNA(INDEX('Data ARA PJK'!$A$7:$AW$5000,MATCH(DATE('Graphs ARA PJK'!B$4,MONTH($A164),DAY($A164)),'Data ARA PJK'!$A$7:$A$5000,0), MATCH('Graphs ARA PJK'!B$3,'Data ARA PJK'!$A$3:$X$3,0)), B163)</f>
        <v>1255</v>
      </c>
      <c r="C164" s="7">
        <f>_xlfn.IFNA(INDEX('Data ARA PJK'!$A$7:$AW$5000,MATCH(DATE('Graphs ARA PJK'!C$4,MONTH($A164),DAY($A164)),'Data ARA PJK'!$A$7:$A$5000,0), MATCH('Graphs ARA PJK'!B$3,'Data ARA PJK'!$A$3:$X$3,0)), C163)</f>
        <v>1072</v>
      </c>
      <c r="D164" s="7">
        <f>_xlfn.IFNA(INDEX('Data ARA PJK'!$A$7:$AW$5000,MATCH(DATE('Graphs ARA PJK'!D$4,MONTH($A164),DAY($A164)),'Data ARA PJK'!$A$7:$A$5000,0), MATCH('Graphs ARA PJK'!B$3,'Data ARA PJK'!$A$3:$X$3,0)), D163)</f>
        <v>1125</v>
      </c>
      <c r="E164" s="7">
        <f>_xlfn.IFNA(INDEX('Data ARA PJK'!$A$7:$AW$5000,MATCH(DATE('Graphs ARA PJK'!E$4,MONTH($A164),DAY($A164)),'Data ARA PJK'!$A$7:$A$5000,0), MATCH('Graphs ARA PJK'!B$3,'Data ARA PJK'!$A$3:$X$3,0)), E163)</f>
        <v>1323</v>
      </c>
      <c r="F164" s="7">
        <f>_xlfn.IFNA(INDEX('Data ARA PJK'!$A$7:$AW$5000,MATCH(DATE('Graphs ARA PJK'!F$4,MONTH($A164),DAY($A164)),'Data ARA PJK'!$A$7:$A$5000,0), MATCH('Graphs ARA PJK'!B$3,'Data ARA PJK'!$A$3:$X$3,0)), F163)</f>
        <v>1423</v>
      </c>
      <c r="G164" s="7" t="e">
        <f>_xlfn.IFNA(INDEX('Data ARA PJK'!$A$7:$AW$5000,MATCH(DATE('Graphs ARA PJK'!G$4,MONTH($A164),DAY($A164)),'Data ARA PJK'!$A$7:$A$5000,0), MATCH('Graphs ARA PJK'!B$3,'Data ARA PJK'!$A$3:$X$3,0)), G163)</f>
        <v>#N/A</v>
      </c>
      <c r="H164" s="7">
        <f t="shared" si="27"/>
        <v>1072</v>
      </c>
      <c r="I164" s="7">
        <f t="shared" si="28"/>
        <v>1423</v>
      </c>
      <c r="J164" s="7">
        <f t="shared" si="29"/>
        <v>351</v>
      </c>
      <c r="K164" s="9">
        <f t="shared" si="30"/>
        <v>45498</v>
      </c>
      <c r="L164" s="13">
        <f t="shared" si="31"/>
        <v>7969.25</v>
      </c>
      <c r="M164" s="13">
        <f t="shared" si="32"/>
        <v>6807.2</v>
      </c>
      <c r="N164" s="13">
        <f t="shared" si="33"/>
        <v>7143.75</v>
      </c>
      <c r="O164" s="13">
        <f t="shared" si="34"/>
        <v>8401.0499999999993</v>
      </c>
      <c r="P164" s="13">
        <f t="shared" si="35"/>
        <v>9036.0499999999993</v>
      </c>
      <c r="Q164" s="13" t="e">
        <f t="shared" si="36"/>
        <v>#N/A</v>
      </c>
      <c r="R164" s="13">
        <f t="shared" si="37"/>
        <v>6807.2</v>
      </c>
      <c r="S164" s="13">
        <f t="shared" si="38"/>
        <v>9036.0499999999993</v>
      </c>
      <c r="T164" s="13">
        <f t="shared" si="39"/>
        <v>2228.8499999999995</v>
      </c>
    </row>
    <row r="165" spans="1:20">
      <c r="A165" s="9">
        <v>45497</v>
      </c>
      <c r="B165" s="7">
        <f>_xlfn.IFNA(INDEX('Data ARA PJK'!$A$7:$AW$5000,MATCH(DATE('Graphs ARA PJK'!B$4,MONTH($A165),DAY($A165)),'Data ARA PJK'!$A$7:$A$5000,0), MATCH('Graphs ARA PJK'!B$3,'Data ARA PJK'!$A$3:$X$3,0)), B164)</f>
        <v>1456</v>
      </c>
      <c r="C165" s="7">
        <f>_xlfn.IFNA(INDEX('Data ARA PJK'!$A$7:$AW$5000,MATCH(DATE('Graphs ARA PJK'!C$4,MONTH($A165),DAY($A165)),'Data ARA PJK'!$A$7:$A$5000,0), MATCH('Graphs ARA PJK'!B$3,'Data ARA PJK'!$A$3:$X$3,0)), C164)</f>
        <v>1072</v>
      </c>
      <c r="D165" s="7">
        <f>_xlfn.IFNA(INDEX('Data ARA PJK'!$A$7:$AW$5000,MATCH(DATE('Graphs ARA PJK'!D$4,MONTH($A165),DAY($A165)),'Data ARA PJK'!$A$7:$A$5000,0), MATCH('Graphs ARA PJK'!B$3,'Data ARA PJK'!$A$3:$X$3,0)), D164)</f>
        <v>1125</v>
      </c>
      <c r="E165" s="7">
        <f>_xlfn.IFNA(INDEX('Data ARA PJK'!$A$7:$AW$5000,MATCH(DATE('Graphs ARA PJK'!E$4,MONTH($A165),DAY($A165)),'Data ARA PJK'!$A$7:$A$5000,0), MATCH('Graphs ARA PJK'!B$3,'Data ARA PJK'!$A$3:$X$3,0)), E164)</f>
        <v>1323</v>
      </c>
      <c r="F165" s="7">
        <f>_xlfn.IFNA(INDEX('Data ARA PJK'!$A$7:$AW$5000,MATCH(DATE('Graphs ARA PJK'!F$4,MONTH($A165),DAY($A165)),'Data ARA PJK'!$A$7:$A$5000,0), MATCH('Graphs ARA PJK'!B$3,'Data ARA PJK'!$A$3:$X$3,0)), F164)</f>
        <v>1423</v>
      </c>
      <c r="G165" s="7" t="e">
        <f>_xlfn.IFNA(INDEX('Data ARA PJK'!$A$7:$AW$5000,MATCH(DATE('Graphs ARA PJK'!G$4,MONTH($A165),DAY($A165)),'Data ARA PJK'!$A$7:$A$5000,0), MATCH('Graphs ARA PJK'!B$3,'Data ARA PJK'!$A$3:$X$3,0)), G164)</f>
        <v>#N/A</v>
      </c>
      <c r="H165" s="7">
        <f t="shared" si="27"/>
        <v>1072</v>
      </c>
      <c r="I165" s="7">
        <f t="shared" si="28"/>
        <v>1456</v>
      </c>
      <c r="J165" s="7">
        <f t="shared" si="29"/>
        <v>384</v>
      </c>
      <c r="K165" s="9">
        <f t="shared" si="30"/>
        <v>45497</v>
      </c>
      <c r="L165" s="13">
        <f t="shared" si="31"/>
        <v>9245.6</v>
      </c>
      <c r="M165" s="13">
        <f t="shared" si="32"/>
        <v>6807.2</v>
      </c>
      <c r="N165" s="13">
        <f t="shared" si="33"/>
        <v>7143.75</v>
      </c>
      <c r="O165" s="13">
        <f t="shared" si="34"/>
        <v>8401.0499999999993</v>
      </c>
      <c r="P165" s="13">
        <f t="shared" si="35"/>
        <v>9036.0499999999993</v>
      </c>
      <c r="Q165" s="13" t="e">
        <f t="shared" si="36"/>
        <v>#N/A</v>
      </c>
      <c r="R165" s="13">
        <f t="shared" si="37"/>
        <v>6807.2</v>
      </c>
      <c r="S165" s="13">
        <f t="shared" si="38"/>
        <v>9245.6</v>
      </c>
      <c r="T165" s="13">
        <f t="shared" si="39"/>
        <v>2438.4000000000005</v>
      </c>
    </row>
    <row r="166" spans="1:20">
      <c r="A166" s="9">
        <v>45496</v>
      </c>
      <c r="B166" s="7">
        <f>_xlfn.IFNA(INDEX('Data ARA PJK'!$A$7:$AW$5000,MATCH(DATE('Graphs ARA PJK'!B$4,MONTH($A166),DAY($A166)),'Data ARA PJK'!$A$7:$A$5000,0), MATCH('Graphs ARA PJK'!B$3,'Data ARA PJK'!$A$3:$X$3,0)), B165)</f>
        <v>1456</v>
      </c>
      <c r="C166" s="7">
        <f>_xlfn.IFNA(INDEX('Data ARA PJK'!$A$7:$AW$5000,MATCH(DATE('Graphs ARA PJK'!C$4,MONTH($A166),DAY($A166)),'Data ARA PJK'!$A$7:$A$5000,0), MATCH('Graphs ARA PJK'!B$3,'Data ARA PJK'!$A$3:$X$3,0)), C165)</f>
        <v>1025</v>
      </c>
      <c r="D166" s="7">
        <f>_xlfn.IFNA(INDEX('Data ARA PJK'!$A$7:$AW$5000,MATCH(DATE('Graphs ARA PJK'!D$4,MONTH($A166),DAY($A166)),'Data ARA PJK'!$A$7:$A$5000,0), MATCH('Graphs ARA PJK'!B$3,'Data ARA PJK'!$A$3:$X$3,0)), D165)</f>
        <v>1125</v>
      </c>
      <c r="E166" s="7">
        <f>_xlfn.IFNA(INDEX('Data ARA PJK'!$A$7:$AW$5000,MATCH(DATE('Graphs ARA PJK'!E$4,MONTH($A166),DAY($A166)),'Data ARA PJK'!$A$7:$A$5000,0), MATCH('Graphs ARA PJK'!B$3,'Data ARA PJK'!$A$3:$X$3,0)), E165)</f>
        <v>1323</v>
      </c>
      <c r="F166" s="7">
        <f>_xlfn.IFNA(INDEX('Data ARA PJK'!$A$7:$AW$5000,MATCH(DATE('Graphs ARA PJK'!F$4,MONTH($A166),DAY($A166)),'Data ARA PJK'!$A$7:$A$5000,0), MATCH('Graphs ARA PJK'!B$3,'Data ARA PJK'!$A$3:$X$3,0)), F165)</f>
        <v>1423</v>
      </c>
      <c r="G166" s="7" t="e">
        <f>_xlfn.IFNA(INDEX('Data ARA PJK'!$A$7:$AW$5000,MATCH(DATE('Graphs ARA PJK'!G$4,MONTH($A166),DAY($A166)),'Data ARA PJK'!$A$7:$A$5000,0), MATCH('Graphs ARA PJK'!B$3,'Data ARA PJK'!$A$3:$X$3,0)), G165)</f>
        <v>#N/A</v>
      </c>
      <c r="H166" s="7">
        <f t="shared" si="27"/>
        <v>1025</v>
      </c>
      <c r="I166" s="7">
        <f t="shared" si="28"/>
        <v>1456</v>
      </c>
      <c r="J166" s="7">
        <f t="shared" si="29"/>
        <v>431</v>
      </c>
      <c r="K166" s="9">
        <f t="shared" si="30"/>
        <v>45496</v>
      </c>
      <c r="L166" s="13">
        <f t="shared" si="31"/>
        <v>9245.6</v>
      </c>
      <c r="M166" s="13">
        <f t="shared" si="32"/>
        <v>6508.75</v>
      </c>
      <c r="N166" s="13">
        <f t="shared" si="33"/>
        <v>7143.75</v>
      </c>
      <c r="O166" s="13">
        <f t="shared" si="34"/>
        <v>8401.0499999999993</v>
      </c>
      <c r="P166" s="13">
        <f t="shared" si="35"/>
        <v>9036.0499999999993</v>
      </c>
      <c r="Q166" s="13" t="e">
        <f t="shared" si="36"/>
        <v>#N/A</v>
      </c>
      <c r="R166" s="13">
        <f t="shared" si="37"/>
        <v>6508.75</v>
      </c>
      <c r="S166" s="13">
        <f t="shared" si="38"/>
        <v>9245.6</v>
      </c>
      <c r="T166" s="13">
        <f t="shared" si="39"/>
        <v>2736.8500000000004</v>
      </c>
    </row>
    <row r="167" spans="1:20">
      <c r="A167" s="9">
        <v>45495</v>
      </c>
      <c r="B167" s="7">
        <f>_xlfn.IFNA(INDEX('Data ARA PJK'!$A$7:$AW$5000,MATCH(DATE('Graphs ARA PJK'!B$4,MONTH($A167),DAY($A167)),'Data ARA PJK'!$A$7:$A$5000,0), MATCH('Graphs ARA PJK'!B$3,'Data ARA PJK'!$A$3:$X$3,0)), B166)</f>
        <v>1456</v>
      </c>
      <c r="C167" s="7">
        <f>_xlfn.IFNA(INDEX('Data ARA PJK'!$A$7:$AW$5000,MATCH(DATE('Graphs ARA PJK'!C$4,MONTH($A167),DAY($A167)),'Data ARA PJK'!$A$7:$A$5000,0), MATCH('Graphs ARA PJK'!B$3,'Data ARA PJK'!$A$3:$X$3,0)), C166)</f>
        <v>1025</v>
      </c>
      <c r="D167" s="7">
        <f>_xlfn.IFNA(INDEX('Data ARA PJK'!$A$7:$AW$5000,MATCH(DATE('Graphs ARA PJK'!D$4,MONTH($A167),DAY($A167)),'Data ARA PJK'!$A$7:$A$5000,0), MATCH('Graphs ARA PJK'!B$3,'Data ARA PJK'!$A$3:$X$3,0)), D166)</f>
        <v>1157</v>
      </c>
      <c r="E167" s="7">
        <f>_xlfn.IFNA(INDEX('Data ARA PJK'!$A$7:$AW$5000,MATCH(DATE('Graphs ARA PJK'!E$4,MONTH($A167),DAY($A167)),'Data ARA PJK'!$A$7:$A$5000,0), MATCH('Graphs ARA PJK'!B$3,'Data ARA PJK'!$A$3:$X$3,0)), E166)</f>
        <v>1323</v>
      </c>
      <c r="F167" s="7">
        <f>_xlfn.IFNA(INDEX('Data ARA PJK'!$A$7:$AW$5000,MATCH(DATE('Graphs ARA PJK'!F$4,MONTH($A167),DAY($A167)),'Data ARA PJK'!$A$7:$A$5000,0), MATCH('Graphs ARA PJK'!B$3,'Data ARA PJK'!$A$3:$X$3,0)), F166)</f>
        <v>1423</v>
      </c>
      <c r="G167" s="7" t="e">
        <f>_xlfn.IFNA(INDEX('Data ARA PJK'!$A$7:$AW$5000,MATCH(DATE('Graphs ARA PJK'!G$4,MONTH($A167),DAY($A167)),'Data ARA PJK'!$A$7:$A$5000,0), MATCH('Graphs ARA PJK'!B$3,'Data ARA PJK'!$A$3:$X$3,0)), G166)</f>
        <v>#N/A</v>
      </c>
      <c r="H167" s="7">
        <f t="shared" si="27"/>
        <v>1025</v>
      </c>
      <c r="I167" s="7">
        <f t="shared" si="28"/>
        <v>1456</v>
      </c>
      <c r="J167" s="7">
        <f t="shared" si="29"/>
        <v>431</v>
      </c>
      <c r="K167" s="9">
        <f t="shared" si="30"/>
        <v>45495</v>
      </c>
      <c r="L167" s="13">
        <f t="shared" si="31"/>
        <v>9245.6</v>
      </c>
      <c r="M167" s="13">
        <f t="shared" si="32"/>
        <v>6508.75</v>
      </c>
      <c r="N167" s="13">
        <f t="shared" si="33"/>
        <v>7346.95</v>
      </c>
      <c r="O167" s="13">
        <f t="shared" si="34"/>
        <v>8401.0499999999993</v>
      </c>
      <c r="P167" s="13">
        <f t="shared" si="35"/>
        <v>9036.0499999999993</v>
      </c>
      <c r="Q167" s="13" t="e">
        <f t="shared" si="36"/>
        <v>#N/A</v>
      </c>
      <c r="R167" s="13">
        <f t="shared" si="37"/>
        <v>6508.75</v>
      </c>
      <c r="S167" s="13">
        <f t="shared" si="38"/>
        <v>9245.6</v>
      </c>
      <c r="T167" s="13">
        <f t="shared" si="39"/>
        <v>2736.8500000000004</v>
      </c>
    </row>
    <row r="168" spans="1:20">
      <c r="A168" s="9">
        <v>45494</v>
      </c>
      <c r="B168" s="7">
        <f>_xlfn.IFNA(INDEX('Data ARA PJK'!$A$7:$AW$5000,MATCH(DATE('Graphs ARA PJK'!B$4,MONTH($A168),DAY($A168)),'Data ARA PJK'!$A$7:$A$5000,0), MATCH('Graphs ARA PJK'!B$3,'Data ARA PJK'!$A$3:$X$3,0)), B167)</f>
        <v>1456</v>
      </c>
      <c r="C168" s="7">
        <f>_xlfn.IFNA(INDEX('Data ARA PJK'!$A$7:$AW$5000,MATCH(DATE('Graphs ARA PJK'!C$4,MONTH($A168),DAY($A168)),'Data ARA PJK'!$A$7:$A$5000,0), MATCH('Graphs ARA PJK'!B$3,'Data ARA PJK'!$A$3:$X$3,0)), C167)</f>
        <v>1025</v>
      </c>
      <c r="D168" s="7">
        <f>_xlfn.IFNA(INDEX('Data ARA PJK'!$A$7:$AW$5000,MATCH(DATE('Graphs ARA PJK'!D$4,MONTH($A168),DAY($A168)),'Data ARA PJK'!$A$7:$A$5000,0), MATCH('Graphs ARA PJK'!B$3,'Data ARA PJK'!$A$3:$X$3,0)), D167)</f>
        <v>1157</v>
      </c>
      <c r="E168" s="7">
        <f>_xlfn.IFNA(INDEX('Data ARA PJK'!$A$7:$AW$5000,MATCH(DATE('Graphs ARA PJK'!E$4,MONTH($A168),DAY($A168)),'Data ARA PJK'!$A$7:$A$5000,0), MATCH('Graphs ARA PJK'!B$3,'Data ARA PJK'!$A$3:$X$3,0)), E167)</f>
        <v>1264</v>
      </c>
      <c r="F168" s="7">
        <f>_xlfn.IFNA(INDEX('Data ARA PJK'!$A$7:$AW$5000,MATCH(DATE('Graphs ARA PJK'!F$4,MONTH($A168),DAY($A168)),'Data ARA PJK'!$A$7:$A$5000,0), MATCH('Graphs ARA PJK'!B$3,'Data ARA PJK'!$A$3:$X$3,0)), F167)</f>
        <v>1423</v>
      </c>
      <c r="G168" s="7" t="e">
        <f>_xlfn.IFNA(INDEX('Data ARA PJK'!$A$7:$AW$5000,MATCH(DATE('Graphs ARA PJK'!G$4,MONTH($A168),DAY($A168)),'Data ARA PJK'!$A$7:$A$5000,0), MATCH('Graphs ARA PJK'!B$3,'Data ARA PJK'!$A$3:$X$3,0)), G167)</f>
        <v>#N/A</v>
      </c>
      <c r="H168" s="7">
        <f t="shared" si="27"/>
        <v>1025</v>
      </c>
      <c r="I168" s="7">
        <f t="shared" si="28"/>
        <v>1456</v>
      </c>
      <c r="J168" s="7">
        <f t="shared" si="29"/>
        <v>431</v>
      </c>
      <c r="K168" s="9">
        <f t="shared" si="30"/>
        <v>45494</v>
      </c>
      <c r="L168" s="13">
        <f t="shared" si="31"/>
        <v>9245.6</v>
      </c>
      <c r="M168" s="13">
        <f t="shared" si="32"/>
        <v>6508.75</v>
      </c>
      <c r="N168" s="13">
        <f t="shared" si="33"/>
        <v>7346.95</v>
      </c>
      <c r="O168" s="13">
        <f t="shared" si="34"/>
        <v>8026.4</v>
      </c>
      <c r="P168" s="13">
        <f t="shared" si="35"/>
        <v>9036.0499999999993</v>
      </c>
      <c r="Q168" s="13" t="e">
        <f t="shared" si="36"/>
        <v>#N/A</v>
      </c>
      <c r="R168" s="13">
        <f t="shared" si="37"/>
        <v>6508.75</v>
      </c>
      <c r="S168" s="13">
        <f t="shared" si="38"/>
        <v>9245.6</v>
      </c>
      <c r="T168" s="13">
        <f t="shared" si="39"/>
        <v>2736.8500000000004</v>
      </c>
    </row>
    <row r="169" spans="1:20">
      <c r="A169" s="9">
        <v>45493</v>
      </c>
      <c r="B169" s="7">
        <f>_xlfn.IFNA(INDEX('Data ARA PJK'!$A$7:$AW$5000,MATCH(DATE('Graphs ARA PJK'!B$4,MONTH($A169),DAY($A169)),'Data ARA PJK'!$A$7:$A$5000,0), MATCH('Graphs ARA PJK'!B$3,'Data ARA PJK'!$A$3:$X$3,0)), B168)</f>
        <v>1456</v>
      </c>
      <c r="C169" s="7">
        <f>_xlfn.IFNA(INDEX('Data ARA PJK'!$A$7:$AW$5000,MATCH(DATE('Graphs ARA PJK'!C$4,MONTH($A169),DAY($A169)),'Data ARA PJK'!$A$7:$A$5000,0), MATCH('Graphs ARA PJK'!B$3,'Data ARA PJK'!$A$3:$X$3,0)), C168)</f>
        <v>1025</v>
      </c>
      <c r="D169" s="7">
        <f>_xlfn.IFNA(INDEX('Data ARA PJK'!$A$7:$AW$5000,MATCH(DATE('Graphs ARA PJK'!D$4,MONTH($A169),DAY($A169)),'Data ARA PJK'!$A$7:$A$5000,0), MATCH('Graphs ARA PJK'!B$3,'Data ARA PJK'!$A$3:$X$3,0)), D168)</f>
        <v>1157</v>
      </c>
      <c r="E169" s="7">
        <f>_xlfn.IFNA(INDEX('Data ARA PJK'!$A$7:$AW$5000,MATCH(DATE('Graphs ARA PJK'!E$4,MONTH($A169),DAY($A169)),'Data ARA PJK'!$A$7:$A$5000,0), MATCH('Graphs ARA PJK'!B$3,'Data ARA PJK'!$A$3:$X$3,0)), E168)</f>
        <v>1264</v>
      </c>
      <c r="F169" s="7">
        <f>_xlfn.IFNA(INDEX('Data ARA PJK'!$A$7:$AW$5000,MATCH(DATE('Graphs ARA PJK'!F$4,MONTH($A169),DAY($A169)),'Data ARA PJK'!$A$7:$A$5000,0), MATCH('Graphs ARA PJK'!B$3,'Data ARA PJK'!$A$3:$X$3,0)), F168)</f>
        <v>1423</v>
      </c>
      <c r="G169" s="7" t="e">
        <f>_xlfn.IFNA(INDEX('Data ARA PJK'!$A$7:$AW$5000,MATCH(DATE('Graphs ARA PJK'!G$4,MONTH($A169),DAY($A169)),'Data ARA PJK'!$A$7:$A$5000,0), MATCH('Graphs ARA PJK'!B$3,'Data ARA PJK'!$A$3:$X$3,0)), G168)</f>
        <v>#N/A</v>
      </c>
      <c r="H169" s="7">
        <f t="shared" si="27"/>
        <v>1025</v>
      </c>
      <c r="I169" s="7">
        <f t="shared" si="28"/>
        <v>1456</v>
      </c>
      <c r="J169" s="7">
        <f t="shared" si="29"/>
        <v>431</v>
      </c>
      <c r="K169" s="9">
        <f t="shared" si="30"/>
        <v>45493</v>
      </c>
      <c r="L169" s="13">
        <f t="shared" si="31"/>
        <v>9245.6</v>
      </c>
      <c r="M169" s="13">
        <f t="shared" si="32"/>
        <v>6508.75</v>
      </c>
      <c r="N169" s="13">
        <f t="shared" si="33"/>
        <v>7346.95</v>
      </c>
      <c r="O169" s="13">
        <f t="shared" si="34"/>
        <v>8026.4</v>
      </c>
      <c r="P169" s="13">
        <f t="shared" si="35"/>
        <v>9036.0499999999993</v>
      </c>
      <c r="Q169" s="13" t="e">
        <f t="shared" si="36"/>
        <v>#N/A</v>
      </c>
      <c r="R169" s="13">
        <f t="shared" si="37"/>
        <v>6508.75</v>
      </c>
      <c r="S169" s="13">
        <f t="shared" si="38"/>
        <v>9245.6</v>
      </c>
      <c r="T169" s="13">
        <f t="shared" si="39"/>
        <v>2736.8500000000004</v>
      </c>
    </row>
    <row r="170" spans="1:20">
      <c r="A170" s="9">
        <v>45492</v>
      </c>
      <c r="B170" s="7">
        <f>_xlfn.IFNA(INDEX('Data ARA PJK'!$A$7:$AW$5000,MATCH(DATE('Graphs ARA PJK'!B$4,MONTH($A170),DAY($A170)),'Data ARA PJK'!$A$7:$A$5000,0), MATCH('Graphs ARA PJK'!B$3,'Data ARA PJK'!$A$3:$X$3,0)), B169)</f>
        <v>1456</v>
      </c>
      <c r="C170" s="7">
        <f>_xlfn.IFNA(INDEX('Data ARA PJK'!$A$7:$AW$5000,MATCH(DATE('Graphs ARA PJK'!C$4,MONTH($A170),DAY($A170)),'Data ARA PJK'!$A$7:$A$5000,0), MATCH('Graphs ARA PJK'!B$3,'Data ARA PJK'!$A$3:$X$3,0)), C169)</f>
        <v>1025</v>
      </c>
      <c r="D170" s="7">
        <f>_xlfn.IFNA(INDEX('Data ARA PJK'!$A$7:$AW$5000,MATCH(DATE('Graphs ARA PJK'!D$4,MONTH($A170),DAY($A170)),'Data ARA PJK'!$A$7:$A$5000,0), MATCH('Graphs ARA PJK'!B$3,'Data ARA PJK'!$A$3:$X$3,0)), D169)</f>
        <v>1157</v>
      </c>
      <c r="E170" s="7">
        <f>_xlfn.IFNA(INDEX('Data ARA PJK'!$A$7:$AW$5000,MATCH(DATE('Graphs ARA PJK'!E$4,MONTH($A170),DAY($A170)),'Data ARA PJK'!$A$7:$A$5000,0), MATCH('Graphs ARA PJK'!B$3,'Data ARA PJK'!$A$3:$X$3,0)), E169)</f>
        <v>1264</v>
      </c>
      <c r="F170" s="7">
        <f>_xlfn.IFNA(INDEX('Data ARA PJK'!$A$7:$AW$5000,MATCH(DATE('Graphs ARA PJK'!F$4,MONTH($A170),DAY($A170)),'Data ARA PJK'!$A$7:$A$5000,0), MATCH('Graphs ARA PJK'!B$3,'Data ARA PJK'!$A$3:$X$3,0)), F169)</f>
        <v>1424</v>
      </c>
      <c r="G170" s="7" t="e">
        <f>_xlfn.IFNA(INDEX('Data ARA PJK'!$A$7:$AW$5000,MATCH(DATE('Graphs ARA PJK'!G$4,MONTH($A170),DAY($A170)),'Data ARA PJK'!$A$7:$A$5000,0), MATCH('Graphs ARA PJK'!B$3,'Data ARA PJK'!$A$3:$X$3,0)), G169)</f>
        <v>#N/A</v>
      </c>
      <c r="H170" s="7">
        <f t="shared" si="27"/>
        <v>1025</v>
      </c>
      <c r="I170" s="7">
        <f t="shared" si="28"/>
        <v>1456</v>
      </c>
      <c r="J170" s="7">
        <f t="shared" si="29"/>
        <v>431</v>
      </c>
      <c r="K170" s="9">
        <f t="shared" si="30"/>
        <v>45492</v>
      </c>
      <c r="L170" s="13">
        <f t="shared" si="31"/>
        <v>9245.6</v>
      </c>
      <c r="M170" s="13">
        <f t="shared" si="32"/>
        <v>6508.75</v>
      </c>
      <c r="N170" s="13">
        <f t="shared" si="33"/>
        <v>7346.95</v>
      </c>
      <c r="O170" s="13">
        <f t="shared" si="34"/>
        <v>8026.4</v>
      </c>
      <c r="P170" s="13">
        <f t="shared" si="35"/>
        <v>9042.4</v>
      </c>
      <c r="Q170" s="13" t="e">
        <f t="shared" si="36"/>
        <v>#N/A</v>
      </c>
      <c r="R170" s="13">
        <f t="shared" si="37"/>
        <v>6508.75</v>
      </c>
      <c r="S170" s="13">
        <f t="shared" si="38"/>
        <v>9245.6</v>
      </c>
      <c r="T170" s="13">
        <f t="shared" si="39"/>
        <v>2736.8500000000004</v>
      </c>
    </row>
    <row r="171" spans="1:20">
      <c r="A171" s="9">
        <v>45491</v>
      </c>
      <c r="B171" s="7">
        <f>_xlfn.IFNA(INDEX('Data ARA PJK'!$A$7:$AW$5000,MATCH(DATE('Graphs ARA PJK'!B$4,MONTH($A171),DAY($A171)),'Data ARA PJK'!$A$7:$A$5000,0), MATCH('Graphs ARA PJK'!B$3,'Data ARA PJK'!$A$3:$X$3,0)), B170)</f>
        <v>1456</v>
      </c>
      <c r="C171" s="7">
        <f>_xlfn.IFNA(INDEX('Data ARA PJK'!$A$7:$AW$5000,MATCH(DATE('Graphs ARA PJK'!C$4,MONTH($A171),DAY($A171)),'Data ARA PJK'!$A$7:$A$5000,0), MATCH('Graphs ARA PJK'!B$3,'Data ARA PJK'!$A$3:$X$3,0)), C170)</f>
        <v>1025</v>
      </c>
      <c r="D171" s="7">
        <f>_xlfn.IFNA(INDEX('Data ARA PJK'!$A$7:$AW$5000,MATCH(DATE('Graphs ARA PJK'!D$4,MONTH($A171),DAY($A171)),'Data ARA PJK'!$A$7:$A$5000,0), MATCH('Graphs ARA PJK'!B$3,'Data ARA PJK'!$A$3:$X$3,0)), D170)</f>
        <v>1157</v>
      </c>
      <c r="E171" s="7">
        <f>_xlfn.IFNA(INDEX('Data ARA PJK'!$A$7:$AW$5000,MATCH(DATE('Graphs ARA PJK'!E$4,MONTH($A171),DAY($A171)),'Data ARA PJK'!$A$7:$A$5000,0), MATCH('Graphs ARA PJK'!B$3,'Data ARA PJK'!$A$3:$X$3,0)), E170)</f>
        <v>1264</v>
      </c>
      <c r="F171" s="7">
        <f>_xlfn.IFNA(INDEX('Data ARA PJK'!$A$7:$AW$5000,MATCH(DATE('Graphs ARA PJK'!F$4,MONTH($A171),DAY($A171)),'Data ARA PJK'!$A$7:$A$5000,0), MATCH('Graphs ARA PJK'!B$3,'Data ARA PJK'!$A$3:$X$3,0)), F170)</f>
        <v>1424</v>
      </c>
      <c r="G171" s="7" t="e">
        <f>_xlfn.IFNA(INDEX('Data ARA PJK'!$A$7:$AW$5000,MATCH(DATE('Graphs ARA PJK'!G$4,MONTH($A171),DAY($A171)),'Data ARA PJK'!$A$7:$A$5000,0), MATCH('Graphs ARA PJK'!B$3,'Data ARA PJK'!$A$3:$X$3,0)), G170)</f>
        <v>#N/A</v>
      </c>
      <c r="H171" s="7">
        <f t="shared" si="27"/>
        <v>1025</v>
      </c>
      <c r="I171" s="7">
        <f t="shared" si="28"/>
        <v>1456</v>
      </c>
      <c r="J171" s="7">
        <f t="shared" si="29"/>
        <v>431</v>
      </c>
      <c r="K171" s="9">
        <f t="shared" si="30"/>
        <v>45491</v>
      </c>
      <c r="L171" s="13">
        <f t="shared" si="31"/>
        <v>9245.6</v>
      </c>
      <c r="M171" s="13">
        <f t="shared" si="32"/>
        <v>6508.75</v>
      </c>
      <c r="N171" s="13">
        <f t="shared" si="33"/>
        <v>7346.95</v>
      </c>
      <c r="O171" s="13">
        <f t="shared" si="34"/>
        <v>8026.4</v>
      </c>
      <c r="P171" s="13">
        <f t="shared" si="35"/>
        <v>9042.4</v>
      </c>
      <c r="Q171" s="13" t="e">
        <f t="shared" si="36"/>
        <v>#N/A</v>
      </c>
      <c r="R171" s="13">
        <f t="shared" si="37"/>
        <v>6508.75</v>
      </c>
      <c r="S171" s="13">
        <f t="shared" si="38"/>
        <v>9245.6</v>
      </c>
      <c r="T171" s="13">
        <f t="shared" si="39"/>
        <v>2736.8500000000004</v>
      </c>
    </row>
    <row r="172" spans="1:20">
      <c r="A172" s="9">
        <v>45490</v>
      </c>
      <c r="B172" s="7">
        <f>_xlfn.IFNA(INDEX('Data ARA PJK'!$A$7:$AW$5000,MATCH(DATE('Graphs ARA PJK'!B$4,MONTH($A172),DAY($A172)),'Data ARA PJK'!$A$7:$A$5000,0), MATCH('Graphs ARA PJK'!B$3,'Data ARA PJK'!$A$3:$X$3,0)), B171)</f>
        <v>1304</v>
      </c>
      <c r="C172" s="7">
        <f>_xlfn.IFNA(INDEX('Data ARA PJK'!$A$7:$AW$5000,MATCH(DATE('Graphs ARA PJK'!C$4,MONTH($A172),DAY($A172)),'Data ARA PJK'!$A$7:$A$5000,0), MATCH('Graphs ARA PJK'!B$3,'Data ARA PJK'!$A$3:$X$3,0)), C171)</f>
        <v>1025</v>
      </c>
      <c r="D172" s="7">
        <f>_xlfn.IFNA(INDEX('Data ARA PJK'!$A$7:$AW$5000,MATCH(DATE('Graphs ARA PJK'!D$4,MONTH($A172),DAY($A172)),'Data ARA PJK'!$A$7:$A$5000,0), MATCH('Graphs ARA PJK'!B$3,'Data ARA PJK'!$A$3:$X$3,0)), D171)</f>
        <v>1157</v>
      </c>
      <c r="E172" s="7">
        <f>_xlfn.IFNA(INDEX('Data ARA PJK'!$A$7:$AW$5000,MATCH(DATE('Graphs ARA PJK'!E$4,MONTH($A172),DAY($A172)),'Data ARA PJK'!$A$7:$A$5000,0), MATCH('Graphs ARA PJK'!B$3,'Data ARA PJK'!$A$3:$X$3,0)), E171)</f>
        <v>1264</v>
      </c>
      <c r="F172" s="7">
        <f>_xlfn.IFNA(INDEX('Data ARA PJK'!$A$7:$AW$5000,MATCH(DATE('Graphs ARA PJK'!F$4,MONTH($A172),DAY($A172)),'Data ARA PJK'!$A$7:$A$5000,0), MATCH('Graphs ARA PJK'!B$3,'Data ARA PJK'!$A$3:$X$3,0)), F171)</f>
        <v>1424</v>
      </c>
      <c r="G172" s="7" t="e">
        <f>_xlfn.IFNA(INDEX('Data ARA PJK'!$A$7:$AW$5000,MATCH(DATE('Graphs ARA PJK'!G$4,MONTH($A172),DAY($A172)),'Data ARA PJK'!$A$7:$A$5000,0), MATCH('Graphs ARA PJK'!B$3,'Data ARA PJK'!$A$3:$X$3,0)), G171)</f>
        <v>#N/A</v>
      </c>
      <c r="H172" s="7">
        <f t="shared" si="27"/>
        <v>1025</v>
      </c>
      <c r="I172" s="7">
        <f t="shared" si="28"/>
        <v>1424</v>
      </c>
      <c r="J172" s="7">
        <f t="shared" si="29"/>
        <v>399</v>
      </c>
      <c r="K172" s="9">
        <f t="shared" si="30"/>
        <v>45490</v>
      </c>
      <c r="L172" s="13">
        <f t="shared" si="31"/>
        <v>8280.4</v>
      </c>
      <c r="M172" s="13">
        <f t="shared" si="32"/>
        <v>6508.75</v>
      </c>
      <c r="N172" s="13">
        <f t="shared" si="33"/>
        <v>7346.95</v>
      </c>
      <c r="O172" s="13">
        <f t="shared" si="34"/>
        <v>8026.4</v>
      </c>
      <c r="P172" s="13">
        <f t="shared" si="35"/>
        <v>9042.4</v>
      </c>
      <c r="Q172" s="13" t="e">
        <f t="shared" si="36"/>
        <v>#N/A</v>
      </c>
      <c r="R172" s="13">
        <f t="shared" si="37"/>
        <v>6508.75</v>
      </c>
      <c r="S172" s="13">
        <f t="shared" si="38"/>
        <v>9042.4</v>
      </c>
      <c r="T172" s="13">
        <f t="shared" si="39"/>
        <v>2533.6499999999996</v>
      </c>
    </row>
    <row r="173" spans="1:20">
      <c r="A173" s="9">
        <v>45489</v>
      </c>
      <c r="B173" s="7">
        <f>_xlfn.IFNA(INDEX('Data ARA PJK'!$A$7:$AW$5000,MATCH(DATE('Graphs ARA PJK'!B$4,MONTH($A173),DAY($A173)),'Data ARA PJK'!$A$7:$A$5000,0), MATCH('Graphs ARA PJK'!B$3,'Data ARA PJK'!$A$3:$X$3,0)), B172)</f>
        <v>1304</v>
      </c>
      <c r="C173" s="7">
        <f>_xlfn.IFNA(INDEX('Data ARA PJK'!$A$7:$AW$5000,MATCH(DATE('Graphs ARA PJK'!C$4,MONTH($A173),DAY($A173)),'Data ARA PJK'!$A$7:$A$5000,0), MATCH('Graphs ARA PJK'!B$3,'Data ARA PJK'!$A$3:$X$3,0)), C172)</f>
        <v>1207</v>
      </c>
      <c r="D173" s="7">
        <f>_xlfn.IFNA(INDEX('Data ARA PJK'!$A$7:$AW$5000,MATCH(DATE('Graphs ARA PJK'!D$4,MONTH($A173),DAY($A173)),'Data ARA PJK'!$A$7:$A$5000,0), MATCH('Graphs ARA PJK'!B$3,'Data ARA PJK'!$A$3:$X$3,0)), D172)</f>
        <v>1157</v>
      </c>
      <c r="E173" s="7">
        <f>_xlfn.IFNA(INDEX('Data ARA PJK'!$A$7:$AW$5000,MATCH(DATE('Graphs ARA PJK'!E$4,MONTH($A173),DAY($A173)),'Data ARA PJK'!$A$7:$A$5000,0), MATCH('Graphs ARA PJK'!B$3,'Data ARA PJK'!$A$3:$X$3,0)), E172)</f>
        <v>1264</v>
      </c>
      <c r="F173" s="7">
        <f>_xlfn.IFNA(INDEX('Data ARA PJK'!$A$7:$AW$5000,MATCH(DATE('Graphs ARA PJK'!F$4,MONTH($A173),DAY($A173)),'Data ARA PJK'!$A$7:$A$5000,0), MATCH('Graphs ARA PJK'!B$3,'Data ARA PJK'!$A$3:$X$3,0)), F172)</f>
        <v>1424</v>
      </c>
      <c r="G173" s="7" t="e">
        <f>_xlfn.IFNA(INDEX('Data ARA PJK'!$A$7:$AW$5000,MATCH(DATE('Graphs ARA PJK'!G$4,MONTH($A173),DAY($A173)),'Data ARA PJK'!$A$7:$A$5000,0), MATCH('Graphs ARA PJK'!B$3,'Data ARA PJK'!$A$3:$X$3,0)), G172)</f>
        <v>#N/A</v>
      </c>
      <c r="H173" s="7">
        <f t="shared" si="27"/>
        <v>1157</v>
      </c>
      <c r="I173" s="7">
        <f t="shared" si="28"/>
        <v>1424</v>
      </c>
      <c r="J173" s="7">
        <f t="shared" si="29"/>
        <v>267</v>
      </c>
      <c r="K173" s="9">
        <f t="shared" si="30"/>
        <v>45489</v>
      </c>
      <c r="L173" s="13">
        <f t="shared" si="31"/>
        <v>8280.4</v>
      </c>
      <c r="M173" s="13">
        <f t="shared" si="32"/>
        <v>7664.45</v>
      </c>
      <c r="N173" s="13">
        <f t="shared" si="33"/>
        <v>7346.95</v>
      </c>
      <c r="O173" s="13">
        <f t="shared" si="34"/>
        <v>8026.4</v>
      </c>
      <c r="P173" s="13">
        <f t="shared" si="35"/>
        <v>9042.4</v>
      </c>
      <c r="Q173" s="13" t="e">
        <f t="shared" si="36"/>
        <v>#N/A</v>
      </c>
      <c r="R173" s="13">
        <f t="shared" si="37"/>
        <v>7346.95</v>
      </c>
      <c r="S173" s="13">
        <f t="shared" si="38"/>
        <v>9042.4</v>
      </c>
      <c r="T173" s="13">
        <f t="shared" si="39"/>
        <v>1695.4499999999998</v>
      </c>
    </row>
    <row r="174" spans="1:20">
      <c r="A174" s="9">
        <v>45488</v>
      </c>
      <c r="B174" s="7">
        <f>_xlfn.IFNA(INDEX('Data ARA PJK'!$A$7:$AW$5000,MATCH(DATE('Graphs ARA PJK'!B$4,MONTH($A174),DAY($A174)),'Data ARA PJK'!$A$7:$A$5000,0), MATCH('Graphs ARA PJK'!B$3,'Data ARA PJK'!$A$3:$X$3,0)), B173)</f>
        <v>1304</v>
      </c>
      <c r="C174" s="7">
        <f>_xlfn.IFNA(INDEX('Data ARA PJK'!$A$7:$AW$5000,MATCH(DATE('Graphs ARA PJK'!C$4,MONTH($A174),DAY($A174)),'Data ARA PJK'!$A$7:$A$5000,0), MATCH('Graphs ARA PJK'!B$3,'Data ARA PJK'!$A$3:$X$3,0)), C173)</f>
        <v>1207</v>
      </c>
      <c r="D174" s="7">
        <f>_xlfn.IFNA(INDEX('Data ARA PJK'!$A$7:$AW$5000,MATCH(DATE('Graphs ARA PJK'!D$4,MONTH($A174),DAY($A174)),'Data ARA PJK'!$A$7:$A$5000,0), MATCH('Graphs ARA PJK'!B$3,'Data ARA PJK'!$A$3:$X$3,0)), D173)</f>
        <v>1108</v>
      </c>
      <c r="E174" s="7">
        <f>_xlfn.IFNA(INDEX('Data ARA PJK'!$A$7:$AW$5000,MATCH(DATE('Graphs ARA PJK'!E$4,MONTH($A174),DAY($A174)),'Data ARA PJK'!$A$7:$A$5000,0), MATCH('Graphs ARA PJK'!B$3,'Data ARA PJK'!$A$3:$X$3,0)), E173)</f>
        <v>1264</v>
      </c>
      <c r="F174" s="7">
        <f>_xlfn.IFNA(INDEX('Data ARA PJK'!$A$7:$AW$5000,MATCH(DATE('Graphs ARA PJK'!F$4,MONTH($A174),DAY($A174)),'Data ARA PJK'!$A$7:$A$5000,0), MATCH('Graphs ARA PJK'!B$3,'Data ARA PJK'!$A$3:$X$3,0)), F173)</f>
        <v>1424</v>
      </c>
      <c r="G174" s="7" t="e">
        <f>_xlfn.IFNA(INDEX('Data ARA PJK'!$A$7:$AW$5000,MATCH(DATE('Graphs ARA PJK'!G$4,MONTH($A174),DAY($A174)),'Data ARA PJK'!$A$7:$A$5000,0), MATCH('Graphs ARA PJK'!B$3,'Data ARA PJK'!$A$3:$X$3,0)), G173)</f>
        <v>#N/A</v>
      </c>
      <c r="H174" s="7">
        <f t="shared" si="27"/>
        <v>1108</v>
      </c>
      <c r="I174" s="7">
        <f t="shared" si="28"/>
        <v>1424</v>
      </c>
      <c r="J174" s="7">
        <f t="shared" si="29"/>
        <v>316</v>
      </c>
      <c r="K174" s="9">
        <f t="shared" si="30"/>
        <v>45488</v>
      </c>
      <c r="L174" s="13">
        <f t="shared" si="31"/>
        <v>8280.4</v>
      </c>
      <c r="M174" s="13">
        <f t="shared" si="32"/>
        <v>7664.45</v>
      </c>
      <c r="N174" s="13">
        <f t="shared" si="33"/>
        <v>7035.7999999999993</v>
      </c>
      <c r="O174" s="13">
        <f t="shared" si="34"/>
        <v>8026.4</v>
      </c>
      <c r="P174" s="13">
        <f t="shared" si="35"/>
        <v>9042.4</v>
      </c>
      <c r="Q174" s="13" t="e">
        <f t="shared" si="36"/>
        <v>#N/A</v>
      </c>
      <c r="R174" s="13">
        <f t="shared" si="37"/>
        <v>7035.7999999999993</v>
      </c>
      <c r="S174" s="13">
        <f t="shared" si="38"/>
        <v>9042.4</v>
      </c>
      <c r="T174" s="13">
        <f t="shared" si="39"/>
        <v>2006.6000000000004</v>
      </c>
    </row>
    <row r="175" spans="1:20">
      <c r="A175" s="9">
        <v>45487</v>
      </c>
      <c r="B175" s="7">
        <f>_xlfn.IFNA(INDEX('Data ARA PJK'!$A$7:$AW$5000,MATCH(DATE('Graphs ARA PJK'!B$4,MONTH($A175),DAY($A175)),'Data ARA PJK'!$A$7:$A$5000,0), MATCH('Graphs ARA PJK'!B$3,'Data ARA PJK'!$A$3:$X$3,0)), B174)</f>
        <v>1304</v>
      </c>
      <c r="C175" s="7">
        <f>_xlfn.IFNA(INDEX('Data ARA PJK'!$A$7:$AW$5000,MATCH(DATE('Graphs ARA PJK'!C$4,MONTH($A175),DAY($A175)),'Data ARA PJK'!$A$7:$A$5000,0), MATCH('Graphs ARA PJK'!B$3,'Data ARA PJK'!$A$3:$X$3,0)), C174)</f>
        <v>1207</v>
      </c>
      <c r="D175" s="7">
        <f>_xlfn.IFNA(INDEX('Data ARA PJK'!$A$7:$AW$5000,MATCH(DATE('Graphs ARA PJK'!D$4,MONTH($A175),DAY($A175)),'Data ARA PJK'!$A$7:$A$5000,0), MATCH('Graphs ARA PJK'!B$3,'Data ARA PJK'!$A$3:$X$3,0)), D174)</f>
        <v>1108</v>
      </c>
      <c r="E175" s="7">
        <f>_xlfn.IFNA(INDEX('Data ARA PJK'!$A$7:$AW$5000,MATCH(DATE('Graphs ARA PJK'!E$4,MONTH($A175),DAY($A175)),'Data ARA PJK'!$A$7:$A$5000,0), MATCH('Graphs ARA PJK'!B$3,'Data ARA PJK'!$A$3:$X$3,0)), E174)</f>
        <v>1393</v>
      </c>
      <c r="F175" s="7">
        <f>_xlfn.IFNA(INDEX('Data ARA PJK'!$A$7:$AW$5000,MATCH(DATE('Graphs ARA PJK'!F$4,MONTH($A175),DAY($A175)),'Data ARA PJK'!$A$7:$A$5000,0), MATCH('Graphs ARA PJK'!B$3,'Data ARA PJK'!$A$3:$X$3,0)), F174)</f>
        <v>1424</v>
      </c>
      <c r="G175" s="7" t="e">
        <f>_xlfn.IFNA(INDEX('Data ARA PJK'!$A$7:$AW$5000,MATCH(DATE('Graphs ARA PJK'!G$4,MONTH($A175),DAY($A175)),'Data ARA PJK'!$A$7:$A$5000,0), MATCH('Graphs ARA PJK'!B$3,'Data ARA PJK'!$A$3:$X$3,0)), G174)</f>
        <v>#N/A</v>
      </c>
      <c r="H175" s="7">
        <f t="shared" si="27"/>
        <v>1108</v>
      </c>
      <c r="I175" s="7">
        <f t="shared" si="28"/>
        <v>1424</v>
      </c>
      <c r="J175" s="7">
        <f t="shared" si="29"/>
        <v>316</v>
      </c>
      <c r="K175" s="9">
        <f t="shared" si="30"/>
        <v>45487</v>
      </c>
      <c r="L175" s="13">
        <f t="shared" si="31"/>
        <v>8280.4</v>
      </c>
      <c r="M175" s="13">
        <f t="shared" si="32"/>
        <v>7664.45</v>
      </c>
      <c r="N175" s="13">
        <f t="shared" si="33"/>
        <v>7035.7999999999993</v>
      </c>
      <c r="O175" s="13">
        <f t="shared" si="34"/>
        <v>8845.5499999999993</v>
      </c>
      <c r="P175" s="13">
        <f t="shared" si="35"/>
        <v>9042.4</v>
      </c>
      <c r="Q175" s="13" t="e">
        <f t="shared" si="36"/>
        <v>#N/A</v>
      </c>
      <c r="R175" s="13">
        <f t="shared" si="37"/>
        <v>7035.7999999999993</v>
      </c>
      <c r="S175" s="13">
        <f t="shared" si="38"/>
        <v>9042.4</v>
      </c>
      <c r="T175" s="13">
        <f t="shared" si="39"/>
        <v>2006.6000000000004</v>
      </c>
    </row>
    <row r="176" spans="1:20">
      <c r="A176" s="9">
        <v>45486</v>
      </c>
      <c r="B176" s="7">
        <f>_xlfn.IFNA(INDEX('Data ARA PJK'!$A$7:$AW$5000,MATCH(DATE('Graphs ARA PJK'!B$4,MONTH($A176),DAY($A176)),'Data ARA PJK'!$A$7:$A$5000,0), MATCH('Graphs ARA PJK'!B$3,'Data ARA PJK'!$A$3:$X$3,0)), B175)</f>
        <v>1304</v>
      </c>
      <c r="C176" s="7">
        <f>_xlfn.IFNA(INDEX('Data ARA PJK'!$A$7:$AW$5000,MATCH(DATE('Graphs ARA PJK'!C$4,MONTH($A176),DAY($A176)),'Data ARA PJK'!$A$7:$A$5000,0), MATCH('Graphs ARA PJK'!B$3,'Data ARA PJK'!$A$3:$X$3,0)), C175)</f>
        <v>1207</v>
      </c>
      <c r="D176" s="7">
        <f>_xlfn.IFNA(INDEX('Data ARA PJK'!$A$7:$AW$5000,MATCH(DATE('Graphs ARA PJK'!D$4,MONTH($A176),DAY($A176)),'Data ARA PJK'!$A$7:$A$5000,0), MATCH('Graphs ARA PJK'!B$3,'Data ARA PJK'!$A$3:$X$3,0)), D175)</f>
        <v>1108</v>
      </c>
      <c r="E176" s="7">
        <f>_xlfn.IFNA(INDEX('Data ARA PJK'!$A$7:$AW$5000,MATCH(DATE('Graphs ARA PJK'!E$4,MONTH($A176),DAY($A176)),'Data ARA PJK'!$A$7:$A$5000,0), MATCH('Graphs ARA PJK'!B$3,'Data ARA PJK'!$A$3:$X$3,0)), E175)</f>
        <v>1393</v>
      </c>
      <c r="F176" s="7">
        <f>_xlfn.IFNA(INDEX('Data ARA PJK'!$A$7:$AW$5000,MATCH(DATE('Graphs ARA PJK'!F$4,MONTH($A176),DAY($A176)),'Data ARA PJK'!$A$7:$A$5000,0), MATCH('Graphs ARA PJK'!B$3,'Data ARA PJK'!$A$3:$X$3,0)), F175)</f>
        <v>1424</v>
      </c>
      <c r="G176" s="7" t="e">
        <f>_xlfn.IFNA(INDEX('Data ARA PJK'!$A$7:$AW$5000,MATCH(DATE('Graphs ARA PJK'!G$4,MONTH($A176),DAY($A176)),'Data ARA PJK'!$A$7:$A$5000,0), MATCH('Graphs ARA PJK'!B$3,'Data ARA PJK'!$A$3:$X$3,0)), G175)</f>
        <v>#N/A</v>
      </c>
      <c r="H176" s="7">
        <f t="shared" si="27"/>
        <v>1108</v>
      </c>
      <c r="I176" s="7">
        <f t="shared" si="28"/>
        <v>1424</v>
      </c>
      <c r="J176" s="7">
        <f t="shared" si="29"/>
        <v>316</v>
      </c>
      <c r="K176" s="9">
        <f t="shared" si="30"/>
        <v>45486</v>
      </c>
      <c r="L176" s="13">
        <f t="shared" si="31"/>
        <v>8280.4</v>
      </c>
      <c r="M176" s="13">
        <f t="shared" si="32"/>
        <v>7664.45</v>
      </c>
      <c r="N176" s="13">
        <f t="shared" si="33"/>
        <v>7035.7999999999993</v>
      </c>
      <c r="O176" s="13">
        <f t="shared" si="34"/>
        <v>8845.5499999999993</v>
      </c>
      <c r="P176" s="13">
        <f t="shared" si="35"/>
        <v>9042.4</v>
      </c>
      <c r="Q176" s="13" t="e">
        <f t="shared" si="36"/>
        <v>#N/A</v>
      </c>
      <c r="R176" s="13">
        <f t="shared" si="37"/>
        <v>7035.7999999999993</v>
      </c>
      <c r="S176" s="13">
        <f t="shared" si="38"/>
        <v>9042.4</v>
      </c>
      <c r="T176" s="13">
        <f t="shared" si="39"/>
        <v>2006.6000000000004</v>
      </c>
    </row>
    <row r="177" spans="1:20">
      <c r="A177" s="9">
        <v>45485</v>
      </c>
      <c r="B177" s="7">
        <f>_xlfn.IFNA(INDEX('Data ARA PJK'!$A$7:$AW$5000,MATCH(DATE('Graphs ARA PJK'!B$4,MONTH($A177),DAY($A177)),'Data ARA PJK'!$A$7:$A$5000,0), MATCH('Graphs ARA PJK'!B$3,'Data ARA PJK'!$A$3:$X$3,0)), B176)</f>
        <v>1304</v>
      </c>
      <c r="C177" s="7">
        <f>_xlfn.IFNA(INDEX('Data ARA PJK'!$A$7:$AW$5000,MATCH(DATE('Graphs ARA PJK'!C$4,MONTH($A177),DAY($A177)),'Data ARA PJK'!$A$7:$A$5000,0), MATCH('Graphs ARA PJK'!B$3,'Data ARA PJK'!$A$3:$X$3,0)), C176)</f>
        <v>1207</v>
      </c>
      <c r="D177" s="7">
        <f>_xlfn.IFNA(INDEX('Data ARA PJK'!$A$7:$AW$5000,MATCH(DATE('Graphs ARA PJK'!D$4,MONTH($A177),DAY($A177)),'Data ARA PJK'!$A$7:$A$5000,0), MATCH('Graphs ARA PJK'!B$3,'Data ARA PJK'!$A$3:$X$3,0)), D176)</f>
        <v>1108</v>
      </c>
      <c r="E177" s="7">
        <f>_xlfn.IFNA(INDEX('Data ARA PJK'!$A$7:$AW$5000,MATCH(DATE('Graphs ARA PJK'!E$4,MONTH($A177),DAY($A177)),'Data ARA PJK'!$A$7:$A$5000,0), MATCH('Graphs ARA PJK'!B$3,'Data ARA PJK'!$A$3:$X$3,0)), E176)</f>
        <v>1393</v>
      </c>
      <c r="F177" s="7">
        <f>_xlfn.IFNA(INDEX('Data ARA PJK'!$A$7:$AW$5000,MATCH(DATE('Graphs ARA PJK'!F$4,MONTH($A177),DAY($A177)),'Data ARA PJK'!$A$7:$A$5000,0), MATCH('Graphs ARA PJK'!B$3,'Data ARA PJK'!$A$3:$X$3,0)), F176)</f>
        <v>1403</v>
      </c>
      <c r="G177" s="7" t="e">
        <f>_xlfn.IFNA(INDEX('Data ARA PJK'!$A$7:$AW$5000,MATCH(DATE('Graphs ARA PJK'!G$4,MONTH($A177),DAY($A177)),'Data ARA PJK'!$A$7:$A$5000,0), MATCH('Graphs ARA PJK'!B$3,'Data ARA PJK'!$A$3:$X$3,0)), G176)</f>
        <v>#N/A</v>
      </c>
      <c r="H177" s="7">
        <f t="shared" si="27"/>
        <v>1108</v>
      </c>
      <c r="I177" s="7">
        <f t="shared" si="28"/>
        <v>1403</v>
      </c>
      <c r="J177" s="7">
        <f t="shared" si="29"/>
        <v>295</v>
      </c>
      <c r="K177" s="9">
        <f t="shared" si="30"/>
        <v>45485</v>
      </c>
      <c r="L177" s="13">
        <f t="shared" si="31"/>
        <v>8280.4</v>
      </c>
      <c r="M177" s="13">
        <f t="shared" si="32"/>
        <v>7664.45</v>
      </c>
      <c r="N177" s="13">
        <f t="shared" si="33"/>
        <v>7035.7999999999993</v>
      </c>
      <c r="O177" s="13">
        <f t="shared" si="34"/>
        <v>8845.5499999999993</v>
      </c>
      <c r="P177" s="13">
        <f t="shared" si="35"/>
        <v>8909.0499999999993</v>
      </c>
      <c r="Q177" s="13" t="e">
        <f t="shared" si="36"/>
        <v>#N/A</v>
      </c>
      <c r="R177" s="13">
        <f t="shared" si="37"/>
        <v>7035.7999999999993</v>
      </c>
      <c r="S177" s="13">
        <f t="shared" si="38"/>
        <v>8909.0499999999993</v>
      </c>
      <c r="T177" s="13">
        <f t="shared" si="39"/>
        <v>1873.25</v>
      </c>
    </row>
    <row r="178" spans="1:20">
      <c r="A178" s="9">
        <v>45484</v>
      </c>
      <c r="B178" s="7">
        <f>_xlfn.IFNA(INDEX('Data ARA PJK'!$A$7:$AW$5000,MATCH(DATE('Graphs ARA PJK'!B$4,MONTH($A178),DAY($A178)),'Data ARA PJK'!$A$7:$A$5000,0), MATCH('Graphs ARA PJK'!B$3,'Data ARA PJK'!$A$3:$X$3,0)), B177)</f>
        <v>1304</v>
      </c>
      <c r="C178" s="7">
        <f>_xlfn.IFNA(INDEX('Data ARA PJK'!$A$7:$AW$5000,MATCH(DATE('Graphs ARA PJK'!C$4,MONTH($A178),DAY($A178)),'Data ARA PJK'!$A$7:$A$5000,0), MATCH('Graphs ARA PJK'!B$3,'Data ARA PJK'!$A$3:$X$3,0)), C177)</f>
        <v>1207</v>
      </c>
      <c r="D178" s="7">
        <f>_xlfn.IFNA(INDEX('Data ARA PJK'!$A$7:$AW$5000,MATCH(DATE('Graphs ARA PJK'!D$4,MONTH($A178),DAY($A178)),'Data ARA PJK'!$A$7:$A$5000,0), MATCH('Graphs ARA PJK'!B$3,'Data ARA PJK'!$A$3:$X$3,0)), D177)</f>
        <v>1108</v>
      </c>
      <c r="E178" s="7">
        <f>_xlfn.IFNA(INDEX('Data ARA PJK'!$A$7:$AW$5000,MATCH(DATE('Graphs ARA PJK'!E$4,MONTH($A178),DAY($A178)),'Data ARA PJK'!$A$7:$A$5000,0), MATCH('Graphs ARA PJK'!B$3,'Data ARA PJK'!$A$3:$X$3,0)), E177)</f>
        <v>1393</v>
      </c>
      <c r="F178" s="7">
        <f>_xlfn.IFNA(INDEX('Data ARA PJK'!$A$7:$AW$5000,MATCH(DATE('Graphs ARA PJK'!F$4,MONTH($A178),DAY($A178)),'Data ARA PJK'!$A$7:$A$5000,0), MATCH('Graphs ARA PJK'!B$3,'Data ARA PJK'!$A$3:$X$3,0)), F177)</f>
        <v>1403</v>
      </c>
      <c r="G178" s="7" t="e">
        <f>_xlfn.IFNA(INDEX('Data ARA PJK'!$A$7:$AW$5000,MATCH(DATE('Graphs ARA PJK'!G$4,MONTH($A178),DAY($A178)),'Data ARA PJK'!$A$7:$A$5000,0), MATCH('Graphs ARA PJK'!B$3,'Data ARA PJK'!$A$3:$X$3,0)), G177)</f>
        <v>#N/A</v>
      </c>
      <c r="H178" s="7">
        <f t="shared" si="27"/>
        <v>1108</v>
      </c>
      <c r="I178" s="7">
        <f t="shared" si="28"/>
        <v>1403</v>
      </c>
      <c r="J178" s="7">
        <f t="shared" si="29"/>
        <v>295</v>
      </c>
      <c r="K178" s="9">
        <f t="shared" si="30"/>
        <v>45484</v>
      </c>
      <c r="L178" s="13">
        <f t="shared" si="31"/>
        <v>8280.4</v>
      </c>
      <c r="M178" s="13">
        <f t="shared" si="32"/>
        <v>7664.45</v>
      </c>
      <c r="N178" s="13">
        <f t="shared" si="33"/>
        <v>7035.7999999999993</v>
      </c>
      <c r="O178" s="13">
        <f t="shared" si="34"/>
        <v>8845.5499999999993</v>
      </c>
      <c r="P178" s="13">
        <f t="shared" si="35"/>
        <v>8909.0499999999993</v>
      </c>
      <c r="Q178" s="13" t="e">
        <f t="shared" si="36"/>
        <v>#N/A</v>
      </c>
      <c r="R178" s="13">
        <f t="shared" si="37"/>
        <v>7035.7999999999993</v>
      </c>
      <c r="S178" s="13">
        <f t="shared" si="38"/>
        <v>8909.0499999999993</v>
      </c>
      <c r="T178" s="13">
        <f t="shared" si="39"/>
        <v>1873.25</v>
      </c>
    </row>
    <row r="179" spans="1:20">
      <c r="A179" s="9">
        <v>45483</v>
      </c>
      <c r="B179" s="7">
        <f>_xlfn.IFNA(INDEX('Data ARA PJK'!$A$7:$AW$5000,MATCH(DATE('Graphs ARA PJK'!B$4,MONTH($A179),DAY($A179)),'Data ARA PJK'!$A$7:$A$5000,0), MATCH('Graphs ARA PJK'!B$3,'Data ARA PJK'!$A$3:$X$3,0)), B178)</f>
        <v>1485</v>
      </c>
      <c r="C179" s="7">
        <f>_xlfn.IFNA(INDEX('Data ARA PJK'!$A$7:$AW$5000,MATCH(DATE('Graphs ARA PJK'!C$4,MONTH($A179),DAY($A179)),'Data ARA PJK'!$A$7:$A$5000,0), MATCH('Graphs ARA PJK'!B$3,'Data ARA PJK'!$A$3:$X$3,0)), C178)</f>
        <v>1207</v>
      </c>
      <c r="D179" s="7">
        <f>_xlfn.IFNA(INDEX('Data ARA PJK'!$A$7:$AW$5000,MATCH(DATE('Graphs ARA PJK'!D$4,MONTH($A179),DAY($A179)),'Data ARA PJK'!$A$7:$A$5000,0), MATCH('Graphs ARA PJK'!B$3,'Data ARA PJK'!$A$3:$X$3,0)), D178)</f>
        <v>1108</v>
      </c>
      <c r="E179" s="7">
        <f>_xlfn.IFNA(INDEX('Data ARA PJK'!$A$7:$AW$5000,MATCH(DATE('Graphs ARA PJK'!E$4,MONTH($A179),DAY($A179)),'Data ARA PJK'!$A$7:$A$5000,0), MATCH('Graphs ARA PJK'!B$3,'Data ARA PJK'!$A$3:$X$3,0)), E178)</f>
        <v>1393</v>
      </c>
      <c r="F179" s="7">
        <f>_xlfn.IFNA(INDEX('Data ARA PJK'!$A$7:$AW$5000,MATCH(DATE('Graphs ARA PJK'!F$4,MONTH($A179),DAY($A179)),'Data ARA PJK'!$A$7:$A$5000,0), MATCH('Graphs ARA PJK'!B$3,'Data ARA PJK'!$A$3:$X$3,0)), F178)</f>
        <v>1403</v>
      </c>
      <c r="G179" s="7" t="e">
        <f>_xlfn.IFNA(INDEX('Data ARA PJK'!$A$7:$AW$5000,MATCH(DATE('Graphs ARA PJK'!G$4,MONTH($A179),DAY($A179)),'Data ARA PJK'!$A$7:$A$5000,0), MATCH('Graphs ARA PJK'!B$3,'Data ARA PJK'!$A$3:$X$3,0)), G178)</f>
        <v>#N/A</v>
      </c>
      <c r="H179" s="7">
        <f t="shared" si="27"/>
        <v>1108</v>
      </c>
      <c r="I179" s="7">
        <f t="shared" si="28"/>
        <v>1485</v>
      </c>
      <c r="J179" s="7">
        <f t="shared" si="29"/>
        <v>377</v>
      </c>
      <c r="K179" s="9">
        <f t="shared" si="30"/>
        <v>45483</v>
      </c>
      <c r="L179" s="13">
        <f t="shared" si="31"/>
        <v>9429.75</v>
      </c>
      <c r="M179" s="13">
        <f t="shared" si="32"/>
        <v>7664.45</v>
      </c>
      <c r="N179" s="13">
        <f t="shared" si="33"/>
        <v>7035.7999999999993</v>
      </c>
      <c r="O179" s="13">
        <f t="shared" si="34"/>
        <v>8845.5499999999993</v>
      </c>
      <c r="P179" s="13">
        <f t="shared" si="35"/>
        <v>8909.0499999999993</v>
      </c>
      <c r="Q179" s="13" t="e">
        <f t="shared" si="36"/>
        <v>#N/A</v>
      </c>
      <c r="R179" s="13">
        <f t="shared" si="37"/>
        <v>7035.7999999999993</v>
      </c>
      <c r="S179" s="13">
        <f t="shared" si="38"/>
        <v>9429.75</v>
      </c>
      <c r="T179" s="13">
        <f t="shared" si="39"/>
        <v>2393.9500000000007</v>
      </c>
    </row>
    <row r="180" spans="1:20">
      <c r="A180" s="9">
        <v>45482</v>
      </c>
      <c r="B180" s="7">
        <f>_xlfn.IFNA(INDEX('Data ARA PJK'!$A$7:$AW$5000,MATCH(DATE('Graphs ARA PJK'!B$4,MONTH($A180),DAY($A180)),'Data ARA PJK'!$A$7:$A$5000,0), MATCH('Graphs ARA PJK'!B$3,'Data ARA PJK'!$A$3:$X$3,0)), B179)</f>
        <v>1485</v>
      </c>
      <c r="C180" s="7">
        <f>_xlfn.IFNA(INDEX('Data ARA PJK'!$A$7:$AW$5000,MATCH(DATE('Graphs ARA PJK'!C$4,MONTH($A180),DAY($A180)),'Data ARA PJK'!$A$7:$A$5000,0), MATCH('Graphs ARA PJK'!B$3,'Data ARA PJK'!$A$3:$X$3,0)), C179)</f>
        <v>1236</v>
      </c>
      <c r="D180" s="7">
        <f>_xlfn.IFNA(INDEX('Data ARA PJK'!$A$7:$AW$5000,MATCH(DATE('Graphs ARA PJK'!D$4,MONTH($A180),DAY($A180)),'Data ARA PJK'!$A$7:$A$5000,0), MATCH('Graphs ARA PJK'!B$3,'Data ARA PJK'!$A$3:$X$3,0)), D179)</f>
        <v>1108</v>
      </c>
      <c r="E180" s="7">
        <f>_xlfn.IFNA(INDEX('Data ARA PJK'!$A$7:$AW$5000,MATCH(DATE('Graphs ARA PJK'!E$4,MONTH($A180),DAY($A180)),'Data ARA PJK'!$A$7:$A$5000,0), MATCH('Graphs ARA PJK'!B$3,'Data ARA PJK'!$A$3:$X$3,0)), E179)</f>
        <v>1393</v>
      </c>
      <c r="F180" s="7">
        <f>_xlfn.IFNA(INDEX('Data ARA PJK'!$A$7:$AW$5000,MATCH(DATE('Graphs ARA PJK'!F$4,MONTH($A180),DAY($A180)),'Data ARA PJK'!$A$7:$A$5000,0), MATCH('Graphs ARA PJK'!B$3,'Data ARA PJK'!$A$3:$X$3,0)), F179)</f>
        <v>1403</v>
      </c>
      <c r="G180" s="7" t="e">
        <f>_xlfn.IFNA(INDEX('Data ARA PJK'!$A$7:$AW$5000,MATCH(DATE('Graphs ARA PJK'!G$4,MONTH($A180),DAY($A180)),'Data ARA PJK'!$A$7:$A$5000,0), MATCH('Graphs ARA PJK'!B$3,'Data ARA PJK'!$A$3:$X$3,0)), G179)</f>
        <v>#N/A</v>
      </c>
      <c r="H180" s="7">
        <f t="shared" si="27"/>
        <v>1108</v>
      </c>
      <c r="I180" s="7">
        <f t="shared" si="28"/>
        <v>1485</v>
      </c>
      <c r="J180" s="7">
        <f t="shared" si="29"/>
        <v>377</v>
      </c>
      <c r="K180" s="9">
        <f t="shared" si="30"/>
        <v>45482</v>
      </c>
      <c r="L180" s="13">
        <f t="shared" si="31"/>
        <v>9429.75</v>
      </c>
      <c r="M180" s="13">
        <f t="shared" si="32"/>
        <v>7848.5999999999995</v>
      </c>
      <c r="N180" s="13">
        <f t="shared" si="33"/>
        <v>7035.7999999999993</v>
      </c>
      <c r="O180" s="13">
        <f t="shared" si="34"/>
        <v>8845.5499999999993</v>
      </c>
      <c r="P180" s="13">
        <f t="shared" si="35"/>
        <v>8909.0499999999993</v>
      </c>
      <c r="Q180" s="13" t="e">
        <f t="shared" si="36"/>
        <v>#N/A</v>
      </c>
      <c r="R180" s="13">
        <f t="shared" si="37"/>
        <v>7035.7999999999993</v>
      </c>
      <c r="S180" s="13">
        <f t="shared" si="38"/>
        <v>9429.75</v>
      </c>
      <c r="T180" s="13">
        <f t="shared" si="39"/>
        <v>2393.9500000000007</v>
      </c>
    </row>
    <row r="181" spans="1:20">
      <c r="A181" s="9">
        <v>45481</v>
      </c>
      <c r="B181" s="7">
        <f>_xlfn.IFNA(INDEX('Data ARA PJK'!$A$7:$AW$5000,MATCH(DATE('Graphs ARA PJK'!B$4,MONTH($A181),DAY($A181)),'Data ARA PJK'!$A$7:$A$5000,0), MATCH('Graphs ARA PJK'!B$3,'Data ARA PJK'!$A$3:$X$3,0)), B180)</f>
        <v>1485</v>
      </c>
      <c r="C181" s="7">
        <f>_xlfn.IFNA(INDEX('Data ARA PJK'!$A$7:$AW$5000,MATCH(DATE('Graphs ARA PJK'!C$4,MONTH($A181),DAY($A181)),'Data ARA PJK'!$A$7:$A$5000,0), MATCH('Graphs ARA PJK'!B$3,'Data ARA PJK'!$A$3:$X$3,0)), C180)</f>
        <v>1236</v>
      </c>
      <c r="D181" s="7">
        <f>_xlfn.IFNA(INDEX('Data ARA PJK'!$A$7:$AW$5000,MATCH(DATE('Graphs ARA PJK'!D$4,MONTH($A181),DAY($A181)),'Data ARA PJK'!$A$7:$A$5000,0), MATCH('Graphs ARA PJK'!B$3,'Data ARA PJK'!$A$3:$X$3,0)), D180)</f>
        <v>1125</v>
      </c>
      <c r="E181" s="7">
        <f>_xlfn.IFNA(INDEX('Data ARA PJK'!$A$7:$AW$5000,MATCH(DATE('Graphs ARA PJK'!E$4,MONTH($A181),DAY($A181)),'Data ARA PJK'!$A$7:$A$5000,0), MATCH('Graphs ARA PJK'!B$3,'Data ARA PJK'!$A$3:$X$3,0)), E180)</f>
        <v>1393</v>
      </c>
      <c r="F181" s="7">
        <f>_xlfn.IFNA(INDEX('Data ARA PJK'!$A$7:$AW$5000,MATCH(DATE('Graphs ARA PJK'!F$4,MONTH($A181),DAY($A181)),'Data ARA PJK'!$A$7:$A$5000,0), MATCH('Graphs ARA PJK'!B$3,'Data ARA PJK'!$A$3:$X$3,0)), F180)</f>
        <v>1403</v>
      </c>
      <c r="G181" s="7" t="e">
        <f>_xlfn.IFNA(INDEX('Data ARA PJK'!$A$7:$AW$5000,MATCH(DATE('Graphs ARA PJK'!G$4,MONTH($A181),DAY($A181)),'Data ARA PJK'!$A$7:$A$5000,0), MATCH('Graphs ARA PJK'!B$3,'Data ARA PJK'!$A$3:$X$3,0)), G180)</f>
        <v>#N/A</v>
      </c>
      <c r="H181" s="7">
        <f t="shared" si="27"/>
        <v>1125</v>
      </c>
      <c r="I181" s="7">
        <f t="shared" si="28"/>
        <v>1485</v>
      </c>
      <c r="J181" s="7">
        <f t="shared" si="29"/>
        <v>360</v>
      </c>
      <c r="K181" s="9">
        <f t="shared" si="30"/>
        <v>45481</v>
      </c>
      <c r="L181" s="13">
        <f t="shared" si="31"/>
        <v>9429.75</v>
      </c>
      <c r="M181" s="13">
        <f t="shared" si="32"/>
        <v>7848.5999999999995</v>
      </c>
      <c r="N181" s="13">
        <f t="shared" si="33"/>
        <v>7143.75</v>
      </c>
      <c r="O181" s="13">
        <f t="shared" si="34"/>
        <v>8845.5499999999993</v>
      </c>
      <c r="P181" s="13">
        <f t="shared" si="35"/>
        <v>8909.0499999999993</v>
      </c>
      <c r="Q181" s="13" t="e">
        <f t="shared" si="36"/>
        <v>#N/A</v>
      </c>
      <c r="R181" s="13">
        <f t="shared" si="37"/>
        <v>7143.75</v>
      </c>
      <c r="S181" s="13">
        <f t="shared" si="38"/>
        <v>9429.75</v>
      </c>
      <c r="T181" s="13">
        <f t="shared" si="39"/>
        <v>2286</v>
      </c>
    </row>
    <row r="182" spans="1:20">
      <c r="A182" s="9">
        <v>45480</v>
      </c>
      <c r="B182" s="7">
        <f>_xlfn.IFNA(INDEX('Data ARA PJK'!$A$7:$AW$5000,MATCH(DATE('Graphs ARA PJK'!B$4,MONTH($A182),DAY($A182)),'Data ARA PJK'!$A$7:$A$5000,0), MATCH('Graphs ARA PJK'!B$3,'Data ARA PJK'!$A$3:$X$3,0)), B181)</f>
        <v>1485</v>
      </c>
      <c r="C182" s="7">
        <f>_xlfn.IFNA(INDEX('Data ARA PJK'!$A$7:$AW$5000,MATCH(DATE('Graphs ARA PJK'!C$4,MONTH($A182),DAY($A182)),'Data ARA PJK'!$A$7:$A$5000,0), MATCH('Graphs ARA PJK'!B$3,'Data ARA PJK'!$A$3:$X$3,0)), C181)</f>
        <v>1236</v>
      </c>
      <c r="D182" s="7">
        <f>_xlfn.IFNA(INDEX('Data ARA PJK'!$A$7:$AW$5000,MATCH(DATE('Graphs ARA PJK'!D$4,MONTH($A182),DAY($A182)),'Data ARA PJK'!$A$7:$A$5000,0), MATCH('Graphs ARA PJK'!B$3,'Data ARA PJK'!$A$3:$X$3,0)), D181)</f>
        <v>1125</v>
      </c>
      <c r="E182" s="7">
        <f>_xlfn.IFNA(INDEX('Data ARA PJK'!$A$7:$AW$5000,MATCH(DATE('Graphs ARA PJK'!E$4,MONTH($A182),DAY($A182)),'Data ARA PJK'!$A$7:$A$5000,0), MATCH('Graphs ARA PJK'!B$3,'Data ARA PJK'!$A$3:$X$3,0)), E181)</f>
        <v>1398</v>
      </c>
      <c r="F182" s="7">
        <f>_xlfn.IFNA(INDEX('Data ARA PJK'!$A$7:$AW$5000,MATCH(DATE('Graphs ARA PJK'!F$4,MONTH($A182),DAY($A182)),'Data ARA PJK'!$A$7:$A$5000,0), MATCH('Graphs ARA PJK'!B$3,'Data ARA PJK'!$A$3:$X$3,0)), F181)</f>
        <v>1403</v>
      </c>
      <c r="G182" s="7" t="e">
        <f>_xlfn.IFNA(INDEX('Data ARA PJK'!$A$7:$AW$5000,MATCH(DATE('Graphs ARA PJK'!G$4,MONTH($A182),DAY($A182)),'Data ARA PJK'!$A$7:$A$5000,0), MATCH('Graphs ARA PJK'!B$3,'Data ARA PJK'!$A$3:$X$3,0)), G181)</f>
        <v>#N/A</v>
      </c>
      <c r="H182" s="7">
        <f t="shared" si="27"/>
        <v>1125</v>
      </c>
      <c r="I182" s="7">
        <f t="shared" si="28"/>
        <v>1485</v>
      </c>
      <c r="J182" s="7">
        <f t="shared" si="29"/>
        <v>360</v>
      </c>
      <c r="K182" s="9">
        <f t="shared" si="30"/>
        <v>45480</v>
      </c>
      <c r="L182" s="13">
        <f t="shared" si="31"/>
        <v>9429.75</v>
      </c>
      <c r="M182" s="13">
        <f t="shared" si="32"/>
        <v>7848.5999999999995</v>
      </c>
      <c r="N182" s="13">
        <f t="shared" si="33"/>
        <v>7143.75</v>
      </c>
      <c r="O182" s="13">
        <f t="shared" si="34"/>
        <v>8877.2999999999993</v>
      </c>
      <c r="P182" s="13">
        <f t="shared" si="35"/>
        <v>8909.0499999999993</v>
      </c>
      <c r="Q182" s="13" t="e">
        <f t="shared" si="36"/>
        <v>#N/A</v>
      </c>
      <c r="R182" s="13">
        <f t="shared" si="37"/>
        <v>7143.75</v>
      </c>
      <c r="S182" s="13">
        <f t="shared" si="38"/>
        <v>9429.75</v>
      </c>
      <c r="T182" s="13">
        <f t="shared" si="39"/>
        <v>2286</v>
      </c>
    </row>
    <row r="183" spans="1:20">
      <c r="A183" s="9">
        <v>45479</v>
      </c>
      <c r="B183" s="7">
        <f>_xlfn.IFNA(INDEX('Data ARA PJK'!$A$7:$AW$5000,MATCH(DATE('Graphs ARA PJK'!B$4,MONTH($A183),DAY($A183)),'Data ARA PJK'!$A$7:$A$5000,0), MATCH('Graphs ARA PJK'!B$3,'Data ARA PJK'!$A$3:$X$3,0)), B182)</f>
        <v>1485</v>
      </c>
      <c r="C183" s="7">
        <f>_xlfn.IFNA(INDEX('Data ARA PJK'!$A$7:$AW$5000,MATCH(DATE('Graphs ARA PJK'!C$4,MONTH($A183),DAY($A183)),'Data ARA PJK'!$A$7:$A$5000,0), MATCH('Graphs ARA PJK'!B$3,'Data ARA PJK'!$A$3:$X$3,0)), C182)</f>
        <v>1236</v>
      </c>
      <c r="D183" s="7">
        <f>_xlfn.IFNA(INDEX('Data ARA PJK'!$A$7:$AW$5000,MATCH(DATE('Graphs ARA PJK'!D$4,MONTH($A183),DAY($A183)),'Data ARA PJK'!$A$7:$A$5000,0), MATCH('Graphs ARA PJK'!B$3,'Data ARA PJK'!$A$3:$X$3,0)), D182)</f>
        <v>1125</v>
      </c>
      <c r="E183" s="7">
        <f>_xlfn.IFNA(INDEX('Data ARA PJK'!$A$7:$AW$5000,MATCH(DATE('Graphs ARA PJK'!E$4,MONTH($A183),DAY($A183)),'Data ARA PJK'!$A$7:$A$5000,0), MATCH('Graphs ARA PJK'!B$3,'Data ARA PJK'!$A$3:$X$3,0)), E182)</f>
        <v>1398</v>
      </c>
      <c r="F183" s="7">
        <f>_xlfn.IFNA(INDEX('Data ARA PJK'!$A$7:$AW$5000,MATCH(DATE('Graphs ARA PJK'!F$4,MONTH($A183),DAY($A183)),'Data ARA PJK'!$A$7:$A$5000,0), MATCH('Graphs ARA PJK'!B$3,'Data ARA PJK'!$A$3:$X$3,0)), F182)</f>
        <v>1403</v>
      </c>
      <c r="G183" s="7" t="e">
        <f>_xlfn.IFNA(INDEX('Data ARA PJK'!$A$7:$AW$5000,MATCH(DATE('Graphs ARA PJK'!G$4,MONTH($A183),DAY($A183)),'Data ARA PJK'!$A$7:$A$5000,0), MATCH('Graphs ARA PJK'!B$3,'Data ARA PJK'!$A$3:$X$3,0)), G182)</f>
        <v>#N/A</v>
      </c>
      <c r="H183" s="7">
        <f t="shared" si="27"/>
        <v>1125</v>
      </c>
      <c r="I183" s="7">
        <f t="shared" si="28"/>
        <v>1485</v>
      </c>
      <c r="J183" s="7">
        <f t="shared" si="29"/>
        <v>360</v>
      </c>
      <c r="K183" s="9">
        <f t="shared" si="30"/>
        <v>45479</v>
      </c>
      <c r="L183" s="13">
        <f t="shared" si="31"/>
        <v>9429.75</v>
      </c>
      <c r="M183" s="13">
        <f t="shared" si="32"/>
        <v>7848.5999999999995</v>
      </c>
      <c r="N183" s="13">
        <f t="shared" si="33"/>
        <v>7143.75</v>
      </c>
      <c r="O183" s="13">
        <f t="shared" si="34"/>
        <v>8877.2999999999993</v>
      </c>
      <c r="P183" s="13">
        <f t="shared" si="35"/>
        <v>8909.0499999999993</v>
      </c>
      <c r="Q183" s="13" t="e">
        <f t="shared" si="36"/>
        <v>#N/A</v>
      </c>
      <c r="R183" s="13">
        <f t="shared" si="37"/>
        <v>7143.75</v>
      </c>
      <c r="S183" s="13">
        <f t="shared" si="38"/>
        <v>9429.75</v>
      </c>
      <c r="T183" s="13">
        <f t="shared" si="39"/>
        <v>2286</v>
      </c>
    </row>
    <row r="184" spans="1:20">
      <c r="A184" s="9">
        <v>45478</v>
      </c>
      <c r="B184" s="7">
        <f>_xlfn.IFNA(INDEX('Data ARA PJK'!$A$7:$AW$5000,MATCH(DATE('Graphs ARA PJK'!B$4,MONTH($A184),DAY($A184)),'Data ARA PJK'!$A$7:$A$5000,0), MATCH('Graphs ARA PJK'!B$3,'Data ARA PJK'!$A$3:$X$3,0)), B183)</f>
        <v>1485</v>
      </c>
      <c r="C184" s="7">
        <f>_xlfn.IFNA(INDEX('Data ARA PJK'!$A$7:$AW$5000,MATCH(DATE('Graphs ARA PJK'!C$4,MONTH($A184),DAY($A184)),'Data ARA PJK'!$A$7:$A$5000,0), MATCH('Graphs ARA PJK'!B$3,'Data ARA PJK'!$A$3:$X$3,0)), C183)</f>
        <v>1236</v>
      </c>
      <c r="D184" s="7">
        <f>_xlfn.IFNA(INDEX('Data ARA PJK'!$A$7:$AW$5000,MATCH(DATE('Graphs ARA PJK'!D$4,MONTH($A184),DAY($A184)),'Data ARA PJK'!$A$7:$A$5000,0), MATCH('Graphs ARA PJK'!B$3,'Data ARA PJK'!$A$3:$X$3,0)), D183)</f>
        <v>1125</v>
      </c>
      <c r="E184" s="7">
        <f>_xlfn.IFNA(INDEX('Data ARA PJK'!$A$7:$AW$5000,MATCH(DATE('Graphs ARA PJK'!E$4,MONTH($A184),DAY($A184)),'Data ARA PJK'!$A$7:$A$5000,0), MATCH('Graphs ARA PJK'!B$3,'Data ARA PJK'!$A$3:$X$3,0)), E183)</f>
        <v>1398</v>
      </c>
      <c r="F184" s="7">
        <f>_xlfn.IFNA(INDEX('Data ARA PJK'!$A$7:$AW$5000,MATCH(DATE('Graphs ARA PJK'!F$4,MONTH($A184),DAY($A184)),'Data ARA PJK'!$A$7:$A$5000,0), MATCH('Graphs ARA PJK'!B$3,'Data ARA PJK'!$A$3:$X$3,0)), F183)</f>
        <v>1422</v>
      </c>
      <c r="G184" s="7" t="e">
        <f>_xlfn.IFNA(INDEX('Data ARA PJK'!$A$7:$AW$5000,MATCH(DATE('Graphs ARA PJK'!G$4,MONTH($A184),DAY($A184)),'Data ARA PJK'!$A$7:$A$5000,0), MATCH('Graphs ARA PJK'!B$3,'Data ARA PJK'!$A$3:$X$3,0)), G183)</f>
        <v>#N/A</v>
      </c>
      <c r="H184" s="7">
        <f t="shared" si="27"/>
        <v>1125</v>
      </c>
      <c r="I184" s="7">
        <f t="shared" si="28"/>
        <v>1485</v>
      </c>
      <c r="J184" s="7">
        <f t="shared" si="29"/>
        <v>360</v>
      </c>
      <c r="K184" s="9">
        <f t="shared" si="30"/>
        <v>45478</v>
      </c>
      <c r="L184" s="13">
        <f t="shared" si="31"/>
        <v>9429.75</v>
      </c>
      <c r="M184" s="13">
        <f t="shared" si="32"/>
        <v>7848.5999999999995</v>
      </c>
      <c r="N184" s="13">
        <f t="shared" si="33"/>
        <v>7143.75</v>
      </c>
      <c r="O184" s="13">
        <f t="shared" si="34"/>
        <v>8877.2999999999993</v>
      </c>
      <c r="P184" s="13">
        <f t="shared" si="35"/>
        <v>9029.6999999999989</v>
      </c>
      <c r="Q184" s="13" t="e">
        <f t="shared" si="36"/>
        <v>#N/A</v>
      </c>
      <c r="R184" s="13">
        <f t="shared" si="37"/>
        <v>7143.75</v>
      </c>
      <c r="S184" s="13">
        <f t="shared" si="38"/>
        <v>9429.75</v>
      </c>
      <c r="T184" s="13">
        <f t="shared" si="39"/>
        <v>2286</v>
      </c>
    </row>
    <row r="185" spans="1:20">
      <c r="A185" s="9">
        <v>45477</v>
      </c>
      <c r="B185" s="7">
        <f>_xlfn.IFNA(INDEX('Data ARA PJK'!$A$7:$AW$5000,MATCH(DATE('Graphs ARA PJK'!B$4,MONTH($A185),DAY($A185)),'Data ARA PJK'!$A$7:$A$5000,0), MATCH('Graphs ARA PJK'!B$3,'Data ARA PJK'!$A$3:$X$3,0)), B184)</f>
        <v>1485</v>
      </c>
      <c r="C185" s="7">
        <f>_xlfn.IFNA(INDEX('Data ARA PJK'!$A$7:$AW$5000,MATCH(DATE('Graphs ARA PJK'!C$4,MONTH($A185),DAY($A185)),'Data ARA PJK'!$A$7:$A$5000,0), MATCH('Graphs ARA PJK'!B$3,'Data ARA PJK'!$A$3:$X$3,0)), C184)</f>
        <v>1236</v>
      </c>
      <c r="D185" s="7">
        <f>_xlfn.IFNA(INDEX('Data ARA PJK'!$A$7:$AW$5000,MATCH(DATE('Graphs ARA PJK'!D$4,MONTH($A185),DAY($A185)),'Data ARA PJK'!$A$7:$A$5000,0), MATCH('Graphs ARA PJK'!B$3,'Data ARA PJK'!$A$3:$X$3,0)), D184)</f>
        <v>1125</v>
      </c>
      <c r="E185" s="7">
        <f>_xlfn.IFNA(INDEX('Data ARA PJK'!$A$7:$AW$5000,MATCH(DATE('Graphs ARA PJK'!E$4,MONTH($A185),DAY($A185)),'Data ARA PJK'!$A$7:$A$5000,0), MATCH('Graphs ARA PJK'!B$3,'Data ARA PJK'!$A$3:$X$3,0)), E184)</f>
        <v>1398</v>
      </c>
      <c r="F185" s="7">
        <f>_xlfn.IFNA(INDEX('Data ARA PJK'!$A$7:$AW$5000,MATCH(DATE('Graphs ARA PJK'!F$4,MONTH($A185),DAY($A185)),'Data ARA PJK'!$A$7:$A$5000,0), MATCH('Graphs ARA PJK'!B$3,'Data ARA PJK'!$A$3:$X$3,0)), F184)</f>
        <v>1422</v>
      </c>
      <c r="G185" s="7" t="e">
        <f>_xlfn.IFNA(INDEX('Data ARA PJK'!$A$7:$AW$5000,MATCH(DATE('Graphs ARA PJK'!G$4,MONTH($A185),DAY($A185)),'Data ARA PJK'!$A$7:$A$5000,0), MATCH('Graphs ARA PJK'!B$3,'Data ARA PJK'!$A$3:$X$3,0)), G184)</f>
        <v>#N/A</v>
      </c>
      <c r="H185" s="7">
        <f t="shared" si="27"/>
        <v>1125</v>
      </c>
      <c r="I185" s="7">
        <f t="shared" si="28"/>
        <v>1485</v>
      </c>
      <c r="J185" s="7">
        <f t="shared" si="29"/>
        <v>360</v>
      </c>
      <c r="K185" s="9">
        <f t="shared" si="30"/>
        <v>45477</v>
      </c>
      <c r="L185" s="13">
        <f t="shared" si="31"/>
        <v>9429.75</v>
      </c>
      <c r="M185" s="13">
        <f t="shared" si="32"/>
        <v>7848.5999999999995</v>
      </c>
      <c r="N185" s="13">
        <f t="shared" si="33"/>
        <v>7143.75</v>
      </c>
      <c r="O185" s="13">
        <f t="shared" si="34"/>
        <v>8877.2999999999993</v>
      </c>
      <c r="P185" s="13">
        <f t="shared" si="35"/>
        <v>9029.6999999999989</v>
      </c>
      <c r="Q185" s="13" t="e">
        <f t="shared" si="36"/>
        <v>#N/A</v>
      </c>
      <c r="R185" s="13">
        <f t="shared" si="37"/>
        <v>7143.75</v>
      </c>
      <c r="S185" s="13">
        <f t="shared" si="38"/>
        <v>9429.75</v>
      </c>
      <c r="T185" s="13">
        <f t="shared" si="39"/>
        <v>2286</v>
      </c>
    </row>
    <row r="186" spans="1:20">
      <c r="A186" s="9">
        <v>45476</v>
      </c>
      <c r="B186" s="7">
        <f>_xlfn.IFNA(INDEX('Data ARA PJK'!$A$7:$AW$5000,MATCH(DATE('Graphs ARA PJK'!B$4,MONTH($A186),DAY($A186)),'Data ARA PJK'!$A$7:$A$5000,0), MATCH('Graphs ARA PJK'!B$3,'Data ARA PJK'!$A$3:$X$3,0)), B185)</f>
        <v>1533</v>
      </c>
      <c r="C186" s="7">
        <f>_xlfn.IFNA(INDEX('Data ARA PJK'!$A$7:$AW$5000,MATCH(DATE('Graphs ARA PJK'!C$4,MONTH($A186),DAY($A186)),'Data ARA PJK'!$A$7:$A$5000,0), MATCH('Graphs ARA PJK'!B$3,'Data ARA PJK'!$A$3:$X$3,0)), C185)</f>
        <v>1236</v>
      </c>
      <c r="D186" s="7">
        <f>_xlfn.IFNA(INDEX('Data ARA PJK'!$A$7:$AW$5000,MATCH(DATE('Graphs ARA PJK'!D$4,MONTH($A186),DAY($A186)),'Data ARA PJK'!$A$7:$A$5000,0), MATCH('Graphs ARA PJK'!B$3,'Data ARA PJK'!$A$3:$X$3,0)), D185)</f>
        <v>1125</v>
      </c>
      <c r="E186" s="7">
        <f>_xlfn.IFNA(INDEX('Data ARA PJK'!$A$7:$AW$5000,MATCH(DATE('Graphs ARA PJK'!E$4,MONTH($A186),DAY($A186)),'Data ARA PJK'!$A$7:$A$5000,0), MATCH('Graphs ARA PJK'!B$3,'Data ARA PJK'!$A$3:$X$3,0)), E185)</f>
        <v>1398</v>
      </c>
      <c r="F186" s="7">
        <f>_xlfn.IFNA(INDEX('Data ARA PJK'!$A$7:$AW$5000,MATCH(DATE('Graphs ARA PJK'!F$4,MONTH($A186),DAY($A186)),'Data ARA PJK'!$A$7:$A$5000,0), MATCH('Graphs ARA PJK'!B$3,'Data ARA PJK'!$A$3:$X$3,0)), F185)</f>
        <v>1422</v>
      </c>
      <c r="G186" s="7" t="e">
        <f>_xlfn.IFNA(INDEX('Data ARA PJK'!$A$7:$AW$5000,MATCH(DATE('Graphs ARA PJK'!G$4,MONTH($A186),DAY($A186)),'Data ARA PJK'!$A$7:$A$5000,0), MATCH('Graphs ARA PJK'!B$3,'Data ARA PJK'!$A$3:$X$3,0)), G185)</f>
        <v>#N/A</v>
      </c>
      <c r="H186" s="7">
        <f t="shared" si="27"/>
        <v>1125</v>
      </c>
      <c r="I186" s="7">
        <f t="shared" si="28"/>
        <v>1533</v>
      </c>
      <c r="J186" s="7">
        <f t="shared" si="29"/>
        <v>408</v>
      </c>
      <c r="K186" s="9">
        <f t="shared" si="30"/>
        <v>45476</v>
      </c>
      <c r="L186" s="13">
        <f t="shared" si="31"/>
        <v>9734.5499999999993</v>
      </c>
      <c r="M186" s="13">
        <f t="shared" si="32"/>
        <v>7848.5999999999995</v>
      </c>
      <c r="N186" s="13">
        <f t="shared" si="33"/>
        <v>7143.75</v>
      </c>
      <c r="O186" s="13">
        <f t="shared" si="34"/>
        <v>8877.2999999999993</v>
      </c>
      <c r="P186" s="13">
        <f t="shared" si="35"/>
        <v>9029.6999999999989</v>
      </c>
      <c r="Q186" s="13" t="e">
        <f t="shared" si="36"/>
        <v>#N/A</v>
      </c>
      <c r="R186" s="13">
        <f t="shared" si="37"/>
        <v>7143.75</v>
      </c>
      <c r="S186" s="13">
        <f t="shared" si="38"/>
        <v>9734.5499999999993</v>
      </c>
      <c r="T186" s="13">
        <f t="shared" si="39"/>
        <v>2590.7999999999993</v>
      </c>
    </row>
    <row r="187" spans="1:20">
      <c r="A187" s="9">
        <v>45475</v>
      </c>
      <c r="B187" s="7">
        <f>_xlfn.IFNA(INDEX('Data ARA PJK'!$A$7:$AW$5000,MATCH(DATE('Graphs ARA PJK'!B$4,MONTH($A187),DAY($A187)),'Data ARA PJK'!$A$7:$A$5000,0), MATCH('Graphs ARA PJK'!B$3,'Data ARA PJK'!$A$3:$X$3,0)), B186)</f>
        <v>1533</v>
      </c>
      <c r="C187" s="7">
        <f>_xlfn.IFNA(INDEX('Data ARA PJK'!$A$7:$AW$5000,MATCH(DATE('Graphs ARA PJK'!C$4,MONTH($A187),DAY($A187)),'Data ARA PJK'!$A$7:$A$5000,0), MATCH('Graphs ARA PJK'!B$3,'Data ARA PJK'!$A$3:$X$3,0)), C186)</f>
        <v>1443</v>
      </c>
      <c r="D187" s="7">
        <f>_xlfn.IFNA(INDEX('Data ARA PJK'!$A$7:$AW$5000,MATCH(DATE('Graphs ARA PJK'!D$4,MONTH($A187),DAY($A187)),'Data ARA PJK'!$A$7:$A$5000,0), MATCH('Graphs ARA PJK'!B$3,'Data ARA PJK'!$A$3:$X$3,0)), D186)</f>
        <v>1125</v>
      </c>
      <c r="E187" s="7">
        <f>_xlfn.IFNA(INDEX('Data ARA PJK'!$A$7:$AW$5000,MATCH(DATE('Graphs ARA PJK'!E$4,MONTH($A187),DAY($A187)),'Data ARA PJK'!$A$7:$A$5000,0), MATCH('Graphs ARA PJK'!B$3,'Data ARA PJK'!$A$3:$X$3,0)), E186)</f>
        <v>1398</v>
      </c>
      <c r="F187" s="7">
        <f>_xlfn.IFNA(INDEX('Data ARA PJK'!$A$7:$AW$5000,MATCH(DATE('Graphs ARA PJK'!F$4,MONTH($A187),DAY($A187)),'Data ARA PJK'!$A$7:$A$5000,0), MATCH('Graphs ARA PJK'!B$3,'Data ARA PJK'!$A$3:$X$3,0)), F186)</f>
        <v>1422</v>
      </c>
      <c r="G187" s="7" t="e">
        <f>_xlfn.IFNA(INDEX('Data ARA PJK'!$A$7:$AW$5000,MATCH(DATE('Graphs ARA PJK'!G$4,MONTH($A187),DAY($A187)),'Data ARA PJK'!$A$7:$A$5000,0), MATCH('Graphs ARA PJK'!B$3,'Data ARA PJK'!$A$3:$X$3,0)), G186)</f>
        <v>#N/A</v>
      </c>
      <c r="H187" s="7">
        <f t="shared" si="27"/>
        <v>1125</v>
      </c>
      <c r="I187" s="7">
        <f t="shared" si="28"/>
        <v>1533</v>
      </c>
      <c r="J187" s="7">
        <f t="shared" si="29"/>
        <v>408</v>
      </c>
      <c r="K187" s="9">
        <f t="shared" si="30"/>
        <v>45475</v>
      </c>
      <c r="L187" s="13">
        <f t="shared" si="31"/>
        <v>9734.5499999999993</v>
      </c>
      <c r="M187" s="13">
        <f t="shared" si="32"/>
        <v>9163.0499999999993</v>
      </c>
      <c r="N187" s="13">
        <f t="shared" si="33"/>
        <v>7143.75</v>
      </c>
      <c r="O187" s="13">
        <f t="shared" si="34"/>
        <v>8877.2999999999993</v>
      </c>
      <c r="P187" s="13">
        <f t="shared" si="35"/>
        <v>9029.6999999999989</v>
      </c>
      <c r="Q187" s="13" t="e">
        <f t="shared" si="36"/>
        <v>#N/A</v>
      </c>
      <c r="R187" s="13">
        <f t="shared" si="37"/>
        <v>7143.75</v>
      </c>
      <c r="S187" s="13">
        <f t="shared" si="38"/>
        <v>9734.5499999999993</v>
      </c>
      <c r="T187" s="13">
        <f t="shared" si="39"/>
        <v>2590.7999999999993</v>
      </c>
    </row>
    <row r="188" spans="1:20">
      <c r="A188" s="9">
        <v>45474</v>
      </c>
      <c r="B188" s="7">
        <f>_xlfn.IFNA(INDEX('Data ARA PJK'!$A$7:$AW$5000,MATCH(DATE('Graphs ARA PJK'!B$4,MONTH($A188),DAY($A188)),'Data ARA PJK'!$A$7:$A$5000,0), MATCH('Graphs ARA PJK'!B$3,'Data ARA PJK'!$A$3:$X$3,0)), B187)</f>
        <v>1533</v>
      </c>
      <c r="C188" s="7">
        <f>_xlfn.IFNA(INDEX('Data ARA PJK'!$A$7:$AW$5000,MATCH(DATE('Graphs ARA PJK'!C$4,MONTH($A188),DAY($A188)),'Data ARA PJK'!$A$7:$A$5000,0), MATCH('Graphs ARA PJK'!B$3,'Data ARA PJK'!$A$3:$X$3,0)), C187)</f>
        <v>1443</v>
      </c>
      <c r="D188" s="7">
        <f>_xlfn.IFNA(INDEX('Data ARA PJK'!$A$7:$AW$5000,MATCH(DATE('Graphs ARA PJK'!D$4,MONTH($A188),DAY($A188)),'Data ARA PJK'!$A$7:$A$5000,0), MATCH('Graphs ARA PJK'!B$3,'Data ARA PJK'!$A$3:$X$3,0)), D187)</f>
        <v>1248</v>
      </c>
      <c r="E188" s="7">
        <f>_xlfn.IFNA(INDEX('Data ARA PJK'!$A$7:$AW$5000,MATCH(DATE('Graphs ARA PJK'!E$4,MONTH($A188),DAY($A188)),'Data ARA PJK'!$A$7:$A$5000,0), MATCH('Graphs ARA PJK'!B$3,'Data ARA PJK'!$A$3:$X$3,0)), E187)</f>
        <v>1398</v>
      </c>
      <c r="F188" s="7">
        <f>_xlfn.IFNA(INDEX('Data ARA PJK'!$A$7:$AW$5000,MATCH(DATE('Graphs ARA PJK'!F$4,MONTH($A188),DAY($A188)),'Data ARA PJK'!$A$7:$A$5000,0), MATCH('Graphs ARA PJK'!B$3,'Data ARA PJK'!$A$3:$X$3,0)), F187)</f>
        <v>1422</v>
      </c>
      <c r="G188" s="7" t="e">
        <f>_xlfn.IFNA(INDEX('Data ARA PJK'!$A$7:$AW$5000,MATCH(DATE('Graphs ARA PJK'!G$4,MONTH($A188),DAY($A188)),'Data ARA PJK'!$A$7:$A$5000,0), MATCH('Graphs ARA PJK'!B$3,'Data ARA PJK'!$A$3:$X$3,0)), G187)</f>
        <v>#N/A</v>
      </c>
      <c r="H188" s="7">
        <f t="shared" si="27"/>
        <v>1248</v>
      </c>
      <c r="I188" s="7">
        <f t="shared" si="28"/>
        <v>1533</v>
      </c>
      <c r="J188" s="7">
        <f t="shared" si="29"/>
        <v>285</v>
      </c>
      <c r="K188" s="9">
        <f t="shared" si="30"/>
        <v>45474</v>
      </c>
      <c r="L188" s="13">
        <f t="shared" si="31"/>
        <v>9734.5499999999993</v>
      </c>
      <c r="M188" s="13">
        <f t="shared" si="32"/>
        <v>9163.0499999999993</v>
      </c>
      <c r="N188" s="13">
        <f t="shared" si="33"/>
        <v>7924.7999999999993</v>
      </c>
      <c r="O188" s="13">
        <f t="shared" si="34"/>
        <v>8877.2999999999993</v>
      </c>
      <c r="P188" s="13">
        <f t="shared" si="35"/>
        <v>9029.6999999999989</v>
      </c>
      <c r="Q188" s="13" t="e">
        <f t="shared" si="36"/>
        <v>#N/A</v>
      </c>
      <c r="R188" s="13">
        <f t="shared" si="37"/>
        <v>7924.7999999999993</v>
      </c>
      <c r="S188" s="13">
        <f t="shared" si="38"/>
        <v>9734.5499999999993</v>
      </c>
      <c r="T188" s="13">
        <f t="shared" si="39"/>
        <v>1809.75</v>
      </c>
    </row>
    <row r="189" spans="1:20">
      <c r="A189" s="9">
        <v>45473</v>
      </c>
      <c r="B189" s="7">
        <f>_xlfn.IFNA(INDEX('Data ARA PJK'!$A$7:$AW$5000,MATCH(DATE('Graphs ARA PJK'!B$4,MONTH($A189),DAY($A189)),'Data ARA PJK'!$A$7:$A$5000,0), MATCH('Graphs ARA PJK'!B$3,'Data ARA PJK'!$A$3:$X$3,0)), B188)</f>
        <v>1533</v>
      </c>
      <c r="C189" s="7">
        <f>_xlfn.IFNA(INDEX('Data ARA PJK'!$A$7:$AW$5000,MATCH(DATE('Graphs ARA PJK'!C$4,MONTH($A189),DAY($A189)),'Data ARA PJK'!$A$7:$A$5000,0), MATCH('Graphs ARA PJK'!B$3,'Data ARA PJK'!$A$3:$X$3,0)), C188)</f>
        <v>1443</v>
      </c>
      <c r="D189" s="7">
        <f>_xlfn.IFNA(INDEX('Data ARA PJK'!$A$7:$AW$5000,MATCH(DATE('Graphs ARA PJK'!D$4,MONTH($A189),DAY($A189)),'Data ARA PJK'!$A$7:$A$5000,0), MATCH('Graphs ARA PJK'!B$3,'Data ARA PJK'!$A$3:$X$3,0)), D188)</f>
        <v>1248</v>
      </c>
      <c r="E189" s="7">
        <f>_xlfn.IFNA(INDEX('Data ARA PJK'!$A$7:$AW$5000,MATCH(DATE('Graphs ARA PJK'!E$4,MONTH($A189),DAY($A189)),'Data ARA PJK'!$A$7:$A$5000,0), MATCH('Graphs ARA PJK'!B$3,'Data ARA PJK'!$A$3:$X$3,0)), E188)</f>
        <v>1426</v>
      </c>
      <c r="F189" s="7">
        <f>_xlfn.IFNA(INDEX('Data ARA PJK'!$A$7:$AW$5000,MATCH(DATE('Graphs ARA PJK'!F$4,MONTH($A189),DAY($A189)),'Data ARA PJK'!$A$7:$A$5000,0), MATCH('Graphs ARA PJK'!B$3,'Data ARA PJK'!$A$3:$X$3,0)), F188)</f>
        <v>1422</v>
      </c>
      <c r="G189" s="7" t="e">
        <f>_xlfn.IFNA(INDEX('Data ARA PJK'!$A$7:$AW$5000,MATCH(DATE('Graphs ARA PJK'!G$4,MONTH($A189),DAY($A189)),'Data ARA PJK'!$A$7:$A$5000,0), MATCH('Graphs ARA PJK'!B$3,'Data ARA PJK'!$A$3:$X$3,0)), G188)</f>
        <v>#N/A</v>
      </c>
      <c r="H189" s="7">
        <f t="shared" si="27"/>
        <v>1248</v>
      </c>
      <c r="I189" s="7">
        <f t="shared" si="28"/>
        <v>1533</v>
      </c>
      <c r="J189" s="7">
        <f t="shared" si="29"/>
        <v>285</v>
      </c>
      <c r="K189" s="9">
        <f t="shared" si="30"/>
        <v>45473</v>
      </c>
      <c r="L189" s="13">
        <f t="shared" si="31"/>
        <v>9734.5499999999993</v>
      </c>
      <c r="M189" s="13">
        <f t="shared" si="32"/>
        <v>9163.0499999999993</v>
      </c>
      <c r="N189" s="13">
        <f t="shared" si="33"/>
        <v>7924.7999999999993</v>
      </c>
      <c r="O189" s="13">
        <f t="shared" si="34"/>
        <v>9055.1</v>
      </c>
      <c r="P189" s="13">
        <f t="shared" si="35"/>
        <v>9029.6999999999989</v>
      </c>
      <c r="Q189" s="13" t="e">
        <f t="shared" si="36"/>
        <v>#N/A</v>
      </c>
      <c r="R189" s="13">
        <f t="shared" si="37"/>
        <v>7924.7999999999993</v>
      </c>
      <c r="S189" s="13">
        <f t="shared" si="38"/>
        <v>9734.5499999999993</v>
      </c>
      <c r="T189" s="13">
        <f t="shared" si="39"/>
        <v>1809.75</v>
      </c>
    </row>
    <row r="190" spans="1:20">
      <c r="A190" s="9">
        <v>45472</v>
      </c>
      <c r="B190" s="7">
        <f>_xlfn.IFNA(INDEX('Data ARA PJK'!$A$7:$AW$5000,MATCH(DATE('Graphs ARA PJK'!B$4,MONTH($A190),DAY($A190)),'Data ARA PJK'!$A$7:$A$5000,0), MATCH('Graphs ARA PJK'!B$3,'Data ARA PJK'!$A$3:$X$3,0)), B189)</f>
        <v>1533</v>
      </c>
      <c r="C190" s="7">
        <f>_xlfn.IFNA(INDEX('Data ARA PJK'!$A$7:$AW$5000,MATCH(DATE('Graphs ARA PJK'!C$4,MONTH($A190),DAY($A190)),'Data ARA PJK'!$A$7:$A$5000,0), MATCH('Graphs ARA PJK'!B$3,'Data ARA PJK'!$A$3:$X$3,0)), C189)</f>
        <v>1443</v>
      </c>
      <c r="D190" s="7">
        <f>_xlfn.IFNA(INDEX('Data ARA PJK'!$A$7:$AW$5000,MATCH(DATE('Graphs ARA PJK'!D$4,MONTH($A190),DAY($A190)),'Data ARA PJK'!$A$7:$A$5000,0), MATCH('Graphs ARA PJK'!B$3,'Data ARA PJK'!$A$3:$X$3,0)), D189)</f>
        <v>1248</v>
      </c>
      <c r="E190" s="7">
        <f>_xlfn.IFNA(INDEX('Data ARA PJK'!$A$7:$AW$5000,MATCH(DATE('Graphs ARA PJK'!E$4,MONTH($A190),DAY($A190)),'Data ARA PJK'!$A$7:$A$5000,0), MATCH('Graphs ARA PJK'!B$3,'Data ARA PJK'!$A$3:$X$3,0)), E189)</f>
        <v>1426</v>
      </c>
      <c r="F190" s="7">
        <f>_xlfn.IFNA(INDEX('Data ARA PJK'!$A$7:$AW$5000,MATCH(DATE('Graphs ARA PJK'!F$4,MONTH($A190),DAY($A190)),'Data ARA PJK'!$A$7:$A$5000,0), MATCH('Graphs ARA PJK'!B$3,'Data ARA PJK'!$A$3:$X$3,0)), F189)</f>
        <v>1422</v>
      </c>
      <c r="G190" s="7" t="e">
        <f>_xlfn.IFNA(INDEX('Data ARA PJK'!$A$7:$AW$5000,MATCH(DATE('Graphs ARA PJK'!G$4,MONTH($A190),DAY($A190)),'Data ARA PJK'!$A$7:$A$5000,0), MATCH('Graphs ARA PJK'!B$3,'Data ARA PJK'!$A$3:$X$3,0)), G189)</f>
        <v>#N/A</v>
      </c>
      <c r="H190" s="7">
        <f t="shared" si="27"/>
        <v>1248</v>
      </c>
      <c r="I190" s="7">
        <f t="shared" si="28"/>
        <v>1533</v>
      </c>
      <c r="J190" s="7">
        <f t="shared" si="29"/>
        <v>285</v>
      </c>
      <c r="K190" s="9">
        <f t="shared" si="30"/>
        <v>45472</v>
      </c>
      <c r="L190" s="13">
        <f t="shared" si="31"/>
        <v>9734.5499999999993</v>
      </c>
      <c r="M190" s="13">
        <f t="shared" si="32"/>
        <v>9163.0499999999993</v>
      </c>
      <c r="N190" s="13">
        <f t="shared" si="33"/>
        <v>7924.7999999999993</v>
      </c>
      <c r="O190" s="13">
        <f t="shared" si="34"/>
        <v>9055.1</v>
      </c>
      <c r="P190" s="13">
        <f t="shared" si="35"/>
        <v>9029.6999999999989</v>
      </c>
      <c r="Q190" s="13" t="e">
        <f t="shared" si="36"/>
        <v>#N/A</v>
      </c>
      <c r="R190" s="13">
        <f t="shared" si="37"/>
        <v>7924.7999999999993</v>
      </c>
      <c r="S190" s="13">
        <f t="shared" si="38"/>
        <v>9734.5499999999993</v>
      </c>
      <c r="T190" s="13">
        <f t="shared" si="39"/>
        <v>1809.75</v>
      </c>
    </row>
    <row r="191" spans="1:20">
      <c r="A191" s="9">
        <v>45471</v>
      </c>
      <c r="B191" s="7">
        <f>_xlfn.IFNA(INDEX('Data ARA PJK'!$A$7:$AW$5000,MATCH(DATE('Graphs ARA PJK'!B$4,MONTH($A191),DAY($A191)),'Data ARA PJK'!$A$7:$A$5000,0), MATCH('Graphs ARA PJK'!B$3,'Data ARA PJK'!$A$3:$X$3,0)), B190)</f>
        <v>1533</v>
      </c>
      <c r="C191" s="7">
        <f>_xlfn.IFNA(INDEX('Data ARA PJK'!$A$7:$AW$5000,MATCH(DATE('Graphs ARA PJK'!C$4,MONTH($A191),DAY($A191)),'Data ARA PJK'!$A$7:$A$5000,0), MATCH('Graphs ARA PJK'!B$3,'Data ARA PJK'!$A$3:$X$3,0)), C190)</f>
        <v>1443</v>
      </c>
      <c r="D191" s="7">
        <f>_xlfn.IFNA(INDEX('Data ARA PJK'!$A$7:$AW$5000,MATCH(DATE('Graphs ARA PJK'!D$4,MONTH($A191),DAY($A191)),'Data ARA PJK'!$A$7:$A$5000,0), MATCH('Graphs ARA PJK'!B$3,'Data ARA PJK'!$A$3:$X$3,0)), D190)</f>
        <v>1248</v>
      </c>
      <c r="E191" s="7">
        <f>_xlfn.IFNA(INDEX('Data ARA PJK'!$A$7:$AW$5000,MATCH(DATE('Graphs ARA PJK'!E$4,MONTH($A191),DAY($A191)),'Data ARA PJK'!$A$7:$A$5000,0), MATCH('Graphs ARA PJK'!B$3,'Data ARA PJK'!$A$3:$X$3,0)), E190)</f>
        <v>1426</v>
      </c>
      <c r="F191" s="7">
        <f>_xlfn.IFNA(INDEX('Data ARA PJK'!$A$7:$AW$5000,MATCH(DATE('Graphs ARA PJK'!F$4,MONTH($A191),DAY($A191)),'Data ARA PJK'!$A$7:$A$5000,0), MATCH('Graphs ARA PJK'!B$3,'Data ARA PJK'!$A$3:$X$3,0)), F190)</f>
        <v>1525</v>
      </c>
      <c r="G191" s="7" t="e">
        <f>_xlfn.IFNA(INDEX('Data ARA PJK'!$A$7:$AW$5000,MATCH(DATE('Graphs ARA PJK'!G$4,MONTH($A191),DAY($A191)),'Data ARA PJK'!$A$7:$A$5000,0), MATCH('Graphs ARA PJK'!B$3,'Data ARA PJK'!$A$3:$X$3,0)), G190)</f>
        <v>#N/A</v>
      </c>
      <c r="H191" s="7">
        <f t="shared" si="27"/>
        <v>1248</v>
      </c>
      <c r="I191" s="7">
        <f t="shared" si="28"/>
        <v>1533</v>
      </c>
      <c r="J191" s="7">
        <f t="shared" si="29"/>
        <v>285</v>
      </c>
      <c r="K191" s="9">
        <f t="shared" si="30"/>
        <v>45471</v>
      </c>
      <c r="L191" s="13">
        <f t="shared" si="31"/>
        <v>9734.5499999999993</v>
      </c>
      <c r="M191" s="13">
        <f t="shared" si="32"/>
        <v>9163.0499999999993</v>
      </c>
      <c r="N191" s="13">
        <f t="shared" si="33"/>
        <v>7924.7999999999993</v>
      </c>
      <c r="O191" s="13">
        <f t="shared" si="34"/>
        <v>9055.1</v>
      </c>
      <c r="P191" s="13">
        <f t="shared" si="35"/>
        <v>9683.75</v>
      </c>
      <c r="Q191" s="13" t="e">
        <f t="shared" si="36"/>
        <v>#N/A</v>
      </c>
      <c r="R191" s="13">
        <f t="shared" si="37"/>
        <v>7924.7999999999993</v>
      </c>
      <c r="S191" s="13">
        <f t="shared" si="38"/>
        <v>9734.5499999999993</v>
      </c>
      <c r="T191" s="13">
        <f t="shared" si="39"/>
        <v>1809.75</v>
      </c>
    </row>
    <row r="192" spans="1:20">
      <c r="A192" s="9">
        <v>45470</v>
      </c>
      <c r="B192" s="7">
        <f>_xlfn.IFNA(INDEX('Data ARA PJK'!$A$7:$AW$5000,MATCH(DATE('Graphs ARA PJK'!B$4,MONTH($A192),DAY($A192)),'Data ARA PJK'!$A$7:$A$5000,0), MATCH('Graphs ARA PJK'!B$3,'Data ARA PJK'!$A$3:$X$3,0)), B191)</f>
        <v>1533</v>
      </c>
      <c r="C192" s="7">
        <f>_xlfn.IFNA(INDEX('Data ARA PJK'!$A$7:$AW$5000,MATCH(DATE('Graphs ARA PJK'!C$4,MONTH($A192),DAY($A192)),'Data ARA PJK'!$A$7:$A$5000,0), MATCH('Graphs ARA PJK'!B$3,'Data ARA PJK'!$A$3:$X$3,0)), C191)</f>
        <v>1443</v>
      </c>
      <c r="D192" s="7">
        <f>_xlfn.IFNA(INDEX('Data ARA PJK'!$A$7:$AW$5000,MATCH(DATE('Graphs ARA PJK'!D$4,MONTH($A192),DAY($A192)),'Data ARA PJK'!$A$7:$A$5000,0), MATCH('Graphs ARA PJK'!B$3,'Data ARA PJK'!$A$3:$X$3,0)), D191)</f>
        <v>1248</v>
      </c>
      <c r="E192" s="7">
        <f>_xlfn.IFNA(INDEX('Data ARA PJK'!$A$7:$AW$5000,MATCH(DATE('Graphs ARA PJK'!E$4,MONTH($A192),DAY($A192)),'Data ARA PJK'!$A$7:$A$5000,0), MATCH('Graphs ARA PJK'!B$3,'Data ARA PJK'!$A$3:$X$3,0)), E191)</f>
        <v>1426</v>
      </c>
      <c r="F192" s="7">
        <f>_xlfn.IFNA(INDEX('Data ARA PJK'!$A$7:$AW$5000,MATCH(DATE('Graphs ARA PJK'!F$4,MONTH($A192),DAY($A192)),'Data ARA PJK'!$A$7:$A$5000,0), MATCH('Graphs ARA PJK'!B$3,'Data ARA PJK'!$A$3:$X$3,0)), F191)</f>
        <v>1525</v>
      </c>
      <c r="G192" s="7" t="e">
        <f>_xlfn.IFNA(INDEX('Data ARA PJK'!$A$7:$AW$5000,MATCH(DATE('Graphs ARA PJK'!G$4,MONTH($A192),DAY($A192)),'Data ARA PJK'!$A$7:$A$5000,0), MATCH('Graphs ARA PJK'!B$3,'Data ARA PJK'!$A$3:$X$3,0)), G191)</f>
        <v>#N/A</v>
      </c>
      <c r="H192" s="7">
        <f t="shared" si="27"/>
        <v>1248</v>
      </c>
      <c r="I192" s="7">
        <f t="shared" si="28"/>
        <v>1533</v>
      </c>
      <c r="J192" s="7">
        <f t="shared" si="29"/>
        <v>285</v>
      </c>
      <c r="K192" s="9">
        <f t="shared" si="30"/>
        <v>45470</v>
      </c>
      <c r="L192" s="13">
        <f t="shared" si="31"/>
        <v>9734.5499999999993</v>
      </c>
      <c r="M192" s="13">
        <f t="shared" si="32"/>
        <v>9163.0499999999993</v>
      </c>
      <c r="N192" s="13">
        <f t="shared" si="33"/>
        <v>7924.7999999999993</v>
      </c>
      <c r="O192" s="13">
        <f t="shared" si="34"/>
        <v>9055.1</v>
      </c>
      <c r="P192" s="13">
        <f t="shared" si="35"/>
        <v>9683.75</v>
      </c>
      <c r="Q192" s="13" t="e">
        <f t="shared" si="36"/>
        <v>#N/A</v>
      </c>
      <c r="R192" s="13">
        <f t="shared" si="37"/>
        <v>7924.7999999999993</v>
      </c>
      <c r="S192" s="13">
        <f t="shared" si="38"/>
        <v>9734.5499999999993</v>
      </c>
      <c r="T192" s="13">
        <f t="shared" si="39"/>
        <v>1809.75</v>
      </c>
    </row>
    <row r="193" spans="1:20">
      <c r="A193" s="9">
        <v>45469</v>
      </c>
      <c r="B193" s="7">
        <f>_xlfn.IFNA(INDEX('Data ARA PJK'!$A$7:$AW$5000,MATCH(DATE('Graphs ARA PJK'!B$4,MONTH($A193),DAY($A193)),'Data ARA PJK'!$A$7:$A$5000,0), MATCH('Graphs ARA PJK'!B$3,'Data ARA PJK'!$A$3:$X$3,0)), B192)</f>
        <v>1502</v>
      </c>
      <c r="C193" s="7">
        <f>_xlfn.IFNA(INDEX('Data ARA PJK'!$A$7:$AW$5000,MATCH(DATE('Graphs ARA PJK'!C$4,MONTH($A193),DAY($A193)),'Data ARA PJK'!$A$7:$A$5000,0), MATCH('Graphs ARA PJK'!B$3,'Data ARA PJK'!$A$3:$X$3,0)), C192)</f>
        <v>1443</v>
      </c>
      <c r="D193" s="7">
        <f>_xlfn.IFNA(INDEX('Data ARA PJK'!$A$7:$AW$5000,MATCH(DATE('Graphs ARA PJK'!D$4,MONTH($A193),DAY($A193)),'Data ARA PJK'!$A$7:$A$5000,0), MATCH('Graphs ARA PJK'!B$3,'Data ARA PJK'!$A$3:$X$3,0)), D192)</f>
        <v>1248</v>
      </c>
      <c r="E193" s="7">
        <f>_xlfn.IFNA(INDEX('Data ARA PJK'!$A$7:$AW$5000,MATCH(DATE('Graphs ARA PJK'!E$4,MONTH($A193),DAY($A193)),'Data ARA PJK'!$A$7:$A$5000,0), MATCH('Graphs ARA PJK'!B$3,'Data ARA PJK'!$A$3:$X$3,0)), E192)</f>
        <v>1426</v>
      </c>
      <c r="F193" s="7">
        <f>_xlfn.IFNA(INDEX('Data ARA PJK'!$A$7:$AW$5000,MATCH(DATE('Graphs ARA PJK'!F$4,MONTH($A193),DAY($A193)),'Data ARA PJK'!$A$7:$A$5000,0), MATCH('Graphs ARA PJK'!B$3,'Data ARA PJK'!$A$3:$X$3,0)), F192)</f>
        <v>1525</v>
      </c>
      <c r="G193" s="7" t="e">
        <f>_xlfn.IFNA(INDEX('Data ARA PJK'!$A$7:$AW$5000,MATCH(DATE('Graphs ARA PJK'!G$4,MONTH($A193),DAY($A193)),'Data ARA PJK'!$A$7:$A$5000,0), MATCH('Graphs ARA PJK'!B$3,'Data ARA PJK'!$A$3:$X$3,0)), G192)</f>
        <v>#N/A</v>
      </c>
      <c r="H193" s="7">
        <f t="shared" si="27"/>
        <v>1248</v>
      </c>
      <c r="I193" s="7">
        <f t="shared" si="28"/>
        <v>1525</v>
      </c>
      <c r="J193" s="7">
        <f t="shared" si="29"/>
        <v>277</v>
      </c>
      <c r="K193" s="9">
        <f t="shared" si="30"/>
        <v>45469</v>
      </c>
      <c r="L193" s="13">
        <f t="shared" si="31"/>
        <v>9537.6999999999989</v>
      </c>
      <c r="M193" s="13">
        <f t="shared" si="32"/>
        <v>9163.0499999999993</v>
      </c>
      <c r="N193" s="13">
        <f t="shared" si="33"/>
        <v>7924.7999999999993</v>
      </c>
      <c r="O193" s="13">
        <f t="shared" si="34"/>
        <v>9055.1</v>
      </c>
      <c r="P193" s="13">
        <f t="shared" si="35"/>
        <v>9683.75</v>
      </c>
      <c r="Q193" s="13" t="e">
        <f t="shared" si="36"/>
        <v>#N/A</v>
      </c>
      <c r="R193" s="13">
        <f t="shared" si="37"/>
        <v>7924.7999999999993</v>
      </c>
      <c r="S193" s="13">
        <f t="shared" si="38"/>
        <v>9683.75</v>
      </c>
      <c r="T193" s="13">
        <f t="shared" si="39"/>
        <v>1758.9500000000007</v>
      </c>
    </row>
    <row r="194" spans="1:20">
      <c r="A194" s="9">
        <v>45468</v>
      </c>
      <c r="B194" s="7">
        <f>_xlfn.IFNA(INDEX('Data ARA PJK'!$A$7:$AW$5000,MATCH(DATE('Graphs ARA PJK'!B$4,MONTH($A194),DAY($A194)),'Data ARA PJK'!$A$7:$A$5000,0), MATCH('Graphs ARA PJK'!B$3,'Data ARA PJK'!$A$3:$X$3,0)), B193)</f>
        <v>1502</v>
      </c>
      <c r="C194" s="7">
        <f>_xlfn.IFNA(INDEX('Data ARA PJK'!$A$7:$AW$5000,MATCH(DATE('Graphs ARA PJK'!C$4,MONTH($A194),DAY($A194)),'Data ARA PJK'!$A$7:$A$5000,0), MATCH('Graphs ARA PJK'!B$3,'Data ARA PJK'!$A$3:$X$3,0)), C193)</f>
        <v>1506</v>
      </c>
      <c r="D194" s="7">
        <f>_xlfn.IFNA(INDEX('Data ARA PJK'!$A$7:$AW$5000,MATCH(DATE('Graphs ARA PJK'!D$4,MONTH($A194),DAY($A194)),'Data ARA PJK'!$A$7:$A$5000,0), MATCH('Graphs ARA PJK'!B$3,'Data ARA PJK'!$A$3:$X$3,0)), D193)</f>
        <v>1248</v>
      </c>
      <c r="E194" s="7">
        <f>_xlfn.IFNA(INDEX('Data ARA PJK'!$A$7:$AW$5000,MATCH(DATE('Graphs ARA PJK'!E$4,MONTH($A194),DAY($A194)),'Data ARA PJK'!$A$7:$A$5000,0), MATCH('Graphs ARA PJK'!B$3,'Data ARA PJK'!$A$3:$X$3,0)), E193)</f>
        <v>1426</v>
      </c>
      <c r="F194" s="7">
        <f>_xlfn.IFNA(INDEX('Data ARA PJK'!$A$7:$AW$5000,MATCH(DATE('Graphs ARA PJK'!F$4,MONTH($A194),DAY($A194)),'Data ARA PJK'!$A$7:$A$5000,0), MATCH('Graphs ARA PJK'!B$3,'Data ARA PJK'!$A$3:$X$3,0)), F193)</f>
        <v>1525</v>
      </c>
      <c r="G194" s="7" t="e">
        <f>_xlfn.IFNA(INDEX('Data ARA PJK'!$A$7:$AW$5000,MATCH(DATE('Graphs ARA PJK'!G$4,MONTH($A194),DAY($A194)),'Data ARA PJK'!$A$7:$A$5000,0), MATCH('Graphs ARA PJK'!B$3,'Data ARA PJK'!$A$3:$X$3,0)), G193)</f>
        <v>#N/A</v>
      </c>
      <c r="H194" s="7">
        <f t="shared" si="27"/>
        <v>1248</v>
      </c>
      <c r="I194" s="7">
        <f t="shared" si="28"/>
        <v>1525</v>
      </c>
      <c r="J194" s="7">
        <f t="shared" si="29"/>
        <v>277</v>
      </c>
      <c r="K194" s="9">
        <f t="shared" si="30"/>
        <v>45468</v>
      </c>
      <c r="L194" s="13">
        <f t="shared" si="31"/>
        <v>9537.6999999999989</v>
      </c>
      <c r="M194" s="13">
        <f t="shared" si="32"/>
        <v>9563.1</v>
      </c>
      <c r="N194" s="13">
        <f t="shared" si="33"/>
        <v>7924.7999999999993</v>
      </c>
      <c r="O194" s="13">
        <f t="shared" si="34"/>
        <v>9055.1</v>
      </c>
      <c r="P194" s="13">
        <f t="shared" si="35"/>
        <v>9683.75</v>
      </c>
      <c r="Q194" s="13" t="e">
        <f t="shared" si="36"/>
        <v>#N/A</v>
      </c>
      <c r="R194" s="13">
        <f t="shared" si="37"/>
        <v>7924.7999999999993</v>
      </c>
      <c r="S194" s="13">
        <f t="shared" si="38"/>
        <v>9683.75</v>
      </c>
      <c r="T194" s="13">
        <f t="shared" si="39"/>
        <v>1758.9500000000007</v>
      </c>
    </row>
    <row r="195" spans="1:20">
      <c r="A195" s="9">
        <v>45467</v>
      </c>
      <c r="B195" s="7">
        <f>_xlfn.IFNA(INDEX('Data ARA PJK'!$A$7:$AW$5000,MATCH(DATE('Graphs ARA PJK'!B$4,MONTH($A195),DAY($A195)),'Data ARA PJK'!$A$7:$A$5000,0), MATCH('Graphs ARA PJK'!B$3,'Data ARA PJK'!$A$3:$X$3,0)), B194)</f>
        <v>1502</v>
      </c>
      <c r="C195" s="7">
        <f>_xlfn.IFNA(INDEX('Data ARA PJK'!$A$7:$AW$5000,MATCH(DATE('Graphs ARA PJK'!C$4,MONTH($A195),DAY($A195)),'Data ARA PJK'!$A$7:$A$5000,0), MATCH('Graphs ARA PJK'!B$3,'Data ARA PJK'!$A$3:$X$3,0)), C194)</f>
        <v>1506</v>
      </c>
      <c r="D195" s="7">
        <f>_xlfn.IFNA(INDEX('Data ARA PJK'!$A$7:$AW$5000,MATCH(DATE('Graphs ARA PJK'!D$4,MONTH($A195),DAY($A195)),'Data ARA PJK'!$A$7:$A$5000,0), MATCH('Graphs ARA PJK'!B$3,'Data ARA PJK'!$A$3:$X$3,0)), D194)</f>
        <v>1258</v>
      </c>
      <c r="E195" s="7">
        <f>_xlfn.IFNA(INDEX('Data ARA PJK'!$A$7:$AW$5000,MATCH(DATE('Graphs ARA PJK'!E$4,MONTH($A195),DAY($A195)),'Data ARA PJK'!$A$7:$A$5000,0), MATCH('Graphs ARA PJK'!B$3,'Data ARA PJK'!$A$3:$X$3,0)), E194)</f>
        <v>1426</v>
      </c>
      <c r="F195" s="7">
        <f>_xlfn.IFNA(INDEX('Data ARA PJK'!$A$7:$AW$5000,MATCH(DATE('Graphs ARA PJK'!F$4,MONTH($A195),DAY($A195)),'Data ARA PJK'!$A$7:$A$5000,0), MATCH('Graphs ARA PJK'!B$3,'Data ARA PJK'!$A$3:$X$3,0)), F194)</f>
        <v>1525</v>
      </c>
      <c r="G195" s="7" t="e">
        <f>_xlfn.IFNA(INDEX('Data ARA PJK'!$A$7:$AW$5000,MATCH(DATE('Graphs ARA PJK'!G$4,MONTH($A195),DAY($A195)),'Data ARA PJK'!$A$7:$A$5000,0), MATCH('Graphs ARA PJK'!B$3,'Data ARA PJK'!$A$3:$X$3,0)), G194)</f>
        <v>#N/A</v>
      </c>
      <c r="H195" s="7">
        <f t="shared" si="27"/>
        <v>1258</v>
      </c>
      <c r="I195" s="7">
        <f t="shared" si="28"/>
        <v>1525</v>
      </c>
      <c r="J195" s="7">
        <f t="shared" si="29"/>
        <v>267</v>
      </c>
      <c r="K195" s="9">
        <f t="shared" si="30"/>
        <v>45467</v>
      </c>
      <c r="L195" s="13">
        <f t="shared" si="31"/>
        <v>9537.6999999999989</v>
      </c>
      <c r="M195" s="13">
        <f t="shared" si="32"/>
        <v>9563.1</v>
      </c>
      <c r="N195" s="13">
        <f t="shared" si="33"/>
        <v>7988.2999999999993</v>
      </c>
      <c r="O195" s="13">
        <f t="shared" si="34"/>
        <v>9055.1</v>
      </c>
      <c r="P195" s="13">
        <f t="shared" si="35"/>
        <v>9683.75</v>
      </c>
      <c r="Q195" s="13" t="e">
        <f t="shared" si="36"/>
        <v>#N/A</v>
      </c>
      <c r="R195" s="13">
        <f t="shared" si="37"/>
        <v>7988.2999999999993</v>
      </c>
      <c r="S195" s="13">
        <f t="shared" si="38"/>
        <v>9683.75</v>
      </c>
      <c r="T195" s="13">
        <f t="shared" si="39"/>
        <v>1695.4500000000007</v>
      </c>
    </row>
    <row r="196" spans="1:20">
      <c r="A196" s="9">
        <v>45466</v>
      </c>
      <c r="B196" s="7">
        <f>_xlfn.IFNA(INDEX('Data ARA PJK'!$A$7:$AW$5000,MATCH(DATE('Graphs ARA PJK'!B$4,MONTH($A196),DAY($A196)),'Data ARA PJK'!$A$7:$A$5000,0), MATCH('Graphs ARA PJK'!B$3,'Data ARA PJK'!$A$3:$X$3,0)), B195)</f>
        <v>1502</v>
      </c>
      <c r="C196" s="7">
        <f>_xlfn.IFNA(INDEX('Data ARA PJK'!$A$7:$AW$5000,MATCH(DATE('Graphs ARA PJK'!C$4,MONTH($A196),DAY($A196)),'Data ARA PJK'!$A$7:$A$5000,0), MATCH('Graphs ARA PJK'!B$3,'Data ARA PJK'!$A$3:$X$3,0)), C195)</f>
        <v>1506</v>
      </c>
      <c r="D196" s="7">
        <f>_xlfn.IFNA(INDEX('Data ARA PJK'!$A$7:$AW$5000,MATCH(DATE('Graphs ARA PJK'!D$4,MONTH($A196),DAY($A196)),'Data ARA PJK'!$A$7:$A$5000,0), MATCH('Graphs ARA PJK'!B$3,'Data ARA PJK'!$A$3:$X$3,0)), D195)</f>
        <v>1258</v>
      </c>
      <c r="E196" s="7">
        <f>_xlfn.IFNA(INDEX('Data ARA PJK'!$A$7:$AW$5000,MATCH(DATE('Graphs ARA PJK'!E$4,MONTH($A196),DAY($A196)),'Data ARA PJK'!$A$7:$A$5000,0), MATCH('Graphs ARA PJK'!B$3,'Data ARA PJK'!$A$3:$X$3,0)), E195)</f>
        <v>1426</v>
      </c>
      <c r="F196" s="7">
        <f>_xlfn.IFNA(INDEX('Data ARA PJK'!$A$7:$AW$5000,MATCH(DATE('Graphs ARA PJK'!F$4,MONTH($A196),DAY($A196)),'Data ARA PJK'!$A$7:$A$5000,0), MATCH('Graphs ARA PJK'!B$3,'Data ARA PJK'!$A$3:$X$3,0)), F195)</f>
        <v>1525</v>
      </c>
      <c r="G196" s="7" t="e">
        <f>_xlfn.IFNA(INDEX('Data ARA PJK'!$A$7:$AW$5000,MATCH(DATE('Graphs ARA PJK'!G$4,MONTH($A196),DAY($A196)),'Data ARA PJK'!$A$7:$A$5000,0), MATCH('Graphs ARA PJK'!B$3,'Data ARA PJK'!$A$3:$X$3,0)), G195)</f>
        <v>#N/A</v>
      </c>
      <c r="H196" s="7">
        <f t="shared" si="27"/>
        <v>1258</v>
      </c>
      <c r="I196" s="7">
        <f t="shared" si="28"/>
        <v>1525</v>
      </c>
      <c r="J196" s="7">
        <f t="shared" si="29"/>
        <v>267</v>
      </c>
      <c r="K196" s="9">
        <f t="shared" si="30"/>
        <v>45466</v>
      </c>
      <c r="L196" s="13">
        <f t="shared" si="31"/>
        <v>9537.6999999999989</v>
      </c>
      <c r="M196" s="13">
        <f t="shared" si="32"/>
        <v>9563.1</v>
      </c>
      <c r="N196" s="13">
        <f t="shared" si="33"/>
        <v>7988.2999999999993</v>
      </c>
      <c r="O196" s="13">
        <f t="shared" si="34"/>
        <v>9055.1</v>
      </c>
      <c r="P196" s="13">
        <f t="shared" si="35"/>
        <v>9683.75</v>
      </c>
      <c r="Q196" s="13" t="e">
        <f t="shared" si="36"/>
        <v>#N/A</v>
      </c>
      <c r="R196" s="13">
        <f t="shared" si="37"/>
        <v>7988.2999999999993</v>
      </c>
      <c r="S196" s="13">
        <f t="shared" si="38"/>
        <v>9683.75</v>
      </c>
      <c r="T196" s="13">
        <f t="shared" si="39"/>
        <v>1695.4500000000007</v>
      </c>
    </row>
    <row r="197" spans="1:20">
      <c r="A197" s="9">
        <v>45465</v>
      </c>
      <c r="B197" s="7">
        <f>_xlfn.IFNA(INDEX('Data ARA PJK'!$A$7:$AW$5000,MATCH(DATE('Graphs ARA PJK'!B$4,MONTH($A197),DAY($A197)),'Data ARA PJK'!$A$7:$A$5000,0), MATCH('Graphs ARA PJK'!B$3,'Data ARA PJK'!$A$3:$X$3,0)), B196)</f>
        <v>1502</v>
      </c>
      <c r="C197" s="7">
        <f>_xlfn.IFNA(INDEX('Data ARA PJK'!$A$7:$AW$5000,MATCH(DATE('Graphs ARA PJK'!C$4,MONTH($A197),DAY($A197)),'Data ARA PJK'!$A$7:$A$5000,0), MATCH('Graphs ARA PJK'!B$3,'Data ARA PJK'!$A$3:$X$3,0)), C196)</f>
        <v>1506</v>
      </c>
      <c r="D197" s="7">
        <f>_xlfn.IFNA(INDEX('Data ARA PJK'!$A$7:$AW$5000,MATCH(DATE('Graphs ARA PJK'!D$4,MONTH($A197),DAY($A197)),'Data ARA PJK'!$A$7:$A$5000,0), MATCH('Graphs ARA PJK'!B$3,'Data ARA PJK'!$A$3:$X$3,0)), D196)</f>
        <v>1258</v>
      </c>
      <c r="E197" s="7">
        <f>_xlfn.IFNA(INDEX('Data ARA PJK'!$A$7:$AW$5000,MATCH(DATE('Graphs ARA PJK'!E$4,MONTH($A197),DAY($A197)),'Data ARA PJK'!$A$7:$A$5000,0), MATCH('Graphs ARA PJK'!B$3,'Data ARA PJK'!$A$3:$X$3,0)), E196)</f>
        <v>1426</v>
      </c>
      <c r="F197" s="7">
        <f>_xlfn.IFNA(INDEX('Data ARA PJK'!$A$7:$AW$5000,MATCH(DATE('Graphs ARA PJK'!F$4,MONTH($A197),DAY($A197)),'Data ARA PJK'!$A$7:$A$5000,0), MATCH('Graphs ARA PJK'!B$3,'Data ARA PJK'!$A$3:$X$3,0)), F196)</f>
        <v>1525</v>
      </c>
      <c r="G197" s="7" t="e">
        <f>_xlfn.IFNA(INDEX('Data ARA PJK'!$A$7:$AW$5000,MATCH(DATE('Graphs ARA PJK'!G$4,MONTH($A197),DAY($A197)),'Data ARA PJK'!$A$7:$A$5000,0), MATCH('Graphs ARA PJK'!B$3,'Data ARA PJK'!$A$3:$X$3,0)), G196)</f>
        <v>#N/A</v>
      </c>
      <c r="H197" s="7">
        <f t="shared" si="27"/>
        <v>1258</v>
      </c>
      <c r="I197" s="7">
        <f t="shared" si="28"/>
        <v>1525</v>
      </c>
      <c r="J197" s="7">
        <f t="shared" si="29"/>
        <v>267</v>
      </c>
      <c r="K197" s="9">
        <f t="shared" si="30"/>
        <v>45465</v>
      </c>
      <c r="L197" s="13">
        <f t="shared" si="31"/>
        <v>9537.6999999999989</v>
      </c>
      <c r="M197" s="13">
        <f t="shared" si="32"/>
        <v>9563.1</v>
      </c>
      <c r="N197" s="13">
        <f t="shared" si="33"/>
        <v>7988.2999999999993</v>
      </c>
      <c r="O197" s="13">
        <f t="shared" si="34"/>
        <v>9055.1</v>
      </c>
      <c r="P197" s="13">
        <f t="shared" si="35"/>
        <v>9683.75</v>
      </c>
      <c r="Q197" s="13" t="e">
        <f t="shared" si="36"/>
        <v>#N/A</v>
      </c>
      <c r="R197" s="13">
        <f t="shared" si="37"/>
        <v>7988.2999999999993</v>
      </c>
      <c r="S197" s="13">
        <f t="shared" si="38"/>
        <v>9683.75</v>
      </c>
      <c r="T197" s="13">
        <f t="shared" si="39"/>
        <v>1695.4500000000007</v>
      </c>
    </row>
    <row r="198" spans="1:20">
      <c r="A198" s="9">
        <v>45464</v>
      </c>
      <c r="B198" s="7">
        <f>_xlfn.IFNA(INDEX('Data ARA PJK'!$A$7:$AW$5000,MATCH(DATE('Graphs ARA PJK'!B$4,MONTH($A198),DAY($A198)),'Data ARA PJK'!$A$7:$A$5000,0), MATCH('Graphs ARA PJK'!B$3,'Data ARA PJK'!$A$3:$X$3,0)), B197)</f>
        <v>1502</v>
      </c>
      <c r="C198" s="7">
        <f>_xlfn.IFNA(INDEX('Data ARA PJK'!$A$7:$AW$5000,MATCH(DATE('Graphs ARA PJK'!C$4,MONTH($A198),DAY($A198)),'Data ARA PJK'!$A$7:$A$5000,0), MATCH('Graphs ARA PJK'!B$3,'Data ARA PJK'!$A$3:$X$3,0)), C197)</f>
        <v>1506</v>
      </c>
      <c r="D198" s="7">
        <f>_xlfn.IFNA(INDEX('Data ARA PJK'!$A$7:$AW$5000,MATCH(DATE('Graphs ARA PJK'!D$4,MONTH($A198),DAY($A198)),'Data ARA PJK'!$A$7:$A$5000,0), MATCH('Graphs ARA PJK'!B$3,'Data ARA PJK'!$A$3:$X$3,0)), D197)</f>
        <v>1258</v>
      </c>
      <c r="E198" s="7">
        <f>_xlfn.IFNA(INDEX('Data ARA PJK'!$A$7:$AW$5000,MATCH(DATE('Graphs ARA PJK'!E$4,MONTH($A198),DAY($A198)),'Data ARA PJK'!$A$7:$A$5000,0), MATCH('Graphs ARA PJK'!B$3,'Data ARA PJK'!$A$3:$X$3,0)), E197)</f>
        <v>1426</v>
      </c>
      <c r="F198" s="7">
        <f>_xlfn.IFNA(INDEX('Data ARA PJK'!$A$7:$AW$5000,MATCH(DATE('Graphs ARA PJK'!F$4,MONTH($A198),DAY($A198)),'Data ARA PJK'!$A$7:$A$5000,0), MATCH('Graphs ARA PJK'!B$3,'Data ARA PJK'!$A$3:$X$3,0)), F197)</f>
        <v>1506</v>
      </c>
      <c r="G198" s="7" t="e">
        <f>_xlfn.IFNA(INDEX('Data ARA PJK'!$A$7:$AW$5000,MATCH(DATE('Graphs ARA PJK'!G$4,MONTH($A198),DAY($A198)),'Data ARA PJK'!$A$7:$A$5000,0), MATCH('Graphs ARA PJK'!B$3,'Data ARA PJK'!$A$3:$X$3,0)), G197)</f>
        <v>#N/A</v>
      </c>
      <c r="H198" s="7">
        <f t="shared" ref="H198:H261" si="40">MIN(B198:F198)</f>
        <v>1258</v>
      </c>
      <c r="I198" s="7">
        <f t="shared" ref="I198:I261" si="41">MAX(B198:F198)</f>
        <v>1506</v>
      </c>
      <c r="J198" s="7">
        <f t="shared" ref="J198:J261" si="42">I198-H198</f>
        <v>248</v>
      </c>
      <c r="K198" s="9">
        <f t="shared" ref="K198:K261" si="43">A198</f>
        <v>45464</v>
      </c>
      <c r="L198" s="13">
        <f t="shared" ref="L198:L261" si="44">B198*6.35</f>
        <v>9537.6999999999989</v>
      </c>
      <c r="M198" s="13">
        <f t="shared" ref="M198:M261" si="45">C198*6.35</f>
        <v>9563.1</v>
      </c>
      <c r="N198" s="13">
        <f t="shared" ref="N198:N261" si="46">D198*6.35</f>
        <v>7988.2999999999993</v>
      </c>
      <c r="O198" s="13">
        <f t="shared" ref="O198:O261" si="47">E198*6.35</f>
        <v>9055.1</v>
      </c>
      <c r="P198" s="13">
        <f t="shared" ref="P198:P261" si="48">F198*6.35</f>
        <v>9563.1</v>
      </c>
      <c r="Q198" s="13" t="e">
        <f t="shared" ref="Q198:Q261" si="49">G198*6.35</f>
        <v>#N/A</v>
      </c>
      <c r="R198" s="13">
        <f t="shared" ref="R198:R261" si="50">MIN(L198:P198)</f>
        <v>7988.2999999999993</v>
      </c>
      <c r="S198" s="13">
        <f t="shared" ref="S198:S261" si="51">MAX(L198:P198)</f>
        <v>9563.1</v>
      </c>
      <c r="T198" s="13">
        <f t="shared" ref="T198:T261" si="52">S198-R198</f>
        <v>1574.8000000000011</v>
      </c>
    </row>
    <row r="199" spans="1:20">
      <c r="A199" s="9">
        <v>45463</v>
      </c>
      <c r="B199" s="7">
        <f>_xlfn.IFNA(INDEX('Data ARA PJK'!$A$7:$AW$5000,MATCH(DATE('Graphs ARA PJK'!B$4,MONTH($A199),DAY($A199)),'Data ARA PJK'!$A$7:$A$5000,0), MATCH('Graphs ARA PJK'!B$3,'Data ARA PJK'!$A$3:$X$3,0)), B198)</f>
        <v>1502</v>
      </c>
      <c r="C199" s="7">
        <f>_xlfn.IFNA(INDEX('Data ARA PJK'!$A$7:$AW$5000,MATCH(DATE('Graphs ARA PJK'!C$4,MONTH($A199),DAY($A199)),'Data ARA PJK'!$A$7:$A$5000,0), MATCH('Graphs ARA PJK'!B$3,'Data ARA PJK'!$A$3:$X$3,0)), C198)</f>
        <v>1506</v>
      </c>
      <c r="D199" s="7">
        <f>_xlfn.IFNA(INDEX('Data ARA PJK'!$A$7:$AW$5000,MATCH(DATE('Graphs ARA PJK'!D$4,MONTH($A199),DAY($A199)),'Data ARA PJK'!$A$7:$A$5000,0), MATCH('Graphs ARA PJK'!B$3,'Data ARA PJK'!$A$3:$X$3,0)), D198)</f>
        <v>1258</v>
      </c>
      <c r="E199" s="7">
        <f>_xlfn.IFNA(INDEX('Data ARA PJK'!$A$7:$AW$5000,MATCH(DATE('Graphs ARA PJK'!E$4,MONTH($A199),DAY($A199)),'Data ARA PJK'!$A$7:$A$5000,0), MATCH('Graphs ARA PJK'!B$3,'Data ARA PJK'!$A$3:$X$3,0)), E198)</f>
        <v>1426</v>
      </c>
      <c r="F199" s="7">
        <f>_xlfn.IFNA(INDEX('Data ARA PJK'!$A$7:$AW$5000,MATCH(DATE('Graphs ARA PJK'!F$4,MONTH($A199),DAY($A199)),'Data ARA PJK'!$A$7:$A$5000,0), MATCH('Graphs ARA PJK'!B$3,'Data ARA PJK'!$A$3:$X$3,0)), F198)</f>
        <v>1506</v>
      </c>
      <c r="G199" s="7" t="e">
        <f>_xlfn.IFNA(INDEX('Data ARA PJK'!$A$7:$AW$5000,MATCH(DATE('Graphs ARA PJK'!G$4,MONTH($A199),DAY($A199)),'Data ARA PJK'!$A$7:$A$5000,0), MATCH('Graphs ARA PJK'!B$3,'Data ARA PJK'!$A$3:$X$3,0)), G198)</f>
        <v>#N/A</v>
      </c>
      <c r="H199" s="7">
        <f t="shared" si="40"/>
        <v>1258</v>
      </c>
      <c r="I199" s="7">
        <f t="shared" si="41"/>
        <v>1506</v>
      </c>
      <c r="J199" s="7">
        <f t="shared" si="42"/>
        <v>248</v>
      </c>
      <c r="K199" s="9">
        <f t="shared" si="43"/>
        <v>45463</v>
      </c>
      <c r="L199" s="13">
        <f t="shared" si="44"/>
        <v>9537.6999999999989</v>
      </c>
      <c r="M199" s="13">
        <f t="shared" si="45"/>
        <v>9563.1</v>
      </c>
      <c r="N199" s="13">
        <f t="shared" si="46"/>
        <v>7988.2999999999993</v>
      </c>
      <c r="O199" s="13">
        <f t="shared" si="47"/>
        <v>9055.1</v>
      </c>
      <c r="P199" s="13">
        <f t="shared" si="48"/>
        <v>9563.1</v>
      </c>
      <c r="Q199" s="13" t="e">
        <f t="shared" si="49"/>
        <v>#N/A</v>
      </c>
      <c r="R199" s="13">
        <f t="shared" si="50"/>
        <v>7988.2999999999993</v>
      </c>
      <c r="S199" s="13">
        <f t="shared" si="51"/>
        <v>9563.1</v>
      </c>
      <c r="T199" s="13">
        <f t="shared" si="52"/>
        <v>1574.8000000000011</v>
      </c>
    </row>
    <row r="200" spans="1:20">
      <c r="A200" s="9">
        <v>45462</v>
      </c>
      <c r="B200" s="7">
        <f>_xlfn.IFNA(INDEX('Data ARA PJK'!$A$7:$AW$5000,MATCH(DATE('Graphs ARA PJK'!B$4,MONTH($A200),DAY($A200)),'Data ARA PJK'!$A$7:$A$5000,0), MATCH('Graphs ARA PJK'!B$3,'Data ARA PJK'!$A$3:$X$3,0)), B199)</f>
        <v>1521</v>
      </c>
      <c r="C200" s="7">
        <f>_xlfn.IFNA(INDEX('Data ARA PJK'!$A$7:$AW$5000,MATCH(DATE('Graphs ARA PJK'!C$4,MONTH($A200),DAY($A200)),'Data ARA PJK'!$A$7:$A$5000,0), MATCH('Graphs ARA PJK'!B$3,'Data ARA PJK'!$A$3:$X$3,0)), C199)</f>
        <v>1506</v>
      </c>
      <c r="D200" s="7">
        <f>_xlfn.IFNA(INDEX('Data ARA PJK'!$A$7:$AW$5000,MATCH(DATE('Graphs ARA PJK'!D$4,MONTH($A200),DAY($A200)),'Data ARA PJK'!$A$7:$A$5000,0), MATCH('Graphs ARA PJK'!B$3,'Data ARA PJK'!$A$3:$X$3,0)), D199)</f>
        <v>1258</v>
      </c>
      <c r="E200" s="7">
        <f>_xlfn.IFNA(INDEX('Data ARA PJK'!$A$7:$AW$5000,MATCH(DATE('Graphs ARA PJK'!E$4,MONTH($A200),DAY($A200)),'Data ARA PJK'!$A$7:$A$5000,0), MATCH('Graphs ARA PJK'!B$3,'Data ARA PJK'!$A$3:$X$3,0)), E199)</f>
        <v>1426</v>
      </c>
      <c r="F200" s="7">
        <f>_xlfn.IFNA(INDEX('Data ARA PJK'!$A$7:$AW$5000,MATCH(DATE('Graphs ARA PJK'!F$4,MONTH($A200),DAY($A200)),'Data ARA PJK'!$A$7:$A$5000,0), MATCH('Graphs ARA PJK'!B$3,'Data ARA PJK'!$A$3:$X$3,0)), F199)</f>
        <v>1506</v>
      </c>
      <c r="G200" s="7" t="e">
        <f>_xlfn.IFNA(INDEX('Data ARA PJK'!$A$7:$AW$5000,MATCH(DATE('Graphs ARA PJK'!G$4,MONTH($A200),DAY($A200)),'Data ARA PJK'!$A$7:$A$5000,0), MATCH('Graphs ARA PJK'!B$3,'Data ARA PJK'!$A$3:$X$3,0)), G199)</f>
        <v>#N/A</v>
      </c>
      <c r="H200" s="7">
        <f t="shared" si="40"/>
        <v>1258</v>
      </c>
      <c r="I200" s="7">
        <f t="shared" si="41"/>
        <v>1521</v>
      </c>
      <c r="J200" s="7">
        <f t="shared" si="42"/>
        <v>263</v>
      </c>
      <c r="K200" s="9">
        <f t="shared" si="43"/>
        <v>45462</v>
      </c>
      <c r="L200" s="13">
        <f t="shared" si="44"/>
        <v>9658.35</v>
      </c>
      <c r="M200" s="13">
        <f t="shared" si="45"/>
        <v>9563.1</v>
      </c>
      <c r="N200" s="13">
        <f t="shared" si="46"/>
        <v>7988.2999999999993</v>
      </c>
      <c r="O200" s="13">
        <f t="shared" si="47"/>
        <v>9055.1</v>
      </c>
      <c r="P200" s="13">
        <f t="shared" si="48"/>
        <v>9563.1</v>
      </c>
      <c r="Q200" s="13" t="e">
        <f t="shared" si="49"/>
        <v>#N/A</v>
      </c>
      <c r="R200" s="13">
        <f t="shared" si="50"/>
        <v>7988.2999999999993</v>
      </c>
      <c r="S200" s="13">
        <f t="shared" si="51"/>
        <v>9658.35</v>
      </c>
      <c r="T200" s="13">
        <f t="shared" si="52"/>
        <v>1670.0500000000011</v>
      </c>
    </row>
    <row r="201" spans="1:20">
      <c r="A201" s="9">
        <v>45461</v>
      </c>
      <c r="B201" s="7">
        <f>_xlfn.IFNA(INDEX('Data ARA PJK'!$A$7:$AW$5000,MATCH(DATE('Graphs ARA PJK'!B$4,MONTH($A201),DAY($A201)),'Data ARA PJK'!$A$7:$A$5000,0), MATCH('Graphs ARA PJK'!B$3,'Data ARA PJK'!$A$3:$X$3,0)), B200)</f>
        <v>1521</v>
      </c>
      <c r="C201" s="7">
        <f>_xlfn.IFNA(INDEX('Data ARA PJK'!$A$7:$AW$5000,MATCH(DATE('Graphs ARA PJK'!C$4,MONTH($A201),DAY($A201)),'Data ARA PJK'!$A$7:$A$5000,0), MATCH('Graphs ARA PJK'!B$3,'Data ARA PJK'!$A$3:$X$3,0)), C200)</f>
        <v>1486</v>
      </c>
      <c r="D201" s="7">
        <f>_xlfn.IFNA(INDEX('Data ARA PJK'!$A$7:$AW$5000,MATCH(DATE('Graphs ARA PJK'!D$4,MONTH($A201),DAY($A201)),'Data ARA PJK'!$A$7:$A$5000,0), MATCH('Graphs ARA PJK'!B$3,'Data ARA PJK'!$A$3:$X$3,0)), D200)</f>
        <v>1258</v>
      </c>
      <c r="E201" s="7">
        <f>_xlfn.IFNA(INDEX('Data ARA PJK'!$A$7:$AW$5000,MATCH(DATE('Graphs ARA PJK'!E$4,MONTH($A201),DAY($A201)),'Data ARA PJK'!$A$7:$A$5000,0), MATCH('Graphs ARA PJK'!B$3,'Data ARA PJK'!$A$3:$X$3,0)), E200)</f>
        <v>1426</v>
      </c>
      <c r="F201" s="7">
        <f>_xlfn.IFNA(INDEX('Data ARA PJK'!$A$7:$AW$5000,MATCH(DATE('Graphs ARA PJK'!F$4,MONTH($A201),DAY($A201)),'Data ARA PJK'!$A$7:$A$5000,0), MATCH('Graphs ARA PJK'!B$3,'Data ARA PJK'!$A$3:$X$3,0)), F200)</f>
        <v>1506</v>
      </c>
      <c r="G201" s="7" t="e">
        <f>_xlfn.IFNA(INDEX('Data ARA PJK'!$A$7:$AW$5000,MATCH(DATE('Graphs ARA PJK'!G$4,MONTH($A201),DAY($A201)),'Data ARA PJK'!$A$7:$A$5000,0), MATCH('Graphs ARA PJK'!B$3,'Data ARA PJK'!$A$3:$X$3,0)), G200)</f>
        <v>#N/A</v>
      </c>
      <c r="H201" s="7">
        <f t="shared" si="40"/>
        <v>1258</v>
      </c>
      <c r="I201" s="7">
        <f t="shared" si="41"/>
        <v>1521</v>
      </c>
      <c r="J201" s="7">
        <f t="shared" si="42"/>
        <v>263</v>
      </c>
      <c r="K201" s="9">
        <f t="shared" si="43"/>
        <v>45461</v>
      </c>
      <c r="L201" s="13">
        <f t="shared" si="44"/>
        <v>9658.35</v>
      </c>
      <c r="M201" s="13">
        <f t="shared" si="45"/>
        <v>9436.1</v>
      </c>
      <c r="N201" s="13">
        <f t="shared" si="46"/>
        <v>7988.2999999999993</v>
      </c>
      <c r="O201" s="13">
        <f t="shared" si="47"/>
        <v>9055.1</v>
      </c>
      <c r="P201" s="13">
        <f t="shared" si="48"/>
        <v>9563.1</v>
      </c>
      <c r="Q201" s="13" t="e">
        <f t="shared" si="49"/>
        <v>#N/A</v>
      </c>
      <c r="R201" s="13">
        <f t="shared" si="50"/>
        <v>7988.2999999999993</v>
      </c>
      <c r="S201" s="13">
        <f t="shared" si="51"/>
        <v>9658.35</v>
      </c>
      <c r="T201" s="13">
        <f t="shared" si="52"/>
        <v>1670.0500000000011</v>
      </c>
    </row>
    <row r="202" spans="1:20">
      <c r="A202" s="9">
        <v>45460</v>
      </c>
      <c r="B202" s="7">
        <f>_xlfn.IFNA(INDEX('Data ARA PJK'!$A$7:$AW$5000,MATCH(DATE('Graphs ARA PJK'!B$4,MONTH($A202),DAY($A202)),'Data ARA PJK'!$A$7:$A$5000,0), MATCH('Graphs ARA PJK'!B$3,'Data ARA PJK'!$A$3:$X$3,0)), B201)</f>
        <v>1521</v>
      </c>
      <c r="C202" s="7">
        <f>_xlfn.IFNA(INDEX('Data ARA PJK'!$A$7:$AW$5000,MATCH(DATE('Graphs ARA PJK'!C$4,MONTH($A202),DAY($A202)),'Data ARA PJK'!$A$7:$A$5000,0), MATCH('Graphs ARA PJK'!B$3,'Data ARA PJK'!$A$3:$X$3,0)), C201)</f>
        <v>1486</v>
      </c>
      <c r="D202" s="7">
        <f>_xlfn.IFNA(INDEX('Data ARA PJK'!$A$7:$AW$5000,MATCH(DATE('Graphs ARA PJK'!D$4,MONTH($A202),DAY($A202)),'Data ARA PJK'!$A$7:$A$5000,0), MATCH('Graphs ARA PJK'!B$3,'Data ARA PJK'!$A$3:$X$3,0)), D201)</f>
        <v>1273</v>
      </c>
      <c r="E202" s="7">
        <f>_xlfn.IFNA(INDEX('Data ARA PJK'!$A$7:$AW$5000,MATCH(DATE('Graphs ARA PJK'!E$4,MONTH($A202),DAY($A202)),'Data ARA PJK'!$A$7:$A$5000,0), MATCH('Graphs ARA PJK'!B$3,'Data ARA PJK'!$A$3:$X$3,0)), E201)</f>
        <v>1426</v>
      </c>
      <c r="F202" s="7">
        <f>_xlfn.IFNA(INDEX('Data ARA PJK'!$A$7:$AW$5000,MATCH(DATE('Graphs ARA PJK'!F$4,MONTH($A202),DAY($A202)),'Data ARA PJK'!$A$7:$A$5000,0), MATCH('Graphs ARA PJK'!B$3,'Data ARA PJK'!$A$3:$X$3,0)), F201)</f>
        <v>1506</v>
      </c>
      <c r="G202" s="7" t="e">
        <f>_xlfn.IFNA(INDEX('Data ARA PJK'!$A$7:$AW$5000,MATCH(DATE('Graphs ARA PJK'!G$4,MONTH($A202),DAY($A202)),'Data ARA PJK'!$A$7:$A$5000,0), MATCH('Graphs ARA PJK'!B$3,'Data ARA PJK'!$A$3:$X$3,0)), G201)</f>
        <v>#N/A</v>
      </c>
      <c r="H202" s="7">
        <f t="shared" si="40"/>
        <v>1273</v>
      </c>
      <c r="I202" s="7">
        <f t="shared" si="41"/>
        <v>1521</v>
      </c>
      <c r="J202" s="7">
        <f t="shared" si="42"/>
        <v>248</v>
      </c>
      <c r="K202" s="9">
        <f t="shared" si="43"/>
        <v>45460</v>
      </c>
      <c r="L202" s="13">
        <f t="shared" si="44"/>
        <v>9658.35</v>
      </c>
      <c r="M202" s="13">
        <f t="shared" si="45"/>
        <v>9436.1</v>
      </c>
      <c r="N202" s="13">
        <f t="shared" si="46"/>
        <v>8083.5499999999993</v>
      </c>
      <c r="O202" s="13">
        <f t="shared" si="47"/>
        <v>9055.1</v>
      </c>
      <c r="P202" s="13">
        <f t="shared" si="48"/>
        <v>9563.1</v>
      </c>
      <c r="Q202" s="13" t="e">
        <f t="shared" si="49"/>
        <v>#N/A</v>
      </c>
      <c r="R202" s="13">
        <f t="shared" si="50"/>
        <v>8083.5499999999993</v>
      </c>
      <c r="S202" s="13">
        <f t="shared" si="51"/>
        <v>9658.35</v>
      </c>
      <c r="T202" s="13">
        <f t="shared" si="52"/>
        <v>1574.8000000000011</v>
      </c>
    </row>
    <row r="203" spans="1:20">
      <c r="A203" s="9">
        <v>45459</v>
      </c>
      <c r="B203" s="7">
        <f>_xlfn.IFNA(INDEX('Data ARA PJK'!$A$7:$AW$5000,MATCH(DATE('Graphs ARA PJK'!B$4,MONTH($A203),DAY($A203)),'Data ARA PJK'!$A$7:$A$5000,0), MATCH('Graphs ARA PJK'!B$3,'Data ARA PJK'!$A$3:$X$3,0)), B202)</f>
        <v>1521</v>
      </c>
      <c r="C203" s="7">
        <f>_xlfn.IFNA(INDEX('Data ARA PJK'!$A$7:$AW$5000,MATCH(DATE('Graphs ARA PJK'!C$4,MONTH($A203),DAY($A203)),'Data ARA PJK'!$A$7:$A$5000,0), MATCH('Graphs ARA PJK'!B$3,'Data ARA PJK'!$A$3:$X$3,0)), C202)</f>
        <v>1486</v>
      </c>
      <c r="D203" s="7">
        <f>_xlfn.IFNA(INDEX('Data ARA PJK'!$A$7:$AW$5000,MATCH(DATE('Graphs ARA PJK'!D$4,MONTH($A203),DAY($A203)),'Data ARA PJK'!$A$7:$A$5000,0), MATCH('Graphs ARA PJK'!B$3,'Data ARA PJK'!$A$3:$X$3,0)), D202)</f>
        <v>1273</v>
      </c>
      <c r="E203" s="7">
        <f>_xlfn.IFNA(INDEX('Data ARA PJK'!$A$7:$AW$5000,MATCH(DATE('Graphs ARA PJK'!E$4,MONTH($A203),DAY($A203)),'Data ARA PJK'!$A$7:$A$5000,0), MATCH('Graphs ARA PJK'!B$3,'Data ARA PJK'!$A$3:$X$3,0)), E202)</f>
        <v>1284</v>
      </c>
      <c r="F203" s="7">
        <f>_xlfn.IFNA(INDEX('Data ARA PJK'!$A$7:$AW$5000,MATCH(DATE('Graphs ARA PJK'!F$4,MONTH($A203),DAY($A203)),'Data ARA PJK'!$A$7:$A$5000,0), MATCH('Graphs ARA PJK'!B$3,'Data ARA PJK'!$A$3:$X$3,0)), F202)</f>
        <v>1506</v>
      </c>
      <c r="G203" s="7" t="e">
        <f>_xlfn.IFNA(INDEX('Data ARA PJK'!$A$7:$AW$5000,MATCH(DATE('Graphs ARA PJK'!G$4,MONTH($A203),DAY($A203)),'Data ARA PJK'!$A$7:$A$5000,0), MATCH('Graphs ARA PJK'!B$3,'Data ARA PJK'!$A$3:$X$3,0)), G202)</f>
        <v>#N/A</v>
      </c>
      <c r="H203" s="7">
        <f t="shared" si="40"/>
        <v>1273</v>
      </c>
      <c r="I203" s="7">
        <f t="shared" si="41"/>
        <v>1521</v>
      </c>
      <c r="J203" s="7">
        <f t="shared" si="42"/>
        <v>248</v>
      </c>
      <c r="K203" s="9">
        <f t="shared" si="43"/>
        <v>45459</v>
      </c>
      <c r="L203" s="13">
        <f t="shared" si="44"/>
        <v>9658.35</v>
      </c>
      <c r="M203" s="13">
        <f t="shared" si="45"/>
        <v>9436.1</v>
      </c>
      <c r="N203" s="13">
        <f t="shared" si="46"/>
        <v>8083.5499999999993</v>
      </c>
      <c r="O203" s="13">
        <f t="shared" si="47"/>
        <v>8153.4</v>
      </c>
      <c r="P203" s="13">
        <f t="shared" si="48"/>
        <v>9563.1</v>
      </c>
      <c r="Q203" s="13" t="e">
        <f t="shared" si="49"/>
        <v>#N/A</v>
      </c>
      <c r="R203" s="13">
        <f t="shared" si="50"/>
        <v>8083.5499999999993</v>
      </c>
      <c r="S203" s="13">
        <f t="shared" si="51"/>
        <v>9658.35</v>
      </c>
      <c r="T203" s="13">
        <f t="shared" si="52"/>
        <v>1574.8000000000011</v>
      </c>
    </row>
    <row r="204" spans="1:20">
      <c r="A204" s="9">
        <v>45458</v>
      </c>
      <c r="B204" s="7">
        <f>_xlfn.IFNA(INDEX('Data ARA PJK'!$A$7:$AW$5000,MATCH(DATE('Graphs ARA PJK'!B$4,MONTH($A204),DAY($A204)),'Data ARA PJK'!$A$7:$A$5000,0), MATCH('Graphs ARA PJK'!B$3,'Data ARA PJK'!$A$3:$X$3,0)), B203)</f>
        <v>1521</v>
      </c>
      <c r="C204" s="7">
        <f>_xlfn.IFNA(INDEX('Data ARA PJK'!$A$7:$AW$5000,MATCH(DATE('Graphs ARA PJK'!C$4,MONTH($A204),DAY($A204)),'Data ARA PJK'!$A$7:$A$5000,0), MATCH('Graphs ARA PJK'!B$3,'Data ARA PJK'!$A$3:$X$3,0)), C203)</f>
        <v>1486</v>
      </c>
      <c r="D204" s="7">
        <f>_xlfn.IFNA(INDEX('Data ARA PJK'!$A$7:$AW$5000,MATCH(DATE('Graphs ARA PJK'!D$4,MONTH($A204),DAY($A204)),'Data ARA PJK'!$A$7:$A$5000,0), MATCH('Graphs ARA PJK'!B$3,'Data ARA PJK'!$A$3:$X$3,0)), D203)</f>
        <v>1273</v>
      </c>
      <c r="E204" s="7">
        <f>_xlfn.IFNA(INDEX('Data ARA PJK'!$A$7:$AW$5000,MATCH(DATE('Graphs ARA PJK'!E$4,MONTH($A204),DAY($A204)),'Data ARA PJK'!$A$7:$A$5000,0), MATCH('Graphs ARA PJK'!B$3,'Data ARA PJK'!$A$3:$X$3,0)), E203)</f>
        <v>1284</v>
      </c>
      <c r="F204" s="7">
        <f>_xlfn.IFNA(INDEX('Data ARA PJK'!$A$7:$AW$5000,MATCH(DATE('Graphs ARA PJK'!F$4,MONTH($A204),DAY($A204)),'Data ARA PJK'!$A$7:$A$5000,0), MATCH('Graphs ARA PJK'!B$3,'Data ARA PJK'!$A$3:$X$3,0)), F203)</f>
        <v>1506</v>
      </c>
      <c r="G204" s="7" t="e">
        <f>_xlfn.IFNA(INDEX('Data ARA PJK'!$A$7:$AW$5000,MATCH(DATE('Graphs ARA PJK'!G$4,MONTH($A204),DAY($A204)),'Data ARA PJK'!$A$7:$A$5000,0), MATCH('Graphs ARA PJK'!B$3,'Data ARA PJK'!$A$3:$X$3,0)), G203)</f>
        <v>#N/A</v>
      </c>
      <c r="H204" s="7">
        <f t="shared" si="40"/>
        <v>1273</v>
      </c>
      <c r="I204" s="7">
        <f t="shared" si="41"/>
        <v>1521</v>
      </c>
      <c r="J204" s="7">
        <f t="shared" si="42"/>
        <v>248</v>
      </c>
      <c r="K204" s="9">
        <f t="shared" si="43"/>
        <v>45458</v>
      </c>
      <c r="L204" s="13">
        <f t="shared" si="44"/>
        <v>9658.35</v>
      </c>
      <c r="M204" s="13">
        <f t="shared" si="45"/>
        <v>9436.1</v>
      </c>
      <c r="N204" s="13">
        <f t="shared" si="46"/>
        <v>8083.5499999999993</v>
      </c>
      <c r="O204" s="13">
        <f t="shared" si="47"/>
        <v>8153.4</v>
      </c>
      <c r="P204" s="13">
        <f t="shared" si="48"/>
        <v>9563.1</v>
      </c>
      <c r="Q204" s="13" t="e">
        <f t="shared" si="49"/>
        <v>#N/A</v>
      </c>
      <c r="R204" s="13">
        <f t="shared" si="50"/>
        <v>8083.5499999999993</v>
      </c>
      <c r="S204" s="13">
        <f t="shared" si="51"/>
        <v>9658.35</v>
      </c>
      <c r="T204" s="13">
        <f t="shared" si="52"/>
        <v>1574.8000000000011</v>
      </c>
    </row>
    <row r="205" spans="1:20">
      <c r="A205" s="9">
        <v>45457</v>
      </c>
      <c r="B205" s="7">
        <f>_xlfn.IFNA(INDEX('Data ARA PJK'!$A$7:$AW$5000,MATCH(DATE('Graphs ARA PJK'!B$4,MONTH($A205),DAY($A205)),'Data ARA PJK'!$A$7:$A$5000,0), MATCH('Graphs ARA PJK'!B$3,'Data ARA PJK'!$A$3:$X$3,0)), B204)</f>
        <v>1521</v>
      </c>
      <c r="C205" s="7">
        <f>_xlfn.IFNA(INDEX('Data ARA PJK'!$A$7:$AW$5000,MATCH(DATE('Graphs ARA PJK'!C$4,MONTH($A205),DAY($A205)),'Data ARA PJK'!$A$7:$A$5000,0), MATCH('Graphs ARA PJK'!B$3,'Data ARA PJK'!$A$3:$X$3,0)), C204)</f>
        <v>1486</v>
      </c>
      <c r="D205" s="7">
        <f>_xlfn.IFNA(INDEX('Data ARA PJK'!$A$7:$AW$5000,MATCH(DATE('Graphs ARA PJK'!D$4,MONTH($A205),DAY($A205)),'Data ARA PJK'!$A$7:$A$5000,0), MATCH('Graphs ARA PJK'!B$3,'Data ARA PJK'!$A$3:$X$3,0)), D204)</f>
        <v>1273</v>
      </c>
      <c r="E205" s="7">
        <f>_xlfn.IFNA(INDEX('Data ARA PJK'!$A$7:$AW$5000,MATCH(DATE('Graphs ARA PJK'!E$4,MONTH($A205),DAY($A205)),'Data ARA PJK'!$A$7:$A$5000,0), MATCH('Graphs ARA PJK'!B$3,'Data ARA PJK'!$A$3:$X$3,0)), E204)</f>
        <v>1284</v>
      </c>
      <c r="F205" s="7">
        <f>_xlfn.IFNA(INDEX('Data ARA PJK'!$A$7:$AW$5000,MATCH(DATE('Graphs ARA PJK'!F$4,MONTH($A205),DAY($A205)),'Data ARA PJK'!$A$7:$A$5000,0), MATCH('Graphs ARA PJK'!B$3,'Data ARA PJK'!$A$3:$X$3,0)), F204)</f>
        <v>1570</v>
      </c>
      <c r="G205" s="7" t="e">
        <f>_xlfn.IFNA(INDEX('Data ARA PJK'!$A$7:$AW$5000,MATCH(DATE('Graphs ARA PJK'!G$4,MONTH($A205),DAY($A205)),'Data ARA PJK'!$A$7:$A$5000,0), MATCH('Graphs ARA PJK'!B$3,'Data ARA PJK'!$A$3:$X$3,0)), G204)</f>
        <v>#N/A</v>
      </c>
      <c r="H205" s="7">
        <f t="shared" si="40"/>
        <v>1273</v>
      </c>
      <c r="I205" s="7">
        <f t="shared" si="41"/>
        <v>1570</v>
      </c>
      <c r="J205" s="7">
        <f t="shared" si="42"/>
        <v>297</v>
      </c>
      <c r="K205" s="9">
        <f t="shared" si="43"/>
        <v>45457</v>
      </c>
      <c r="L205" s="13">
        <f t="shared" si="44"/>
        <v>9658.35</v>
      </c>
      <c r="M205" s="13">
        <f t="shared" si="45"/>
        <v>9436.1</v>
      </c>
      <c r="N205" s="13">
        <f t="shared" si="46"/>
        <v>8083.5499999999993</v>
      </c>
      <c r="O205" s="13">
        <f t="shared" si="47"/>
        <v>8153.4</v>
      </c>
      <c r="P205" s="13">
        <f t="shared" si="48"/>
        <v>9969.5</v>
      </c>
      <c r="Q205" s="13" t="e">
        <f t="shared" si="49"/>
        <v>#N/A</v>
      </c>
      <c r="R205" s="13">
        <f t="shared" si="50"/>
        <v>8083.5499999999993</v>
      </c>
      <c r="S205" s="13">
        <f t="shared" si="51"/>
        <v>9969.5</v>
      </c>
      <c r="T205" s="13">
        <f t="shared" si="52"/>
        <v>1885.9500000000007</v>
      </c>
    </row>
    <row r="206" spans="1:20">
      <c r="A206" s="9">
        <v>45456</v>
      </c>
      <c r="B206" s="7">
        <f>_xlfn.IFNA(INDEX('Data ARA PJK'!$A$7:$AW$5000,MATCH(DATE('Graphs ARA PJK'!B$4,MONTH($A206),DAY($A206)),'Data ARA PJK'!$A$7:$A$5000,0), MATCH('Graphs ARA PJK'!B$3,'Data ARA PJK'!$A$3:$X$3,0)), B205)</f>
        <v>1521</v>
      </c>
      <c r="C206" s="7">
        <f>_xlfn.IFNA(INDEX('Data ARA PJK'!$A$7:$AW$5000,MATCH(DATE('Graphs ARA PJK'!C$4,MONTH($A206),DAY($A206)),'Data ARA PJK'!$A$7:$A$5000,0), MATCH('Graphs ARA PJK'!B$3,'Data ARA PJK'!$A$3:$X$3,0)), C205)</f>
        <v>1486</v>
      </c>
      <c r="D206" s="7">
        <f>_xlfn.IFNA(INDEX('Data ARA PJK'!$A$7:$AW$5000,MATCH(DATE('Graphs ARA PJK'!D$4,MONTH($A206),DAY($A206)),'Data ARA PJK'!$A$7:$A$5000,0), MATCH('Graphs ARA PJK'!B$3,'Data ARA PJK'!$A$3:$X$3,0)), D205)</f>
        <v>1273</v>
      </c>
      <c r="E206" s="7">
        <f>_xlfn.IFNA(INDEX('Data ARA PJK'!$A$7:$AW$5000,MATCH(DATE('Graphs ARA PJK'!E$4,MONTH($A206),DAY($A206)),'Data ARA PJK'!$A$7:$A$5000,0), MATCH('Graphs ARA PJK'!B$3,'Data ARA PJK'!$A$3:$X$3,0)), E205)</f>
        <v>1284</v>
      </c>
      <c r="F206" s="7">
        <f>_xlfn.IFNA(INDEX('Data ARA PJK'!$A$7:$AW$5000,MATCH(DATE('Graphs ARA PJK'!F$4,MONTH($A206),DAY($A206)),'Data ARA PJK'!$A$7:$A$5000,0), MATCH('Graphs ARA PJK'!B$3,'Data ARA PJK'!$A$3:$X$3,0)), F205)</f>
        <v>1570</v>
      </c>
      <c r="G206" s="7">
        <f>_xlfn.IFNA(INDEX('Data ARA PJK'!$A$7:$AW$5000,MATCH(DATE('Graphs ARA PJK'!G$4,MONTH($A206),DAY($A206)),'Data ARA PJK'!$A$7:$A$5000,0), MATCH('Graphs ARA PJK'!B$3,'Data ARA PJK'!$A$3:$X$3,0)), G205)</f>
        <v>1065</v>
      </c>
      <c r="H206" s="7">
        <f t="shared" si="40"/>
        <v>1273</v>
      </c>
      <c r="I206" s="7">
        <f t="shared" si="41"/>
        <v>1570</v>
      </c>
      <c r="J206" s="7">
        <f t="shared" si="42"/>
        <v>297</v>
      </c>
      <c r="K206" s="9">
        <f t="shared" si="43"/>
        <v>45456</v>
      </c>
      <c r="L206" s="13">
        <f t="shared" si="44"/>
        <v>9658.35</v>
      </c>
      <c r="M206" s="13">
        <f t="shared" si="45"/>
        <v>9436.1</v>
      </c>
      <c r="N206" s="13">
        <f t="shared" si="46"/>
        <v>8083.5499999999993</v>
      </c>
      <c r="O206" s="13">
        <f t="shared" si="47"/>
        <v>8153.4</v>
      </c>
      <c r="P206" s="13">
        <f t="shared" si="48"/>
        <v>9969.5</v>
      </c>
      <c r="Q206" s="13">
        <f t="shared" si="49"/>
        <v>6762.75</v>
      </c>
      <c r="R206" s="13">
        <f t="shared" si="50"/>
        <v>8083.5499999999993</v>
      </c>
      <c r="S206" s="13">
        <f t="shared" si="51"/>
        <v>9969.5</v>
      </c>
      <c r="T206" s="13">
        <f t="shared" si="52"/>
        <v>1885.9500000000007</v>
      </c>
    </row>
    <row r="207" spans="1:20">
      <c r="A207" s="9">
        <v>45455</v>
      </c>
      <c r="B207" s="7">
        <f>_xlfn.IFNA(INDEX('Data ARA PJK'!$A$7:$AW$5000,MATCH(DATE('Graphs ARA PJK'!B$4,MONTH($A207),DAY($A207)),'Data ARA PJK'!$A$7:$A$5000,0), MATCH('Graphs ARA PJK'!B$3,'Data ARA PJK'!$A$3:$X$3,0)), B206)</f>
        <v>1712</v>
      </c>
      <c r="C207" s="7">
        <f>_xlfn.IFNA(INDEX('Data ARA PJK'!$A$7:$AW$5000,MATCH(DATE('Graphs ARA PJK'!C$4,MONTH($A207),DAY($A207)),'Data ARA PJK'!$A$7:$A$5000,0), MATCH('Graphs ARA PJK'!B$3,'Data ARA PJK'!$A$3:$X$3,0)), C206)</f>
        <v>1486</v>
      </c>
      <c r="D207" s="7">
        <f>_xlfn.IFNA(INDEX('Data ARA PJK'!$A$7:$AW$5000,MATCH(DATE('Graphs ARA PJK'!D$4,MONTH($A207),DAY($A207)),'Data ARA PJK'!$A$7:$A$5000,0), MATCH('Graphs ARA PJK'!B$3,'Data ARA PJK'!$A$3:$X$3,0)), D206)</f>
        <v>1273</v>
      </c>
      <c r="E207" s="7">
        <f>_xlfn.IFNA(INDEX('Data ARA PJK'!$A$7:$AW$5000,MATCH(DATE('Graphs ARA PJK'!E$4,MONTH($A207),DAY($A207)),'Data ARA PJK'!$A$7:$A$5000,0), MATCH('Graphs ARA PJK'!B$3,'Data ARA PJK'!$A$3:$X$3,0)), E206)</f>
        <v>1284</v>
      </c>
      <c r="F207" s="7">
        <f>_xlfn.IFNA(INDEX('Data ARA PJK'!$A$7:$AW$5000,MATCH(DATE('Graphs ARA PJK'!F$4,MONTH($A207),DAY($A207)),'Data ARA PJK'!$A$7:$A$5000,0), MATCH('Graphs ARA PJK'!B$3,'Data ARA PJK'!$A$3:$X$3,0)), F206)</f>
        <v>1570</v>
      </c>
      <c r="G207" s="7">
        <f>_xlfn.IFNA(INDEX('Data ARA PJK'!$A$7:$AW$5000,MATCH(DATE('Graphs ARA PJK'!G$4,MONTH($A207),DAY($A207)),'Data ARA PJK'!$A$7:$A$5000,0), MATCH('Graphs ARA PJK'!B$3,'Data ARA PJK'!$A$3:$X$3,0)), G206)</f>
        <v>1065</v>
      </c>
      <c r="H207" s="7">
        <f t="shared" si="40"/>
        <v>1273</v>
      </c>
      <c r="I207" s="7">
        <f t="shared" si="41"/>
        <v>1712</v>
      </c>
      <c r="J207" s="7">
        <f t="shared" si="42"/>
        <v>439</v>
      </c>
      <c r="K207" s="9">
        <f t="shared" si="43"/>
        <v>45455</v>
      </c>
      <c r="L207" s="13">
        <f t="shared" si="44"/>
        <v>10871.199999999999</v>
      </c>
      <c r="M207" s="13">
        <f t="shared" si="45"/>
        <v>9436.1</v>
      </c>
      <c r="N207" s="13">
        <f t="shared" si="46"/>
        <v>8083.5499999999993</v>
      </c>
      <c r="O207" s="13">
        <f t="shared" si="47"/>
        <v>8153.4</v>
      </c>
      <c r="P207" s="13">
        <f t="shared" si="48"/>
        <v>9969.5</v>
      </c>
      <c r="Q207" s="13">
        <f t="shared" si="49"/>
        <v>6762.75</v>
      </c>
      <c r="R207" s="13">
        <f t="shared" si="50"/>
        <v>8083.5499999999993</v>
      </c>
      <c r="S207" s="13">
        <f t="shared" si="51"/>
        <v>10871.199999999999</v>
      </c>
      <c r="T207" s="13">
        <f t="shared" si="52"/>
        <v>2787.6499999999996</v>
      </c>
    </row>
    <row r="208" spans="1:20">
      <c r="A208" s="9">
        <v>45454</v>
      </c>
      <c r="B208" s="7">
        <f>_xlfn.IFNA(INDEX('Data ARA PJK'!$A$7:$AW$5000,MATCH(DATE('Graphs ARA PJK'!B$4,MONTH($A208),DAY($A208)),'Data ARA PJK'!$A$7:$A$5000,0), MATCH('Graphs ARA PJK'!B$3,'Data ARA PJK'!$A$3:$X$3,0)), B207)</f>
        <v>1712</v>
      </c>
      <c r="C208" s="7">
        <f>_xlfn.IFNA(INDEX('Data ARA PJK'!$A$7:$AW$5000,MATCH(DATE('Graphs ARA PJK'!C$4,MONTH($A208),DAY($A208)),'Data ARA PJK'!$A$7:$A$5000,0), MATCH('Graphs ARA PJK'!B$3,'Data ARA PJK'!$A$3:$X$3,0)), C207)</f>
        <v>1311</v>
      </c>
      <c r="D208" s="7">
        <f>_xlfn.IFNA(INDEX('Data ARA PJK'!$A$7:$AW$5000,MATCH(DATE('Graphs ARA PJK'!D$4,MONTH($A208),DAY($A208)),'Data ARA PJK'!$A$7:$A$5000,0), MATCH('Graphs ARA PJK'!B$3,'Data ARA PJK'!$A$3:$X$3,0)), D207)</f>
        <v>1273</v>
      </c>
      <c r="E208" s="7">
        <f>_xlfn.IFNA(INDEX('Data ARA PJK'!$A$7:$AW$5000,MATCH(DATE('Graphs ARA PJK'!E$4,MONTH($A208),DAY($A208)),'Data ARA PJK'!$A$7:$A$5000,0), MATCH('Graphs ARA PJK'!B$3,'Data ARA PJK'!$A$3:$X$3,0)), E207)</f>
        <v>1284</v>
      </c>
      <c r="F208" s="7">
        <f>_xlfn.IFNA(INDEX('Data ARA PJK'!$A$7:$AW$5000,MATCH(DATE('Graphs ARA PJK'!F$4,MONTH($A208),DAY($A208)),'Data ARA PJK'!$A$7:$A$5000,0), MATCH('Graphs ARA PJK'!B$3,'Data ARA PJK'!$A$3:$X$3,0)), F207)</f>
        <v>1570</v>
      </c>
      <c r="G208" s="7">
        <f>_xlfn.IFNA(INDEX('Data ARA PJK'!$A$7:$AW$5000,MATCH(DATE('Graphs ARA PJK'!G$4,MONTH($A208),DAY($A208)),'Data ARA PJK'!$A$7:$A$5000,0), MATCH('Graphs ARA PJK'!B$3,'Data ARA PJK'!$A$3:$X$3,0)), G207)</f>
        <v>1065</v>
      </c>
      <c r="H208" s="7">
        <f t="shared" si="40"/>
        <v>1273</v>
      </c>
      <c r="I208" s="7">
        <f t="shared" si="41"/>
        <v>1712</v>
      </c>
      <c r="J208" s="7">
        <f t="shared" si="42"/>
        <v>439</v>
      </c>
      <c r="K208" s="9">
        <f t="shared" si="43"/>
        <v>45454</v>
      </c>
      <c r="L208" s="13">
        <f t="shared" si="44"/>
        <v>10871.199999999999</v>
      </c>
      <c r="M208" s="13">
        <f t="shared" si="45"/>
        <v>8324.85</v>
      </c>
      <c r="N208" s="13">
        <f t="shared" si="46"/>
        <v>8083.5499999999993</v>
      </c>
      <c r="O208" s="13">
        <f t="shared" si="47"/>
        <v>8153.4</v>
      </c>
      <c r="P208" s="13">
        <f t="shared" si="48"/>
        <v>9969.5</v>
      </c>
      <c r="Q208" s="13">
        <f t="shared" si="49"/>
        <v>6762.75</v>
      </c>
      <c r="R208" s="13">
        <f t="shared" si="50"/>
        <v>8083.5499999999993</v>
      </c>
      <c r="S208" s="13">
        <f t="shared" si="51"/>
        <v>10871.199999999999</v>
      </c>
      <c r="T208" s="13">
        <f t="shared" si="52"/>
        <v>2787.6499999999996</v>
      </c>
    </row>
    <row r="209" spans="1:20">
      <c r="A209" s="9">
        <v>45453</v>
      </c>
      <c r="B209" s="7">
        <f>_xlfn.IFNA(INDEX('Data ARA PJK'!$A$7:$AW$5000,MATCH(DATE('Graphs ARA PJK'!B$4,MONTH($A209),DAY($A209)),'Data ARA PJK'!$A$7:$A$5000,0), MATCH('Graphs ARA PJK'!B$3,'Data ARA PJK'!$A$3:$X$3,0)), B208)</f>
        <v>1712</v>
      </c>
      <c r="C209" s="7">
        <f>_xlfn.IFNA(INDEX('Data ARA PJK'!$A$7:$AW$5000,MATCH(DATE('Graphs ARA PJK'!C$4,MONTH($A209),DAY($A209)),'Data ARA PJK'!$A$7:$A$5000,0), MATCH('Graphs ARA PJK'!B$3,'Data ARA PJK'!$A$3:$X$3,0)), C208)</f>
        <v>1311</v>
      </c>
      <c r="D209" s="7">
        <f>_xlfn.IFNA(INDEX('Data ARA PJK'!$A$7:$AW$5000,MATCH(DATE('Graphs ARA PJK'!D$4,MONTH($A209),DAY($A209)),'Data ARA PJK'!$A$7:$A$5000,0), MATCH('Graphs ARA PJK'!B$3,'Data ARA PJK'!$A$3:$X$3,0)), D208)</f>
        <v>1200</v>
      </c>
      <c r="E209" s="7">
        <f>_xlfn.IFNA(INDEX('Data ARA PJK'!$A$7:$AW$5000,MATCH(DATE('Graphs ARA PJK'!E$4,MONTH($A209),DAY($A209)),'Data ARA PJK'!$A$7:$A$5000,0), MATCH('Graphs ARA PJK'!B$3,'Data ARA PJK'!$A$3:$X$3,0)), E208)</f>
        <v>1284</v>
      </c>
      <c r="F209" s="7">
        <f>_xlfn.IFNA(INDEX('Data ARA PJK'!$A$7:$AW$5000,MATCH(DATE('Graphs ARA PJK'!F$4,MONTH($A209),DAY($A209)),'Data ARA PJK'!$A$7:$A$5000,0), MATCH('Graphs ARA PJK'!B$3,'Data ARA PJK'!$A$3:$X$3,0)), F208)</f>
        <v>1570</v>
      </c>
      <c r="G209" s="7">
        <f>_xlfn.IFNA(INDEX('Data ARA PJK'!$A$7:$AW$5000,MATCH(DATE('Graphs ARA PJK'!G$4,MONTH($A209),DAY($A209)),'Data ARA PJK'!$A$7:$A$5000,0), MATCH('Graphs ARA PJK'!B$3,'Data ARA PJK'!$A$3:$X$3,0)), G208)</f>
        <v>1065</v>
      </c>
      <c r="H209" s="7">
        <f t="shared" si="40"/>
        <v>1200</v>
      </c>
      <c r="I209" s="7">
        <f t="shared" si="41"/>
        <v>1712</v>
      </c>
      <c r="J209" s="7">
        <f t="shared" si="42"/>
        <v>512</v>
      </c>
      <c r="K209" s="9">
        <f t="shared" si="43"/>
        <v>45453</v>
      </c>
      <c r="L209" s="13">
        <f t="shared" si="44"/>
        <v>10871.199999999999</v>
      </c>
      <c r="M209" s="13">
        <f t="shared" si="45"/>
        <v>8324.85</v>
      </c>
      <c r="N209" s="13">
        <f t="shared" si="46"/>
        <v>7620</v>
      </c>
      <c r="O209" s="13">
        <f t="shared" si="47"/>
        <v>8153.4</v>
      </c>
      <c r="P209" s="13">
        <f t="shared" si="48"/>
        <v>9969.5</v>
      </c>
      <c r="Q209" s="13">
        <f t="shared" si="49"/>
        <v>6762.75</v>
      </c>
      <c r="R209" s="13">
        <f t="shared" si="50"/>
        <v>7620</v>
      </c>
      <c r="S209" s="13">
        <f t="shared" si="51"/>
        <v>10871.199999999999</v>
      </c>
      <c r="T209" s="13">
        <f t="shared" si="52"/>
        <v>3251.1999999999989</v>
      </c>
    </row>
    <row r="210" spans="1:20">
      <c r="A210" s="9">
        <v>45452</v>
      </c>
      <c r="B210" s="7">
        <f>_xlfn.IFNA(INDEX('Data ARA PJK'!$A$7:$AW$5000,MATCH(DATE('Graphs ARA PJK'!B$4,MONTH($A210),DAY($A210)),'Data ARA PJK'!$A$7:$A$5000,0), MATCH('Graphs ARA PJK'!B$3,'Data ARA PJK'!$A$3:$X$3,0)), B209)</f>
        <v>1712</v>
      </c>
      <c r="C210" s="7">
        <f>_xlfn.IFNA(INDEX('Data ARA PJK'!$A$7:$AW$5000,MATCH(DATE('Graphs ARA PJK'!C$4,MONTH($A210),DAY($A210)),'Data ARA PJK'!$A$7:$A$5000,0), MATCH('Graphs ARA PJK'!B$3,'Data ARA PJK'!$A$3:$X$3,0)), C209)</f>
        <v>1311</v>
      </c>
      <c r="D210" s="7">
        <f>_xlfn.IFNA(INDEX('Data ARA PJK'!$A$7:$AW$5000,MATCH(DATE('Graphs ARA PJK'!D$4,MONTH($A210),DAY($A210)),'Data ARA PJK'!$A$7:$A$5000,0), MATCH('Graphs ARA PJK'!B$3,'Data ARA PJK'!$A$3:$X$3,0)), D209)</f>
        <v>1200</v>
      </c>
      <c r="E210" s="7">
        <f>_xlfn.IFNA(INDEX('Data ARA PJK'!$A$7:$AW$5000,MATCH(DATE('Graphs ARA PJK'!E$4,MONTH($A210),DAY($A210)),'Data ARA PJK'!$A$7:$A$5000,0), MATCH('Graphs ARA PJK'!B$3,'Data ARA PJK'!$A$3:$X$3,0)), E209)</f>
        <v>1183</v>
      </c>
      <c r="F210" s="7">
        <f>_xlfn.IFNA(INDEX('Data ARA PJK'!$A$7:$AW$5000,MATCH(DATE('Graphs ARA PJK'!F$4,MONTH($A210),DAY($A210)),'Data ARA PJK'!$A$7:$A$5000,0), MATCH('Graphs ARA PJK'!B$3,'Data ARA PJK'!$A$3:$X$3,0)), F209)</f>
        <v>1570</v>
      </c>
      <c r="G210" s="7">
        <f>_xlfn.IFNA(INDEX('Data ARA PJK'!$A$7:$AW$5000,MATCH(DATE('Graphs ARA PJK'!G$4,MONTH($A210),DAY($A210)),'Data ARA PJK'!$A$7:$A$5000,0), MATCH('Graphs ARA PJK'!B$3,'Data ARA PJK'!$A$3:$X$3,0)), G209)</f>
        <v>1065</v>
      </c>
      <c r="H210" s="7">
        <f t="shared" si="40"/>
        <v>1183</v>
      </c>
      <c r="I210" s="7">
        <f t="shared" si="41"/>
        <v>1712</v>
      </c>
      <c r="J210" s="7">
        <f t="shared" si="42"/>
        <v>529</v>
      </c>
      <c r="K210" s="9">
        <f t="shared" si="43"/>
        <v>45452</v>
      </c>
      <c r="L210" s="13">
        <f t="shared" si="44"/>
        <v>10871.199999999999</v>
      </c>
      <c r="M210" s="13">
        <f t="shared" si="45"/>
        <v>8324.85</v>
      </c>
      <c r="N210" s="13">
        <f t="shared" si="46"/>
        <v>7620</v>
      </c>
      <c r="O210" s="13">
        <f t="shared" si="47"/>
        <v>7512.0499999999993</v>
      </c>
      <c r="P210" s="13">
        <f t="shared" si="48"/>
        <v>9969.5</v>
      </c>
      <c r="Q210" s="13">
        <f t="shared" si="49"/>
        <v>6762.75</v>
      </c>
      <c r="R210" s="13">
        <f t="shared" si="50"/>
        <v>7512.0499999999993</v>
      </c>
      <c r="S210" s="13">
        <f t="shared" si="51"/>
        <v>10871.199999999999</v>
      </c>
      <c r="T210" s="13">
        <f t="shared" si="52"/>
        <v>3359.1499999999996</v>
      </c>
    </row>
    <row r="211" spans="1:20">
      <c r="A211" s="9">
        <v>45451</v>
      </c>
      <c r="B211" s="7">
        <f>_xlfn.IFNA(INDEX('Data ARA PJK'!$A$7:$AW$5000,MATCH(DATE('Graphs ARA PJK'!B$4,MONTH($A211),DAY($A211)),'Data ARA PJK'!$A$7:$A$5000,0), MATCH('Graphs ARA PJK'!B$3,'Data ARA PJK'!$A$3:$X$3,0)), B210)</f>
        <v>1712</v>
      </c>
      <c r="C211" s="7">
        <f>_xlfn.IFNA(INDEX('Data ARA PJK'!$A$7:$AW$5000,MATCH(DATE('Graphs ARA PJK'!C$4,MONTH($A211),DAY($A211)),'Data ARA PJK'!$A$7:$A$5000,0), MATCH('Graphs ARA PJK'!B$3,'Data ARA PJK'!$A$3:$X$3,0)), C210)</f>
        <v>1311</v>
      </c>
      <c r="D211" s="7">
        <f>_xlfn.IFNA(INDEX('Data ARA PJK'!$A$7:$AW$5000,MATCH(DATE('Graphs ARA PJK'!D$4,MONTH($A211),DAY($A211)),'Data ARA PJK'!$A$7:$A$5000,0), MATCH('Graphs ARA PJK'!B$3,'Data ARA PJK'!$A$3:$X$3,0)), D210)</f>
        <v>1200</v>
      </c>
      <c r="E211" s="7">
        <f>_xlfn.IFNA(INDEX('Data ARA PJK'!$A$7:$AW$5000,MATCH(DATE('Graphs ARA PJK'!E$4,MONTH($A211),DAY($A211)),'Data ARA PJK'!$A$7:$A$5000,0), MATCH('Graphs ARA PJK'!B$3,'Data ARA PJK'!$A$3:$X$3,0)), E210)</f>
        <v>1183</v>
      </c>
      <c r="F211" s="7">
        <f>_xlfn.IFNA(INDEX('Data ARA PJK'!$A$7:$AW$5000,MATCH(DATE('Graphs ARA PJK'!F$4,MONTH($A211),DAY($A211)),'Data ARA PJK'!$A$7:$A$5000,0), MATCH('Graphs ARA PJK'!B$3,'Data ARA PJK'!$A$3:$X$3,0)), F210)</f>
        <v>1570</v>
      </c>
      <c r="G211" s="7">
        <f>_xlfn.IFNA(INDEX('Data ARA PJK'!$A$7:$AW$5000,MATCH(DATE('Graphs ARA PJK'!G$4,MONTH($A211),DAY($A211)),'Data ARA PJK'!$A$7:$A$5000,0), MATCH('Graphs ARA PJK'!B$3,'Data ARA PJK'!$A$3:$X$3,0)), G210)</f>
        <v>1065</v>
      </c>
      <c r="H211" s="7">
        <f t="shared" si="40"/>
        <v>1183</v>
      </c>
      <c r="I211" s="7">
        <f t="shared" si="41"/>
        <v>1712</v>
      </c>
      <c r="J211" s="7">
        <f t="shared" si="42"/>
        <v>529</v>
      </c>
      <c r="K211" s="9">
        <f t="shared" si="43"/>
        <v>45451</v>
      </c>
      <c r="L211" s="13">
        <f t="shared" si="44"/>
        <v>10871.199999999999</v>
      </c>
      <c r="M211" s="13">
        <f t="shared" si="45"/>
        <v>8324.85</v>
      </c>
      <c r="N211" s="13">
        <f t="shared" si="46"/>
        <v>7620</v>
      </c>
      <c r="O211" s="13">
        <f t="shared" si="47"/>
        <v>7512.0499999999993</v>
      </c>
      <c r="P211" s="13">
        <f t="shared" si="48"/>
        <v>9969.5</v>
      </c>
      <c r="Q211" s="13">
        <f t="shared" si="49"/>
        <v>6762.75</v>
      </c>
      <c r="R211" s="13">
        <f t="shared" si="50"/>
        <v>7512.0499999999993</v>
      </c>
      <c r="S211" s="13">
        <f t="shared" si="51"/>
        <v>10871.199999999999</v>
      </c>
      <c r="T211" s="13">
        <f t="shared" si="52"/>
        <v>3359.1499999999996</v>
      </c>
    </row>
    <row r="212" spans="1:20">
      <c r="A212" s="9">
        <v>45450</v>
      </c>
      <c r="B212" s="7">
        <f>_xlfn.IFNA(INDEX('Data ARA PJK'!$A$7:$AW$5000,MATCH(DATE('Graphs ARA PJK'!B$4,MONTH($A212),DAY($A212)),'Data ARA PJK'!$A$7:$A$5000,0), MATCH('Graphs ARA PJK'!B$3,'Data ARA PJK'!$A$3:$X$3,0)), B211)</f>
        <v>1712</v>
      </c>
      <c r="C212" s="7">
        <f>_xlfn.IFNA(INDEX('Data ARA PJK'!$A$7:$AW$5000,MATCH(DATE('Graphs ARA PJK'!C$4,MONTH($A212),DAY($A212)),'Data ARA PJK'!$A$7:$A$5000,0), MATCH('Graphs ARA PJK'!B$3,'Data ARA PJK'!$A$3:$X$3,0)), C211)</f>
        <v>1311</v>
      </c>
      <c r="D212" s="7">
        <f>_xlfn.IFNA(INDEX('Data ARA PJK'!$A$7:$AW$5000,MATCH(DATE('Graphs ARA PJK'!D$4,MONTH($A212),DAY($A212)),'Data ARA PJK'!$A$7:$A$5000,0), MATCH('Graphs ARA PJK'!B$3,'Data ARA PJK'!$A$3:$X$3,0)), D211)</f>
        <v>1200</v>
      </c>
      <c r="E212" s="7">
        <f>_xlfn.IFNA(INDEX('Data ARA PJK'!$A$7:$AW$5000,MATCH(DATE('Graphs ARA PJK'!E$4,MONTH($A212),DAY($A212)),'Data ARA PJK'!$A$7:$A$5000,0), MATCH('Graphs ARA PJK'!B$3,'Data ARA PJK'!$A$3:$X$3,0)), E211)</f>
        <v>1183</v>
      </c>
      <c r="F212" s="7">
        <f>_xlfn.IFNA(INDEX('Data ARA PJK'!$A$7:$AW$5000,MATCH(DATE('Graphs ARA PJK'!F$4,MONTH($A212),DAY($A212)),'Data ARA PJK'!$A$7:$A$5000,0), MATCH('Graphs ARA PJK'!B$3,'Data ARA PJK'!$A$3:$X$3,0)), F211)</f>
        <v>1585</v>
      </c>
      <c r="G212" s="7">
        <f>_xlfn.IFNA(INDEX('Data ARA PJK'!$A$7:$AW$5000,MATCH(DATE('Graphs ARA PJK'!G$4,MONTH($A212),DAY($A212)),'Data ARA PJK'!$A$7:$A$5000,0), MATCH('Graphs ARA PJK'!B$3,'Data ARA PJK'!$A$3:$X$3,0)), G211)</f>
        <v>1065</v>
      </c>
      <c r="H212" s="7">
        <f t="shared" si="40"/>
        <v>1183</v>
      </c>
      <c r="I212" s="7">
        <f t="shared" si="41"/>
        <v>1712</v>
      </c>
      <c r="J212" s="7">
        <f t="shared" si="42"/>
        <v>529</v>
      </c>
      <c r="K212" s="9">
        <f t="shared" si="43"/>
        <v>45450</v>
      </c>
      <c r="L212" s="13">
        <f t="shared" si="44"/>
        <v>10871.199999999999</v>
      </c>
      <c r="M212" s="13">
        <f t="shared" si="45"/>
        <v>8324.85</v>
      </c>
      <c r="N212" s="13">
        <f t="shared" si="46"/>
        <v>7620</v>
      </c>
      <c r="O212" s="13">
        <f t="shared" si="47"/>
        <v>7512.0499999999993</v>
      </c>
      <c r="P212" s="13">
        <f t="shared" si="48"/>
        <v>10064.75</v>
      </c>
      <c r="Q212" s="13">
        <f t="shared" si="49"/>
        <v>6762.75</v>
      </c>
      <c r="R212" s="13">
        <f t="shared" si="50"/>
        <v>7512.0499999999993</v>
      </c>
      <c r="S212" s="13">
        <f t="shared" si="51"/>
        <v>10871.199999999999</v>
      </c>
      <c r="T212" s="13">
        <f t="shared" si="52"/>
        <v>3359.1499999999996</v>
      </c>
    </row>
    <row r="213" spans="1:20">
      <c r="A213" s="9">
        <v>45449</v>
      </c>
      <c r="B213" s="7">
        <f>_xlfn.IFNA(INDEX('Data ARA PJK'!$A$7:$AW$5000,MATCH(DATE('Graphs ARA PJK'!B$4,MONTH($A213),DAY($A213)),'Data ARA PJK'!$A$7:$A$5000,0), MATCH('Graphs ARA PJK'!B$3,'Data ARA PJK'!$A$3:$X$3,0)), B212)</f>
        <v>1712</v>
      </c>
      <c r="C213" s="7">
        <f>_xlfn.IFNA(INDEX('Data ARA PJK'!$A$7:$AW$5000,MATCH(DATE('Graphs ARA PJK'!C$4,MONTH($A213),DAY($A213)),'Data ARA PJK'!$A$7:$A$5000,0), MATCH('Graphs ARA PJK'!B$3,'Data ARA PJK'!$A$3:$X$3,0)), C212)</f>
        <v>1311</v>
      </c>
      <c r="D213" s="7">
        <f>_xlfn.IFNA(INDEX('Data ARA PJK'!$A$7:$AW$5000,MATCH(DATE('Graphs ARA PJK'!D$4,MONTH($A213),DAY($A213)),'Data ARA PJK'!$A$7:$A$5000,0), MATCH('Graphs ARA PJK'!B$3,'Data ARA PJK'!$A$3:$X$3,0)), D212)</f>
        <v>1200</v>
      </c>
      <c r="E213" s="7">
        <f>_xlfn.IFNA(INDEX('Data ARA PJK'!$A$7:$AW$5000,MATCH(DATE('Graphs ARA PJK'!E$4,MONTH($A213),DAY($A213)),'Data ARA PJK'!$A$7:$A$5000,0), MATCH('Graphs ARA PJK'!B$3,'Data ARA PJK'!$A$3:$X$3,0)), E212)</f>
        <v>1183</v>
      </c>
      <c r="F213" s="7">
        <f>_xlfn.IFNA(INDEX('Data ARA PJK'!$A$7:$AW$5000,MATCH(DATE('Graphs ARA PJK'!F$4,MONTH($A213),DAY($A213)),'Data ARA PJK'!$A$7:$A$5000,0), MATCH('Graphs ARA PJK'!B$3,'Data ARA PJK'!$A$3:$X$3,0)), F212)</f>
        <v>1585</v>
      </c>
      <c r="G213" s="7">
        <f>_xlfn.IFNA(INDEX('Data ARA PJK'!$A$7:$AW$5000,MATCH(DATE('Graphs ARA PJK'!G$4,MONTH($A213),DAY($A213)),'Data ARA PJK'!$A$7:$A$5000,0), MATCH('Graphs ARA PJK'!B$3,'Data ARA PJK'!$A$3:$X$3,0)), G212)</f>
        <v>1075</v>
      </c>
      <c r="H213" s="7">
        <f t="shared" si="40"/>
        <v>1183</v>
      </c>
      <c r="I213" s="7">
        <f t="shared" si="41"/>
        <v>1712</v>
      </c>
      <c r="J213" s="7">
        <f t="shared" si="42"/>
        <v>529</v>
      </c>
      <c r="K213" s="9">
        <f t="shared" si="43"/>
        <v>45449</v>
      </c>
      <c r="L213" s="13">
        <f t="shared" si="44"/>
        <v>10871.199999999999</v>
      </c>
      <c r="M213" s="13">
        <f t="shared" si="45"/>
        <v>8324.85</v>
      </c>
      <c r="N213" s="13">
        <f t="shared" si="46"/>
        <v>7620</v>
      </c>
      <c r="O213" s="13">
        <f t="shared" si="47"/>
        <v>7512.0499999999993</v>
      </c>
      <c r="P213" s="13">
        <f t="shared" si="48"/>
        <v>10064.75</v>
      </c>
      <c r="Q213" s="13">
        <f t="shared" si="49"/>
        <v>6826.25</v>
      </c>
      <c r="R213" s="13">
        <f t="shared" si="50"/>
        <v>7512.0499999999993</v>
      </c>
      <c r="S213" s="13">
        <f t="shared" si="51"/>
        <v>10871.199999999999</v>
      </c>
      <c r="T213" s="13">
        <f t="shared" si="52"/>
        <v>3359.1499999999996</v>
      </c>
    </row>
    <row r="214" spans="1:20">
      <c r="A214" s="9">
        <v>45448</v>
      </c>
      <c r="B214" s="7">
        <f>_xlfn.IFNA(INDEX('Data ARA PJK'!$A$7:$AW$5000,MATCH(DATE('Graphs ARA PJK'!B$4,MONTH($A214),DAY($A214)),'Data ARA PJK'!$A$7:$A$5000,0), MATCH('Graphs ARA PJK'!B$3,'Data ARA PJK'!$A$3:$X$3,0)), B213)</f>
        <v>1745</v>
      </c>
      <c r="C214" s="7">
        <f>_xlfn.IFNA(INDEX('Data ARA PJK'!$A$7:$AW$5000,MATCH(DATE('Graphs ARA PJK'!C$4,MONTH($A214),DAY($A214)),'Data ARA PJK'!$A$7:$A$5000,0), MATCH('Graphs ARA PJK'!B$3,'Data ARA PJK'!$A$3:$X$3,0)), C213)</f>
        <v>1311</v>
      </c>
      <c r="D214" s="7">
        <f>_xlfn.IFNA(INDEX('Data ARA PJK'!$A$7:$AW$5000,MATCH(DATE('Graphs ARA PJK'!D$4,MONTH($A214),DAY($A214)),'Data ARA PJK'!$A$7:$A$5000,0), MATCH('Graphs ARA PJK'!B$3,'Data ARA PJK'!$A$3:$X$3,0)), D213)</f>
        <v>1200</v>
      </c>
      <c r="E214" s="7">
        <f>_xlfn.IFNA(INDEX('Data ARA PJK'!$A$7:$AW$5000,MATCH(DATE('Graphs ARA PJK'!E$4,MONTH($A214),DAY($A214)),'Data ARA PJK'!$A$7:$A$5000,0), MATCH('Graphs ARA PJK'!B$3,'Data ARA PJK'!$A$3:$X$3,0)), E213)</f>
        <v>1183</v>
      </c>
      <c r="F214" s="7">
        <f>_xlfn.IFNA(INDEX('Data ARA PJK'!$A$7:$AW$5000,MATCH(DATE('Graphs ARA PJK'!F$4,MONTH($A214),DAY($A214)),'Data ARA PJK'!$A$7:$A$5000,0), MATCH('Graphs ARA PJK'!B$3,'Data ARA PJK'!$A$3:$X$3,0)), F213)</f>
        <v>1585</v>
      </c>
      <c r="G214" s="7">
        <f>_xlfn.IFNA(INDEX('Data ARA PJK'!$A$7:$AW$5000,MATCH(DATE('Graphs ARA PJK'!G$4,MONTH($A214),DAY($A214)),'Data ARA PJK'!$A$7:$A$5000,0), MATCH('Graphs ARA PJK'!B$3,'Data ARA PJK'!$A$3:$X$3,0)), G213)</f>
        <v>1075</v>
      </c>
      <c r="H214" s="7">
        <f t="shared" si="40"/>
        <v>1183</v>
      </c>
      <c r="I214" s="7">
        <f t="shared" si="41"/>
        <v>1745</v>
      </c>
      <c r="J214" s="7">
        <f t="shared" si="42"/>
        <v>562</v>
      </c>
      <c r="K214" s="9">
        <f t="shared" si="43"/>
        <v>45448</v>
      </c>
      <c r="L214" s="13">
        <f t="shared" si="44"/>
        <v>11080.75</v>
      </c>
      <c r="M214" s="13">
        <f t="shared" si="45"/>
        <v>8324.85</v>
      </c>
      <c r="N214" s="13">
        <f t="shared" si="46"/>
        <v>7620</v>
      </c>
      <c r="O214" s="13">
        <f t="shared" si="47"/>
        <v>7512.0499999999993</v>
      </c>
      <c r="P214" s="13">
        <f t="shared" si="48"/>
        <v>10064.75</v>
      </c>
      <c r="Q214" s="13">
        <f t="shared" si="49"/>
        <v>6826.25</v>
      </c>
      <c r="R214" s="13">
        <f t="shared" si="50"/>
        <v>7512.0499999999993</v>
      </c>
      <c r="S214" s="13">
        <f t="shared" si="51"/>
        <v>11080.75</v>
      </c>
      <c r="T214" s="13">
        <f t="shared" si="52"/>
        <v>3568.7000000000007</v>
      </c>
    </row>
    <row r="215" spans="1:20">
      <c r="A215" s="9">
        <v>45447</v>
      </c>
      <c r="B215" s="7">
        <f>_xlfn.IFNA(INDEX('Data ARA PJK'!$A$7:$AW$5000,MATCH(DATE('Graphs ARA PJK'!B$4,MONTH($A215),DAY($A215)),'Data ARA PJK'!$A$7:$A$5000,0), MATCH('Graphs ARA PJK'!B$3,'Data ARA PJK'!$A$3:$X$3,0)), B214)</f>
        <v>1745</v>
      </c>
      <c r="C215" s="7">
        <f>_xlfn.IFNA(INDEX('Data ARA PJK'!$A$7:$AW$5000,MATCH(DATE('Graphs ARA PJK'!C$4,MONTH($A215),DAY($A215)),'Data ARA PJK'!$A$7:$A$5000,0), MATCH('Graphs ARA PJK'!B$3,'Data ARA PJK'!$A$3:$X$3,0)), C214)</f>
        <v>1374</v>
      </c>
      <c r="D215" s="7">
        <f>_xlfn.IFNA(INDEX('Data ARA PJK'!$A$7:$AW$5000,MATCH(DATE('Graphs ARA PJK'!D$4,MONTH($A215),DAY($A215)),'Data ARA PJK'!$A$7:$A$5000,0), MATCH('Graphs ARA PJK'!B$3,'Data ARA PJK'!$A$3:$X$3,0)), D214)</f>
        <v>1200</v>
      </c>
      <c r="E215" s="7">
        <f>_xlfn.IFNA(INDEX('Data ARA PJK'!$A$7:$AW$5000,MATCH(DATE('Graphs ARA PJK'!E$4,MONTH($A215),DAY($A215)),'Data ARA PJK'!$A$7:$A$5000,0), MATCH('Graphs ARA PJK'!B$3,'Data ARA PJK'!$A$3:$X$3,0)), E214)</f>
        <v>1183</v>
      </c>
      <c r="F215" s="7">
        <f>_xlfn.IFNA(INDEX('Data ARA PJK'!$A$7:$AW$5000,MATCH(DATE('Graphs ARA PJK'!F$4,MONTH($A215),DAY($A215)),'Data ARA PJK'!$A$7:$A$5000,0), MATCH('Graphs ARA PJK'!B$3,'Data ARA PJK'!$A$3:$X$3,0)), F214)</f>
        <v>1585</v>
      </c>
      <c r="G215" s="7">
        <f>_xlfn.IFNA(INDEX('Data ARA PJK'!$A$7:$AW$5000,MATCH(DATE('Graphs ARA PJK'!G$4,MONTH($A215),DAY($A215)),'Data ARA PJK'!$A$7:$A$5000,0), MATCH('Graphs ARA PJK'!B$3,'Data ARA PJK'!$A$3:$X$3,0)), G214)</f>
        <v>1075</v>
      </c>
      <c r="H215" s="7">
        <f t="shared" si="40"/>
        <v>1183</v>
      </c>
      <c r="I215" s="7">
        <f t="shared" si="41"/>
        <v>1745</v>
      </c>
      <c r="J215" s="7">
        <f t="shared" si="42"/>
        <v>562</v>
      </c>
      <c r="K215" s="9">
        <f t="shared" si="43"/>
        <v>45447</v>
      </c>
      <c r="L215" s="13">
        <f t="shared" si="44"/>
        <v>11080.75</v>
      </c>
      <c r="M215" s="13">
        <f t="shared" si="45"/>
        <v>8724.9</v>
      </c>
      <c r="N215" s="13">
        <f t="shared" si="46"/>
        <v>7620</v>
      </c>
      <c r="O215" s="13">
        <f t="shared" si="47"/>
        <v>7512.0499999999993</v>
      </c>
      <c r="P215" s="13">
        <f t="shared" si="48"/>
        <v>10064.75</v>
      </c>
      <c r="Q215" s="13">
        <f t="shared" si="49"/>
        <v>6826.25</v>
      </c>
      <c r="R215" s="13">
        <f t="shared" si="50"/>
        <v>7512.0499999999993</v>
      </c>
      <c r="S215" s="13">
        <f t="shared" si="51"/>
        <v>11080.75</v>
      </c>
      <c r="T215" s="13">
        <f t="shared" si="52"/>
        <v>3568.7000000000007</v>
      </c>
    </row>
    <row r="216" spans="1:20">
      <c r="A216" s="9">
        <v>45446</v>
      </c>
      <c r="B216" s="7">
        <f>_xlfn.IFNA(INDEX('Data ARA PJK'!$A$7:$AW$5000,MATCH(DATE('Graphs ARA PJK'!B$4,MONTH($A216),DAY($A216)),'Data ARA PJK'!$A$7:$A$5000,0), MATCH('Graphs ARA PJK'!B$3,'Data ARA PJK'!$A$3:$X$3,0)), B215)</f>
        <v>1745</v>
      </c>
      <c r="C216" s="7">
        <f>_xlfn.IFNA(INDEX('Data ARA PJK'!$A$7:$AW$5000,MATCH(DATE('Graphs ARA PJK'!C$4,MONTH($A216),DAY($A216)),'Data ARA PJK'!$A$7:$A$5000,0), MATCH('Graphs ARA PJK'!B$3,'Data ARA PJK'!$A$3:$X$3,0)), C215)</f>
        <v>1374</v>
      </c>
      <c r="D216" s="7">
        <f>_xlfn.IFNA(INDEX('Data ARA PJK'!$A$7:$AW$5000,MATCH(DATE('Graphs ARA PJK'!D$4,MONTH($A216),DAY($A216)),'Data ARA PJK'!$A$7:$A$5000,0), MATCH('Graphs ARA PJK'!B$3,'Data ARA PJK'!$A$3:$X$3,0)), D215)</f>
        <v>1060</v>
      </c>
      <c r="E216" s="7">
        <f>_xlfn.IFNA(INDEX('Data ARA PJK'!$A$7:$AW$5000,MATCH(DATE('Graphs ARA PJK'!E$4,MONTH($A216),DAY($A216)),'Data ARA PJK'!$A$7:$A$5000,0), MATCH('Graphs ARA PJK'!B$3,'Data ARA PJK'!$A$3:$X$3,0)), E215)</f>
        <v>1183</v>
      </c>
      <c r="F216" s="7">
        <f>_xlfn.IFNA(INDEX('Data ARA PJK'!$A$7:$AW$5000,MATCH(DATE('Graphs ARA PJK'!F$4,MONTH($A216),DAY($A216)),'Data ARA PJK'!$A$7:$A$5000,0), MATCH('Graphs ARA PJK'!B$3,'Data ARA PJK'!$A$3:$X$3,0)), F215)</f>
        <v>1585</v>
      </c>
      <c r="G216" s="7">
        <f>_xlfn.IFNA(INDEX('Data ARA PJK'!$A$7:$AW$5000,MATCH(DATE('Graphs ARA PJK'!G$4,MONTH($A216),DAY($A216)),'Data ARA PJK'!$A$7:$A$5000,0), MATCH('Graphs ARA PJK'!B$3,'Data ARA PJK'!$A$3:$X$3,0)), G215)</f>
        <v>1075</v>
      </c>
      <c r="H216" s="7">
        <f t="shared" si="40"/>
        <v>1060</v>
      </c>
      <c r="I216" s="7">
        <f t="shared" si="41"/>
        <v>1745</v>
      </c>
      <c r="J216" s="7">
        <f t="shared" si="42"/>
        <v>685</v>
      </c>
      <c r="K216" s="9">
        <f t="shared" si="43"/>
        <v>45446</v>
      </c>
      <c r="L216" s="13">
        <f t="shared" si="44"/>
        <v>11080.75</v>
      </c>
      <c r="M216" s="13">
        <f t="shared" si="45"/>
        <v>8724.9</v>
      </c>
      <c r="N216" s="13">
        <f t="shared" si="46"/>
        <v>6731</v>
      </c>
      <c r="O216" s="13">
        <f t="shared" si="47"/>
        <v>7512.0499999999993</v>
      </c>
      <c r="P216" s="13">
        <f t="shared" si="48"/>
        <v>10064.75</v>
      </c>
      <c r="Q216" s="13">
        <f t="shared" si="49"/>
        <v>6826.25</v>
      </c>
      <c r="R216" s="13">
        <f t="shared" si="50"/>
        <v>6731</v>
      </c>
      <c r="S216" s="13">
        <f t="shared" si="51"/>
        <v>11080.75</v>
      </c>
      <c r="T216" s="13">
        <f t="shared" si="52"/>
        <v>4349.75</v>
      </c>
    </row>
    <row r="217" spans="1:20">
      <c r="A217" s="9">
        <v>45445</v>
      </c>
      <c r="B217" s="7">
        <f>_xlfn.IFNA(INDEX('Data ARA PJK'!$A$7:$AW$5000,MATCH(DATE('Graphs ARA PJK'!B$4,MONTH($A217),DAY($A217)),'Data ARA PJK'!$A$7:$A$5000,0), MATCH('Graphs ARA PJK'!B$3,'Data ARA PJK'!$A$3:$X$3,0)), B216)</f>
        <v>1745</v>
      </c>
      <c r="C217" s="7">
        <f>_xlfn.IFNA(INDEX('Data ARA PJK'!$A$7:$AW$5000,MATCH(DATE('Graphs ARA PJK'!C$4,MONTH($A217),DAY($A217)),'Data ARA PJK'!$A$7:$A$5000,0), MATCH('Graphs ARA PJK'!B$3,'Data ARA PJK'!$A$3:$X$3,0)), C216)</f>
        <v>1374</v>
      </c>
      <c r="D217" s="7">
        <f>_xlfn.IFNA(INDEX('Data ARA PJK'!$A$7:$AW$5000,MATCH(DATE('Graphs ARA PJK'!D$4,MONTH($A217),DAY($A217)),'Data ARA PJK'!$A$7:$A$5000,0), MATCH('Graphs ARA PJK'!B$3,'Data ARA PJK'!$A$3:$X$3,0)), D216)</f>
        <v>1060</v>
      </c>
      <c r="E217" s="7">
        <f>_xlfn.IFNA(INDEX('Data ARA PJK'!$A$7:$AW$5000,MATCH(DATE('Graphs ARA PJK'!E$4,MONTH($A217),DAY($A217)),'Data ARA PJK'!$A$7:$A$5000,0), MATCH('Graphs ARA PJK'!B$3,'Data ARA PJK'!$A$3:$X$3,0)), E216)</f>
        <v>1246</v>
      </c>
      <c r="F217" s="7">
        <f>_xlfn.IFNA(INDEX('Data ARA PJK'!$A$7:$AW$5000,MATCH(DATE('Graphs ARA PJK'!F$4,MONTH($A217),DAY($A217)),'Data ARA PJK'!$A$7:$A$5000,0), MATCH('Graphs ARA PJK'!B$3,'Data ARA PJK'!$A$3:$X$3,0)), F216)</f>
        <v>1585</v>
      </c>
      <c r="G217" s="7">
        <f>_xlfn.IFNA(INDEX('Data ARA PJK'!$A$7:$AW$5000,MATCH(DATE('Graphs ARA PJK'!G$4,MONTH($A217),DAY($A217)),'Data ARA PJK'!$A$7:$A$5000,0), MATCH('Graphs ARA PJK'!B$3,'Data ARA PJK'!$A$3:$X$3,0)), G216)</f>
        <v>1075</v>
      </c>
      <c r="H217" s="7">
        <f t="shared" si="40"/>
        <v>1060</v>
      </c>
      <c r="I217" s="7">
        <f t="shared" si="41"/>
        <v>1745</v>
      </c>
      <c r="J217" s="7">
        <f t="shared" si="42"/>
        <v>685</v>
      </c>
      <c r="K217" s="9">
        <f t="shared" si="43"/>
        <v>45445</v>
      </c>
      <c r="L217" s="13">
        <f t="shared" si="44"/>
        <v>11080.75</v>
      </c>
      <c r="M217" s="13">
        <f t="shared" si="45"/>
        <v>8724.9</v>
      </c>
      <c r="N217" s="13">
        <f t="shared" si="46"/>
        <v>6731</v>
      </c>
      <c r="O217" s="13">
        <f t="shared" si="47"/>
        <v>7912.0999999999995</v>
      </c>
      <c r="P217" s="13">
        <f t="shared" si="48"/>
        <v>10064.75</v>
      </c>
      <c r="Q217" s="13">
        <f t="shared" si="49"/>
        <v>6826.25</v>
      </c>
      <c r="R217" s="13">
        <f t="shared" si="50"/>
        <v>6731</v>
      </c>
      <c r="S217" s="13">
        <f t="shared" si="51"/>
        <v>11080.75</v>
      </c>
      <c r="T217" s="13">
        <f t="shared" si="52"/>
        <v>4349.75</v>
      </c>
    </row>
    <row r="218" spans="1:20">
      <c r="A218" s="9">
        <v>45444</v>
      </c>
      <c r="B218" s="7">
        <f>_xlfn.IFNA(INDEX('Data ARA PJK'!$A$7:$AW$5000,MATCH(DATE('Graphs ARA PJK'!B$4,MONTH($A218),DAY($A218)),'Data ARA PJK'!$A$7:$A$5000,0), MATCH('Graphs ARA PJK'!B$3,'Data ARA PJK'!$A$3:$X$3,0)), B217)</f>
        <v>1745</v>
      </c>
      <c r="C218" s="7">
        <f>_xlfn.IFNA(INDEX('Data ARA PJK'!$A$7:$AW$5000,MATCH(DATE('Graphs ARA PJK'!C$4,MONTH($A218),DAY($A218)),'Data ARA PJK'!$A$7:$A$5000,0), MATCH('Graphs ARA PJK'!B$3,'Data ARA PJK'!$A$3:$X$3,0)), C217)</f>
        <v>1374</v>
      </c>
      <c r="D218" s="7">
        <f>_xlfn.IFNA(INDEX('Data ARA PJK'!$A$7:$AW$5000,MATCH(DATE('Graphs ARA PJK'!D$4,MONTH($A218),DAY($A218)),'Data ARA PJK'!$A$7:$A$5000,0), MATCH('Graphs ARA PJK'!B$3,'Data ARA PJK'!$A$3:$X$3,0)), D217)</f>
        <v>1060</v>
      </c>
      <c r="E218" s="7">
        <f>_xlfn.IFNA(INDEX('Data ARA PJK'!$A$7:$AW$5000,MATCH(DATE('Graphs ARA PJK'!E$4,MONTH($A218),DAY($A218)),'Data ARA PJK'!$A$7:$A$5000,0), MATCH('Graphs ARA PJK'!B$3,'Data ARA PJK'!$A$3:$X$3,0)), E217)</f>
        <v>1246</v>
      </c>
      <c r="F218" s="7">
        <f>_xlfn.IFNA(INDEX('Data ARA PJK'!$A$7:$AW$5000,MATCH(DATE('Graphs ARA PJK'!F$4,MONTH($A218),DAY($A218)),'Data ARA PJK'!$A$7:$A$5000,0), MATCH('Graphs ARA PJK'!B$3,'Data ARA PJK'!$A$3:$X$3,0)), F217)</f>
        <v>1585</v>
      </c>
      <c r="G218" s="7">
        <f>_xlfn.IFNA(INDEX('Data ARA PJK'!$A$7:$AW$5000,MATCH(DATE('Graphs ARA PJK'!G$4,MONTH($A218),DAY($A218)),'Data ARA PJK'!$A$7:$A$5000,0), MATCH('Graphs ARA PJK'!B$3,'Data ARA PJK'!$A$3:$X$3,0)), G217)</f>
        <v>1075</v>
      </c>
      <c r="H218" s="7">
        <f t="shared" si="40"/>
        <v>1060</v>
      </c>
      <c r="I218" s="7">
        <f t="shared" si="41"/>
        <v>1745</v>
      </c>
      <c r="J218" s="7">
        <f t="shared" si="42"/>
        <v>685</v>
      </c>
      <c r="K218" s="9">
        <f t="shared" si="43"/>
        <v>45444</v>
      </c>
      <c r="L218" s="13">
        <f t="shared" si="44"/>
        <v>11080.75</v>
      </c>
      <c r="M218" s="13">
        <f t="shared" si="45"/>
        <v>8724.9</v>
      </c>
      <c r="N218" s="13">
        <f t="shared" si="46"/>
        <v>6731</v>
      </c>
      <c r="O218" s="13">
        <f t="shared" si="47"/>
        <v>7912.0999999999995</v>
      </c>
      <c r="P218" s="13">
        <f t="shared" si="48"/>
        <v>10064.75</v>
      </c>
      <c r="Q218" s="13">
        <f t="shared" si="49"/>
        <v>6826.25</v>
      </c>
      <c r="R218" s="13">
        <f t="shared" si="50"/>
        <v>6731</v>
      </c>
      <c r="S218" s="13">
        <f t="shared" si="51"/>
        <v>11080.75</v>
      </c>
      <c r="T218" s="13">
        <f t="shared" si="52"/>
        <v>4349.75</v>
      </c>
    </row>
    <row r="219" spans="1:20">
      <c r="A219" s="9">
        <v>45443</v>
      </c>
      <c r="B219" s="7">
        <f>_xlfn.IFNA(INDEX('Data ARA PJK'!$A$7:$AW$5000,MATCH(DATE('Graphs ARA PJK'!B$4,MONTH($A219),DAY($A219)),'Data ARA PJK'!$A$7:$A$5000,0), MATCH('Graphs ARA PJK'!B$3,'Data ARA PJK'!$A$3:$X$3,0)), B218)</f>
        <v>1745</v>
      </c>
      <c r="C219" s="7">
        <f>_xlfn.IFNA(INDEX('Data ARA PJK'!$A$7:$AW$5000,MATCH(DATE('Graphs ARA PJK'!C$4,MONTH($A219),DAY($A219)),'Data ARA PJK'!$A$7:$A$5000,0), MATCH('Graphs ARA PJK'!B$3,'Data ARA PJK'!$A$3:$X$3,0)), C218)</f>
        <v>1374</v>
      </c>
      <c r="D219" s="7">
        <f>_xlfn.IFNA(INDEX('Data ARA PJK'!$A$7:$AW$5000,MATCH(DATE('Graphs ARA PJK'!D$4,MONTH($A219),DAY($A219)),'Data ARA PJK'!$A$7:$A$5000,0), MATCH('Graphs ARA PJK'!B$3,'Data ARA PJK'!$A$3:$X$3,0)), D218)</f>
        <v>1060</v>
      </c>
      <c r="E219" s="7">
        <f>_xlfn.IFNA(INDEX('Data ARA PJK'!$A$7:$AW$5000,MATCH(DATE('Graphs ARA PJK'!E$4,MONTH($A219),DAY($A219)),'Data ARA PJK'!$A$7:$A$5000,0), MATCH('Graphs ARA PJK'!B$3,'Data ARA PJK'!$A$3:$X$3,0)), E218)</f>
        <v>1246</v>
      </c>
      <c r="F219" s="7">
        <f>_xlfn.IFNA(INDEX('Data ARA PJK'!$A$7:$AW$5000,MATCH(DATE('Graphs ARA PJK'!F$4,MONTH($A219),DAY($A219)),'Data ARA PJK'!$A$7:$A$5000,0), MATCH('Graphs ARA PJK'!B$3,'Data ARA PJK'!$A$3:$X$3,0)), F218)</f>
        <v>1546</v>
      </c>
      <c r="G219" s="7">
        <f>_xlfn.IFNA(INDEX('Data ARA PJK'!$A$7:$AW$5000,MATCH(DATE('Graphs ARA PJK'!G$4,MONTH($A219),DAY($A219)),'Data ARA PJK'!$A$7:$A$5000,0), MATCH('Graphs ARA PJK'!B$3,'Data ARA PJK'!$A$3:$X$3,0)), G218)</f>
        <v>1075</v>
      </c>
      <c r="H219" s="7">
        <f t="shared" si="40"/>
        <v>1060</v>
      </c>
      <c r="I219" s="7">
        <f t="shared" si="41"/>
        <v>1745</v>
      </c>
      <c r="J219" s="7">
        <f t="shared" si="42"/>
        <v>685</v>
      </c>
      <c r="K219" s="9">
        <f t="shared" si="43"/>
        <v>45443</v>
      </c>
      <c r="L219" s="13">
        <f t="shared" si="44"/>
        <v>11080.75</v>
      </c>
      <c r="M219" s="13">
        <f t="shared" si="45"/>
        <v>8724.9</v>
      </c>
      <c r="N219" s="13">
        <f t="shared" si="46"/>
        <v>6731</v>
      </c>
      <c r="O219" s="13">
        <f t="shared" si="47"/>
        <v>7912.0999999999995</v>
      </c>
      <c r="P219" s="13">
        <f t="shared" si="48"/>
        <v>9817.0999999999985</v>
      </c>
      <c r="Q219" s="13">
        <f t="shared" si="49"/>
        <v>6826.25</v>
      </c>
      <c r="R219" s="13">
        <f t="shared" si="50"/>
        <v>6731</v>
      </c>
      <c r="S219" s="13">
        <f t="shared" si="51"/>
        <v>11080.75</v>
      </c>
      <c r="T219" s="13">
        <f t="shared" si="52"/>
        <v>4349.75</v>
      </c>
    </row>
    <row r="220" spans="1:20">
      <c r="A220" s="9">
        <v>45442</v>
      </c>
      <c r="B220" s="7">
        <f>_xlfn.IFNA(INDEX('Data ARA PJK'!$A$7:$AW$5000,MATCH(DATE('Graphs ARA PJK'!B$4,MONTH($A220),DAY($A220)),'Data ARA PJK'!$A$7:$A$5000,0), MATCH('Graphs ARA PJK'!B$3,'Data ARA PJK'!$A$3:$X$3,0)), B219)</f>
        <v>1745</v>
      </c>
      <c r="C220" s="7">
        <f>_xlfn.IFNA(INDEX('Data ARA PJK'!$A$7:$AW$5000,MATCH(DATE('Graphs ARA PJK'!C$4,MONTH($A220),DAY($A220)),'Data ARA PJK'!$A$7:$A$5000,0), MATCH('Graphs ARA PJK'!B$3,'Data ARA PJK'!$A$3:$X$3,0)), C219)</f>
        <v>1374</v>
      </c>
      <c r="D220" s="7">
        <f>_xlfn.IFNA(INDEX('Data ARA PJK'!$A$7:$AW$5000,MATCH(DATE('Graphs ARA PJK'!D$4,MONTH($A220),DAY($A220)),'Data ARA PJK'!$A$7:$A$5000,0), MATCH('Graphs ARA PJK'!B$3,'Data ARA PJK'!$A$3:$X$3,0)), D219)</f>
        <v>1060</v>
      </c>
      <c r="E220" s="7">
        <f>_xlfn.IFNA(INDEX('Data ARA PJK'!$A$7:$AW$5000,MATCH(DATE('Graphs ARA PJK'!E$4,MONTH($A220),DAY($A220)),'Data ARA PJK'!$A$7:$A$5000,0), MATCH('Graphs ARA PJK'!B$3,'Data ARA PJK'!$A$3:$X$3,0)), E219)</f>
        <v>1246</v>
      </c>
      <c r="F220" s="7">
        <f>_xlfn.IFNA(INDEX('Data ARA PJK'!$A$7:$AW$5000,MATCH(DATE('Graphs ARA PJK'!F$4,MONTH($A220),DAY($A220)),'Data ARA PJK'!$A$7:$A$5000,0), MATCH('Graphs ARA PJK'!B$3,'Data ARA PJK'!$A$3:$X$3,0)), F219)</f>
        <v>1546</v>
      </c>
      <c r="G220" s="7">
        <f>_xlfn.IFNA(INDEX('Data ARA PJK'!$A$7:$AW$5000,MATCH(DATE('Graphs ARA PJK'!G$4,MONTH($A220),DAY($A220)),'Data ARA PJK'!$A$7:$A$5000,0), MATCH('Graphs ARA PJK'!B$3,'Data ARA PJK'!$A$3:$X$3,0)), G219)</f>
        <v>1149</v>
      </c>
      <c r="H220" s="7">
        <f t="shared" si="40"/>
        <v>1060</v>
      </c>
      <c r="I220" s="7">
        <f t="shared" si="41"/>
        <v>1745</v>
      </c>
      <c r="J220" s="7">
        <f t="shared" si="42"/>
        <v>685</v>
      </c>
      <c r="K220" s="9">
        <f t="shared" si="43"/>
        <v>45442</v>
      </c>
      <c r="L220" s="13">
        <f t="shared" si="44"/>
        <v>11080.75</v>
      </c>
      <c r="M220" s="13">
        <f t="shared" si="45"/>
        <v>8724.9</v>
      </c>
      <c r="N220" s="13">
        <f t="shared" si="46"/>
        <v>6731</v>
      </c>
      <c r="O220" s="13">
        <f t="shared" si="47"/>
        <v>7912.0999999999995</v>
      </c>
      <c r="P220" s="13">
        <f t="shared" si="48"/>
        <v>9817.0999999999985</v>
      </c>
      <c r="Q220" s="13">
        <f t="shared" si="49"/>
        <v>7296.15</v>
      </c>
      <c r="R220" s="13">
        <f t="shared" si="50"/>
        <v>6731</v>
      </c>
      <c r="S220" s="13">
        <f t="shared" si="51"/>
        <v>11080.75</v>
      </c>
      <c r="T220" s="13">
        <f t="shared" si="52"/>
        <v>4349.75</v>
      </c>
    </row>
    <row r="221" spans="1:20">
      <c r="A221" s="9">
        <v>45441</v>
      </c>
      <c r="B221" s="7">
        <f>_xlfn.IFNA(INDEX('Data ARA PJK'!$A$7:$AW$5000,MATCH(DATE('Graphs ARA PJK'!B$4,MONTH($A221),DAY($A221)),'Data ARA PJK'!$A$7:$A$5000,0), MATCH('Graphs ARA PJK'!B$3,'Data ARA PJK'!$A$3:$X$3,0)), B220)</f>
        <v>1688</v>
      </c>
      <c r="C221" s="7">
        <f>_xlfn.IFNA(INDEX('Data ARA PJK'!$A$7:$AW$5000,MATCH(DATE('Graphs ARA PJK'!C$4,MONTH($A221),DAY($A221)),'Data ARA PJK'!$A$7:$A$5000,0), MATCH('Graphs ARA PJK'!B$3,'Data ARA PJK'!$A$3:$X$3,0)), C220)</f>
        <v>1374</v>
      </c>
      <c r="D221" s="7">
        <f>_xlfn.IFNA(INDEX('Data ARA PJK'!$A$7:$AW$5000,MATCH(DATE('Graphs ARA PJK'!D$4,MONTH($A221),DAY($A221)),'Data ARA PJK'!$A$7:$A$5000,0), MATCH('Graphs ARA PJK'!B$3,'Data ARA PJK'!$A$3:$X$3,0)), D220)</f>
        <v>1060</v>
      </c>
      <c r="E221" s="7">
        <f>_xlfn.IFNA(INDEX('Data ARA PJK'!$A$7:$AW$5000,MATCH(DATE('Graphs ARA PJK'!E$4,MONTH($A221),DAY($A221)),'Data ARA PJK'!$A$7:$A$5000,0), MATCH('Graphs ARA PJK'!B$3,'Data ARA PJK'!$A$3:$X$3,0)), E220)</f>
        <v>1246</v>
      </c>
      <c r="F221" s="7">
        <f>_xlfn.IFNA(INDEX('Data ARA PJK'!$A$7:$AW$5000,MATCH(DATE('Graphs ARA PJK'!F$4,MONTH($A221),DAY($A221)),'Data ARA PJK'!$A$7:$A$5000,0), MATCH('Graphs ARA PJK'!B$3,'Data ARA PJK'!$A$3:$X$3,0)), F220)</f>
        <v>1546</v>
      </c>
      <c r="G221" s="7">
        <f>_xlfn.IFNA(INDEX('Data ARA PJK'!$A$7:$AW$5000,MATCH(DATE('Graphs ARA PJK'!G$4,MONTH($A221),DAY($A221)),'Data ARA PJK'!$A$7:$A$5000,0), MATCH('Graphs ARA PJK'!B$3,'Data ARA PJK'!$A$3:$X$3,0)), G220)</f>
        <v>1149</v>
      </c>
      <c r="H221" s="7">
        <f t="shared" si="40"/>
        <v>1060</v>
      </c>
      <c r="I221" s="7">
        <f t="shared" si="41"/>
        <v>1688</v>
      </c>
      <c r="J221" s="7">
        <f t="shared" si="42"/>
        <v>628</v>
      </c>
      <c r="K221" s="9">
        <f t="shared" si="43"/>
        <v>45441</v>
      </c>
      <c r="L221" s="13">
        <f t="shared" si="44"/>
        <v>10718.8</v>
      </c>
      <c r="M221" s="13">
        <f t="shared" si="45"/>
        <v>8724.9</v>
      </c>
      <c r="N221" s="13">
        <f t="shared" si="46"/>
        <v>6731</v>
      </c>
      <c r="O221" s="13">
        <f t="shared" si="47"/>
        <v>7912.0999999999995</v>
      </c>
      <c r="P221" s="13">
        <f t="shared" si="48"/>
        <v>9817.0999999999985</v>
      </c>
      <c r="Q221" s="13">
        <f t="shared" si="49"/>
        <v>7296.15</v>
      </c>
      <c r="R221" s="13">
        <f t="shared" si="50"/>
        <v>6731</v>
      </c>
      <c r="S221" s="13">
        <f t="shared" si="51"/>
        <v>10718.8</v>
      </c>
      <c r="T221" s="13">
        <f t="shared" si="52"/>
        <v>3987.7999999999993</v>
      </c>
    </row>
    <row r="222" spans="1:20">
      <c r="A222" s="9">
        <v>45440</v>
      </c>
      <c r="B222" s="7">
        <f>_xlfn.IFNA(INDEX('Data ARA PJK'!$A$7:$AW$5000,MATCH(DATE('Graphs ARA PJK'!B$4,MONTH($A222),DAY($A222)),'Data ARA PJK'!$A$7:$A$5000,0), MATCH('Graphs ARA PJK'!B$3,'Data ARA PJK'!$A$3:$X$3,0)), B221)</f>
        <v>1688</v>
      </c>
      <c r="C222" s="7">
        <f>_xlfn.IFNA(INDEX('Data ARA PJK'!$A$7:$AW$5000,MATCH(DATE('Graphs ARA PJK'!C$4,MONTH($A222),DAY($A222)),'Data ARA PJK'!$A$7:$A$5000,0), MATCH('Graphs ARA PJK'!B$3,'Data ARA PJK'!$A$3:$X$3,0)), C221)</f>
        <v>1220</v>
      </c>
      <c r="D222" s="7">
        <f>_xlfn.IFNA(INDEX('Data ARA PJK'!$A$7:$AW$5000,MATCH(DATE('Graphs ARA PJK'!D$4,MONTH($A222),DAY($A222)),'Data ARA PJK'!$A$7:$A$5000,0), MATCH('Graphs ARA PJK'!B$3,'Data ARA PJK'!$A$3:$X$3,0)), D221)</f>
        <v>1060</v>
      </c>
      <c r="E222" s="7">
        <f>_xlfn.IFNA(INDEX('Data ARA PJK'!$A$7:$AW$5000,MATCH(DATE('Graphs ARA PJK'!E$4,MONTH($A222),DAY($A222)),'Data ARA PJK'!$A$7:$A$5000,0), MATCH('Graphs ARA PJK'!B$3,'Data ARA PJK'!$A$3:$X$3,0)), E221)</f>
        <v>1246</v>
      </c>
      <c r="F222" s="7">
        <f>_xlfn.IFNA(INDEX('Data ARA PJK'!$A$7:$AW$5000,MATCH(DATE('Graphs ARA PJK'!F$4,MONTH($A222),DAY($A222)),'Data ARA PJK'!$A$7:$A$5000,0), MATCH('Graphs ARA PJK'!B$3,'Data ARA PJK'!$A$3:$X$3,0)), F221)</f>
        <v>1546</v>
      </c>
      <c r="G222" s="7">
        <f>_xlfn.IFNA(INDEX('Data ARA PJK'!$A$7:$AW$5000,MATCH(DATE('Graphs ARA PJK'!G$4,MONTH($A222),DAY($A222)),'Data ARA PJK'!$A$7:$A$5000,0), MATCH('Graphs ARA PJK'!B$3,'Data ARA PJK'!$A$3:$X$3,0)), G221)</f>
        <v>1149</v>
      </c>
      <c r="H222" s="7">
        <f t="shared" si="40"/>
        <v>1060</v>
      </c>
      <c r="I222" s="7">
        <f t="shared" si="41"/>
        <v>1688</v>
      </c>
      <c r="J222" s="7">
        <f t="shared" si="42"/>
        <v>628</v>
      </c>
      <c r="K222" s="9">
        <f t="shared" si="43"/>
        <v>45440</v>
      </c>
      <c r="L222" s="13">
        <f t="shared" si="44"/>
        <v>10718.8</v>
      </c>
      <c r="M222" s="13">
        <f t="shared" si="45"/>
        <v>7747</v>
      </c>
      <c r="N222" s="13">
        <f t="shared" si="46"/>
        <v>6731</v>
      </c>
      <c r="O222" s="13">
        <f t="shared" si="47"/>
        <v>7912.0999999999995</v>
      </c>
      <c r="P222" s="13">
        <f t="shared" si="48"/>
        <v>9817.0999999999985</v>
      </c>
      <c r="Q222" s="13">
        <f t="shared" si="49"/>
        <v>7296.15</v>
      </c>
      <c r="R222" s="13">
        <f t="shared" si="50"/>
        <v>6731</v>
      </c>
      <c r="S222" s="13">
        <f t="shared" si="51"/>
        <v>10718.8</v>
      </c>
      <c r="T222" s="13">
        <f t="shared" si="52"/>
        <v>3987.7999999999993</v>
      </c>
    </row>
    <row r="223" spans="1:20">
      <c r="A223" s="9">
        <v>45439</v>
      </c>
      <c r="B223" s="7">
        <f>_xlfn.IFNA(INDEX('Data ARA PJK'!$A$7:$AW$5000,MATCH(DATE('Graphs ARA PJK'!B$4,MONTH($A223),DAY($A223)),'Data ARA PJK'!$A$7:$A$5000,0), MATCH('Graphs ARA PJK'!B$3,'Data ARA PJK'!$A$3:$X$3,0)), B222)</f>
        <v>1688</v>
      </c>
      <c r="C223" s="7">
        <f>_xlfn.IFNA(INDEX('Data ARA PJK'!$A$7:$AW$5000,MATCH(DATE('Graphs ARA PJK'!C$4,MONTH($A223),DAY($A223)),'Data ARA PJK'!$A$7:$A$5000,0), MATCH('Graphs ARA PJK'!B$3,'Data ARA PJK'!$A$3:$X$3,0)), C222)</f>
        <v>1220</v>
      </c>
      <c r="D223" s="7">
        <f>_xlfn.IFNA(INDEX('Data ARA PJK'!$A$7:$AW$5000,MATCH(DATE('Graphs ARA PJK'!D$4,MONTH($A223),DAY($A223)),'Data ARA PJK'!$A$7:$A$5000,0), MATCH('Graphs ARA PJK'!B$3,'Data ARA PJK'!$A$3:$X$3,0)), D222)</f>
        <v>1098</v>
      </c>
      <c r="E223" s="7">
        <f>_xlfn.IFNA(INDEX('Data ARA PJK'!$A$7:$AW$5000,MATCH(DATE('Graphs ARA PJK'!E$4,MONTH($A223),DAY($A223)),'Data ARA PJK'!$A$7:$A$5000,0), MATCH('Graphs ARA PJK'!B$3,'Data ARA PJK'!$A$3:$X$3,0)), E222)</f>
        <v>1246</v>
      </c>
      <c r="F223" s="7">
        <f>_xlfn.IFNA(INDEX('Data ARA PJK'!$A$7:$AW$5000,MATCH(DATE('Graphs ARA PJK'!F$4,MONTH($A223),DAY($A223)),'Data ARA PJK'!$A$7:$A$5000,0), MATCH('Graphs ARA PJK'!B$3,'Data ARA PJK'!$A$3:$X$3,0)), F222)</f>
        <v>1546</v>
      </c>
      <c r="G223" s="7">
        <f>_xlfn.IFNA(INDEX('Data ARA PJK'!$A$7:$AW$5000,MATCH(DATE('Graphs ARA PJK'!G$4,MONTH($A223),DAY($A223)),'Data ARA PJK'!$A$7:$A$5000,0), MATCH('Graphs ARA PJK'!B$3,'Data ARA PJK'!$A$3:$X$3,0)), G222)</f>
        <v>1149</v>
      </c>
      <c r="H223" s="7">
        <f t="shared" si="40"/>
        <v>1098</v>
      </c>
      <c r="I223" s="7">
        <f t="shared" si="41"/>
        <v>1688</v>
      </c>
      <c r="J223" s="7">
        <f t="shared" si="42"/>
        <v>590</v>
      </c>
      <c r="K223" s="9">
        <f t="shared" si="43"/>
        <v>45439</v>
      </c>
      <c r="L223" s="13">
        <f t="shared" si="44"/>
        <v>10718.8</v>
      </c>
      <c r="M223" s="13">
        <f t="shared" si="45"/>
        <v>7747</v>
      </c>
      <c r="N223" s="13">
        <f t="shared" si="46"/>
        <v>6972.2999999999993</v>
      </c>
      <c r="O223" s="13">
        <f t="shared" si="47"/>
        <v>7912.0999999999995</v>
      </c>
      <c r="P223" s="13">
        <f t="shared" si="48"/>
        <v>9817.0999999999985</v>
      </c>
      <c r="Q223" s="13">
        <f t="shared" si="49"/>
        <v>7296.15</v>
      </c>
      <c r="R223" s="13">
        <f t="shared" si="50"/>
        <v>6972.2999999999993</v>
      </c>
      <c r="S223" s="13">
        <f t="shared" si="51"/>
        <v>10718.8</v>
      </c>
      <c r="T223" s="13">
        <f t="shared" si="52"/>
        <v>3746.5</v>
      </c>
    </row>
    <row r="224" spans="1:20">
      <c r="A224" s="9">
        <v>45438</v>
      </c>
      <c r="B224" s="7">
        <f>_xlfn.IFNA(INDEX('Data ARA PJK'!$A$7:$AW$5000,MATCH(DATE('Graphs ARA PJK'!B$4,MONTH($A224),DAY($A224)),'Data ARA PJK'!$A$7:$A$5000,0), MATCH('Graphs ARA PJK'!B$3,'Data ARA PJK'!$A$3:$X$3,0)), B223)</f>
        <v>1688</v>
      </c>
      <c r="C224" s="7">
        <f>_xlfn.IFNA(INDEX('Data ARA PJK'!$A$7:$AW$5000,MATCH(DATE('Graphs ARA PJK'!C$4,MONTH($A224),DAY($A224)),'Data ARA PJK'!$A$7:$A$5000,0), MATCH('Graphs ARA PJK'!B$3,'Data ARA PJK'!$A$3:$X$3,0)), C223)</f>
        <v>1220</v>
      </c>
      <c r="D224" s="7">
        <f>_xlfn.IFNA(INDEX('Data ARA PJK'!$A$7:$AW$5000,MATCH(DATE('Graphs ARA PJK'!D$4,MONTH($A224),DAY($A224)),'Data ARA PJK'!$A$7:$A$5000,0), MATCH('Graphs ARA PJK'!B$3,'Data ARA PJK'!$A$3:$X$3,0)), D223)</f>
        <v>1098</v>
      </c>
      <c r="E224" s="7">
        <f>_xlfn.IFNA(INDEX('Data ARA PJK'!$A$7:$AW$5000,MATCH(DATE('Graphs ARA PJK'!E$4,MONTH($A224),DAY($A224)),'Data ARA PJK'!$A$7:$A$5000,0), MATCH('Graphs ARA PJK'!B$3,'Data ARA PJK'!$A$3:$X$3,0)), E223)</f>
        <v>1357</v>
      </c>
      <c r="F224" s="7">
        <f>_xlfn.IFNA(INDEX('Data ARA PJK'!$A$7:$AW$5000,MATCH(DATE('Graphs ARA PJK'!F$4,MONTH($A224),DAY($A224)),'Data ARA PJK'!$A$7:$A$5000,0), MATCH('Graphs ARA PJK'!B$3,'Data ARA PJK'!$A$3:$X$3,0)), F223)</f>
        <v>1546</v>
      </c>
      <c r="G224" s="7">
        <f>_xlfn.IFNA(INDEX('Data ARA PJK'!$A$7:$AW$5000,MATCH(DATE('Graphs ARA PJK'!G$4,MONTH($A224),DAY($A224)),'Data ARA PJK'!$A$7:$A$5000,0), MATCH('Graphs ARA PJK'!B$3,'Data ARA PJK'!$A$3:$X$3,0)), G223)</f>
        <v>1149</v>
      </c>
      <c r="H224" s="7">
        <f t="shared" si="40"/>
        <v>1098</v>
      </c>
      <c r="I224" s="7">
        <f t="shared" si="41"/>
        <v>1688</v>
      </c>
      <c r="J224" s="7">
        <f t="shared" si="42"/>
        <v>590</v>
      </c>
      <c r="K224" s="9">
        <f t="shared" si="43"/>
        <v>45438</v>
      </c>
      <c r="L224" s="13">
        <f t="shared" si="44"/>
        <v>10718.8</v>
      </c>
      <c r="M224" s="13">
        <f t="shared" si="45"/>
        <v>7747</v>
      </c>
      <c r="N224" s="13">
        <f t="shared" si="46"/>
        <v>6972.2999999999993</v>
      </c>
      <c r="O224" s="13">
        <f t="shared" si="47"/>
        <v>8616.9499999999989</v>
      </c>
      <c r="P224" s="13">
        <f t="shared" si="48"/>
        <v>9817.0999999999985</v>
      </c>
      <c r="Q224" s="13">
        <f t="shared" si="49"/>
        <v>7296.15</v>
      </c>
      <c r="R224" s="13">
        <f t="shared" si="50"/>
        <v>6972.2999999999993</v>
      </c>
      <c r="S224" s="13">
        <f t="shared" si="51"/>
        <v>10718.8</v>
      </c>
      <c r="T224" s="13">
        <f t="shared" si="52"/>
        <v>3746.5</v>
      </c>
    </row>
    <row r="225" spans="1:20">
      <c r="A225" s="9">
        <v>45437</v>
      </c>
      <c r="B225" s="7">
        <f>_xlfn.IFNA(INDEX('Data ARA PJK'!$A$7:$AW$5000,MATCH(DATE('Graphs ARA PJK'!B$4,MONTH($A225),DAY($A225)),'Data ARA PJK'!$A$7:$A$5000,0), MATCH('Graphs ARA PJK'!B$3,'Data ARA PJK'!$A$3:$X$3,0)), B224)</f>
        <v>1688</v>
      </c>
      <c r="C225" s="7">
        <f>_xlfn.IFNA(INDEX('Data ARA PJK'!$A$7:$AW$5000,MATCH(DATE('Graphs ARA PJK'!C$4,MONTH($A225),DAY($A225)),'Data ARA PJK'!$A$7:$A$5000,0), MATCH('Graphs ARA PJK'!B$3,'Data ARA PJK'!$A$3:$X$3,0)), C224)</f>
        <v>1220</v>
      </c>
      <c r="D225" s="7">
        <f>_xlfn.IFNA(INDEX('Data ARA PJK'!$A$7:$AW$5000,MATCH(DATE('Graphs ARA PJK'!D$4,MONTH($A225),DAY($A225)),'Data ARA PJK'!$A$7:$A$5000,0), MATCH('Graphs ARA PJK'!B$3,'Data ARA PJK'!$A$3:$X$3,0)), D224)</f>
        <v>1098</v>
      </c>
      <c r="E225" s="7">
        <f>_xlfn.IFNA(INDEX('Data ARA PJK'!$A$7:$AW$5000,MATCH(DATE('Graphs ARA PJK'!E$4,MONTH($A225),DAY($A225)),'Data ARA PJK'!$A$7:$A$5000,0), MATCH('Graphs ARA PJK'!B$3,'Data ARA PJK'!$A$3:$X$3,0)), E224)</f>
        <v>1357</v>
      </c>
      <c r="F225" s="7">
        <f>_xlfn.IFNA(INDEX('Data ARA PJK'!$A$7:$AW$5000,MATCH(DATE('Graphs ARA PJK'!F$4,MONTH($A225),DAY($A225)),'Data ARA PJK'!$A$7:$A$5000,0), MATCH('Graphs ARA PJK'!B$3,'Data ARA PJK'!$A$3:$X$3,0)), F224)</f>
        <v>1546</v>
      </c>
      <c r="G225" s="7">
        <f>_xlfn.IFNA(INDEX('Data ARA PJK'!$A$7:$AW$5000,MATCH(DATE('Graphs ARA PJK'!G$4,MONTH($A225),DAY($A225)),'Data ARA PJK'!$A$7:$A$5000,0), MATCH('Graphs ARA PJK'!B$3,'Data ARA PJK'!$A$3:$X$3,0)), G224)</f>
        <v>1149</v>
      </c>
      <c r="H225" s="7">
        <f t="shared" si="40"/>
        <v>1098</v>
      </c>
      <c r="I225" s="7">
        <f t="shared" si="41"/>
        <v>1688</v>
      </c>
      <c r="J225" s="7">
        <f t="shared" si="42"/>
        <v>590</v>
      </c>
      <c r="K225" s="9">
        <f t="shared" si="43"/>
        <v>45437</v>
      </c>
      <c r="L225" s="13">
        <f t="shared" si="44"/>
        <v>10718.8</v>
      </c>
      <c r="M225" s="13">
        <f t="shared" si="45"/>
        <v>7747</v>
      </c>
      <c r="N225" s="13">
        <f t="shared" si="46"/>
        <v>6972.2999999999993</v>
      </c>
      <c r="O225" s="13">
        <f t="shared" si="47"/>
        <v>8616.9499999999989</v>
      </c>
      <c r="P225" s="13">
        <f t="shared" si="48"/>
        <v>9817.0999999999985</v>
      </c>
      <c r="Q225" s="13">
        <f t="shared" si="49"/>
        <v>7296.15</v>
      </c>
      <c r="R225" s="13">
        <f t="shared" si="50"/>
        <v>6972.2999999999993</v>
      </c>
      <c r="S225" s="13">
        <f t="shared" si="51"/>
        <v>10718.8</v>
      </c>
      <c r="T225" s="13">
        <f t="shared" si="52"/>
        <v>3746.5</v>
      </c>
    </row>
    <row r="226" spans="1:20">
      <c r="A226" s="9">
        <v>45436</v>
      </c>
      <c r="B226" s="7">
        <f>_xlfn.IFNA(INDEX('Data ARA PJK'!$A$7:$AW$5000,MATCH(DATE('Graphs ARA PJK'!B$4,MONTH($A226),DAY($A226)),'Data ARA PJK'!$A$7:$A$5000,0), MATCH('Graphs ARA PJK'!B$3,'Data ARA PJK'!$A$3:$X$3,0)), B225)</f>
        <v>1688</v>
      </c>
      <c r="C226" s="7">
        <f>_xlfn.IFNA(INDEX('Data ARA PJK'!$A$7:$AW$5000,MATCH(DATE('Graphs ARA PJK'!C$4,MONTH($A226),DAY($A226)),'Data ARA PJK'!$A$7:$A$5000,0), MATCH('Graphs ARA PJK'!B$3,'Data ARA PJK'!$A$3:$X$3,0)), C225)</f>
        <v>1220</v>
      </c>
      <c r="D226" s="7">
        <f>_xlfn.IFNA(INDEX('Data ARA PJK'!$A$7:$AW$5000,MATCH(DATE('Graphs ARA PJK'!D$4,MONTH($A226),DAY($A226)),'Data ARA PJK'!$A$7:$A$5000,0), MATCH('Graphs ARA PJK'!B$3,'Data ARA PJK'!$A$3:$X$3,0)), D225)</f>
        <v>1098</v>
      </c>
      <c r="E226" s="7">
        <f>_xlfn.IFNA(INDEX('Data ARA PJK'!$A$7:$AW$5000,MATCH(DATE('Graphs ARA PJK'!E$4,MONTH($A226),DAY($A226)),'Data ARA PJK'!$A$7:$A$5000,0), MATCH('Graphs ARA PJK'!B$3,'Data ARA PJK'!$A$3:$X$3,0)), E225)</f>
        <v>1357</v>
      </c>
      <c r="F226" s="7">
        <f>_xlfn.IFNA(INDEX('Data ARA PJK'!$A$7:$AW$5000,MATCH(DATE('Graphs ARA PJK'!F$4,MONTH($A226),DAY($A226)),'Data ARA PJK'!$A$7:$A$5000,0), MATCH('Graphs ARA PJK'!B$3,'Data ARA PJK'!$A$3:$X$3,0)), F225)</f>
        <v>1684</v>
      </c>
      <c r="G226" s="7">
        <f>_xlfn.IFNA(INDEX('Data ARA PJK'!$A$7:$AW$5000,MATCH(DATE('Graphs ARA PJK'!G$4,MONTH($A226),DAY($A226)),'Data ARA PJK'!$A$7:$A$5000,0), MATCH('Graphs ARA PJK'!B$3,'Data ARA PJK'!$A$3:$X$3,0)), G225)</f>
        <v>1149</v>
      </c>
      <c r="H226" s="7">
        <f t="shared" si="40"/>
        <v>1098</v>
      </c>
      <c r="I226" s="7">
        <f t="shared" si="41"/>
        <v>1688</v>
      </c>
      <c r="J226" s="7">
        <f t="shared" si="42"/>
        <v>590</v>
      </c>
      <c r="K226" s="9">
        <f t="shared" si="43"/>
        <v>45436</v>
      </c>
      <c r="L226" s="13">
        <f t="shared" si="44"/>
        <v>10718.8</v>
      </c>
      <c r="M226" s="13">
        <f t="shared" si="45"/>
        <v>7747</v>
      </c>
      <c r="N226" s="13">
        <f t="shared" si="46"/>
        <v>6972.2999999999993</v>
      </c>
      <c r="O226" s="13">
        <f t="shared" si="47"/>
        <v>8616.9499999999989</v>
      </c>
      <c r="P226" s="13">
        <f t="shared" si="48"/>
        <v>10693.4</v>
      </c>
      <c r="Q226" s="13">
        <f t="shared" si="49"/>
        <v>7296.15</v>
      </c>
      <c r="R226" s="13">
        <f t="shared" si="50"/>
        <v>6972.2999999999993</v>
      </c>
      <c r="S226" s="13">
        <f t="shared" si="51"/>
        <v>10718.8</v>
      </c>
      <c r="T226" s="13">
        <f t="shared" si="52"/>
        <v>3746.5</v>
      </c>
    </row>
    <row r="227" spans="1:20">
      <c r="A227" s="9">
        <v>45435</v>
      </c>
      <c r="B227" s="7">
        <f>_xlfn.IFNA(INDEX('Data ARA PJK'!$A$7:$AW$5000,MATCH(DATE('Graphs ARA PJK'!B$4,MONTH($A227),DAY($A227)),'Data ARA PJK'!$A$7:$A$5000,0), MATCH('Graphs ARA PJK'!B$3,'Data ARA PJK'!$A$3:$X$3,0)), B226)</f>
        <v>1688</v>
      </c>
      <c r="C227" s="7">
        <f>_xlfn.IFNA(INDEX('Data ARA PJK'!$A$7:$AW$5000,MATCH(DATE('Graphs ARA PJK'!C$4,MONTH($A227),DAY($A227)),'Data ARA PJK'!$A$7:$A$5000,0), MATCH('Graphs ARA PJK'!B$3,'Data ARA PJK'!$A$3:$X$3,0)), C226)</f>
        <v>1220</v>
      </c>
      <c r="D227" s="7">
        <f>_xlfn.IFNA(INDEX('Data ARA PJK'!$A$7:$AW$5000,MATCH(DATE('Graphs ARA PJK'!D$4,MONTH($A227),DAY($A227)),'Data ARA PJK'!$A$7:$A$5000,0), MATCH('Graphs ARA PJK'!B$3,'Data ARA PJK'!$A$3:$X$3,0)), D226)</f>
        <v>1098</v>
      </c>
      <c r="E227" s="7">
        <f>_xlfn.IFNA(INDEX('Data ARA PJK'!$A$7:$AW$5000,MATCH(DATE('Graphs ARA PJK'!E$4,MONTH($A227),DAY($A227)),'Data ARA PJK'!$A$7:$A$5000,0), MATCH('Graphs ARA PJK'!B$3,'Data ARA PJK'!$A$3:$X$3,0)), E226)</f>
        <v>1357</v>
      </c>
      <c r="F227" s="7">
        <f>_xlfn.IFNA(INDEX('Data ARA PJK'!$A$7:$AW$5000,MATCH(DATE('Graphs ARA PJK'!F$4,MONTH($A227),DAY($A227)),'Data ARA PJK'!$A$7:$A$5000,0), MATCH('Graphs ARA PJK'!B$3,'Data ARA PJK'!$A$3:$X$3,0)), F226)</f>
        <v>1684</v>
      </c>
      <c r="G227" s="7">
        <f>_xlfn.IFNA(INDEX('Data ARA PJK'!$A$7:$AW$5000,MATCH(DATE('Graphs ARA PJK'!G$4,MONTH($A227),DAY($A227)),'Data ARA PJK'!$A$7:$A$5000,0), MATCH('Graphs ARA PJK'!B$3,'Data ARA PJK'!$A$3:$X$3,0)), G226)</f>
        <v>1102</v>
      </c>
      <c r="H227" s="7">
        <f t="shared" si="40"/>
        <v>1098</v>
      </c>
      <c r="I227" s="7">
        <f t="shared" si="41"/>
        <v>1688</v>
      </c>
      <c r="J227" s="7">
        <f t="shared" si="42"/>
        <v>590</v>
      </c>
      <c r="K227" s="9">
        <f t="shared" si="43"/>
        <v>45435</v>
      </c>
      <c r="L227" s="13">
        <f t="shared" si="44"/>
        <v>10718.8</v>
      </c>
      <c r="M227" s="13">
        <f t="shared" si="45"/>
        <v>7747</v>
      </c>
      <c r="N227" s="13">
        <f t="shared" si="46"/>
        <v>6972.2999999999993</v>
      </c>
      <c r="O227" s="13">
        <f t="shared" si="47"/>
        <v>8616.9499999999989</v>
      </c>
      <c r="P227" s="13">
        <f t="shared" si="48"/>
        <v>10693.4</v>
      </c>
      <c r="Q227" s="13">
        <f t="shared" si="49"/>
        <v>6997.7</v>
      </c>
      <c r="R227" s="13">
        <f t="shared" si="50"/>
        <v>6972.2999999999993</v>
      </c>
      <c r="S227" s="13">
        <f t="shared" si="51"/>
        <v>10718.8</v>
      </c>
      <c r="T227" s="13">
        <f t="shared" si="52"/>
        <v>3746.5</v>
      </c>
    </row>
    <row r="228" spans="1:20">
      <c r="A228" s="9">
        <v>45434</v>
      </c>
      <c r="B228" s="7">
        <f>_xlfn.IFNA(INDEX('Data ARA PJK'!$A$7:$AW$5000,MATCH(DATE('Graphs ARA PJK'!B$4,MONTH($A228),DAY($A228)),'Data ARA PJK'!$A$7:$A$5000,0), MATCH('Graphs ARA PJK'!B$3,'Data ARA PJK'!$A$3:$X$3,0)), B227)</f>
        <v>1672</v>
      </c>
      <c r="C228" s="7">
        <f>_xlfn.IFNA(INDEX('Data ARA PJK'!$A$7:$AW$5000,MATCH(DATE('Graphs ARA PJK'!C$4,MONTH($A228),DAY($A228)),'Data ARA PJK'!$A$7:$A$5000,0), MATCH('Graphs ARA PJK'!B$3,'Data ARA PJK'!$A$3:$X$3,0)), C227)</f>
        <v>1220</v>
      </c>
      <c r="D228" s="7">
        <f>_xlfn.IFNA(INDEX('Data ARA PJK'!$A$7:$AW$5000,MATCH(DATE('Graphs ARA PJK'!D$4,MONTH($A228),DAY($A228)),'Data ARA PJK'!$A$7:$A$5000,0), MATCH('Graphs ARA PJK'!B$3,'Data ARA PJK'!$A$3:$X$3,0)), D227)</f>
        <v>1098</v>
      </c>
      <c r="E228" s="7">
        <f>_xlfn.IFNA(INDEX('Data ARA PJK'!$A$7:$AW$5000,MATCH(DATE('Graphs ARA PJK'!E$4,MONTH($A228),DAY($A228)),'Data ARA PJK'!$A$7:$A$5000,0), MATCH('Graphs ARA PJK'!B$3,'Data ARA PJK'!$A$3:$X$3,0)), E227)</f>
        <v>1357</v>
      </c>
      <c r="F228" s="7">
        <f>_xlfn.IFNA(INDEX('Data ARA PJK'!$A$7:$AW$5000,MATCH(DATE('Graphs ARA PJK'!F$4,MONTH($A228),DAY($A228)),'Data ARA PJK'!$A$7:$A$5000,0), MATCH('Graphs ARA PJK'!B$3,'Data ARA PJK'!$A$3:$X$3,0)), F227)</f>
        <v>1684</v>
      </c>
      <c r="G228" s="7">
        <f>_xlfn.IFNA(INDEX('Data ARA PJK'!$A$7:$AW$5000,MATCH(DATE('Graphs ARA PJK'!G$4,MONTH($A228),DAY($A228)),'Data ARA PJK'!$A$7:$A$5000,0), MATCH('Graphs ARA PJK'!B$3,'Data ARA PJK'!$A$3:$X$3,0)), G227)</f>
        <v>1102</v>
      </c>
      <c r="H228" s="7">
        <f t="shared" si="40"/>
        <v>1098</v>
      </c>
      <c r="I228" s="7">
        <f t="shared" si="41"/>
        <v>1684</v>
      </c>
      <c r="J228" s="7">
        <f t="shared" si="42"/>
        <v>586</v>
      </c>
      <c r="K228" s="9">
        <f t="shared" si="43"/>
        <v>45434</v>
      </c>
      <c r="L228" s="13">
        <f t="shared" si="44"/>
        <v>10617.199999999999</v>
      </c>
      <c r="M228" s="13">
        <f t="shared" si="45"/>
        <v>7747</v>
      </c>
      <c r="N228" s="13">
        <f t="shared" si="46"/>
        <v>6972.2999999999993</v>
      </c>
      <c r="O228" s="13">
        <f t="shared" si="47"/>
        <v>8616.9499999999989</v>
      </c>
      <c r="P228" s="13">
        <f t="shared" si="48"/>
        <v>10693.4</v>
      </c>
      <c r="Q228" s="13">
        <f t="shared" si="49"/>
        <v>6997.7</v>
      </c>
      <c r="R228" s="13">
        <f t="shared" si="50"/>
        <v>6972.2999999999993</v>
      </c>
      <c r="S228" s="13">
        <f t="shared" si="51"/>
        <v>10693.4</v>
      </c>
      <c r="T228" s="13">
        <f t="shared" si="52"/>
        <v>3721.1000000000004</v>
      </c>
    </row>
    <row r="229" spans="1:20">
      <c r="A229" s="9">
        <v>45433</v>
      </c>
      <c r="B229" s="7">
        <f>_xlfn.IFNA(INDEX('Data ARA PJK'!$A$7:$AW$5000,MATCH(DATE('Graphs ARA PJK'!B$4,MONTH($A229),DAY($A229)),'Data ARA PJK'!$A$7:$A$5000,0), MATCH('Graphs ARA PJK'!B$3,'Data ARA PJK'!$A$3:$X$3,0)), B228)</f>
        <v>1672</v>
      </c>
      <c r="C229" s="7">
        <f>_xlfn.IFNA(INDEX('Data ARA PJK'!$A$7:$AW$5000,MATCH(DATE('Graphs ARA PJK'!C$4,MONTH($A229),DAY($A229)),'Data ARA PJK'!$A$7:$A$5000,0), MATCH('Graphs ARA PJK'!B$3,'Data ARA PJK'!$A$3:$X$3,0)), C228)</f>
        <v>1214</v>
      </c>
      <c r="D229" s="7">
        <f>_xlfn.IFNA(INDEX('Data ARA PJK'!$A$7:$AW$5000,MATCH(DATE('Graphs ARA PJK'!D$4,MONTH($A229),DAY($A229)),'Data ARA PJK'!$A$7:$A$5000,0), MATCH('Graphs ARA PJK'!B$3,'Data ARA PJK'!$A$3:$X$3,0)), D228)</f>
        <v>1098</v>
      </c>
      <c r="E229" s="7">
        <f>_xlfn.IFNA(INDEX('Data ARA PJK'!$A$7:$AW$5000,MATCH(DATE('Graphs ARA PJK'!E$4,MONTH($A229),DAY($A229)),'Data ARA PJK'!$A$7:$A$5000,0), MATCH('Graphs ARA PJK'!B$3,'Data ARA PJK'!$A$3:$X$3,0)), E228)</f>
        <v>1357</v>
      </c>
      <c r="F229" s="7">
        <f>_xlfn.IFNA(INDEX('Data ARA PJK'!$A$7:$AW$5000,MATCH(DATE('Graphs ARA PJK'!F$4,MONTH($A229),DAY($A229)),'Data ARA PJK'!$A$7:$A$5000,0), MATCH('Graphs ARA PJK'!B$3,'Data ARA PJK'!$A$3:$X$3,0)), F228)</f>
        <v>1684</v>
      </c>
      <c r="G229" s="7">
        <f>_xlfn.IFNA(INDEX('Data ARA PJK'!$A$7:$AW$5000,MATCH(DATE('Graphs ARA PJK'!G$4,MONTH($A229),DAY($A229)),'Data ARA PJK'!$A$7:$A$5000,0), MATCH('Graphs ARA PJK'!B$3,'Data ARA PJK'!$A$3:$X$3,0)), G228)</f>
        <v>1102</v>
      </c>
      <c r="H229" s="7">
        <f t="shared" si="40"/>
        <v>1098</v>
      </c>
      <c r="I229" s="7">
        <f t="shared" si="41"/>
        <v>1684</v>
      </c>
      <c r="J229" s="7">
        <f t="shared" si="42"/>
        <v>586</v>
      </c>
      <c r="K229" s="9">
        <f t="shared" si="43"/>
        <v>45433</v>
      </c>
      <c r="L229" s="13">
        <f t="shared" si="44"/>
        <v>10617.199999999999</v>
      </c>
      <c r="M229" s="13">
        <f t="shared" si="45"/>
        <v>7708.9</v>
      </c>
      <c r="N229" s="13">
        <f t="shared" si="46"/>
        <v>6972.2999999999993</v>
      </c>
      <c r="O229" s="13">
        <f t="shared" si="47"/>
        <v>8616.9499999999989</v>
      </c>
      <c r="P229" s="13">
        <f t="shared" si="48"/>
        <v>10693.4</v>
      </c>
      <c r="Q229" s="13">
        <f t="shared" si="49"/>
        <v>6997.7</v>
      </c>
      <c r="R229" s="13">
        <f t="shared" si="50"/>
        <v>6972.2999999999993</v>
      </c>
      <c r="S229" s="13">
        <f t="shared" si="51"/>
        <v>10693.4</v>
      </c>
      <c r="T229" s="13">
        <f t="shared" si="52"/>
        <v>3721.1000000000004</v>
      </c>
    </row>
    <row r="230" spans="1:20">
      <c r="A230" s="9">
        <v>45432</v>
      </c>
      <c r="B230" s="7">
        <f>_xlfn.IFNA(INDEX('Data ARA PJK'!$A$7:$AW$5000,MATCH(DATE('Graphs ARA PJK'!B$4,MONTH($A230),DAY($A230)),'Data ARA PJK'!$A$7:$A$5000,0), MATCH('Graphs ARA PJK'!B$3,'Data ARA PJK'!$A$3:$X$3,0)), B229)</f>
        <v>1672</v>
      </c>
      <c r="C230" s="7">
        <f>_xlfn.IFNA(INDEX('Data ARA PJK'!$A$7:$AW$5000,MATCH(DATE('Graphs ARA PJK'!C$4,MONTH($A230),DAY($A230)),'Data ARA PJK'!$A$7:$A$5000,0), MATCH('Graphs ARA PJK'!B$3,'Data ARA PJK'!$A$3:$X$3,0)), C229)</f>
        <v>1214</v>
      </c>
      <c r="D230" s="7">
        <f>_xlfn.IFNA(INDEX('Data ARA PJK'!$A$7:$AW$5000,MATCH(DATE('Graphs ARA PJK'!D$4,MONTH($A230),DAY($A230)),'Data ARA PJK'!$A$7:$A$5000,0), MATCH('Graphs ARA PJK'!B$3,'Data ARA PJK'!$A$3:$X$3,0)), D229)</f>
        <v>1020</v>
      </c>
      <c r="E230" s="7">
        <f>_xlfn.IFNA(INDEX('Data ARA PJK'!$A$7:$AW$5000,MATCH(DATE('Graphs ARA PJK'!E$4,MONTH($A230),DAY($A230)),'Data ARA PJK'!$A$7:$A$5000,0), MATCH('Graphs ARA PJK'!B$3,'Data ARA PJK'!$A$3:$X$3,0)), E229)</f>
        <v>1357</v>
      </c>
      <c r="F230" s="7">
        <f>_xlfn.IFNA(INDEX('Data ARA PJK'!$A$7:$AW$5000,MATCH(DATE('Graphs ARA PJK'!F$4,MONTH($A230),DAY($A230)),'Data ARA PJK'!$A$7:$A$5000,0), MATCH('Graphs ARA PJK'!B$3,'Data ARA PJK'!$A$3:$X$3,0)), F229)</f>
        <v>1684</v>
      </c>
      <c r="G230" s="7">
        <f>_xlfn.IFNA(INDEX('Data ARA PJK'!$A$7:$AW$5000,MATCH(DATE('Graphs ARA PJK'!G$4,MONTH($A230),DAY($A230)),'Data ARA PJK'!$A$7:$A$5000,0), MATCH('Graphs ARA PJK'!B$3,'Data ARA PJK'!$A$3:$X$3,0)), G229)</f>
        <v>1102</v>
      </c>
      <c r="H230" s="7">
        <f t="shared" si="40"/>
        <v>1020</v>
      </c>
      <c r="I230" s="7">
        <f t="shared" si="41"/>
        <v>1684</v>
      </c>
      <c r="J230" s="7">
        <f t="shared" si="42"/>
        <v>664</v>
      </c>
      <c r="K230" s="9">
        <f t="shared" si="43"/>
        <v>45432</v>
      </c>
      <c r="L230" s="13">
        <f t="shared" si="44"/>
        <v>10617.199999999999</v>
      </c>
      <c r="M230" s="13">
        <f t="shared" si="45"/>
        <v>7708.9</v>
      </c>
      <c r="N230" s="13">
        <f t="shared" si="46"/>
        <v>6477</v>
      </c>
      <c r="O230" s="13">
        <f t="shared" si="47"/>
        <v>8616.9499999999989</v>
      </c>
      <c r="P230" s="13">
        <f t="shared" si="48"/>
        <v>10693.4</v>
      </c>
      <c r="Q230" s="13">
        <f t="shared" si="49"/>
        <v>6997.7</v>
      </c>
      <c r="R230" s="13">
        <f t="shared" si="50"/>
        <v>6477</v>
      </c>
      <c r="S230" s="13">
        <f t="shared" si="51"/>
        <v>10693.4</v>
      </c>
      <c r="T230" s="13">
        <f t="shared" si="52"/>
        <v>4216.3999999999996</v>
      </c>
    </row>
    <row r="231" spans="1:20">
      <c r="A231" s="9">
        <v>45431</v>
      </c>
      <c r="B231" s="7">
        <f>_xlfn.IFNA(INDEX('Data ARA PJK'!$A$7:$AW$5000,MATCH(DATE('Graphs ARA PJK'!B$4,MONTH($A231),DAY($A231)),'Data ARA PJK'!$A$7:$A$5000,0), MATCH('Graphs ARA PJK'!B$3,'Data ARA PJK'!$A$3:$X$3,0)), B230)</f>
        <v>1672</v>
      </c>
      <c r="C231" s="7">
        <f>_xlfn.IFNA(INDEX('Data ARA PJK'!$A$7:$AW$5000,MATCH(DATE('Graphs ARA PJK'!C$4,MONTH($A231),DAY($A231)),'Data ARA PJK'!$A$7:$A$5000,0), MATCH('Graphs ARA PJK'!B$3,'Data ARA PJK'!$A$3:$X$3,0)), C230)</f>
        <v>1214</v>
      </c>
      <c r="D231" s="7">
        <f>_xlfn.IFNA(INDEX('Data ARA PJK'!$A$7:$AW$5000,MATCH(DATE('Graphs ARA PJK'!D$4,MONTH($A231),DAY($A231)),'Data ARA PJK'!$A$7:$A$5000,0), MATCH('Graphs ARA PJK'!B$3,'Data ARA PJK'!$A$3:$X$3,0)), D230)</f>
        <v>1020</v>
      </c>
      <c r="E231" s="7">
        <f>_xlfn.IFNA(INDEX('Data ARA PJK'!$A$7:$AW$5000,MATCH(DATE('Graphs ARA PJK'!E$4,MONTH($A231),DAY($A231)),'Data ARA PJK'!$A$7:$A$5000,0), MATCH('Graphs ARA PJK'!B$3,'Data ARA PJK'!$A$3:$X$3,0)), E230)</f>
        <v>1362</v>
      </c>
      <c r="F231" s="7">
        <f>_xlfn.IFNA(INDEX('Data ARA PJK'!$A$7:$AW$5000,MATCH(DATE('Graphs ARA PJK'!F$4,MONTH($A231),DAY($A231)),'Data ARA PJK'!$A$7:$A$5000,0), MATCH('Graphs ARA PJK'!B$3,'Data ARA PJK'!$A$3:$X$3,0)), F230)</f>
        <v>1684</v>
      </c>
      <c r="G231" s="7">
        <f>_xlfn.IFNA(INDEX('Data ARA PJK'!$A$7:$AW$5000,MATCH(DATE('Graphs ARA PJK'!G$4,MONTH($A231),DAY($A231)),'Data ARA PJK'!$A$7:$A$5000,0), MATCH('Graphs ARA PJK'!B$3,'Data ARA PJK'!$A$3:$X$3,0)), G230)</f>
        <v>1102</v>
      </c>
      <c r="H231" s="7">
        <f t="shared" si="40"/>
        <v>1020</v>
      </c>
      <c r="I231" s="7">
        <f t="shared" si="41"/>
        <v>1684</v>
      </c>
      <c r="J231" s="7">
        <f t="shared" si="42"/>
        <v>664</v>
      </c>
      <c r="K231" s="9">
        <f t="shared" si="43"/>
        <v>45431</v>
      </c>
      <c r="L231" s="13">
        <f t="shared" si="44"/>
        <v>10617.199999999999</v>
      </c>
      <c r="M231" s="13">
        <f t="shared" si="45"/>
        <v>7708.9</v>
      </c>
      <c r="N231" s="13">
        <f t="shared" si="46"/>
        <v>6477</v>
      </c>
      <c r="O231" s="13">
        <f t="shared" si="47"/>
        <v>8648.6999999999989</v>
      </c>
      <c r="P231" s="13">
        <f t="shared" si="48"/>
        <v>10693.4</v>
      </c>
      <c r="Q231" s="13">
        <f t="shared" si="49"/>
        <v>6997.7</v>
      </c>
      <c r="R231" s="13">
        <f t="shared" si="50"/>
        <v>6477</v>
      </c>
      <c r="S231" s="13">
        <f t="shared" si="51"/>
        <v>10693.4</v>
      </c>
      <c r="T231" s="13">
        <f t="shared" si="52"/>
        <v>4216.3999999999996</v>
      </c>
    </row>
    <row r="232" spans="1:20">
      <c r="A232" s="9">
        <v>45430</v>
      </c>
      <c r="B232" s="7">
        <f>_xlfn.IFNA(INDEX('Data ARA PJK'!$A$7:$AW$5000,MATCH(DATE('Graphs ARA PJK'!B$4,MONTH($A232),DAY($A232)),'Data ARA PJK'!$A$7:$A$5000,0), MATCH('Graphs ARA PJK'!B$3,'Data ARA PJK'!$A$3:$X$3,0)), B231)</f>
        <v>1672</v>
      </c>
      <c r="C232" s="7">
        <f>_xlfn.IFNA(INDEX('Data ARA PJK'!$A$7:$AW$5000,MATCH(DATE('Graphs ARA PJK'!C$4,MONTH($A232),DAY($A232)),'Data ARA PJK'!$A$7:$A$5000,0), MATCH('Graphs ARA PJK'!B$3,'Data ARA PJK'!$A$3:$X$3,0)), C231)</f>
        <v>1214</v>
      </c>
      <c r="D232" s="7">
        <f>_xlfn.IFNA(INDEX('Data ARA PJK'!$A$7:$AW$5000,MATCH(DATE('Graphs ARA PJK'!D$4,MONTH($A232),DAY($A232)),'Data ARA PJK'!$A$7:$A$5000,0), MATCH('Graphs ARA PJK'!B$3,'Data ARA PJK'!$A$3:$X$3,0)), D231)</f>
        <v>1020</v>
      </c>
      <c r="E232" s="7">
        <f>_xlfn.IFNA(INDEX('Data ARA PJK'!$A$7:$AW$5000,MATCH(DATE('Graphs ARA PJK'!E$4,MONTH($A232),DAY($A232)),'Data ARA PJK'!$A$7:$A$5000,0), MATCH('Graphs ARA PJK'!B$3,'Data ARA PJK'!$A$3:$X$3,0)), E231)</f>
        <v>1362</v>
      </c>
      <c r="F232" s="7">
        <f>_xlfn.IFNA(INDEX('Data ARA PJK'!$A$7:$AW$5000,MATCH(DATE('Graphs ARA PJK'!F$4,MONTH($A232),DAY($A232)),'Data ARA PJK'!$A$7:$A$5000,0), MATCH('Graphs ARA PJK'!B$3,'Data ARA PJK'!$A$3:$X$3,0)), F231)</f>
        <v>1684</v>
      </c>
      <c r="G232" s="7">
        <f>_xlfn.IFNA(INDEX('Data ARA PJK'!$A$7:$AW$5000,MATCH(DATE('Graphs ARA PJK'!G$4,MONTH($A232),DAY($A232)),'Data ARA PJK'!$A$7:$A$5000,0), MATCH('Graphs ARA PJK'!B$3,'Data ARA PJK'!$A$3:$X$3,0)), G231)</f>
        <v>1102</v>
      </c>
      <c r="H232" s="7">
        <f t="shared" si="40"/>
        <v>1020</v>
      </c>
      <c r="I232" s="7">
        <f t="shared" si="41"/>
        <v>1684</v>
      </c>
      <c r="J232" s="7">
        <f t="shared" si="42"/>
        <v>664</v>
      </c>
      <c r="K232" s="9">
        <f t="shared" si="43"/>
        <v>45430</v>
      </c>
      <c r="L232" s="13">
        <f t="shared" si="44"/>
        <v>10617.199999999999</v>
      </c>
      <c r="M232" s="13">
        <f t="shared" si="45"/>
        <v>7708.9</v>
      </c>
      <c r="N232" s="13">
        <f t="shared" si="46"/>
        <v>6477</v>
      </c>
      <c r="O232" s="13">
        <f t="shared" si="47"/>
        <v>8648.6999999999989</v>
      </c>
      <c r="P232" s="13">
        <f t="shared" si="48"/>
        <v>10693.4</v>
      </c>
      <c r="Q232" s="13">
        <f t="shared" si="49"/>
        <v>6997.7</v>
      </c>
      <c r="R232" s="13">
        <f t="shared" si="50"/>
        <v>6477</v>
      </c>
      <c r="S232" s="13">
        <f t="shared" si="51"/>
        <v>10693.4</v>
      </c>
      <c r="T232" s="13">
        <f t="shared" si="52"/>
        <v>4216.3999999999996</v>
      </c>
    </row>
    <row r="233" spans="1:20">
      <c r="A233" s="9">
        <v>45429</v>
      </c>
      <c r="B233" s="7">
        <f>_xlfn.IFNA(INDEX('Data ARA PJK'!$A$7:$AW$5000,MATCH(DATE('Graphs ARA PJK'!B$4,MONTH($A233),DAY($A233)),'Data ARA PJK'!$A$7:$A$5000,0), MATCH('Graphs ARA PJK'!B$3,'Data ARA PJK'!$A$3:$X$3,0)), B232)</f>
        <v>1672</v>
      </c>
      <c r="C233" s="7">
        <f>_xlfn.IFNA(INDEX('Data ARA PJK'!$A$7:$AW$5000,MATCH(DATE('Graphs ARA PJK'!C$4,MONTH($A233),DAY($A233)),'Data ARA PJK'!$A$7:$A$5000,0), MATCH('Graphs ARA PJK'!B$3,'Data ARA PJK'!$A$3:$X$3,0)), C232)</f>
        <v>1214</v>
      </c>
      <c r="D233" s="7">
        <f>_xlfn.IFNA(INDEX('Data ARA PJK'!$A$7:$AW$5000,MATCH(DATE('Graphs ARA PJK'!D$4,MONTH($A233),DAY($A233)),'Data ARA PJK'!$A$7:$A$5000,0), MATCH('Graphs ARA PJK'!B$3,'Data ARA PJK'!$A$3:$X$3,0)), D232)</f>
        <v>1020</v>
      </c>
      <c r="E233" s="7">
        <f>_xlfn.IFNA(INDEX('Data ARA PJK'!$A$7:$AW$5000,MATCH(DATE('Graphs ARA PJK'!E$4,MONTH($A233),DAY($A233)),'Data ARA PJK'!$A$7:$A$5000,0), MATCH('Graphs ARA PJK'!B$3,'Data ARA PJK'!$A$3:$X$3,0)), E232)</f>
        <v>1362</v>
      </c>
      <c r="F233" s="7">
        <f>_xlfn.IFNA(INDEX('Data ARA PJK'!$A$7:$AW$5000,MATCH(DATE('Graphs ARA PJK'!F$4,MONTH($A233),DAY($A233)),'Data ARA PJK'!$A$7:$A$5000,0), MATCH('Graphs ARA PJK'!B$3,'Data ARA PJK'!$A$3:$X$3,0)), F232)</f>
        <v>1528</v>
      </c>
      <c r="G233" s="7">
        <f>_xlfn.IFNA(INDEX('Data ARA PJK'!$A$7:$AW$5000,MATCH(DATE('Graphs ARA PJK'!G$4,MONTH($A233),DAY($A233)),'Data ARA PJK'!$A$7:$A$5000,0), MATCH('Graphs ARA PJK'!B$3,'Data ARA PJK'!$A$3:$X$3,0)), G232)</f>
        <v>1102</v>
      </c>
      <c r="H233" s="7">
        <f t="shared" si="40"/>
        <v>1020</v>
      </c>
      <c r="I233" s="7">
        <f t="shared" si="41"/>
        <v>1672</v>
      </c>
      <c r="J233" s="7">
        <f t="shared" si="42"/>
        <v>652</v>
      </c>
      <c r="K233" s="9">
        <f t="shared" si="43"/>
        <v>45429</v>
      </c>
      <c r="L233" s="13">
        <f t="shared" si="44"/>
        <v>10617.199999999999</v>
      </c>
      <c r="M233" s="13">
        <f t="shared" si="45"/>
        <v>7708.9</v>
      </c>
      <c r="N233" s="13">
        <f t="shared" si="46"/>
        <v>6477</v>
      </c>
      <c r="O233" s="13">
        <f t="shared" si="47"/>
        <v>8648.6999999999989</v>
      </c>
      <c r="P233" s="13">
        <f t="shared" si="48"/>
        <v>9702.7999999999993</v>
      </c>
      <c r="Q233" s="13">
        <f t="shared" si="49"/>
        <v>6997.7</v>
      </c>
      <c r="R233" s="13">
        <f t="shared" si="50"/>
        <v>6477</v>
      </c>
      <c r="S233" s="13">
        <f t="shared" si="51"/>
        <v>10617.199999999999</v>
      </c>
      <c r="T233" s="13">
        <f t="shared" si="52"/>
        <v>4140.1999999999989</v>
      </c>
    </row>
    <row r="234" spans="1:20">
      <c r="A234" s="9">
        <v>45428</v>
      </c>
      <c r="B234" s="7">
        <f>_xlfn.IFNA(INDEX('Data ARA PJK'!$A$7:$AW$5000,MATCH(DATE('Graphs ARA PJK'!B$4,MONTH($A234),DAY($A234)),'Data ARA PJK'!$A$7:$A$5000,0), MATCH('Graphs ARA PJK'!B$3,'Data ARA PJK'!$A$3:$X$3,0)), B233)</f>
        <v>1672</v>
      </c>
      <c r="C234" s="7">
        <f>_xlfn.IFNA(INDEX('Data ARA PJK'!$A$7:$AW$5000,MATCH(DATE('Graphs ARA PJK'!C$4,MONTH($A234),DAY($A234)),'Data ARA PJK'!$A$7:$A$5000,0), MATCH('Graphs ARA PJK'!B$3,'Data ARA PJK'!$A$3:$X$3,0)), C233)</f>
        <v>1214</v>
      </c>
      <c r="D234" s="7">
        <f>_xlfn.IFNA(INDEX('Data ARA PJK'!$A$7:$AW$5000,MATCH(DATE('Graphs ARA PJK'!D$4,MONTH($A234),DAY($A234)),'Data ARA PJK'!$A$7:$A$5000,0), MATCH('Graphs ARA PJK'!B$3,'Data ARA PJK'!$A$3:$X$3,0)), D233)</f>
        <v>1020</v>
      </c>
      <c r="E234" s="7">
        <f>_xlfn.IFNA(INDEX('Data ARA PJK'!$A$7:$AW$5000,MATCH(DATE('Graphs ARA PJK'!E$4,MONTH($A234),DAY($A234)),'Data ARA PJK'!$A$7:$A$5000,0), MATCH('Graphs ARA PJK'!B$3,'Data ARA PJK'!$A$3:$X$3,0)), E233)</f>
        <v>1362</v>
      </c>
      <c r="F234" s="7">
        <f>_xlfn.IFNA(INDEX('Data ARA PJK'!$A$7:$AW$5000,MATCH(DATE('Graphs ARA PJK'!F$4,MONTH($A234),DAY($A234)),'Data ARA PJK'!$A$7:$A$5000,0), MATCH('Graphs ARA PJK'!B$3,'Data ARA PJK'!$A$3:$X$3,0)), F233)</f>
        <v>1528</v>
      </c>
      <c r="G234" s="7">
        <f>_xlfn.IFNA(INDEX('Data ARA PJK'!$A$7:$AW$5000,MATCH(DATE('Graphs ARA PJK'!G$4,MONTH($A234),DAY($A234)),'Data ARA PJK'!$A$7:$A$5000,0), MATCH('Graphs ARA PJK'!B$3,'Data ARA PJK'!$A$3:$X$3,0)), G233)</f>
        <v>1088</v>
      </c>
      <c r="H234" s="7">
        <f t="shared" si="40"/>
        <v>1020</v>
      </c>
      <c r="I234" s="7">
        <f t="shared" si="41"/>
        <v>1672</v>
      </c>
      <c r="J234" s="7">
        <f t="shared" si="42"/>
        <v>652</v>
      </c>
      <c r="K234" s="9">
        <f t="shared" si="43"/>
        <v>45428</v>
      </c>
      <c r="L234" s="13">
        <f t="shared" si="44"/>
        <v>10617.199999999999</v>
      </c>
      <c r="M234" s="13">
        <f t="shared" si="45"/>
        <v>7708.9</v>
      </c>
      <c r="N234" s="13">
        <f t="shared" si="46"/>
        <v>6477</v>
      </c>
      <c r="O234" s="13">
        <f t="shared" si="47"/>
        <v>8648.6999999999989</v>
      </c>
      <c r="P234" s="13">
        <f t="shared" si="48"/>
        <v>9702.7999999999993</v>
      </c>
      <c r="Q234" s="13">
        <f t="shared" si="49"/>
        <v>6908.7999999999993</v>
      </c>
      <c r="R234" s="13">
        <f t="shared" si="50"/>
        <v>6477</v>
      </c>
      <c r="S234" s="13">
        <f t="shared" si="51"/>
        <v>10617.199999999999</v>
      </c>
      <c r="T234" s="13">
        <f t="shared" si="52"/>
        <v>4140.1999999999989</v>
      </c>
    </row>
    <row r="235" spans="1:20">
      <c r="A235" s="9">
        <v>45427</v>
      </c>
      <c r="B235" s="7">
        <f>_xlfn.IFNA(INDEX('Data ARA PJK'!$A$7:$AW$5000,MATCH(DATE('Graphs ARA PJK'!B$4,MONTH($A235),DAY($A235)),'Data ARA PJK'!$A$7:$A$5000,0), MATCH('Graphs ARA PJK'!B$3,'Data ARA PJK'!$A$3:$X$3,0)), B234)</f>
        <v>1743</v>
      </c>
      <c r="C235" s="7">
        <f>_xlfn.IFNA(INDEX('Data ARA PJK'!$A$7:$AW$5000,MATCH(DATE('Graphs ARA PJK'!C$4,MONTH($A235),DAY($A235)),'Data ARA PJK'!$A$7:$A$5000,0), MATCH('Graphs ARA PJK'!B$3,'Data ARA PJK'!$A$3:$X$3,0)), C234)</f>
        <v>1214</v>
      </c>
      <c r="D235" s="7">
        <f>_xlfn.IFNA(INDEX('Data ARA PJK'!$A$7:$AW$5000,MATCH(DATE('Graphs ARA PJK'!D$4,MONTH($A235),DAY($A235)),'Data ARA PJK'!$A$7:$A$5000,0), MATCH('Graphs ARA PJK'!B$3,'Data ARA PJK'!$A$3:$X$3,0)), D234)</f>
        <v>1020</v>
      </c>
      <c r="E235" s="7">
        <f>_xlfn.IFNA(INDEX('Data ARA PJK'!$A$7:$AW$5000,MATCH(DATE('Graphs ARA PJK'!E$4,MONTH($A235),DAY($A235)),'Data ARA PJK'!$A$7:$A$5000,0), MATCH('Graphs ARA PJK'!B$3,'Data ARA PJK'!$A$3:$X$3,0)), E234)</f>
        <v>1362</v>
      </c>
      <c r="F235" s="7">
        <f>_xlfn.IFNA(INDEX('Data ARA PJK'!$A$7:$AW$5000,MATCH(DATE('Graphs ARA PJK'!F$4,MONTH($A235),DAY($A235)),'Data ARA PJK'!$A$7:$A$5000,0), MATCH('Graphs ARA PJK'!B$3,'Data ARA PJK'!$A$3:$X$3,0)), F234)</f>
        <v>1528</v>
      </c>
      <c r="G235" s="7">
        <f>_xlfn.IFNA(INDEX('Data ARA PJK'!$A$7:$AW$5000,MATCH(DATE('Graphs ARA PJK'!G$4,MONTH($A235),DAY($A235)),'Data ARA PJK'!$A$7:$A$5000,0), MATCH('Graphs ARA PJK'!B$3,'Data ARA PJK'!$A$3:$X$3,0)), G234)</f>
        <v>1088</v>
      </c>
      <c r="H235" s="7">
        <f t="shared" si="40"/>
        <v>1020</v>
      </c>
      <c r="I235" s="7">
        <f t="shared" si="41"/>
        <v>1743</v>
      </c>
      <c r="J235" s="7">
        <f t="shared" si="42"/>
        <v>723</v>
      </c>
      <c r="K235" s="9">
        <f t="shared" si="43"/>
        <v>45427</v>
      </c>
      <c r="L235" s="13">
        <f t="shared" si="44"/>
        <v>11068.05</v>
      </c>
      <c r="M235" s="13">
        <f t="shared" si="45"/>
        <v>7708.9</v>
      </c>
      <c r="N235" s="13">
        <f t="shared" si="46"/>
        <v>6477</v>
      </c>
      <c r="O235" s="13">
        <f t="shared" si="47"/>
        <v>8648.6999999999989</v>
      </c>
      <c r="P235" s="13">
        <f t="shared" si="48"/>
        <v>9702.7999999999993</v>
      </c>
      <c r="Q235" s="13">
        <f t="shared" si="49"/>
        <v>6908.7999999999993</v>
      </c>
      <c r="R235" s="13">
        <f t="shared" si="50"/>
        <v>6477</v>
      </c>
      <c r="S235" s="13">
        <f t="shared" si="51"/>
        <v>11068.05</v>
      </c>
      <c r="T235" s="13">
        <f t="shared" si="52"/>
        <v>4591.0499999999993</v>
      </c>
    </row>
    <row r="236" spans="1:20">
      <c r="A236" s="9">
        <v>45426</v>
      </c>
      <c r="B236" s="7">
        <f>_xlfn.IFNA(INDEX('Data ARA PJK'!$A$7:$AW$5000,MATCH(DATE('Graphs ARA PJK'!B$4,MONTH($A236),DAY($A236)),'Data ARA PJK'!$A$7:$A$5000,0), MATCH('Graphs ARA PJK'!B$3,'Data ARA PJK'!$A$3:$X$3,0)), B235)</f>
        <v>1743</v>
      </c>
      <c r="C236" s="7">
        <f>_xlfn.IFNA(INDEX('Data ARA PJK'!$A$7:$AW$5000,MATCH(DATE('Graphs ARA PJK'!C$4,MONTH($A236),DAY($A236)),'Data ARA PJK'!$A$7:$A$5000,0), MATCH('Graphs ARA PJK'!B$3,'Data ARA PJK'!$A$3:$X$3,0)), C235)</f>
        <v>1265</v>
      </c>
      <c r="D236" s="7">
        <f>_xlfn.IFNA(INDEX('Data ARA PJK'!$A$7:$AW$5000,MATCH(DATE('Graphs ARA PJK'!D$4,MONTH($A236),DAY($A236)),'Data ARA PJK'!$A$7:$A$5000,0), MATCH('Graphs ARA PJK'!B$3,'Data ARA PJK'!$A$3:$X$3,0)), D235)</f>
        <v>1020</v>
      </c>
      <c r="E236" s="7">
        <f>_xlfn.IFNA(INDEX('Data ARA PJK'!$A$7:$AW$5000,MATCH(DATE('Graphs ARA PJK'!E$4,MONTH($A236),DAY($A236)),'Data ARA PJK'!$A$7:$A$5000,0), MATCH('Graphs ARA PJK'!B$3,'Data ARA PJK'!$A$3:$X$3,0)), E235)</f>
        <v>1362</v>
      </c>
      <c r="F236" s="7">
        <f>_xlfn.IFNA(INDEX('Data ARA PJK'!$A$7:$AW$5000,MATCH(DATE('Graphs ARA PJK'!F$4,MONTH($A236),DAY($A236)),'Data ARA PJK'!$A$7:$A$5000,0), MATCH('Graphs ARA PJK'!B$3,'Data ARA PJK'!$A$3:$X$3,0)), F235)</f>
        <v>1528</v>
      </c>
      <c r="G236" s="7">
        <f>_xlfn.IFNA(INDEX('Data ARA PJK'!$A$7:$AW$5000,MATCH(DATE('Graphs ARA PJK'!G$4,MONTH($A236),DAY($A236)),'Data ARA PJK'!$A$7:$A$5000,0), MATCH('Graphs ARA PJK'!B$3,'Data ARA PJK'!$A$3:$X$3,0)), G235)</f>
        <v>1088</v>
      </c>
      <c r="H236" s="7">
        <f t="shared" si="40"/>
        <v>1020</v>
      </c>
      <c r="I236" s="7">
        <f t="shared" si="41"/>
        <v>1743</v>
      </c>
      <c r="J236" s="7">
        <f t="shared" si="42"/>
        <v>723</v>
      </c>
      <c r="K236" s="9">
        <f t="shared" si="43"/>
        <v>45426</v>
      </c>
      <c r="L236" s="13">
        <f t="shared" si="44"/>
        <v>11068.05</v>
      </c>
      <c r="M236" s="13">
        <f t="shared" si="45"/>
        <v>8032.75</v>
      </c>
      <c r="N236" s="13">
        <f t="shared" si="46"/>
        <v>6477</v>
      </c>
      <c r="O236" s="13">
        <f t="shared" si="47"/>
        <v>8648.6999999999989</v>
      </c>
      <c r="P236" s="13">
        <f t="shared" si="48"/>
        <v>9702.7999999999993</v>
      </c>
      <c r="Q236" s="13">
        <f t="shared" si="49"/>
        <v>6908.7999999999993</v>
      </c>
      <c r="R236" s="13">
        <f t="shared" si="50"/>
        <v>6477</v>
      </c>
      <c r="S236" s="13">
        <f t="shared" si="51"/>
        <v>11068.05</v>
      </c>
      <c r="T236" s="13">
        <f t="shared" si="52"/>
        <v>4591.0499999999993</v>
      </c>
    </row>
    <row r="237" spans="1:20">
      <c r="A237" s="9">
        <v>45425</v>
      </c>
      <c r="B237" s="7">
        <f>_xlfn.IFNA(INDEX('Data ARA PJK'!$A$7:$AW$5000,MATCH(DATE('Graphs ARA PJK'!B$4,MONTH($A237),DAY($A237)),'Data ARA PJK'!$A$7:$A$5000,0), MATCH('Graphs ARA PJK'!B$3,'Data ARA PJK'!$A$3:$X$3,0)), B236)</f>
        <v>1743</v>
      </c>
      <c r="C237" s="7">
        <f>_xlfn.IFNA(INDEX('Data ARA PJK'!$A$7:$AW$5000,MATCH(DATE('Graphs ARA PJK'!C$4,MONTH($A237),DAY($A237)),'Data ARA PJK'!$A$7:$A$5000,0), MATCH('Graphs ARA PJK'!B$3,'Data ARA PJK'!$A$3:$X$3,0)), C236)</f>
        <v>1265</v>
      </c>
      <c r="D237" s="7">
        <f>_xlfn.IFNA(INDEX('Data ARA PJK'!$A$7:$AW$5000,MATCH(DATE('Graphs ARA PJK'!D$4,MONTH($A237),DAY($A237)),'Data ARA PJK'!$A$7:$A$5000,0), MATCH('Graphs ARA PJK'!B$3,'Data ARA PJK'!$A$3:$X$3,0)), D236)</f>
        <v>1033</v>
      </c>
      <c r="E237" s="7">
        <f>_xlfn.IFNA(INDEX('Data ARA PJK'!$A$7:$AW$5000,MATCH(DATE('Graphs ARA PJK'!E$4,MONTH($A237),DAY($A237)),'Data ARA PJK'!$A$7:$A$5000,0), MATCH('Graphs ARA PJK'!B$3,'Data ARA PJK'!$A$3:$X$3,0)), E236)</f>
        <v>1362</v>
      </c>
      <c r="F237" s="7">
        <f>_xlfn.IFNA(INDEX('Data ARA PJK'!$A$7:$AW$5000,MATCH(DATE('Graphs ARA PJK'!F$4,MONTH($A237),DAY($A237)),'Data ARA PJK'!$A$7:$A$5000,0), MATCH('Graphs ARA PJK'!B$3,'Data ARA PJK'!$A$3:$X$3,0)), F236)</f>
        <v>1528</v>
      </c>
      <c r="G237" s="7">
        <f>_xlfn.IFNA(INDEX('Data ARA PJK'!$A$7:$AW$5000,MATCH(DATE('Graphs ARA PJK'!G$4,MONTH($A237),DAY($A237)),'Data ARA PJK'!$A$7:$A$5000,0), MATCH('Graphs ARA PJK'!B$3,'Data ARA PJK'!$A$3:$X$3,0)), G236)</f>
        <v>1088</v>
      </c>
      <c r="H237" s="7">
        <f t="shared" si="40"/>
        <v>1033</v>
      </c>
      <c r="I237" s="7">
        <f t="shared" si="41"/>
        <v>1743</v>
      </c>
      <c r="J237" s="7">
        <f t="shared" si="42"/>
        <v>710</v>
      </c>
      <c r="K237" s="9">
        <f t="shared" si="43"/>
        <v>45425</v>
      </c>
      <c r="L237" s="13">
        <f t="shared" si="44"/>
        <v>11068.05</v>
      </c>
      <c r="M237" s="13">
        <f t="shared" si="45"/>
        <v>8032.75</v>
      </c>
      <c r="N237" s="13">
        <f t="shared" si="46"/>
        <v>6559.5499999999993</v>
      </c>
      <c r="O237" s="13">
        <f t="shared" si="47"/>
        <v>8648.6999999999989</v>
      </c>
      <c r="P237" s="13">
        <f t="shared" si="48"/>
        <v>9702.7999999999993</v>
      </c>
      <c r="Q237" s="13">
        <f t="shared" si="49"/>
        <v>6908.7999999999993</v>
      </c>
      <c r="R237" s="13">
        <f t="shared" si="50"/>
        <v>6559.5499999999993</v>
      </c>
      <c r="S237" s="13">
        <f t="shared" si="51"/>
        <v>11068.05</v>
      </c>
      <c r="T237" s="13">
        <f t="shared" si="52"/>
        <v>4508.5</v>
      </c>
    </row>
    <row r="238" spans="1:20">
      <c r="A238" s="9">
        <v>45424</v>
      </c>
      <c r="B238" s="7">
        <f>_xlfn.IFNA(INDEX('Data ARA PJK'!$A$7:$AW$5000,MATCH(DATE('Graphs ARA PJK'!B$4,MONTH($A238),DAY($A238)),'Data ARA PJK'!$A$7:$A$5000,0), MATCH('Graphs ARA PJK'!B$3,'Data ARA PJK'!$A$3:$X$3,0)), B237)</f>
        <v>1743</v>
      </c>
      <c r="C238" s="7">
        <f>_xlfn.IFNA(INDEX('Data ARA PJK'!$A$7:$AW$5000,MATCH(DATE('Graphs ARA PJK'!C$4,MONTH($A238),DAY($A238)),'Data ARA PJK'!$A$7:$A$5000,0), MATCH('Graphs ARA PJK'!B$3,'Data ARA PJK'!$A$3:$X$3,0)), C237)</f>
        <v>1265</v>
      </c>
      <c r="D238" s="7">
        <f>_xlfn.IFNA(INDEX('Data ARA PJK'!$A$7:$AW$5000,MATCH(DATE('Graphs ARA PJK'!D$4,MONTH($A238),DAY($A238)),'Data ARA PJK'!$A$7:$A$5000,0), MATCH('Graphs ARA PJK'!B$3,'Data ARA PJK'!$A$3:$X$3,0)), D237)</f>
        <v>1033</v>
      </c>
      <c r="E238" s="7">
        <f>_xlfn.IFNA(INDEX('Data ARA PJK'!$A$7:$AW$5000,MATCH(DATE('Graphs ARA PJK'!E$4,MONTH($A238),DAY($A238)),'Data ARA PJK'!$A$7:$A$5000,0), MATCH('Graphs ARA PJK'!B$3,'Data ARA PJK'!$A$3:$X$3,0)), E237)</f>
        <v>1415</v>
      </c>
      <c r="F238" s="7">
        <f>_xlfn.IFNA(INDEX('Data ARA PJK'!$A$7:$AW$5000,MATCH(DATE('Graphs ARA PJK'!F$4,MONTH($A238),DAY($A238)),'Data ARA PJK'!$A$7:$A$5000,0), MATCH('Graphs ARA PJK'!B$3,'Data ARA PJK'!$A$3:$X$3,0)), F237)</f>
        <v>1528</v>
      </c>
      <c r="G238" s="7">
        <f>_xlfn.IFNA(INDEX('Data ARA PJK'!$A$7:$AW$5000,MATCH(DATE('Graphs ARA PJK'!G$4,MONTH($A238),DAY($A238)),'Data ARA PJK'!$A$7:$A$5000,0), MATCH('Graphs ARA PJK'!B$3,'Data ARA PJK'!$A$3:$X$3,0)), G237)</f>
        <v>1088</v>
      </c>
      <c r="H238" s="7">
        <f t="shared" si="40"/>
        <v>1033</v>
      </c>
      <c r="I238" s="7">
        <f t="shared" si="41"/>
        <v>1743</v>
      </c>
      <c r="J238" s="7">
        <f t="shared" si="42"/>
        <v>710</v>
      </c>
      <c r="K238" s="9">
        <f t="shared" si="43"/>
        <v>45424</v>
      </c>
      <c r="L238" s="13">
        <f t="shared" si="44"/>
        <v>11068.05</v>
      </c>
      <c r="M238" s="13">
        <f t="shared" si="45"/>
        <v>8032.75</v>
      </c>
      <c r="N238" s="13">
        <f t="shared" si="46"/>
        <v>6559.5499999999993</v>
      </c>
      <c r="O238" s="13">
        <f t="shared" si="47"/>
        <v>8985.25</v>
      </c>
      <c r="P238" s="13">
        <f t="shared" si="48"/>
        <v>9702.7999999999993</v>
      </c>
      <c r="Q238" s="13">
        <f t="shared" si="49"/>
        <v>6908.7999999999993</v>
      </c>
      <c r="R238" s="13">
        <f t="shared" si="50"/>
        <v>6559.5499999999993</v>
      </c>
      <c r="S238" s="13">
        <f t="shared" si="51"/>
        <v>11068.05</v>
      </c>
      <c r="T238" s="13">
        <f t="shared" si="52"/>
        <v>4508.5</v>
      </c>
    </row>
    <row r="239" spans="1:20">
      <c r="A239" s="9">
        <v>45423</v>
      </c>
      <c r="B239" s="7">
        <f>_xlfn.IFNA(INDEX('Data ARA PJK'!$A$7:$AW$5000,MATCH(DATE('Graphs ARA PJK'!B$4,MONTH($A239),DAY($A239)),'Data ARA PJK'!$A$7:$A$5000,0), MATCH('Graphs ARA PJK'!B$3,'Data ARA PJK'!$A$3:$X$3,0)), B238)</f>
        <v>1743</v>
      </c>
      <c r="C239" s="7">
        <f>_xlfn.IFNA(INDEX('Data ARA PJK'!$A$7:$AW$5000,MATCH(DATE('Graphs ARA PJK'!C$4,MONTH($A239),DAY($A239)),'Data ARA PJK'!$A$7:$A$5000,0), MATCH('Graphs ARA PJK'!B$3,'Data ARA PJK'!$A$3:$X$3,0)), C238)</f>
        <v>1265</v>
      </c>
      <c r="D239" s="7">
        <f>_xlfn.IFNA(INDEX('Data ARA PJK'!$A$7:$AW$5000,MATCH(DATE('Graphs ARA PJK'!D$4,MONTH($A239),DAY($A239)),'Data ARA PJK'!$A$7:$A$5000,0), MATCH('Graphs ARA PJK'!B$3,'Data ARA PJK'!$A$3:$X$3,0)), D238)</f>
        <v>1033</v>
      </c>
      <c r="E239" s="7">
        <f>_xlfn.IFNA(INDEX('Data ARA PJK'!$A$7:$AW$5000,MATCH(DATE('Graphs ARA PJK'!E$4,MONTH($A239),DAY($A239)),'Data ARA PJK'!$A$7:$A$5000,0), MATCH('Graphs ARA PJK'!B$3,'Data ARA PJK'!$A$3:$X$3,0)), E238)</f>
        <v>1415</v>
      </c>
      <c r="F239" s="7">
        <f>_xlfn.IFNA(INDEX('Data ARA PJK'!$A$7:$AW$5000,MATCH(DATE('Graphs ARA PJK'!F$4,MONTH($A239),DAY($A239)),'Data ARA PJK'!$A$7:$A$5000,0), MATCH('Graphs ARA PJK'!B$3,'Data ARA PJK'!$A$3:$X$3,0)), F238)</f>
        <v>1528</v>
      </c>
      <c r="G239" s="7">
        <f>_xlfn.IFNA(INDEX('Data ARA PJK'!$A$7:$AW$5000,MATCH(DATE('Graphs ARA PJK'!G$4,MONTH($A239),DAY($A239)),'Data ARA PJK'!$A$7:$A$5000,0), MATCH('Graphs ARA PJK'!B$3,'Data ARA PJK'!$A$3:$X$3,0)), G238)</f>
        <v>1088</v>
      </c>
      <c r="H239" s="7">
        <f t="shared" si="40"/>
        <v>1033</v>
      </c>
      <c r="I239" s="7">
        <f t="shared" si="41"/>
        <v>1743</v>
      </c>
      <c r="J239" s="7">
        <f t="shared" si="42"/>
        <v>710</v>
      </c>
      <c r="K239" s="9">
        <f t="shared" si="43"/>
        <v>45423</v>
      </c>
      <c r="L239" s="13">
        <f t="shared" si="44"/>
        <v>11068.05</v>
      </c>
      <c r="M239" s="13">
        <f t="shared" si="45"/>
        <v>8032.75</v>
      </c>
      <c r="N239" s="13">
        <f t="shared" si="46"/>
        <v>6559.5499999999993</v>
      </c>
      <c r="O239" s="13">
        <f t="shared" si="47"/>
        <v>8985.25</v>
      </c>
      <c r="P239" s="13">
        <f t="shared" si="48"/>
        <v>9702.7999999999993</v>
      </c>
      <c r="Q239" s="13">
        <f t="shared" si="49"/>
        <v>6908.7999999999993</v>
      </c>
      <c r="R239" s="13">
        <f t="shared" si="50"/>
        <v>6559.5499999999993</v>
      </c>
      <c r="S239" s="13">
        <f t="shared" si="51"/>
        <v>11068.05</v>
      </c>
      <c r="T239" s="13">
        <f t="shared" si="52"/>
        <v>4508.5</v>
      </c>
    </row>
    <row r="240" spans="1:20">
      <c r="A240" s="9">
        <v>45422</v>
      </c>
      <c r="B240" s="7">
        <f>_xlfn.IFNA(INDEX('Data ARA PJK'!$A$7:$AW$5000,MATCH(DATE('Graphs ARA PJK'!B$4,MONTH($A240),DAY($A240)),'Data ARA PJK'!$A$7:$A$5000,0), MATCH('Graphs ARA PJK'!B$3,'Data ARA PJK'!$A$3:$X$3,0)), B239)</f>
        <v>1743</v>
      </c>
      <c r="C240" s="7">
        <f>_xlfn.IFNA(INDEX('Data ARA PJK'!$A$7:$AW$5000,MATCH(DATE('Graphs ARA PJK'!C$4,MONTH($A240),DAY($A240)),'Data ARA PJK'!$A$7:$A$5000,0), MATCH('Graphs ARA PJK'!B$3,'Data ARA PJK'!$A$3:$X$3,0)), C239)</f>
        <v>1265</v>
      </c>
      <c r="D240" s="7">
        <f>_xlfn.IFNA(INDEX('Data ARA PJK'!$A$7:$AW$5000,MATCH(DATE('Graphs ARA PJK'!D$4,MONTH($A240),DAY($A240)),'Data ARA PJK'!$A$7:$A$5000,0), MATCH('Graphs ARA PJK'!B$3,'Data ARA PJK'!$A$3:$X$3,0)), D239)</f>
        <v>1033</v>
      </c>
      <c r="E240" s="7">
        <f>_xlfn.IFNA(INDEX('Data ARA PJK'!$A$7:$AW$5000,MATCH(DATE('Graphs ARA PJK'!E$4,MONTH($A240),DAY($A240)),'Data ARA PJK'!$A$7:$A$5000,0), MATCH('Graphs ARA PJK'!B$3,'Data ARA PJK'!$A$3:$X$3,0)), E239)</f>
        <v>1415</v>
      </c>
      <c r="F240" s="7">
        <f>_xlfn.IFNA(INDEX('Data ARA PJK'!$A$7:$AW$5000,MATCH(DATE('Graphs ARA PJK'!F$4,MONTH($A240),DAY($A240)),'Data ARA PJK'!$A$7:$A$5000,0), MATCH('Graphs ARA PJK'!B$3,'Data ARA PJK'!$A$3:$X$3,0)), F239)</f>
        <v>1539</v>
      </c>
      <c r="G240" s="7">
        <f>_xlfn.IFNA(INDEX('Data ARA PJK'!$A$7:$AW$5000,MATCH(DATE('Graphs ARA PJK'!G$4,MONTH($A240),DAY($A240)),'Data ARA PJK'!$A$7:$A$5000,0), MATCH('Graphs ARA PJK'!B$3,'Data ARA PJK'!$A$3:$X$3,0)), G239)</f>
        <v>1088</v>
      </c>
      <c r="H240" s="7">
        <f t="shared" si="40"/>
        <v>1033</v>
      </c>
      <c r="I240" s="7">
        <f t="shared" si="41"/>
        <v>1743</v>
      </c>
      <c r="J240" s="7">
        <f t="shared" si="42"/>
        <v>710</v>
      </c>
      <c r="K240" s="9">
        <f t="shared" si="43"/>
        <v>45422</v>
      </c>
      <c r="L240" s="13">
        <f t="shared" si="44"/>
        <v>11068.05</v>
      </c>
      <c r="M240" s="13">
        <f t="shared" si="45"/>
        <v>8032.75</v>
      </c>
      <c r="N240" s="13">
        <f t="shared" si="46"/>
        <v>6559.5499999999993</v>
      </c>
      <c r="O240" s="13">
        <f t="shared" si="47"/>
        <v>8985.25</v>
      </c>
      <c r="P240" s="13">
        <f t="shared" si="48"/>
        <v>9772.65</v>
      </c>
      <c r="Q240" s="13">
        <f t="shared" si="49"/>
        <v>6908.7999999999993</v>
      </c>
      <c r="R240" s="13">
        <f t="shared" si="50"/>
        <v>6559.5499999999993</v>
      </c>
      <c r="S240" s="13">
        <f t="shared" si="51"/>
        <v>11068.05</v>
      </c>
      <c r="T240" s="13">
        <f t="shared" si="52"/>
        <v>4508.5</v>
      </c>
    </row>
    <row r="241" spans="1:20">
      <c r="A241" s="9">
        <v>45421</v>
      </c>
      <c r="B241" s="7">
        <f>_xlfn.IFNA(INDEX('Data ARA PJK'!$A$7:$AW$5000,MATCH(DATE('Graphs ARA PJK'!B$4,MONTH($A241),DAY($A241)),'Data ARA PJK'!$A$7:$A$5000,0), MATCH('Graphs ARA PJK'!B$3,'Data ARA PJK'!$A$3:$X$3,0)), B240)</f>
        <v>1743</v>
      </c>
      <c r="C241" s="7">
        <f>_xlfn.IFNA(INDEX('Data ARA PJK'!$A$7:$AW$5000,MATCH(DATE('Graphs ARA PJK'!C$4,MONTH($A241),DAY($A241)),'Data ARA PJK'!$A$7:$A$5000,0), MATCH('Graphs ARA PJK'!B$3,'Data ARA PJK'!$A$3:$X$3,0)), C240)</f>
        <v>1265</v>
      </c>
      <c r="D241" s="7">
        <f>_xlfn.IFNA(INDEX('Data ARA PJK'!$A$7:$AW$5000,MATCH(DATE('Graphs ARA PJK'!D$4,MONTH($A241),DAY($A241)),'Data ARA PJK'!$A$7:$A$5000,0), MATCH('Graphs ARA PJK'!B$3,'Data ARA PJK'!$A$3:$X$3,0)), D240)</f>
        <v>1033</v>
      </c>
      <c r="E241" s="7">
        <f>_xlfn.IFNA(INDEX('Data ARA PJK'!$A$7:$AW$5000,MATCH(DATE('Graphs ARA PJK'!E$4,MONTH($A241),DAY($A241)),'Data ARA PJK'!$A$7:$A$5000,0), MATCH('Graphs ARA PJK'!B$3,'Data ARA PJK'!$A$3:$X$3,0)), E240)</f>
        <v>1415</v>
      </c>
      <c r="F241" s="7">
        <f>_xlfn.IFNA(INDEX('Data ARA PJK'!$A$7:$AW$5000,MATCH(DATE('Graphs ARA PJK'!F$4,MONTH($A241),DAY($A241)),'Data ARA PJK'!$A$7:$A$5000,0), MATCH('Graphs ARA PJK'!B$3,'Data ARA PJK'!$A$3:$X$3,0)), F240)</f>
        <v>1539</v>
      </c>
      <c r="G241" s="7">
        <f>_xlfn.IFNA(INDEX('Data ARA PJK'!$A$7:$AW$5000,MATCH(DATE('Graphs ARA PJK'!G$4,MONTH($A241),DAY($A241)),'Data ARA PJK'!$A$7:$A$5000,0), MATCH('Graphs ARA PJK'!B$3,'Data ARA PJK'!$A$3:$X$3,0)), G240)</f>
        <v>1145</v>
      </c>
      <c r="H241" s="7">
        <f t="shared" si="40"/>
        <v>1033</v>
      </c>
      <c r="I241" s="7">
        <f t="shared" si="41"/>
        <v>1743</v>
      </c>
      <c r="J241" s="7">
        <f t="shared" si="42"/>
        <v>710</v>
      </c>
      <c r="K241" s="9">
        <f t="shared" si="43"/>
        <v>45421</v>
      </c>
      <c r="L241" s="13">
        <f t="shared" si="44"/>
        <v>11068.05</v>
      </c>
      <c r="M241" s="13">
        <f t="shared" si="45"/>
        <v>8032.75</v>
      </c>
      <c r="N241" s="13">
        <f t="shared" si="46"/>
        <v>6559.5499999999993</v>
      </c>
      <c r="O241" s="13">
        <f t="shared" si="47"/>
        <v>8985.25</v>
      </c>
      <c r="P241" s="13">
        <f t="shared" si="48"/>
        <v>9772.65</v>
      </c>
      <c r="Q241" s="13">
        <f t="shared" si="49"/>
        <v>7270.75</v>
      </c>
      <c r="R241" s="13">
        <f t="shared" si="50"/>
        <v>6559.5499999999993</v>
      </c>
      <c r="S241" s="13">
        <f t="shared" si="51"/>
        <v>11068.05</v>
      </c>
      <c r="T241" s="13">
        <f t="shared" si="52"/>
        <v>4508.5</v>
      </c>
    </row>
    <row r="242" spans="1:20">
      <c r="A242" s="9">
        <v>45420</v>
      </c>
      <c r="B242" s="7">
        <f>_xlfn.IFNA(INDEX('Data ARA PJK'!$A$7:$AW$5000,MATCH(DATE('Graphs ARA PJK'!B$4,MONTH($A242),DAY($A242)),'Data ARA PJK'!$A$7:$A$5000,0), MATCH('Graphs ARA PJK'!B$3,'Data ARA PJK'!$A$3:$X$3,0)), B241)</f>
        <v>1745</v>
      </c>
      <c r="C242" s="7">
        <f>_xlfn.IFNA(INDEX('Data ARA PJK'!$A$7:$AW$5000,MATCH(DATE('Graphs ARA PJK'!C$4,MONTH($A242),DAY($A242)),'Data ARA PJK'!$A$7:$A$5000,0), MATCH('Graphs ARA PJK'!B$3,'Data ARA PJK'!$A$3:$X$3,0)), C241)</f>
        <v>1265</v>
      </c>
      <c r="D242" s="7">
        <f>_xlfn.IFNA(INDEX('Data ARA PJK'!$A$7:$AW$5000,MATCH(DATE('Graphs ARA PJK'!D$4,MONTH($A242),DAY($A242)),'Data ARA PJK'!$A$7:$A$5000,0), MATCH('Graphs ARA PJK'!B$3,'Data ARA PJK'!$A$3:$X$3,0)), D241)</f>
        <v>1033</v>
      </c>
      <c r="E242" s="7">
        <f>_xlfn.IFNA(INDEX('Data ARA PJK'!$A$7:$AW$5000,MATCH(DATE('Graphs ARA PJK'!E$4,MONTH($A242),DAY($A242)),'Data ARA PJK'!$A$7:$A$5000,0), MATCH('Graphs ARA PJK'!B$3,'Data ARA PJK'!$A$3:$X$3,0)), E241)</f>
        <v>1415</v>
      </c>
      <c r="F242" s="7">
        <f>_xlfn.IFNA(INDEX('Data ARA PJK'!$A$7:$AW$5000,MATCH(DATE('Graphs ARA PJK'!F$4,MONTH($A242),DAY($A242)),'Data ARA PJK'!$A$7:$A$5000,0), MATCH('Graphs ARA PJK'!B$3,'Data ARA PJK'!$A$3:$X$3,0)), F241)</f>
        <v>1539</v>
      </c>
      <c r="G242" s="7">
        <f>_xlfn.IFNA(INDEX('Data ARA PJK'!$A$7:$AW$5000,MATCH(DATE('Graphs ARA PJK'!G$4,MONTH($A242),DAY($A242)),'Data ARA PJK'!$A$7:$A$5000,0), MATCH('Graphs ARA PJK'!B$3,'Data ARA PJK'!$A$3:$X$3,0)), G241)</f>
        <v>1145</v>
      </c>
      <c r="H242" s="7">
        <f t="shared" si="40"/>
        <v>1033</v>
      </c>
      <c r="I242" s="7">
        <f t="shared" si="41"/>
        <v>1745</v>
      </c>
      <c r="J242" s="7">
        <f t="shared" si="42"/>
        <v>712</v>
      </c>
      <c r="K242" s="9">
        <f t="shared" si="43"/>
        <v>45420</v>
      </c>
      <c r="L242" s="13">
        <f t="shared" si="44"/>
        <v>11080.75</v>
      </c>
      <c r="M242" s="13">
        <f t="shared" si="45"/>
        <v>8032.75</v>
      </c>
      <c r="N242" s="13">
        <f t="shared" si="46"/>
        <v>6559.5499999999993</v>
      </c>
      <c r="O242" s="13">
        <f t="shared" si="47"/>
        <v>8985.25</v>
      </c>
      <c r="P242" s="13">
        <f t="shared" si="48"/>
        <v>9772.65</v>
      </c>
      <c r="Q242" s="13">
        <f t="shared" si="49"/>
        <v>7270.75</v>
      </c>
      <c r="R242" s="13">
        <f t="shared" si="50"/>
        <v>6559.5499999999993</v>
      </c>
      <c r="S242" s="13">
        <f t="shared" si="51"/>
        <v>11080.75</v>
      </c>
      <c r="T242" s="13">
        <f t="shared" si="52"/>
        <v>4521.2000000000007</v>
      </c>
    </row>
    <row r="243" spans="1:20">
      <c r="A243" s="9">
        <v>45419</v>
      </c>
      <c r="B243" s="7">
        <f>_xlfn.IFNA(INDEX('Data ARA PJK'!$A$7:$AW$5000,MATCH(DATE('Graphs ARA PJK'!B$4,MONTH($A243),DAY($A243)),'Data ARA PJK'!$A$7:$A$5000,0), MATCH('Graphs ARA PJK'!B$3,'Data ARA PJK'!$A$3:$X$3,0)), B242)</f>
        <v>1745</v>
      </c>
      <c r="C243" s="7">
        <f>_xlfn.IFNA(INDEX('Data ARA PJK'!$A$7:$AW$5000,MATCH(DATE('Graphs ARA PJK'!C$4,MONTH($A243),DAY($A243)),'Data ARA PJK'!$A$7:$A$5000,0), MATCH('Graphs ARA PJK'!B$3,'Data ARA PJK'!$A$3:$X$3,0)), C242)</f>
        <v>1428</v>
      </c>
      <c r="D243" s="7">
        <f>_xlfn.IFNA(INDEX('Data ARA PJK'!$A$7:$AW$5000,MATCH(DATE('Graphs ARA PJK'!D$4,MONTH($A243),DAY($A243)),'Data ARA PJK'!$A$7:$A$5000,0), MATCH('Graphs ARA PJK'!B$3,'Data ARA PJK'!$A$3:$X$3,0)), D242)</f>
        <v>1033</v>
      </c>
      <c r="E243" s="7">
        <f>_xlfn.IFNA(INDEX('Data ARA PJK'!$A$7:$AW$5000,MATCH(DATE('Graphs ARA PJK'!E$4,MONTH($A243),DAY($A243)),'Data ARA PJK'!$A$7:$A$5000,0), MATCH('Graphs ARA PJK'!B$3,'Data ARA PJK'!$A$3:$X$3,0)), E242)</f>
        <v>1415</v>
      </c>
      <c r="F243" s="7">
        <f>_xlfn.IFNA(INDEX('Data ARA PJK'!$A$7:$AW$5000,MATCH(DATE('Graphs ARA PJK'!F$4,MONTH($A243),DAY($A243)),'Data ARA PJK'!$A$7:$A$5000,0), MATCH('Graphs ARA PJK'!B$3,'Data ARA PJK'!$A$3:$X$3,0)), F242)</f>
        <v>1539</v>
      </c>
      <c r="G243" s="7">
        <f>_xlfn.IFNA(INDEX('Data ARA PJK'!$A$7:$AW$5000,MATCH(DATE('Graphs ARA PJK'!G$4,MONTH($A243),DAY($A243)),'Data ARA PJK'!$A$7:$A$5000,0), MATCH('Graphs ARA PJK'!B$3,'Data ARA PJK'!$A$3:$X$3,0)), G242)</f>
        <v>1145</v>
      </c>
      <c r="H243" s="7">
        <f t="shared" si="40"/>
        <v>1033</v>
      </c>
      <c r="I243" s="7">
        <f t="shared" si="41"/>
        <v>1745</v>
      </c>
      <c r="J243" s="7">
        <f t="shared" si="42"/>
        <v>712</v>
      </c>
      <c r="K243" s="9">
        <f t="shared" si="43"/>
        <v>45419</v>
      </c>
      <c r="L243" s="13">
        <f t="shared" si="44"/>
        <v>11080.75</v>
      </c>
      <c r="M243" s="13">
        <f t="shared" si="45"/>
        <v>9067.7999999999993</v>
      </c>
      <c r="N243" s="13">
        <f t="shared" si="46"/>
        <v>6559.5499999999993</v>
      </c>
      <c r="O243" s="13">
        <f t="shared" si="47"/>
        <v>8985.25</v>
      </c>
      <c r="P243" s="13">
        <f t="shared" si="48"/>
        <v>9772.65</v>
      </c>
      <c r="Q243" s="13">
        <f t="shared" si="49"/>
        <v>7270.75</v>
      </c>
      <c r="R243" s="13">
        <f t="shared" si="50"/>
        <v>6559.5499999999993</v>
      </c>
      <c r="S243" s="13">
        <f t="shared" si="51"/>
        <v>11080.75</v>
      </c>
      <c r="T243" s="13">
        <f t="shared" si="52"/>
        <v>4521.2000000000007</v>
      </c>
    </row>
    <row r="244" spans="1:20">
      <c r="A244" s="9">
        <v>45418</v>
      </c>
      <c r="B244" s="7">
        <f>_xlfn.IFNA(INDEX('Data ARA PJK'!$A$7:$AW$5000,MATCH(DATE('Graphs ARA PJK'!B$4,MONTH($A244),DAY($A244)),'Data ARA PJK'!$A$7:$A$5000,0), MATCH('Graphs ARA PJK'!B$3,'Data ARA PJK'!$A$3:$X$3,0)), B243)</f>
        <v>1745</v>
      </c>
      <c r="C244" s="7">
        <f>_xlfn.IFNA(INDEX('Data ARA PJK'!$A$7:$AW$5000,MATCH(DATE('Graphs ARA PJK'!C$4,MONTH($A244),DAY($A244)),'Data ARA PJK'!$A$7:$A$5000,0), MATCH('Graphs ARA PJK'!B$3,'Data ARA PJK'!$A$3:$X$3,0)), C243)</f>
        <v>1428</v>
      </c>
      <c r="D244" s="7">
        <f>_xlfn.IFNA(INDEX('Data ARA PJK'!$A$7:$AW$5000,MATCH(DATE('Graphs ARA PJK'!D$4,MONTH($A244),DAY($A244)),'Data ARA PJK'!$A$7:$A$5000,0), MATCH('Graphs ARA PJK'!B$3,'Data ARA PJK'!$A$3:$X$3,0)), D243)</f>
        <v>1083</v>
      </c>
      <c r="E244" s="7">
        <f>_xlfn.IFNA(INDEX('Data ARA PJK'!$A$7:$AW$5000,MATCH(DATE('Graphs ARA PJK'!E$4,MONTH($A244),DAY($A244)),'Data ARA PJK'!$A$7:$A$5000,0), MATCH('Graphs ARA PJK'!B$3,'Data ARA PJK'!$A$3:$X$3,0)), E243)</f>
        <v>1415</v>
      </c>
      <c r="F244" s="7">
        <f>_xlfn.IFNA(INDEX('Data ARA PJK'!$A$7:$AW$5000,MATCH(DATE('Graphs ARA PJK'!F$4,MONTH($A244),DAY($A244)),'Data ARA PJK'!$A$7:$A$5000,0), MATCH('Graphs ARA PJK'!B$3,'Data ARA PJK'!$A$3:$X$3,0)), F243)</f>
        <v>1539</v>
      </c>
      <c r="G244" s="7">
        <f>_xlfn.IFNA(INDEX('Data ARA PJK'!$A$7:$AW$5000,MATCH(DATE('Graphs ARA PJK'!G$4,MONTH($A244),DAY($A244)),'Data ARA PJK'!$A$7:$A$5000,0), MATCH('Graphs ARA PJK'!B$3,'Data ARA PJK'!$A$3:$X$3,0)), G243)</f>
        <v>1145</v>
      </c>
      <c r="H244" s="7">
        <f t="shared" si="40"/>
        <v>1083</v>
      </c>
      <c r="I244" s="7">
        <f t="shared" si="41"/>
        <v>1745</v>
      </c>
      <c r="J244" s="7">
        <f t="shared" si="42"/>
        <v>662</v>
      </c>
      <c r="K244" s="9">
        <f t="shared" si="43"/>
        <v>45418</v>
      </c>
      <c r="L244" s="13">
        <f t="shared" si="44"/>
        <v>11080.75</v>
      </c>
      <c r="M244" s="13">
        <f t="shared" si="45"/>
        <v>9067.7999999999993</v>
      </c>
      <c r="N244" s="13">
        <f t="shared" si="46"/>
        <v>6877.0499999999993</v>
      </c>
      <c r="O244" s="13">
        <f t="shared" si="47"/>
        <v>8985.25</v>
      </c>
      <c r="P244" s="13">
        <f t="shared" si="48"/>
        <v>9772.65</v>
      </c>
      <c r="Q244" s="13">
        <f t="shared" si="49"/>
        <v>7270.75</v>
      </c>
      <c r="R244" s="13">
        <f t="shared" si="50"/>
        <v>6877.0499999999993</v>
      </c>
      <c r="S244" s="13">
        <f t="shared" si="51"/>
        <v>11080.75</v>
      </c>
      <c r="T244" s="13">
        <f t="shared" si="52"/>
        <v>4203.7000000000007</v>
      </c>
    </row>
    <row r="245" spans="1:20">
      <c r="A245" s="9">
        <v>45417</v>
      </c>
      <c r="B245" s="7">
        <f>_xlfn.IFNA(INDEX('Data ARA PJK'!$A$7:$AW$5000,MATCH(DATE('Graphs ARA PJK'!B$4,MONTH($A245),DAY($A245)),'Data ARA PJK'!$A$7:$A$5000,0), MATCH('Graphs ARA PJK'!B$3,'Data ARA PJK'!$A$3:$X$3,0)), B244)</f>
        <v>1745</v>
      </c>
      <c r="C245" s="7">
        <f>_xlfn.IFNA(INDEX('Data ARA PJK'!$A$7:$AW$5000,MATCH(DATE('Graphs ARA PJK'!C$4,MONTH($A245),DAY($A245)),'Data ARA PJK'!$A$7:$A$5000,0), MATCH('Graphs ARA PJK'!B$3,'Data ARA PJK'!$A$3:$X$3,0)), C244)</f>
        <v>1428</v>
      </c>
      <c r="D245" s="7">
        <f>_xlfn.IFNA(INDEX('Data ARA PJK'!$A$7:$AW$5000,MATCH(DATE('Graphs ARA PJK'!D$4,MONTH($A245),DAY($A245)),'Data ARA PJK'!$A$7:$A$5000,0), MATCH('Graphs ARA PJK'!B$3,'Data ARA PJK'!$A$3:$X$3,0)), D244)</f>
        <v>1083</v>
      </c>
      <c r="E245" s="7">
        <f>_xlfn.IFNA(INDEX('Data ARA PJK'!$A$7:$AW$5000,MATCH(DATE('Graphs ARA PJK'!E$4,MONTH($A245),DAY($A245)),'Data ARA PJK'!$A$7:$A$5000,0), MATCH('Graphs ARA PJK'!B$3,'Data ARA PJK'!$A$3:$X$3,0)), E244)</f>
        <v>1406</v>
      </c>
      <c r="F245" s="7">
        <f>_xlfn.IFNA(INDEX('Data ARA PJK'!$A$7:$AW$5000,MATCH(DATE('Graphs ARA PJK'!F$4,MONTH($A245),DAY($A245)),'Data ARA PJK'!$A$7:$A$5000,0), MATCH('Graphs ARA PJK'!B$3,'Data ARA PJK'!$A$3:$X$3,0)), F244)</f>
        <v>1539</v>
      </c>
      <c r="G245" s="7">
        <f>_xlfn.IFNA(INDEX('Data ARA PJK'!$A$7:$AW$5000,MATCH(DATE('Graphs ARA PJK'!G$4,MONTH($A245),DAY($A245)),'Data ARA PJK'!$A$7:$A$5000,0), MATCH('Graphs ARA PJK'!B$3,'Data ARA PJK'!$A$3:$X$3,0)), G244)</f>
        <v>1145</v>
      </c>
      <c r="H245" s="7">
        <f t="shared" si="40"/>
        <v>1083</v>
      </c>
      <c r="I245" s="7">
        <f t="shared" si="41"/>
        <v>1745</v>
      </c>
      <c r="J245" s="7">
        <f t="shared" si="42"/>
        <v>662</v>
      </c>
      <c r="K245" s="9">
        <f t="shared" si="43"/>
        <v>45417</v>
      </c>
      <c r="L245" s="13">
        <f t="shared" si="44"/>
        <v>11080.75</v>
      </c>
      <c r="M245" s="13">
        <f t="shared" si="45"/>
        <v>9067.7999999999993</v>
      </c>
      <c r="N245" s="13">
        <f t="shared" si="46"/>
        <v>6877.0499999999993</v>
      </c>
      <c r="O245" s="13">
        <f t="shared" si="47"/>
        <v>8928.1</v>
      </c>
      <c r="P245" s="13">
        <f t="shared" si="48"/>
        <v>9772.65</v>
      </c>
      <c r="Q245" s="13">
        <f t="shared" si="49"/>
        <v>7270.75</v>
      </c>
      <c r="R245" s="13">
        <f t="shared" si="50"/>
        <v>6877.0499999999993</v>
      </c>
      <c r="S245" s="13">
        <f t="shared" si="51"/>
        <v>11080.75</v>
      </c>
      <c r="T245" s="13">
        <f t="shared" si="52"/>
        <v>4203.7000000000007</v>
      </c>
    </row>
    <row r="246" spans="1:20">
      <c r="A246" s="9">
        <v>45416</v>
      </c>
      <c r="B246" s="7">
        <f>_xlfn.IFNA(INDEX('Data ARA PJK'!$A$7:$AW$5000,MATCH(DATE('Graphs ARA PJK'!B$4,MONTH($A246),DAY($A246)),'Data ARA PJK'!$A$7:$A$5000,0), MATCH('Graphs ARA PJK'!B$3,'Data ARA PJK'!$A$3:$X$3,0)), B245)</f>
        <v>1745</v>
      </c>
      <c r="C246" s="7">
        <f>_xlfn.IFNA(INDEX('Data ARA PJK'!$A$7:$AW$5000,MATCH(DATE('Graphs ARA PJK'!C$4,MONTH($A246),DAY($A246)),'Data ARA PJK'!$A$7:$A$5000,0), MATCH('Graphs ARA PJK'!B$3,'Data ARA PJK'!$A$3:$X$3,0)), C245)</f>
        <v>1428</v>
      </c>
      <c r="D246" s="7">
        <f>_xlfn.IFNA(INDEX('Data ARA PJK'!$A$7:$AW$5000,MATCH(DATE('Graphs ARA PJK'!D$4,MONTH($A246),DAY($A246)),'Data ARA PJK'!$A$7:$A$5000,0), MATCH('Graphs ARA PJK'!B$3,'Data ARA PJK'!$A$3:$X$3,0)), D245)</f>
        <v>1083</v>
      </c>
      <c r="E246" s="7">
        <f>_xlfn.IFNA(INDEX('Data ARA PJK'!$A$7:$AW$5000,MATCH(DATE('Graphs ARA PJK'!E$4,MONTH($A246),DAY($A246)),'Data ARA PJK'!$A$7:$A$5000,0), MATCH('Graphs ARA PJK'!B$3,'Data ARA PJK'!$A$3:$X$3,0)), E245)</f>
        <v>1406</v>
      </c>
      <c r="F246" s="7">
        <f>_xlfn.IFNA(INDEX('Data ARA PJK'!$A$7:$AW$5000,MATCH(DATE('Graphs ARA PJK'!F$4,MONTH($A246),DAY($A246)),'Data ARA PJK'!$A$7:$A$5000,0), MATCH('Graphs ARA PJK'!B$3,'Data ARA PJK'!$A$3:$X$3,0)), F245)</f>
        <v>1539</v>
      </c>
      <c r="G246" s="7">
        <f>_xlfn.IFNA(INDEX('Data ARA PJK'!$A$7:$AW$5000,MATCH(DATE('Graphs ARA PJK'!G$4,MONTH($A246),DAY($A246)),'Data ARA PJK'!$A$7:$A$5000,0), MATCH('Graphs ARA PJK'!B$3,'Data ARA PJK'!$A$3:$X$3,0)), G245)</f>
        <v>1145</v>
      </c>
      <c r="H246" s="7">
        <f t="shared" si="40"/>
        <v>1083</v>
      </c>
      <c r="I246" s="7">
        <f t="shared" si="41"/>
        <v>1745</v>
      </c>
      <c r="J246" s="7">
        <f t="shared" si="42"/>
        <v>662</v>
      </c>
      <c r="K246" s="9">
        <f t="shared" si="43"/>
        <v>45416</v>
      </c>
      <c r="L246" s="13">
        <f t="shared" si="44"/>
        <v>11080.75</v>
      </c>
      <c r="M246" s="13">
        <f t="shared" si="45"/>
        <v>9067.7999999999993</v>
      </c>
      <c r="N246" s="13">
        <f t="shared" si="46"/>
        <v>6877.0499999999993</v>
      </c>
      <c r="O246" s="13">
        <f t="shared" si="47"/>
        <v>8928.1</v>
      </c>
      <c r="P246" s="13">
        <f t="shared" si="48"/>
        <v>9772.65</v>
      </c>
      <c r="Q246" s="13">
        <f t="shared" si="49"/>
        <v>7270.75</v>
      </c>
      <c r="R246" s="13">
        <f t="shared" si="50"/>
        <v>6877.0499999999993</v>
      </c>
      <c r="S246" s="13">
        <f t="shared" si="51"/>
        <v>11080.75</v>
      </c>
      <c r="T246" s="13">
        <f t="shared" si="52"/>
        <v>4203.7000000000007</v>
      </c>
    </row>
    <row r="247" spans="1:20">
      <c r="A247" s="9">
        <v>45415</v>
      </c>
      <c r="B247" s="7">
        <f>_xlfn.IFNA(INDEX('Data ARA PJK'!$A$7:$AW$5000,MATCH(DATE('Graphs ARA PJK'!B$4,MONTH($A247),DAY($A247)),'Data ARA PJK'!$A$7:$A$5000,0), MATCH('Graphs ARA PJK'!B$3,'Data ARA PJK'!$A$3:$X$3,0)), B246)</f>
        <v>1745</v>
      </c>
      <c r="C247" s="7">
        <f>_xlfn.IFNA(INDEX('Data ARA PJK'!$A$7:$AW$5000,MATCH(DATE('Graphs ARA PJK'!C$4,MONTH($A247),DAY($A247)),'Data ARA PJK'!$A$7:$A$5000,0), MATCH('Graphs ARA PJK'!B$3,'Data ARA PJK'!$A$3:$X$3,0)), C246)</f>
        <v>1428</v>
      </c>
      <c r="D247" s="7">
        <f>_xlfn.IFNA(INDEX('Data ARA PJK'!$A$7:$AW$5000,MATCH(DATE('Graphs ARA PJK'!D$4,MONTH($A247),DAY($A247)),'Data ARA PJK'!$A$7:$A$5000,0), MATCH('Graphs ARA PJK'!B$3,'Data ARA PJK'!$A$3:$X$3,0)), D246)</f>
        <v>1083</v>
      </c>
      <c r="E247" s="7">
        <f>_xlfn.IFNA(INDEX('Data ARA PJK'!$A$7:$AW$5000,MATCH(DATE('Graphs ARA PJK'!E$4,MONTH($A247),DAY($A247)),'Data ARA PJK'!$A$7:$A$5000,0), MATCH('Graphs ARA PJK'!B$3,'Data ARA PJK'!$A$3:$X$3,0)), E246)</f>
        <v>1406</v>
      </c>
      <c r="F247" s="7">
        <f>_xlfn.IFNA(INDEX('Data ARA PJK'!$A$7:$AW$5000,MATCH(DATE('Graphs ARA PJK'!F$4,MONTH($A247),DAY($A247)),'Data ARA PJK'!$A$7:$A$5000,0), MATCH('Graphs ARA PJK'!B$3,'Data ARA PJK'!$A$3:$X$3,0)), F246)</f>
        <v>1574</v>
      </c>
      <c r="G247" s="7">
        <f>_xlfn.IFNA(INDEX('Data ARA PJK'!$A$7:$AW$5000,MATCH(DATE('Graphs ARA PJK'!G$4,MONTH($A247),DAY($A247)),'Data ARA PJK'!$A$7:$A$5000,0), MATCH('Graphs ARA PJK'!B$3,'Data ARA PJK'!$A$3:$X$3,0)), G246)</f>
        <v>1145</v>
      </c>
      <c r="H247" s="7">
        <f t="shared" si="40"/>
        <v>1083</v>
      </c>
      <c r="I247" s="7">
        <f t="shared" si="41"/>
        <v>1745</v>
      </c>
      <c r="J247" s="7">
        <f t="shared" si="42"/>
        <v>662</v>
      </c>
      <c r="K247" s="9">
        <f t="shared" si="43"/>
        <v>45415</v>
      </c>
      <c r="L247" s="13">
        <f t="shared" si="44"/>
        <v>11080.75</v>
      </c>
      <c r="M247" s="13">
        <f t="shared" si="45"/>
        <v>9067.7999999999993</v>
      </c>
      <c r="N247" s="13">
        <f t="shared" si="46"/>
        <v>6877.0499999999993</v>
      </c>
      <c r="O247" s="13">
        <f t="shared" si="47"/>
        <v>8928.1</v>
      </c>
      <c r="P247" s="13">
        <f t="shared" si="48"/>
        <v>9994.9</v>
      </c>
      <c r="Q247" s="13">
        <f t="shared" si="49"/>
        <v>7270.75</v>
      </c>
      <c r="R247" s="13">
        <f t="shared" si="50"/>
        <v>6877.0499999999993</v>
      </c>
      <c r="S247" s="13">
        <f t="shared" si="51"/>
        <v>11080.75</v>
      </c>
      <c r="T247" s="13">
        <f t="shared" si="52"/>
        <v>4203.7000000000007</v>
      </c>
    </row>
    <row r="248" spans="1:20">
      <c r="A248" s="9">
        <v>45414</v>
      </c>
      <c r="B248" s="7">
        <f>_xlfn.IFNA(INDEX('Data ARA PJK'!$A$7:$AW$5000,MATCH(DATE('Graphs ARA PJK'!B$4,MONTH($A248),DAY($A248)),'Data ARA PJK'!$A$7:$A$5000,0), MATCH('Graphs ARA PJK'!B$3,'Data ARA PJK'!$A$3:$X$3,0)), B247)</f>
        <v>1745</v>
      </c>
      <c r="C248" s="7">
        <f>_xlfn.IFNA(INDEX('Data ARA PJK'!$A$7:$AW$5000,MATCH(DATE('Graphs ARA PJK'!C$4,MONTH($A248),DAY($A248)),'Data ARA PJK'!$A$7:$A$5000,0), MATCH('Graphs ARA PJK'!B$3,'Data ARA PJK'!$A$3:$X$3,0)), C247)</f>
        <v>1428</v>
      </c>
      <c r="D248" s="7">
        <f>_xlfn.IFNA(INDEX('Data ARA PJK'!$A$7:$AW$5000,MATCH(DATE('Graphs ARA PJK'!D$4,MONTH($A248),DAY($A248)),'Data ARA PJK'!$A$7:$A$5000,0), MATCH('Graphs ARA PJK'!B$3,'Data ARA PJK'!$A$3:$X$3,0)), D247)</f>
        <v>1083</v>
      </c>
      <c r="E248" s="7">
        <f>_xlfn.IFNA(INDEX('Data ARA PJK'!$A$7:$AW$5000,MATCH(DATE('Graphs ARA PJK'!E$4,MONTH($A248),DAY($A248)),'Data ARA PJK'!$A$7:$A$5000,0), MATCH('Graphs ARA PJK'!B$3,'Data ARA PJK'!$A$3:$X$3,0)), E247)</f>
        <v>1406</v>
      </c>
      <c r="F248" s="7">
        <f>_xlfn.IFNA(INDEX('Data ARA PJK'!$A$7:$AW$5000,MATCH(DATE('Graphs ARA PJK'!F$4,MONTH($A248),DAY($A248)),'Data ARA PJK'!$A$7:$A$5000,0), MATCH('Graphs ARA PJK'!B$3,'Data ARA PJK'!$A$3:$X$3,0)), F247)</f>
        <v>1574</v>
      </c>
      <c r="G248" s="7">
        <f>_xlfn.IFNA(INDEX('Data ARA PJK'!$A$7:$AW$5000,MATCH(DATE('Graphs ARA PJK'!G$4,MONTH($A248),DAY($A248)),'Data ARA PJK'!$A$7:$A$5000,0), MATCH('Graphs ARA PJK'!B$3,'Data ARA PJK'!$A$3:$X$3,0)), G247)</f>
        <v>1205</v>
      </c>
      <c r="H248" s="7">
        <f t="shared" si="40"/>
        <v>1083</v>
      </c>
      <c r="I248" s="7">
        <f t="shared" si="41"/>
        <v>1745</v>
      </c>
      <c r="J248" s="7">
        <f t="shared" si="42"/>
        <v>662</v>
      </c>
      <c r="K248" s="9">
        <f t="shared" si="43"/>
        <v>45414</v>
      </c>
      <c r="L248" s="13">
        <f t="shared" si="44"/>
        <v>11080.75</v>
      </c>
      <c r="M248" s="13">
        <f t="shared" si="45"/>
        <v>9067.7999999999993</v>
      </c>
      <c r="N248" s="13">
        <f t="shared" si="46"/>
        <v>6877.0499999999993</v>
      </c>
      <c r="O248" s="13">
        <f t="shared" si="47"/>
        <v>8928.1</v>
      </c>
      <c r="P248" s="13">
        <f t="shared" si="48"/>
        <v>9994.9</v>
      </c>
      <c r="Q248" s="13">
        <f t="shared" si="49"/>
        <v>7651.75</v>
      </c>
      <c r="R248" s="13">
        <f t="shared" si="50"/>
        <v>6877.0499999999993</v>
      </c>
      <c r="S248" s="13">
        <f t="shared" si="51"/>
        <v>11080.75</v>
      </c>
      <c r="T248" s="13">
        <f t="shared" si="52"/>
        <v>4203.7000000000007</v>
      </c>
    </row>
    <row r="249" spans="1:20">
      <c r="A249" s="9">
        <v>45413</v>
      </c>
      <c r="B249" s="7">
        <f>_xlfn.IFNA(INDEX('Data ARA PJK'!$A$7:$AW$5000,MATCH(DATE('Graphs ARA PJK'!B$4,MONTH($A249),DAY($A249)),'Data ARA PJK'!$A$7:$A$5000,0), MATCH('Graphs ARA PJK'!B$3,'Data ARA PJK'!$A$3:$X$3,0)), B248)</f>
        <v>1745</v>
      </c>
      <c r="C249" s="7">
        <f>_xlfn.IFNA(INDEX('Data ARA PJK'!$A$7:$AW$5000,MATCH(DATE('Graphs ARA PJK'!C$4,MONTH($A249),DAY($A249)),'Data ARA PJK'!$A$7:$A$5000,0), MATCH('Graphs ARA PJK'!B$3,'Data ARA PJK'!$A$3:$X$3,0)), C248)</f>
        <v>1428</v>
      </c>
      <c r="D249" s="7">
        <f>_xlfn.IFNA(INDEX('Data ARA PJK'!$A$7:$AW$5000,MATCH(DATE('Graphs ARA PJK'!D$4,MONTH($A249),DAY($A249)),'Data ARA PJK'!$A$7:$A$5000,0), MATCH('Graphs ARA PJK'!B$3,'Data ARA PJK'!$A$3:$X$3,0)), D248)</f>
        <v>1083</v>
      </c>
      <c r="E249" s="7">
        <f>_xlfn.IFNA(INDEX('Data ARA PJK'!$A$7:$AW$5000,MATCH(DATE('Graphs ARA PJK'!E$4,MONTH($A249),DAY($A249)),'Data ARA PJK'!$A$7:$A$5000,0), MATCH('Graphs ARA PJK'!B$3,'Data ARA PJK'!$A$3:$X$3,0)), E248)</f>
        <v>1406</v>
      </c>
      <c r="F249" s="7">
        <f>_xlfn.IFNA(INDEX('Data ARA PJK'!$A$7:$AW$5000,MATCH(DATE('Graphs ARA PJK'!F$4,MONTH($A249),DAY($A249)),'Data ARA PJK'!$A$7:$A$5000,0), MATCH('Graphs ARA PJK'!B$3,'Data ARA PJK'!$A$3:$X$3,0)), F248)</f>
        <v>1574</v>
      </c>
      <c r="G249" s="7">
        <f>_xlfn.IFNA(INDEX('Data ARA PJK'!$A$7:$AW$5000,MATCH(DATE('Graphs ARA PJK'!G$4,MONTH($A249),DAY($A249)),'Data ARA PJK'!$A$7:$A$5000,0), MATCH('Graphs ARA PJK'!B$3,'Data ARA PJK'!$A$3:$X$3,0)), G248)</f>
        <v>1205</v>
      </c>
      <c r="H249" s="7">
        <f t="shared" si="40"/>
        <v>1083</v>
      </c>
      <c r="I249" s="7">
        <f t="shared" si="41"/>
        <v>1745</v>
      </c>
      <c r="J249" s="7">
        <f t="shared" si="42"/>
        <v>662</v>
      </c>
      <c r="K249" s="9">
        <f t="shared" si="43"/>
        <v>45413</v>
      </c>
      <c r="L249" s="13">
        <f t="shared" si="44"/>
        <v>11080.75</v>
      </c>
      <c r="M249" s="13">
        <f t="shared" si="45"/>
        <v>9067.7999999999993</v>
      </c>
      <c r="N249" s="13">
        <f t="shared" si="46"/>
        <v>6877.0499999999993</v>
      </c>
      <c r="O249" s="13">
        <f t="shared" si="47"/>
        <v>8928.1</v>
      </c>
      <c r="P249" s="13">
        <f t="shared" si="48"/>
        <v>9994.9</v>
      </c>
      <c r="Q249" s="13">
        <f t="shared" si="49"/>
        <v>7651.75</v>
      </c>
      <c r="R249" s="13">
        <f t="shared" si="50"/>
        <v>6877.0499999999993</v>
      </c>
      <c r="S249" s="13">
        <f t="shared" si="51"/>
        <v>11080.75</v>
      </c>
      <c r="T249" s="13">
        <f t="shared" si="52"/>
        <v>4203.7000000000007</v>
      </c>
    </row>
    <row r="250" spans="1:20">
      <c r="A250" s="9">
        <v>45412</v>
      </c>
      <c r="B250" s="7">
        <f>_xlfn.IFNA(INDEX('Data ARA PJK'!$A$7:$AW$5000,MATCH(DATE('Graphs ARA PJK'!B$4,MONTH($A250),DAY($A250)),'Data ARA PJK'!$A$7:$A$5000,0), MATCH('Graphs ARA PJK'!B$3,'Data ARA PJK'!$A$3:$X$3,0)), B249)</f>
        <v>1745</v>
      </c>
      <c r="C250" s="7">
        <f>_xlfn.IFNA(INDEX('Data ARA PJK'!$A$7:$AW$5000,MATCH(DATE('Graphs ARA PJK'!C$4,MONTH($A250),DAY($A250)),'Data ARA PJK'!$A$7:$A$5000,0), MATCH('Graphs ARA PJK'!B$3,'Data ARA PJK'!$A$3:$X$3,0)), C249)</f>
        <v>1533</v>
      </c>
      <c r="D250" s="7">
        <f>_xlfn.IFNA(INDEX('Data ARA PJK'!$A$7:$AW$5000,MATCH(DATE('Graphs ARA PJK'!D$4,MONTH($A250),DAY($A250)),'Data ARA PJK'!$A$7:$A$5000,0), MATCH('Graphs ARA PJK'!B$3,'Data ARA PJK'!$A$3:$X$3,0)), D249)</f>
        <v>1083</v>
      </c>
      <c r="E250" s="7">
        <f>_xlfn.IFNA(INDEX('Data ARA PJK'!$A$7:$AW$5000,MATCH(DATE('Graphs ARA PJK'!E$4,MONTH($A250),DAY($A250)),'Data ARA PJK'!$A$7:$A$5000,0), MATCH('Graphs ARA PJK'!B$3,'Data ARA PJK'!$A$3:$X$3,0)), E249)</f>
        <v>1406</v>
      </c>
      <c r="F250" s="7">
        <f>_xlfn.IFNA(INDEX('Data ARA PJK'!$A$7:$AW$5000,MATCH(DATE('Graphs ARA PJK'!F$4,MONTH($A250),DAY($A250)),'Data ARA PJK'!$A$7:$A$5000,0), MATCH('Graphs ARA PJK'!B$3,'Data ARA PJK'!$A$3:$X$3,0)), F249)</f>
        <v>1574</v>
      </c>
      <c r="G250" s="7">
        <f>_xlfn.IFNA(INDEX('Data ARA PJK'!$A$7:$AW$5000,MATCH(DATE('Graphs ARA PJK'!G$4,MONTH($A250),DAY($A250)),'Data ARA PJK'!$A$7:$A$5000,0), MATCH('Graphs ARA PJK'!B$3,'Data ARA PJK'!$A$3:$X$3,0)), G249)</f>
        <v>1205</v>
      </c>
      <c r="H250" s="7">
        <f t="shared" si="40"/>
        <v>1083</v>
      </c>
      <c r="I250" s="7">
        <f t="shared" si="41"/>
        <v>1745</v>
      </c>
      <c r="J250" s="7">
        <f t="shared" si="42"/>
        <v>662</v>
      </c>
      <c r="K250" s="9">
        <f t="shared" si="43"/>
        <v>45412</v>
      </c>
      <c r="L250" s="13">
        <f t="shared" si="44"/>
        <v>11080.75</v>
      </c>
      <c r="M250" s="13">
        <f t="shared" si="45"/>
        <v>9734.5499999999993</v>
      </c>
      <c r="N250" s="13">
        <f t="shared" si="46"/>
        <v>6877.0499999999993</v>
      </c>
      <c r="O250" s="13">
        <f t="shared" si="47"/>
        <v>8928.1</v>
      </c>
      <c r="P250" s="13">
        <f t="shared" si="48"/>
        <v>9994.9</v>
      </c>
      <c r="Q250" s="13">
        <f t="shared" si="49"/>
        <v>7651.75</v>
      </c>
      <c r="R250" s="13">
        <f t="shared" si="50"/>
        <v>6877.0499999999993</v>
      </c>
      <c r="S250" s="13">
        <f t="shared" si="51"/>
        <v>11080.75</v>
      </c>
      <c r="T250" s="13">
        <f t="shared" si="52"/>
        <v>4203.7000000000007</v>
      </c>
    </row>
    <row r="251" spans="1:20">
      <c r="A251" s="9">
        <v>45411</v>
      </c>
      <c r="B251" s="7">
        <f>_xlfn.IFNA(INDEX('Data ARA PJK'!$A$7:$AW$5000,MATCH(DATE('Graphs ARA PJK'!B$4,MONTH($A251),DAY($A251)),'Data ARA PJK'!$A$7:$A$5000,0), MATCH('Graphs ARA PJK'!B$3,'Data ARA PJK'!$A$3:$X$3,0)), B250)</f>
        <v>1745</v>
      </c>
      <c r="C251" s="7">
        <f>_xlfn.IFNA(INDEX('Data ARA PJK'!$A$7:$AW$5000,MATCH(DATE('Graphs ARA PJK'!C$4,MONTH($A251),DAY($A251)),'Data ARA PJK'!$A$7:$A$5000,0), MATCH('Graphs ARA PJK'!B$3,'Data ARA PJK'!$A$3:$X$3,0)), C250)</f>
        <v>1533</v>
      </c>
      <c r="D251" s="7">
        <f>_xlfn.IFNA(INDEX('Data ARA PJK'!$A$7:$AW$5000,MATCH(DATE('Graphs ARA PJK'!D$4,MONTH($A251),DAY($A251)),'Data ARA PJK'!$A$7:$A$5000,0), MATCH('Graphs ARA PJK'!B$3,'Data ARA PJK'!$A$3:$X$3,0)), D250)</f>
        <v>967</v>
      </c>
      <c r="E251" s="7">
        <f>_xlfn.IFNA(INDEX('Data ARA PJK'!$A$7:$AW$5000,MATCH(DATE('Graphs ARA PJK'!E$4,MONTH($A251),DAY($A251)),'Data ARA PJK'!$A$7:$A$5000,0), MATCH('Graphs ARA PJK'!B$3,'Data ARA PJK'!$A$3:$X$3,0)), E250)</f>
        <v>1406</v>
      </c>
      <c r="F251" s="7">
        <f>_xlfn.IFNA(INDEX('Data ARA PJK'!$A$7:$AW$5000,MATCH(DATE('Graphs ARA PJK'!F$4,MONTH($A251),DAY($A251)),'Data ARA PJK'!$A$7:$A$5000,0), MATCH('Graphs ARA PJK'!B$3,'Data ARA PJK'!$A$3:$X$3,0)), F250)</f>
        <v>1574</v>
      </c>
      <c r="G251" s="7">
        <f>_xlfn.IFNA(INDEX('Data ARA PJK'!$A$7:$AW$5000,MATCH(DATE('Graphs ARA PJK'!G$4,MONTH($A251),DAY($A251)),'Data ARA PJK'!$A$7:$A$5000,0), MATCH('Graphs ARA PJK'!B$3,'Data ARA PJK'!$A$3:$X$3,0)), G250)</f>
        <v>1205</v>
      </c>
      <c r="H251" s="7">
        <f t="shared" si="40"/>
        <v>967</v>
      </c>
      <c r="I251" s="7">
        <f t="shared" si="41"/>
        <v>1745</v>
      </c>
      <c r="J251" s="7">
        <f t="shared" si="42"/>
        <v>778</v>
      </c>
      <c r="K251" s="9">
        <f t="shared" si="43"/>
        <v>45411</v>
      </c>
      <c r="L251" s="13">
        <f t="shared" si="44"/>
        <v>11080.75</v>
      </c>
      <c r="M251" s="13">
        <f t="shared" si="45"/>
        <v>9734.5499999999993</v>
      </c>
      <c r="N251" s="13">
        <f t="shared" si="46"/>
        <v>6140.45</v>
      </c>
      <c r="O251" s="13">
        <f t="shared" si="47"/>
        <v>8928.1</v>
      </c>
      <c r="P251" s="13">
        <f t="shared" si="48"/>
        <v>9994.9</v>
      </c>
      <c r="Q251" s="13">
        <f t="shared" si="49"/>
        <v>7651.75</v>
      </c>
      <c r="R251" s="13">
        <f t="shared" si="50"/>
        <v>6140.45</v>
      </c>
      <c r="S251" s="13">
        <f t="shared" si="51"/>
        <v>11080.75</v>
      </c>
      <c r="T251" s="13">
        <f t="shared" si="52"/>
        <v>4940.3</v>
      </c>
    </row>
    <row r="252" spans="1:20">
      <c r="A252" s="9">
        <v>45410</v>
      </c>
      <c r="B252" s="7">
        <f>_xlfn.IFNA(INDEX('Data ARA PJK'!$A$7:$AW$5000,MATCH(DATE('Graphs ARA PJK'!B$4,MONTH($A252),DAY($A252)),'Data ARA PJK'!$A$7:$A$5000,0), MATCH('Graphs ARA PJK'!B$3,'Data ARA PJK'!$A$3:$X$3,0)), B251)</f>
        <v>1745</v>
      </c>
      <c r="C252" s="7">
        <f>_xlfn.IFNA(INDEX('Data ARA PJK'!$A$7:$AW$5000,MATCH(DATE('Graphs ARA PJK'!C$4,MONTH($A252),DAY($A252)),'Data ARA PJK'!$A$7:$A$5000,0), MATCH('Graphs ARA PJK'!B$3,'Data ARA PJK'!$A$3:$X$3,0)), C251)</f>
        <v>1533</v>
      </c>
      <c r="D252" s="7">
        <f>_xlfn.IFNA(INDEX('Data ARA PJK'!$A$7:$AW$5000,MATCH(DATE('Graphs ARA PJK'!D$4,MONTH($A252),DAY($A252)),'Data ARA PJK'!$A$7:$A$5000,0), MATCH('Graphs ARA PJK'!B$3,'Data ARA PJK'!$A$3:$X$3,0)), D251)</f>
        <v>967</v>
      </c>
      <c r="E252" s="7">
        <f>_xlfn.IFNA(INDEX('Data ARA PJK'!$A$7:$AW$5000,MATCH(DATE('Graphs ARA PJK'!E$4,MONTH($A252),DAY($A252)),'Data ARA PJK'!$A$7:$A$5000,0), MATCH('Graphs ARA PJK'!B$3,'Data ARA PJK'!$A$3:$X$3,0)), E251)</f>
        <v>1235</v>
      </c>
      <c r="F252" s="7">
        <f>_xlfn.IFNA(INDEX('Data ARA PJK'!$A$7:$AW$5000,MATCH(DATE('Graphs ARA PJK'!F$4,MONTH($A252),DAY($A252)),'Data ARA PJK'!$A$7:$A$5000,0), MATCH('Graphs ARA PJK'!B$3,'Data ARA PJK'!$A$3:$X$3,0)), F251)</f>
        <v>1574</v>
      </c>
      <c r="G252" s="7">
        <f>_xlfn.IFNA(INDEX('Data ARA PJK'!$A$7:$AW$5000,MATCH(DATE('Graphs ARA PJK'!G$4,MONTH($A252),DAY($A252)),'Data ARA PJK'!$A$7:$A$5000,0), MATCH('Graphs ARA PJK'!B$3,'Data ARA PJK'!$A$3:$X$3,0)), G251)</f>
        <v>1205</v>
      </c>
      <c r="H252" s="7">
        <f t="shared" si="40"/>
        <v>967</v>
      </c>
      <c r="I252" s="7">
        <f t="shared" si="41"/>
        <v>1745</v>
      </c>
      <c r="J252" s="7">
        <f t="shared" si="42"/>
        <v>778</v>
      </c>
      <c r="K252" s="9">
        <f t="shared" si="43"/>
        <v>45410</v>
      </c>
      <c r="L252" s="13">
        <f t="shared" si="44"/>
        <v>11080.75</v>
      </c>
      <c r="M252" s="13">
        <f t="shared" si="45"/>
        <v>9734.5499999999993</v>
      </c>
      <c r="N252" s="13">
        <f t="shared" si="46"/>
        <v>6140.45</v>
      </c>
      <c r="O252" s="13">
        <f t="shared" si="47"/>
        <v>7842.25</v>
      </c>
      <c r="P252" s="13">
        <f t="shared" si="48"/>
        <v>9994.9</v>
      </c>
      <c r="Q252" s="13">
        <f t="shared" si="49"/>
        <v>7651.75</v>
      </c>
      <c r="R252" s="13">
        <f t="shared" si="50"/>
        <v>6140.45</v>
      </c>
      <c r="S252" s="13">
        <f t="shared" si="51"/>
        <v>11080.75</v>
      </c>
      <c r="T252" s="13">
        <f t="shared" si="52"/>
        <v>4940.3</v>
      </c>
    </row>
    <row r="253" spans="1:20">
      <c r="A253" s="9">
        <v>45409</v>
      </c>
      <c r="B253" s="7">
        <f>_xlfn.IFNA(INDEX('Data ARA PJK'!$A$7:$AW$5000,MATCH(DATE('Graphs ARA PJK'!B$4,MONTH($A253),DAY($A253)),'Data ARA PJK'!$A$7:$A$5000,0), MATCH('Graphs ARA PJK'!B$3,'Data ARA PJK'!$A$3:$X$3,0)), B252)</f>
        <v>1745</v>
      </c>
      <c r="C253" s="7">
        <f>_xlfn.IFNA(INDEX('Data ARA PJK'!$A$7:$AW$5000,MATCH(DATE('Graphs ARA PJK'!C$4,MONTH($A253),DAY($A253)),'Data ARA PJK'!$A$7:$A$5000,0), MATCH('Graphs ARA PJK'!B$3,'Data ARA PJK'!$A$3:$X$3,0)), C252)</f>
        <v>1533</v>
      </c>
      <c r="D253" s="7">
        <f>_xlfn.IFNA(INDEX('Data ARA PJK'!$A$7:$AW$5000,MATCH(DATE('Graphs ARA PJK'!D$4,MONTH($A253),DAY($A253)),'Data ARA PJK'!$A$7:$A$5000,0), MATCH('Graphs ARA PJK'!B$3,'Data ARA PJK'!$A$3:$X$3,0)), D252)</f>
        <v>967</v>
      </c>
      <c r="E253" s="7">
        <f>_xlfn.IFNA(INDEX('Data ARA PJK'!$A$7:$AW$5000,MATCH(DATE('Graphs ARA PJK'!E$4,MONTH($A253),DAY($A253)),'Data ARA PJK'!$A$7:$A$5000,0), MATCH('Graphs ARA PJK'!B$3,'Data ARA PJK'!$A$3:$X$3,0)), E252)</f>
        <v>1235</v>
      </c>
      <c r="F253" s="7">
        <f>_xlfn.IFNA(INDEX('Data ARA PJK'!$A$7:$AW$5000,MATCH(DATE('Graphs ARA PJK'!F$4,MONTH($A253),DAY($A253)),'Data ARA PJK'!$A$7:$A$5000,0), MATCH('Graphs ARA PJK'!B$3,'Data ARA PJK'!$A$3:$X$3,0)), F252)</f>
        <v>1574</v>
      </c>
      <c r="G253" s="7">
        <f>_xlfn.IFNA(INDEX('Data ARA PJK'!$A$7:$AW$5000,MATCH(DATE('Graphs ARA PJK'!G$4,MONTH($A253),DAY($A253)),'Data ARA PJK'!$A$7:$A$5000,0), MATCH('Graphs ARA PJK'!B$3,'Data ARA PJK'!$A$3:$X$3,0)), G252)</f>
        <v>1205</v>
      </c>
      <c r="H253" s="7">
        <f t="shared" si="40"/>
        <v>967</v>
      </c>
      <c r="I253" s="7">
        <f t="shared" si="41"/>
        <v>1745</v>
      </c>
      <c r="J253" s="7">
        <f t="shared" si="42"/>
        <v>778</v>
      </c>
      <c r="K253" s="9">
        <f t="shared" si="43"/>
        <v>45409</v>
      </c>
      <c r="L253" s="13">
        <f t="shared" si="44"/>
        <v>11080.75</v>
      </c>
      <c r="M253" s="13">
        <f t="shared" si="45"/>
        <v>9734.5499999999993</v>
      </c>
      <c r="N253" s="13">
        <f t="shared" si="46"/>
        <v>6140.45</v>
      </c>
      <c r="O253" s="13">
        <f t="shared" si="47"/>
        <v>7842.25</v>
      </c>
      <c r="P253" s="13">
        <f t="shared" si="48"/>
        <v>9994.9</v>
      </c>
      <c r="Q253" s="13">
        <f t="shared" si="49"/>
        <v>7651.75</v>
      </c>
      <c r="R253" s="13">
        <f t="shared" si="50"/>
        <v>6140.45</v>
      </c>
      <c r="S253" s="13">
        <f t="shared" si="51"/>
        <v>11080.75</v>
      </c>
      <c r="T253" s="13">
        <f t="shared" si="52"/>
        <v>4940.3</v>
      </c>
    </row>
    <row r="254" spans="1:20">
      <c r="A254" s="9">
        <v>45408</v>
      </c>
      <c r="B254" s="7">
        <f>_xlfn.IFNA(INDEX('Data ARA PJK'!$A$7:$AW$5000,MATCH(DATE('Graphs ARA PJK'!B$4,MONTH($A254),DAY($A254)),'Data ARA PJK'!$A$7:$A$5000,0), MATCH('Graphs ARA PJK'!B$3,'Data ARA PJK'!$A$3:$X$3,0)), B253)</f>
        <v>1745</v>
      </c>
      <c r="C254" s="7">
        <f>_xlfn.IFNA(INDEX('Data ARA PJK'!$A$7:$AW$5000,MATCH(DATE('Graphs ARA PJK'!C$4,MONTH($A254),DAY($A254)),'Data ARA PJK'!$A$7:$A$5000,0), MATCH('Graphs ARA PJK'!B$3,'Data ARA PJK'!$A$3:$X$3,0)), C253)</f>
        <v>1533</v>
      </c>
      <c r="D254" s="7">
        <f>_xlfn.IFNA(INDEX('Data ARA PJK'!$A$7:$AW$5000,MATCH(DATE('Graphs ARA PJK'!D$4,MONTH($A254),DAY($A254)),'Data ARA PJK'!$A$7:$A$5000,0), MATCH('Graphs ARA PJK'!B$3,'Data ARA PJK'!$A$3:$X$3,0)), D253)</f>
        <v>967</v>
      </c>
      <c r="E254" s="7">
        <f>_xlfn.IFNA(INDEX('Data ARA PJK'!$A$7:$AW$5000,MATCH(DATE('Graphs ARA PJK'!E$4,MONTH($A254),DAY($A254)),'Data ARA PJK'!$A$7:$A$5000,0), MATCH('Graphs ARA PJK'!B$3,'Data ARA PJK'!$A$3:$X$3,0)), E253)</f>
        <v>1235</v>
      </c>
      <c r="F254" s="7">
        <f>_xlfn.IFNA(INDEX('Data ARA PJK'!$A$7:$AW$5000,MATCH(DATE('Graphs ARA PJK'!F$4,MONTH($A254),DAY($A254)),'Data ARA PJK'!$A$7:$A$5000,0), MATCH('Graphs ARA PJK'!B$3,'Data ARA PJK'!$A$3:$X$3,0)), F253)</f>
        <v>1607</v>
      </c>
      <c r="G254" s="7">
        <f>_xlfn.IFNA(INDEX('Data ARA PJK'!$A$7:$AW$5000,MATCH(DATE('Graphs ARA PJK'!G$4,MONTH($A254),DAY($A254)),'Data ARA PJK'!$A$7:$A$5000,0), MATCH('Graphs ARA PJK'!B$3,'Data ARA PJK'!$A$3:$X$3,0)), G253)</f>
        <v>1205</v>
      </c>
      <c r="H254" s="7">
        <f t="shared" si="40"/>
        <v>967</v>
      </c>
      <c r="I254" s="7">
        <f t="shared" si="41"/>
        <v>1745</v>
      </c>
      <c r="J254" s="7">
        <f t="shared" si="42"/>
        <v>778</v>
      </c>
      <c r="K254" s="9">
        <f t="shared" si="43"/>
        <v>45408</v>
      </c>
      <c r="L254" s="13">
        <f t="shared" si="44"/>
        <v>11080.75</v>
      </c>
      <c r="M254" s="13">
        <f t="shared" si="45"/>
        <v>9734.5499999999993</v>
      </c>
      <c r="N254" s="13">
        <f t="shared" si="46"/>
        <v>6140.45</v>
      </c>
      <c r="O254" s="13">
        <f t="shared" si="47"/>
        <v>7842.25</v>
      </c>
      <c r="P254" s="13">
        <f t="shared" si="48"/>
        <v>10204.449999999999</v>
      </c>
      <c r="Q254" s="13">
        <f t="shared" si="49"/>
        <v>7651.75</v>
      </c>
      <c r="R254" s="13">
        <f t="shared" si="50"/>
        <v>6140.45</v>
      </c>
      <c r="S254" s="13">
        <f t="shared" si="51"/>
        <v>11080.75</v>
      </c>
      <c r="T254" s="13">
        <f t="shared" si="52"/>
        <v>4940.3</v>
      </c>
    </row>
    <row r="255" spans="1:20">
      <c r="A255" s="9">
        <v>45407</v>
      </c>
      <c r="B255" s="7">
        <f>_xlfn.IFNA(INDEX('Data ARA PJK'!$A$7:$AW$5000,MATCH(DATE('Graphs ARA PJK'!B$4,MONTH($A255),DAY($A255)),'Data ARA PJK'!$A$7:$A$5000,0), MATCH('Graphs ARA PJK'!B$3,'Data ARA PJK'!$A$3:$X$3,0)), B254)</f>
        <v>1745</v>
      </c>
      <c r="C255" s="7">
        <f>_xlfn.IFNA(INDEX('Data ARA PJK'!$A$7:$AW$5000,MATCH(DATE('Graphs ARA PJK'!C$4,MONTH($A255),DAY($A255)),'Data ARA PJK'!$A$7:$A$5000,0), MATCH('Graphs ARA PJK'!B$3,'Data ARA PJK'!$A$3:$X$3,0)), C254)</f>
        <v>1533</v>
      </c>
      <c r="D255" s="7">
        <f>_xlfn.IFNA(INDEX('Data ARA PJK'!$A$7:$AW$5000,MATCH(DATE('Graphs ARA PJK'!D$4,MONTH($A255),DAY($A255)),'Data ARA PJK'!$A$7:$A$5000,0), MATCH('Graphs ARA PJK'!B$3,'Data ARA PJK'!$A$3:$X$3,0)), D254)</f>
        <v>967</v>
      </c>
      <c r="E255" s="7">
        <f>_xlfn.IFNA(INDEX('Data ARA PJK'!$A$7:$AW$5000,MATCH(DATE('Graphs ARA PJK'!E$4,MONTH($A255),DAY($A255)),'Data ARA PJK'!$A$7:$A$5000,0), MATCH('Graphs ARA PJK'!B$3,'Data ARA PJK'!$A$3:$X$3,0)), E254)</f>
        <v>1235</v>
      </c>
      <c r="F255" s="7">
        <f>_xlfn.IFNA(INDEX('Data ARA PJK'!$A$7:$AW$5000,MATCH(DATE('Graphs ARA PJK'!F$4,MONTH($A255),DAY($A255)),'Data ARA PJK'!$A$7:$A$5000,0), MATCH('Graphs ARA PJK'!B$3,'Data ARA PJK'!$A$3:$X$3,0)), F254)</f>
        <v>1607</v>
      </c>
      <c r="G255" s="7">
        <f>_xlfn.IFNA(INDEX('Data ARA PJK'!$A$7:$AW$5000,MATCH(DATE('Graphs ARA PJK'!G$4,MONTH($A255),DAY($A255)),'Data ARA PJK'!$A$7:$A$5000,0), MATCH('Graphs ARA PJK'!B$3,'Data ARA PJK'!$A$3:$X$3,0)), G254)</f>
        <v>1161</v>
      </c>
      <c r="H255" s="7">
        <f t="shared" si="40"/>
        <v>967</v>
      </c>
      <c r="I255" s="7">
        <f t="shared" si="41"/>
        <v>1745</v>
      </c>
      <c r="J255" s="7">
        <f t="shared" si="42"/>
        <v>778</v>
      </c>
      <c r="K255" s="9">
        <f t="shared" si="43"/>
        <v>45407</v>
      </c>
      <c r="L255" s="13">
        <f t="shared" si="44"/>
        <v>11080.75</v>
      </c>
      <c r="M255" s="13">
        <f t="shared" si="45"/>
        <v>9734.5499999999993</v>
      </c>
      <c r="N255" s="13">
        <f t="shared" si="46"/>
        <v>6140.45</v>
      </c>
      <c r="O255" s="13">
        <f t="shared" si="47"/>
        <v>7842.25</v>
      </c>
      <c r="P255" s="13">
        <f t="shared" si="48"/>
        <v>10204.449999999999</v>
      </c>
      <c r="Q255" s="13">
        <f t="shared" si="49"/>
        <v>7372.3499999999995</v>
      </c>
      <c r="R255" s="13">
        <f t="shared" si="50"/>
        <v>6140.45</v>
      </c>
      <c r="S255" s="13">
        <f t="shared" si="51"/>
        <v>11080.75</v>
      </c>
      <c r="T255" s="13">
        <f t="shared" si="52"/>
        <v>4940.3</v>
      </c>
    </row>
    <row r="256" spans="1:20">
      <c r="A256" s="9">
        <v>45406</v>
      </c>
      <c r="B256" s="7">
        <f>_xlfn.IFNA(INDEX('Data ARA PJK'!$A$7:$AW$5000,MATCH(DATE('Graphs ARA PJK'!B$4,MONTH($A256),DAY($A256)),'Data ARA PJK'!$A$7:$A$5000,0), MATCH('Graphs ARA PJK'!B$3,'Data ARA PJK'!$A$3:$X$3,0)), B255)</f>
        <v>1357</v>
      </c>
      <c r="C256" s="7">
        <f>_xlfn.IFNA(INDEX('Data ARA PJK'!$A$7:$AW$5000,MATCH(DATE('Graphs ARA PJK'!C$4,MONTH($A256),DAY($A256)),'Data ARA PJK'!$A$7:$A$5000,0), MATCH('Graphs ARA PJK'!B$3,'Data ARA PJK'!$A$3:$X$3,0)), C255)</f>
        <v>1533</v>
      </c>
      <c r="D256" s="7">
        <f>_xlfn.IFNA(INDEX('Data ARA PJK'!$A$7:$AW$5000,MATCH(DATE('Graphs ARA PJK'!D$4,MONTH($A256),DAY($A256)),'Data ARA PJK'!$A$7:$A$5000,0), MATCH('Graphs ARA PJK'!B$3,'Data ARA PJK'!$A$3:$X$3,0)), D255)</f>
        <v>967</v>
      </c>
      <c r="E256" s="7">
        <f>_xlfn.IFNA(INDEX('Data ARA PJK'!$A$7:$AW$5000,MATCH(DATE('Graphs ARA PJK'!E$4,MONTH($A256),DAY($A256)),'Data ARA PJK'!$A$7:$A$5000,0), MATCH('Graphs ARA PJK'!B$3,'Data ARA PJK'!$A$3:$X$3,0)), E255)</f>
        <v>1235</v>
      </c>
      <c r="F256" s="7">
        <f>_xlfn.IFNA(INDEX('Data ARA PJK'!$A$7:$AW$5000,MATCH(DATE('Graphs ARA PJK'!F$4,MONTH($A256),DAY($A256)),'Data ARA PJK'!$A$7:$A$5000,0), MATCH('Graphs ARA PJK'!B$3,'Data ARA PJK'!$A$3:$X$3,0)), F255)</f>
        <v>1607</v>
      </c>
      <c r="G256" s="7">
        <f>_xlfn.IFNA(INDEX('Data ARA PJK'!$A$7:$AW$5000,MATCH(DATE('Graphs ARA PJK'!G$4,MONTH($A256),DAY($A256)),'Data ARA PJK'!$A$7:$A$5000,0), MATCH('Graphs ARA PJK'!B$3,'Data ARA PJK'!$A$3:$X$3,0)), G255)</f>
        <v>1161</v>
      </c>
      <c r="H256" s="7">
        <f t="shared" si="40"/>
        <v>967</v>
      </c>
      <c r="I256" s="7">
        <f t="shared" si="41"/>
        <v>1607</v>
      </c>
      <c r="J256" s="7">
        <f t="shared" si="42"/>
        <v>640</v>
      </c>
      <c r="K256" s="9">
        <f t="shared" si="43"/>
        <v>45406</v>
      </c>
      <c r="L256" s="13">
        <f t="shared" si="44"/>
        <v>8616.9499999999989</v>
      </c>
      <c r="M256" s="13">
        <f t="shared" si="45"/>
        <v>9734.5499999999993</v>
      </c>
      <c r="N256" s="13">
        <f t="shared" si="46"/>
        <v>6140.45</v>
      </c>
      <c r="O256" s="13">
        <f t="shared" si="47"/>
        <v>7842.25</v>
      </c>
      <c r="P256" s="13">
        <f t="shared" si="48"/>
        <v>10204.449999999999</v>
      </c>
      <c r="Q256" s="13">
        <f t="shared" si="49"/>
        <v>7372.3499999999995</v>
      </c>
      <c r="R256" s="13">
        <f t="shared" si="50"/>
        <v>6140.45</v>
      </c>
      <c r="S256" s="13">
        <f t="shared" si="51"/>
        <v>10204.449999999999</v>
      </c>
      <c r="T256" s="13">
        <f t="shared" si="52"/>
        <v>4063.9999999999991</v>
      </c>
    </row>
    <row r="257" spans="1:20">
      <c r="A257" s="9">
        <v>45405</v>
      </c>
      <c r="B257" s="7">
        <f>_xlfn.IFNA(INDEX('Data ARA PJK'!$A$7:$AW$5000,MATCH(DATE('Graphs ARA PJK'!B$4,MONTH($A257),DAY($A257)),'Data ARA PJK'!$A$7:$A$5000,0), MATCH('Graphs ARA PJK'!B$3,'Data ARA PJK'!$A$3:$X$3,0)), B256)</f>
        <v>1357</v>
      </c>
      <c r="C257" s="7">
        <f>_xlfn.IFNA(INDEX('Data ARA PJK'!$A$7:$AW$5000,MATCH(DATE('Graphs ARA PJK'!C$4,MONTH($A257),DAY($A257)),'Data ARA PJK'!$A$7:$A$5000,0), MATCH('Graphs ARA PJK'!B$3,'Data ARA PJK'!$A$3:$X$3,0)), C256)</f>
        <v>1512</v>
      </c>
      <c r="D257" s="7">
        <f>_xlfn.IFNA(INDEX('Data ARA PJK'!$A$7:$AW$5000,MATCH(DATE('Graphs ARA PJK'!D$4,MONTH($A257),DAY($A257)),'Data ARA PJK'!$A$7:$A$5000,0), MATCH('Graphs ARA PJK'!B$3,'Data ARA PJK'!$A$3:$X$3,0)), D256)</f>
        <v>967</v>
      </c>
      <c r="E257" s="7">
        <f>_xlfn.IFNA(INDEX('Data ARA PJK'!$A$7:$AW$5000,MATCH(DATE('Graphs ARA PJK'!E$4,MONTH($A257),DAY($A257)),'Data ARA PJK'!$A$7:$A$5000,0), MATCH('Graphs ARA PJK'!B$3,'Data ARA PJK'!$A$3:$X$3,0)), E256)</f>
        <v>1235</v>
      </c>
      <c r="F257" s="7">
        <f>_xlfn.IFNA(INDEX('Data ARA PJK'!$A$7:$AW$5000,MATCH(DATE('Graphs ARA PJK'!F$4,MONTH($A257),DAY($A257)),'Data ARA PJK'!$A$7:$A$5000,0), MATCH('Graphs ARA PJK'!B$3,'Data ARA PJK'!$A$3:$X$3,0)), F256)</f>
        <v>1607</v>
      </c>
      <c r="G257" s="7">
        <f>_xlfn.IFNA(INDEX('Data ARA PJK'!$A$7:$AW$5000,MATCH(DATE('Graphs ARA PJK'!G$4,MONTH($A257),DAY($A257)),'Data ARA PJK'!$A$7:$A$5000,0), MATCH('Graphs ARA PJK'!B$3,'Data ARA PJK'!$A$3:$X$3,0)), G256)</f>
        <v>1161</v>
      </c>
      <c r="H257" s="7">
        <f t="shared" si="40"/>
        <v>967</v>
      </c>
      <c r="I257" s="7">
        <f t="shared" si="41"/>
        <v>1607</v>
      </c>
      <c r="J257" s="7">
        <f t="shared" si="42"/>
        <v>640</v>
      </c>
      <c r="K257" s="9">
        <f t="shared" si="43"/>
        <v>45405</v>
      </c>
      <c r="L257" s="13">
        <f t="shared" si="44"/>
        <v>8616.9499999999989</v>
      </c>
      <c r="M257" s="13">
        <f t="shared" si="45"/>
        <v>9601.1999999999989</v>
      </c>
      <c r="N257" s="13">
        <f t="shared" si="46"/>
        <v>6140.45</v>
      </c>
      <c r="O257" s="13">
        <f t="shared" si="47"/>
        <v>7842.25</v>
      </c>
      <c r="P257" s="13">
        <f t="shared" si="48"/>
        <v>10204.449999999999</v>
      </c>
      <c r="Q257" s="13">
        <f t="shared" si="49"/>
        <v>7372.3499999999995</v>
      </c>
      <c r="R257" s="13">
        <f t="shared" si="50"/>
        <v>6140.45</v>
      </c>
      <c r="S257" s="13">
        <f t="shared" si="51"/>
        <v>10204.449999999999</v>
      </c>
      <c r="T257" s="13">
        <f t="shared" si="52"/>
        <v>4063.9999999999991</v>
      </c>
    </row>
    <row r="258" spans="1:20">
      <c r="A258" s="9">
        <v>45404</v>
      </c>
      <c r="B258" s="7">
        <f>_xlfn.IFNA(INDEX('Data ARA PJK'!$A$7:$AW$5000,MATCH(DATE('Graphs ARA PJK'!B$4,MONTH($A258),DAY($A258)),'Data ARA PJK'!$A$7:$A$5000,0), MATCH('Graphs ARA PJK'!B$3,'Data ARA PJK'!$A$3:$X$3,0)), B257)</f>
        <v>1357</v>
      </c>
      <c r="C258" s="7">
        <f>_xlfn.IFNA(INDEX('Data ARA PJK'!$A$7:$AW$5000,MATCH(DATE('Graphs ARA PJK'!C$4,MONTH($A258),DAY($A258)),'Data ARA PJK'!$A$7:$A$5000,0), MATCH('Graphs ARA PJK'!B$3,'Data ARA PJK'!$A$3:$X$3,0)), C257)</f>
        <v>1512</v>
      </c>
      <c r="D258" s="7">
        <f>_xlfn.IFNA(INDEX('Data ARA PJK'!$A$7:$AW$5000,MATCH(DATE('Graphs ARA PJK'!D$4,MONTH($A258),DAY($A258)),'Data ARA PJK'!$A$7:$A$5000,0), MATCH('Graphs ARA PJK'!B$3,'Data ARA PJK'!$A$3:$X$3,0)), D257)</f>
        <v>954</v>
      </c>
      <c r="E258" s="7">
        <f>_xlfn.IFNA(INDEX('Data ARA PJK'!$A$7:$AW$5000,MATCH(DATE('Graphs ARA PJK'!E$4,MONTH($A258),DAY($A258)),'Data ARA PJK'!$A$7:$A$5000,0), MATCH('Graphs ARA PJK'!B$3,'Data ARA PJK'!$A$3:$X$3,0)), E257)</f>
        <v>1235</v>
      </c>
      <c r="F258" s="7">
        <f>_xlfn.IFNA(INDEX('Data ARA PJK'!$A$7:$AW$5000,MATCH(DATE('Graphs ARA PJK'!F$4,MONTH($A258),DAY($A258)),'Data ARA PJK'!$A$7:$A$5000,0), MATCH('Graphs ARA PJK'!B$3,'Data ARA PJK'!$A$3:$X$3,0)), F257)</f>
        <v>1607</v>
      </c>
      <c r="G258" s="7">
        <f>_xlfn.IFNA(INDEX('Data ARA PJK'!$A$7:$AW$5000,MATCH(DATE('Graphs ARA PJK'!G$4,MONTH($A258),DAY($A258)),'Data ARA PJK'!$A$7:$A$5000,0), MATCH('Graphs ARA PJK'!B$3,'Data ARA PJK'!$A$3:$X$3,0)), G257)</f>
        <v>1161</v>
      </c>
      <c r="H258" s="7">
        <f t="shared" si="40"/>
        <v>954</v>
      </c>
      <c r="I258" s="7">
        <f t="shared" si="41"/>
        <v>1607</v>
      </c>
      <c r="J258" s="7">
        <f t="shared" si="42"/>
        <v>653</v>
      </c>
      <c r="K258" s="9">
        <f t="shared" si="43"/>
        <v>45404</v>
      </c>
      <c r="L258" s="13">
        <f t="shared" si="44"/>
        <v>8616.9499999999989</v>
      </c>
      <c r="M258" s="13">
        <f t="shared" si="45"/>
        <v>9601.1999999999989</v>
      </c>
      <c r="N258" s="13">
        <f t="shared" si="46"/>
        <v>6057.9</v>
      </c>
      <c r="O258" s="13">
        <f t="shared" si="47"/>
        <v>7842.25</v>
      </c>
      <c r="P258" s="13">
        <f t="shared" si="48"/>
        <v>10204.449999999999</v>
      </c>
      <c r="Q258" s="13">
        <f t="shared" si="49"/>
        <v>7372.3499999999995</v>
      </c>
      <c r="R258" s="13">
        <f t="shared" si="50"/>
        <v>6057.9</v>
      </c>
      <c r="S258" s="13">
        <f t="shared" si="51"/>
        <v>10204.449999999999</v>
      </c>
      <c r="T258" s="13">
        <f t="shared" si="52"/>
        <v>4146.5499999999993</v>
      </c>
    </row>
    <row r="259" spans="1:20">
      <c r="A259" s="9">
        <v>45403</v>
      </c>
      <c r="B259" s="7">
        <f>_xlfn.IFNA(INDEX('Data ARA PJK'!$A$7:$AW$5000,MATCH(DATE('Graphs ARA PJK'!B$4,MONTH($A259),DAY($A259)),'Data ARA PJK'!$A$7:$A$5000,0), MATCH('Graphs ARA PJK'!B$3,'Data ARA PJK'!$A$3:$X$3,0)), B258)</f>
        <v>1357</v>
      </c>
      <c r="C259" s="7">
        <f>_xlfn.IFNA(INDEX('Data ARA PJK'!$A$7:$AW$5000,MATCH(DATE('Graphs ARA PJK'!C$4,MONTH($A259),DAY($A259)),'Data ARA PJK'!$A$7:$A$5000,0), MATCH('Graphs ARA PJK'!B$3,'Data ARA PJK'!$A$3:$X$3,0)), C258)</f>
        <v>1512</v>
      </c>
      <c r="D259" s="7">
        <f>_xlfn.IFNA(INDEX('Data ARA PJK'!$A$7:$AW$5000,MATCH(DATE('Graphs ARA PJK'!D$4,MONTH($A259),DAY($A259)),'Data ARA PJK'!$A$7:$A$5000,0), MATCH('Graphs ARA PJK'!B$3,'Data ARA PJK'!$A$3:$X$3,0)), D258)</f>
        <v>954</v>
      </c>
      <c r="E259" s="7">
        <f>_xlfn.IFNA(INDEX('Data ARA PJK'!$A$7:$AW$5000,MATCH(DATE('Graphs ARA PJK'!E$4,MONTH($A259),DAY($A259)),'Data ARA PJK'!$A$7:$A$5000,0), MATCH('Graphs ARA PJK'!B$3,'Data ARA PJK'!$A$3:$X$3,0)), E258)</f>
        <v>1267</v>
      </c>
      <c r="F259" s="7">
        <f>_xlfn.IFNA(INDEX('Data ARA PJK'!$A$7:$AW$5000,MATCH(DATE('Graphs ARA PJK'!F$4,MONTH($A259),DAY($A259)),'Data ARA PJK'!$A$7:$A$5000,0), MATCH('Graphs ARA PJK'!B$3,'Data ARA PJK'!$A$3:$X$3,0)), F258)</f>
        <v>1607</v>
      </c>
      <c r="G259" s="7">
        <f>_xlfn.IFNA(INDEX('Data ARA PJK'!$A$7:$AW$5000,MATCH(DATE('Graphs ARA PJK'!G$4,MONTH($A259),DAY($A259)),'Data ARA PJK'!$A$7:$A$5000,0), MATCH('Graphs ARA PJK'!B$3,'Data ARA PJK'!$A$3:$X$3,0)), G258)</f>
        <v>1161</v>
      </c>
      <c r="H259" s="7">
        <f t="shared" si="40"/>
        <v>954</v>
      </c>
      <c r="I259" s="7">
        <f t="shared" si="41"/>
        <v>1607</v>
      </c>
      <c r="J259" s="7">
        <f t="shared" si="42"/>
        <v>653</v>
      </c>
      <c r="K259" s="9">
        <f t="shared" si="43"/>
        <v>45403</v>
      </c>
      <c r="L259" s="13">
        <f t="shared" si="44"/>
        <v>8616.9499999999989</v>
      </c>
      <c r="M259" s="13">
        <f t="shared" si="45"/>
        <v>9601.1999999999989</v>
      </c>
      <c r="N259" s="13">
        <f t="shared" si="46"/>
        <v>6057.9</v>
      </c>
      <c r="O259" s="13">
        <f t="shared" si="47"/>
        <v>8045.45</v>
      </c>
      <c r="P259" s="13">
        <f t="shared" si="48"/>
        <v>10204.449999999999</v>
      </c>
      <c r="Q259" s="13">
        <f t="shared" si="49"/>
        <v>7372.3499999999995</v>
      </c>
      <c r="R259" s="13">
        <f t="shared" si="50"/>
        <v>6057.9</v>
      </c>
      <c r="S259" s="13">
        <f t="shared" si="51"/>
        <v>10204.449999999999</v>
      </c>
      <c r="T259" s="13">
        <f t="shared" si="52"/>
        <v>4146.5499999999993</v>
      </c>
    </row>
    <row r="260" spans="1:20">
      <c r="A260" s="9">
        <v>45402</v>
      </c>
      <c r="B260" s="7">
        <f>_xlfn.IFNA(INDEX('Data ARA PJK'!$A$7:$AW$5000,MATCH(DATE('Graphs ARA PJK'!B$4,MONTH($A260),DAY($A260)),'Data ARA PJK'!$A$7:$A$5000,0), MATCH('Graphs ARA PJK'!B$3,'Data ARA PJK'!$A$3:$X$3,0)), B259)</f>
        <v>1357</v>
      </c>
      <c r="C260" s="7">
        <f>_xlfn.IFNA(INDEX('Data ARA PJK'!$A$7:$AW$5000,MATCH(DATE('Graphs ARA PJK'!C$4,MONTH($A260),DAY($A260)),'Data ARA PJK'!$A$7:$A$5000,0), MATCH('Graphs ARA PJK'!B$3,'Data ARA PJK'!$A$3:$X$3,0)), C259)</f>
        <v>1512</v>
      </c>
      <c r="D260" s="7">
        <f>_xlfn.IFNA(INDEX('Data ARA PJK'!$A$7:$AW$5000,MATCH(DATE('Graphs ARA PJK'!D$4,MONTH($A260),DAY($A260)),'Data ARA PJK'!$A$7:$A$5000,0), MATCH('Graphs ARA PJK'!B$3,'Data ARA PJK'!$A$3:$X$3,0)), D259)</f>
        <v>954</v>
      </c>
      <c r="E260" s="7">
        <f>_xlfn.IFNA(INDEX('Data ARA PJK'!$A$7:$AW$5000,MATCH(DATE('Graphs ARA PJK'!E$4,MONTH($A260),DAY($A260)),'Data ARA PJK'!$A$7:$A$5000,0), MATCH('Graphs ARA PJK'!B$3,'Data ARA PJK'!$A$3:$X$3,0)), E259)</f>
        <v>1267</v>
      </c>
      <c r="F260" s="7">
        <f>_xlfn.IFNA(INDEX('Data ARA PJK'!$A$7:$AW$5000,MATCH(DATE('Graphs ARA PJK'!F$4,MONTH($A260),DAY($A260)),'Data ARA PJK'!$A$7:$A$5000,0), MATCH('Graphs ARA PJK'!B$3,'Data ARA PJK'!$A$3:$X$3,0)), F259)</f>
        <v>1607</v>
      </c>
      <c r="G260" s="7">
        <f>_xlfn.IFNA(INDEX('Data ARA PJK'!$A$7:$AW$5000,MATCH(DATE('Graphs ARA PJK'!G$4,MONTH($A260),DAY($A260)),'Data ARA PJK'!$A$7:$A$5000,0), MATCH('Graphs ARA PJK'!B$3,'Data ARA PJK'!$A$3:$X$3,0)), G259)</f>
        <v>1161</v>
      </c>
      <c r="H260" s="7">
        <f t="shared" si="40"/>
        <v>954</v>
      </c>
      <c r="I260" s="7">
        <f t="shared" si="41"/>
        <v>1607</v>
      </c>
      <c r="J260" s="7">
        <f t="shared" si="42"/>
        <v>653</v>
      </c>
      <c r="K260" s="9">
        <f t="shared" si="43"/>
        <v>45402</v>
      </c>
      <c r="L260" s="13">
        <f t="shared" si="44"/>
        <v>8616.9499999999989</v>
      </c>
      <c r="M260" s="13">
        <f t="shared" si="45"/>
        <v>9601.1999999999989</v>
      </c>
      <c r="N260" s="13">
        <f t="shared" si="46"/>
        <v>6057.9</v>
      </c>
      <c r="O260" s="13">
        <f t="shared" si="47"/>
        <v>8045.45</v>
      </c>
      <c r="P260" s="13">
        <f t="shared" si="48"/>
        <v>10204.449999999999</v>
      </c>
      <c r="Q260" s="13">
        <f t="shared" si="49"/>
        <v>7372.3499999999995</v>
      </c>
      <c r="R260" s="13">
        <f t="shared" si="50"/>
        <v>6057.9</v>
      </c>
      <c r="S260" s="13">
        <f t="shared" si="51"/>
        <v>10204.449999999999</v>
      </c>
      <c r="T260" s="13">
        <f t="shared" si="52"/>
        <v>4146.5499999999993</v>
      </c>
    </row>
    <row r="261" spans="1:20">
      <c r="A261" s="9">
        <v>45401</v>
      </c>
      <c r="B261" s="7">
        <f>_xlfn.IFNA(INDEX('Data ARA PJK'!$A$7:$AW$5000,MATCH(DATE('Graphs ARA PJK'!B$4,MONTH($A261),DAY($A261)),'Data ARA PJK'!$A$7:$A$5000,0), MATCH('Graphs ARA PJK'!B$3,'Data ARA PJK'!$A$3:$X$3,0)), B260)</f>
        <v>1357</v>
      </c>
      <c r="C261" s="7">
        <f>_xlfn.IFNA(INDEX('Data ARA PJK'!$A$7:$AW$5000,MATCH(DATE('Graphs ARA PJK'!C$4,MONTH($A261),DAY($A261)),'Data ARA PJK'!$A$7:$A$5000,0), MATCH('Graphs ARA PJK'!B$3,'Data ARA PJK'!$A$3:$X$3,0)), C260)</f>
        <v>1512</v>
      </c>
      <c r="D261" s="7">
        <f>_xlfn.IFNA(INDEX('Data ARA PJK'!$A$7:$AW$5000,MATCH(DATE('Graphs ARA PJK'!D$4,MONTH($A261),DAY($A261)),'Data ARA PJK'!$A$7:$A$5000,0), MATCH('Graphs ARA PJK'!B$3,'Data ARA PJK'!$A$3:$X$3,0)), D260)</f>
        <v>954</v>
      </c>
      <c r="E261" s="7">
        <f>_xlfn.IFNA(INDEX('Data ARA PJK'!$A$7:$AW$5000,MATCH(DATE('Graphs ARA PJK'!E$4,MONTH($A261),DAY($A261)),'Data ARA PJK'!$A$7:$A$5000,0), MATCH('Graphs ARA PJK'!B$3,'Data ARA PJK'!$A$3:$X$3,0)), E260)</f>
        <v>1267</v>
      </c>
      <c r="F261" s="7">
        <f>_xlfn.IFNA(INDEX('Data ARA PJK'!$A$7:$AW$5000,MATCH(DATE('Graphs ARA PJK'!F$4,MONTH($A261),DAY($A261)),'Data ARA PJK'!$A$7:$A$5000,0), MATCH('Graphs ARA PJK'!B$3,'Data ARA PJK'!$A$3:$X$3,0)), F260)</f>
        <v>1516</v>
      </c>
      <c r="G261" s="7">
        <f>_xlfn.IFNA(INDEX('Data ARA PJK'!$A$7:$AW$5000,MATCH(DATE('Graphs ARA PJK'!G$4,MONTH($A261),DAY($A261)),'Data ARA PJK'!$A$7:$A$5000,0), MATCH('Graphs ARA PJK'!B$3,'Data ARA PJK'!$A$3:$X$3,0)), G260)</f>
        <v>1161</v>
      </c>
      <c r="H261" s="7">
        <f t="shared" si="40"/>
        <v>954</v>
      </c>
      <c r="I261" s="7">
        <f t="shared" si="41"/>
        <v>1516</v>
      </c>
      <c r="J261" s="7">
        <f t="shared" si="42"/>
        <v>562</v>
      </c>
      <c r="K261" s="9">
        <f t="shared" si="43"/>
        <v>45401</v>
      </c>
      <c r="L261" s="13">
        <f t="shared" si="44"/>
        <v>8616.9499999999989</v>
      </c>
      <c r="M261" s="13">
        <f t="shared" si="45"/>
        <v>9601.1999999999989</v>
      </c>
      <c r="N261" s="13">
        <f t="shared" si="46"/>
        <v>6057.9</v>
      </c>
      <c r="O261" s="13">
        <f t="shared" si="47"/>
        <v>8045.45</v>
      </c>
      <c r="P261" s="13">
        <f t="shared" si="48"/>
        <v>9626.6</v>
      </c>
      <c r="Q261" s="13">
        <f t="shared" si="49"/>
        <v>7372.3499999999995</v>
      </c>
      <c r="R261" s="13">
        <f t="shared" si="50"/>
        <v>6057.9</v>
      </c>
      <c r="S261" s="13">
        <f t="shared" si="51"/>
        <v>9626.6</v>
      </c>
      <c r="T261" s="13">
        <f t="shared" si="52"/>
        <v>3568.7000000000007</v>
      </c>
    </row>
    <row r="262" spans="1:20">
      <c r="A262" s="9">
        <v>45400</v>
      </c>
      <c r="B262" s="7">
        <f>_xlfn.IFNA(INDEX('Data ARA PJK'!$A$7:$AW$5000,MATCH(DATE('Graphs ARA PJK'!B$4,MONTH($A262),DAY($A262)),'Data ARA PJK'!$A$7:$A$5000,0), MATCH('Graphs ARA PJK'!B$3,'Data ARA PJK'!$A$3:$X$3,0)), B261)</f>
        <v>1357</v>
      </c>
      <c r="C262" s="7">
        <f>_xlfn.IFNA(INDEX('Data ARA PJK'!$A$7:$AW$5000,MATCH(DATE('Graphs ARA PJK'!C$4,MONTH($A262),DAY($A262)),'Data ARA PJK'!$A$7:$A$5000,0), MATCH('Graphs ARA PJK'!B$3,'Data ARA PJK'!$A$3:$X$3,0)), C261)</f>
        <v>1512</v>
      </c>
      <c r="D262" s="7">
        <f>_xlfn.IFNA(INDEX('Data ARA PJK'!$A$7:$AW$5000,MATCH(DATE('Graphs ARA PJK'!D$4,MONTH($A262),DAY($A262)),'Data ARA PJK'!$A$7:$A$5000,0), MATCH('Graphs ARA PJK'!B$3,'Data ARA PJK'!$A$3:$X$3,0)), D261)</f>
        <v>954</v>
      </c>
      <c r="E262" s="7">
        <f>_xlfn.IFNA(INDEX('Data ARA PJK'!$A$7:$AW$5000,MATCH(DATE('Graphs ARA PJK'!E$4,MONTH($A262),DAY($A262)),'Data ARA PJK'!$A$7:$A$5000,0), MATCH('Graphs ARA PJK'!B$3,'Data ARA PJK'!$A$3:$X$3,0)), E261)</f>
        <v>1267</v>
      </c>
      <c r="F262" s="7">
        <f>_xlfn.IFNA(INDEX('Data ARA PJK'!$A$7:$AW$5000,MATCH(DATE('Graphs ARA PJK'!F$4,MONTH($A262),DAY($A262)),'Data ARA PJK'!$A$7:$A$5000,0), MATCH('Graphs ARA PJK'!B$3,'Data ARA PJK'!$A$3:$X$3,0)), F261)</f>
        <v>1516</v>
      </c>
      <c r="G262" s="7">
        <f>_xlfn.IFNA(INDEX('Data ARA PJK'!$A$7:$AW$5000,MATCH(DATE('Graphs ARA PJK'!G$4,MONTH($A262),DAY($A262)),'Data ARA PJK'!$A$7:$A$5000,0), MATCH('Graphs ARA PJK'!B$3,'Data ARA PJK'!$A$3:$X$3,0)), G261)</f>
        <v>1189</v>
      </c>
      <c r="H262" s="7">
        <f t="shared" ref="H262:H325" si="53">MIN(B262:F262)</f>
        <v>954</v>
      </c>
      <c r="I262" s="7">
        <f t="shared" ref="I262:I325" si="54">MAX(B262:F262)</f>
        <v>1516</v>
      </c>
      <c r="J262" s="7">
        <f t="shared" ref="J262:J325" si="55">I262-H262</f>
        <v>562</v>
      </c>
      <c r="K262" s="9">
        <f t="shared" ref="K262:K325" si="56">A262</f>
        <v>45400</v>
      </c>
      <c r="L262" s="13">
        <f t="shared" ref="L262:L325" si="57">B262*6.35</f>
        <v>8616.9499999999989</v>
      </c>
      <c r="M262" s="13">
        <f t="shared" ref="M262:M325" si="58">C262*6.35</f>
        <v>9601.1999999999989</v>
      </c>
      <c r="N262" s="13">
        <f t="shared" ref="N262:N325" si="59">D262*6.35</f>
        <v>6057.9</v>
      </c>
      <c r="O262" s="13">
        <f t="shared" ref="O262:O325" si="60">E262*6.35</f>
        <v>8045.45</v>
      </c>
      <c r="P262" s="13">
        <f t="shared" ref="P262:P325" si="61">F262*6.35</f>
        <v>9626.6</v>
      </c>
      <c r="Q262" s="13">
        <f t="shared" ref="Q262:Q325" si="62">G262*6.35</f>
        <v>7550.15</v>
      </c>
      <c r="R262" s="13">
        <f t="shared" ref="R262:R325" si="63">MIN(L262:P262)</f>
        <v>6057.9</v>
      </c>
      <c r="S262" s="13">
        <f t="shared" ref="S262:S325" si="64">MAX(L262:P262)</f>
        <v>9626.6</v>
      </c>
      <c r="T262" s="13">
        <f t="shared" ref="T262:T325" si="65">S262-R262</f>
        <v>3568.7000000000007</v>
      </c>
    </row>
    <row r="263" spans="1:20">
      <c r="A263" s="9">
        <v>45399</v>
      </c>
      <c r="B263" s="7">
        <f>_xlfn.IFNA(INDEX('Data ARA PJK'!$A$7:$AW$5000,MATCH(DATE('Graphs ARA PJK'!B$4,MONTH($A263),DAY($A263)),'Data ARA PJK'!$A$7:$A$5000,0), MATCH('Graphs ARA PJK'!B$3,'Data ARA PJK'!$A$3:$X$3,0)), B262)</f>
        <v>1540</v>
      </c>
      <c r="C263" s="7">
        <f>_xlfn.IFNA(INDEX('Data ARA PJK'!$A$7:$AW$5000,MATCH(DATE('Graphs ARA PJK'!C$4,MONTH($A263),DAY($A263)),'Data ARA PJK'!$A$7:$A$5000,0), MATCH('Graphs ARA PJK'!B$3,'Data ARA PJK'!$A$3:$X$3,0)), C262)</f>
        <v>1512</v>
      </c>
      <c r="D263" s="7">
        <f>_xlfn.IFNA(INDEX('Data ARA PJK'!$A$7:$AW$5000,MATCH(DATE('Graphs ARA PJK'!D$4,MONTH($A263),DAY($A263)),'Data ARA PJK'!$A$7:$A$5000,0), MATCH('Graphs ARA PJK'!B$3,'Data ARA PJK'!$A$3:$X$3,0)), D262)</f>
        <v>954</v>
      </c>
      <c r="E263" s="7">
        <f>_xlfn.IFNA(INDEX('Data ARA PJK'!$A$7:$AW$5000,MATCH(DATE('Graphs ARA PJK'!E$4,MONTH($A263),DAY($A263)),'Data ARA PJK'!$A$7:$A$5000,0), MATCH('Graphs ARA PJK'!B$3,'Data ARA PJK'!$A$3:$X$3,0)), E262)</f>
        <v>1267</v>
      </c>
      <c r="F263" s="7">
        <f>_xlfn.IFNA(INDEX('Data ARA PJK'!$A$7:$AW$5000,MATCH(DATE('Graphs ARA PJK'!F$4,MONTH($A263),DAY($A263)),'Data ARA PJK'!$A$7:$A$5000,0), MATCH('Graphs ARA PJK'!B$3,'Data ARA PJK'!$A$3:$X$3,0)), F262)</f>
        <v>1516</v>
      </c>
      <c r="G263" s="7">
        <f>_xlfn.IFNA(INDEX('Data ARA PJK'!$A$7:$AW$5000,MATCH(DATE('Graphs ARA PJK'!G$4,MONTH($A263),DAY($A263)),'Data ARA PJK'!$A$7:$A$5000,0), MATCH('Graphs ARA PJK'!B$3,'Data ARA PJK'!$A$3:$X$3,0)), G262)</f>
        <v>1189</v>
      </c>
      <c r="H263" s="7">
        <f t="shared" si="53"/>
        <v>954</v>
      </c>
      <c r="I263" s="7">
        <f t="shared" si="54"/>
        <v>1540</v>
      </c>
      <c r="J263" s="7">
        <f t="shared" si="55"/>
        <v>586</v>
      </c>
      <c r="K263" s="9">
        <f t="shared" si="56"/>
        <v>45399</v>
      </c>
      <c r="L263" s="13">
        <f t="shared" si="57"/>
        <v>9779</v>
      </c>
      <c r="M263" s="13">
        <f t="shared" si="58"/>
        <v>9601.1999999999989</v>
      </c>
      <c r="N263" s="13">
        <f t="shared" si="59"/>
        <v>6057.9</v>
      </c>
      <c r="O263" s="13">
        <f t="shared" si="60"/>
        <v>8045.45</v>
      </c>
      <c r="P263" s="13">
        <f t="shared" si="61"/>
        <v>9626.6</v>
      </c>
      <c r="Q263" s="13">
        <f t="shared" si="62"/>
        <v>7550.15</v>
      </c>
      <c r="R263" s="13">
        <f t="shared" si="63"/>
        <v>6057.9</v>
      </c>
      <c r="S263" s="13">
        <f t="shared" si="64"/>
        <v>9779</v>
      </c>
      <c r="T263" s="13">
        <f t="shared" si="65"/>
        <v>3721.1000000000004</v>
      </c>
    </row>
    <row r="264" spans="1:20">
      <c r="A264" s="9">
        <v>45398</v>
      </c>
      <c r="B264" s="7">
        <f>_xlfn.IFNA(INDEX('Data ARA PJK'!$A$7:$AW$5000,MATCH(DATE('Graphs ARA PJK'!B$4,MONTH($A264),DAY($A264)),'Data ARA PJK'!$A$7:$A$5000,0), MATCH('Graphs ARA PJK'!B$3,'Data ARA PJK'!$A$3:$X$3,0)), B263)</f>
        <v>1540</v>
      </c>
      <c r="C264" s="7">
        <f>_xlfn.IFNA(INDEX('Data ARA PJK'!$A$7:$AW$5000,MATCH(DATE('Graphs ARA PJK'!C$4,MONTH($A264),DAY($A264)),'Data ARA PJK'!$A$7:$A$5000,0), MATCH('Graphs ARA PJK'!B$3,'Data ARA PJK'!$A$3:$X$3,0)), C263)</f>
        <v>1743</v>
      </c>
      <c r="D264" s="7">
        <f>_xlfn.IFNA(INDEX('Data ARA PJK'!$A$7:$AW$5000,MATCH(DATE('Graphs ARA PJK'!D$4,MONTH($A264),DAY($A264)),'Data ARA PJK'!$A$7:$A$5000,0), MATCH('Graphs ARA PJK'!B$3,'Data ARA PJK'!$A$3:$X$3,0)), D263)</f>
        <v>954</v>
      </c>
      <c r="E264" s="7">
        <f>_xlfn.IFNA(INDEX('Data ARA PJK'!$A$7:$AW$5000,MATCH(DATE('Graphs ARA PJK'!E$4,MONTH($A264),DAY($A264)),'Data ARA PJK'!$A$7:$A$5000,0), MATCH('Graphs ARA PJK'!B$3,'Data ARA PJK'!$A$3:$X$3,0)), E263)</f>
        <v>1267</v>
      </c>
      <c r="F264" s="7">
        <f>_xlfn.IFNA(INDEX('Data ARA PJK'!$A$7:$AW$5000,MATCH(DATE('Graphs ARA PJK'!F$4,MONTH($A264),DAY($A264)),'Data ARA PJK'!$A$7:$A$5000,0), MATCH('Graphs ARA PJK'!B$3,'Data ARA PJK'!$A$3:$X$3,0)), F263)</f>
        <v>1516</v>
      </c>
      <c r="G264" s="7">
        <f>_xlfn.IFNA(INDEX('Data ARA PJK'!$A$7:$AW$5000,MATCH(DATE('Graphs ARA PJK'!G$4,MONTH($A264),DAY($A264)),'Data ARA PJK'!$A$7:$A$5000,0), MATCH('Graphs ARA PJK'!B$3,'Data ARA PJK'!$A$3:$X$3,0)), G263)</f>
        <v>1189</v>
      </c>
      <c r="H264" s="7">
        <f t="shared" si="53"/>
        <v>954</v>
      </c>
      <c r="I264" s="7">
        <f t="shared" si="54"/>
        <v>1743</v>
      </c>
      <c r="J264" s="7">
        <f t="shared" si="55"/>
        <v>789</v>
      </c>
      <c r="K264" s="9">
        <f t="shared" si="56"/>
        <v>45398</v>
      </c>
      <c r="L264" s="13">
        <f t="shared" si="57"/>
        <v>9779</v>
      </c>
      <c r="M264" s="13">
        <f t="shared" si="58"/>
        <v>11068.05</v>
      </c>
      <c r="N264" s="13">
        <f t="shared" si="59"/>
        <v>6057.9</v>
      </c>
      <c r="O264" s="13">
        <f t="shared" si="60"/>
        <v>8045.45</v>
      </c>
      <c r="P264" s="13">
        <f t="shared" si="61"/>
        <v>9626.6</v>
      </c>
      <c r="Q264" s="13">
        <f t="shared" si="62"/>
        <v>7550.15</v>
      </c>
      <c r="R264" s="13">
        <f t="shared" si="63"/>
        <v>6057.9</v>
      </c>
      <c r="S264" s="13">
        <f t="shared" si="64"/>
        <v>11068.05</v>
      </c>
      <c r="T264" s="13">
        <f t="shared" si="65"/>
        <v>5010.1499999999996</v>
      </c>
    </row>
    <row r="265" spans="1:20">
      <c r="A265" s="9">
        <v>45397</v>
      </c>
      <c r="B265" s="7">
        <f>_xlfn.IFNA(INDEX('Data ARA PJK'!$A$7:$AW$5000,MATCH(DATE('Graphs ARA PJK'!B$4,MONTH($A265),DAY($A265)),'Data ARA PJK'!$A$7:$A$5000,0), MATCH('Graphs ARA PJK'!B$3,'Data ARA PJK'!$A$3:$X$3,0)), B264)</f>
        <v>1540</v>
      </c>
      <c r="C265" s="7">
        <f>_xlfn.IFNA(INDEX('Data ARA PJK'!$A$7:$AW$5000,MATCH(DATE('Graphs ARA PJK'!C$4,MONTH($A265),DAY($A265)),'Data ARA PJK'!$A$7:$A$5000,0), MATCH('Graphs ARA PJK'!B$3,'Data ARA PJK'!$A$3:$X$3,0)), C264)</f>
        <v>1743</v>
      </c>
      <c r="D265" s="7">
        <f>_xlfn.IFNA(INDEX('Data ARA PJK'!$A$7:$AW$5000,MATCH(DATE('Graphs ARA PJK'!D$4,MONTH($A265),DAY($A265)),'Data ARA PJK'!$A$7:$A$5000,0), MATCH('Graphs ARA PJK'!B$3,'Data ARA PJK'!$A$3:$X$3,0)), D264)</f>
        <v>948</v>
      </c>
      <c r="E265" s="7">
        <f>_xlfn.IFNA(INDEX('Data ARA PJK'!$A$7:$AW$5000,MATCH(DATE('Graphs ARA PJK'!E$4,MONTH($A265),DAY($A265)),'Data ARA PJK'!$A$7:$A$5000,0), MATCH('Graphs ARA PJK'!B$3,'Data ARA PJK'!$A$3:$X$3,0)), E264)</f>
        <v>1267</v>
      </c>
      <c r="F265" s="7">
        <f>_xlfn.IFNA(INDEX('Data ARA PJK'!$A$7:$AW$5000,MATCH(DATE('Graphs ARA PJK'!F$4,MONTH($A265),DAY($A265)),'Data ARA PJK'!$A$7:$A$5000,0), MATCH('Graphs ARA PJK'!B$3,'Data ARA PJK'!$A$3:$X$3,0)), F264)</f>
        <v>1516</v>
      </c>
      <c r="G265" s="7">
        <f>_xlfn.IFNA(INDEX('Data ARA PJK'!$A$7:$AW$5000,MATCH(DATE('Graphs ARA PJK'!G$4,MONTH($A265),DAY($A265)),'Data ARA PJK'!$A$7:$A$5000,0), MATCH('Graphs ARA PJK'!B$3,'Data ARA PJK'!$A$3:$X$3,0)), G264)</f>
        <v>1189</v>
      </c>
      <c r="H265" s="7">
        <f t="shared" si="53"/>
        <v>948</v>
      </c>
      <c r="I265" s="7">
        <f t="shared" si="54"/>
        <v>1743</v>
      </c>
      <c r="J265" s="7">
        <f t="shared" si="55"/>
        <v>795</v>
      </c>
      <c r="K265" s="9">
        <f t="shared" si="56"/>
        <v>45397</v>
      </c>
      <c r="L265" s="13">
        <f t="shared" si="57"/>
        <v>9779</v>
      </c>
      <c r="M265" s="13">
        <f t="shared" si="58"/>
        <v>11068.05</v>
      </c>
      <c r="N265" s="13">
        <f t="shared" si="59"/>
        <v>6019.7999999999993</v>
      </c>
      <c r="O265" s="13">
        <f t="shared" si="60"/>
        <v>8045.45</v>
      </c>
      <c r="P265" s="13">
        <f t="shared" si="61"/>
        <v>9626.6</v>
      </c>
      <c r="Q265" s="13">
        <f t="shared" si="62"/>
        <v>7550.15</v>
      </c>
      <c r="R265" s="13">
        <f t="shared" si="63"/>
        <v>6019.7999999999993</v>
      </c>
      <c r="S265" s="13">
        <f t="shared" si="64"/>
        <v>11068.05</v>
      </c>
      <c r="T265" s="13">
        <f t="shared" si="65"/>
        <v>5048.25</v>
      </c>
    </row>
    <row r="266" spans="1:20">
      <c r="A266" s="9">
        <v>45396</v>
      </c>
      <c r="B266" s="7">
        <f>_xlfn.IFNA(INDEX('Data ARA PJK'!$A$7:$AW$5000,MATCH(DATE('Graphs ARA PJK'!B$4,MONTH($A266),DAY($A266)),'Data ARA PJK'!$A$7:$A$5000,0), MATCH('Graphs ARA PJK'!B$3,'Data ARA PJK'!$A$3:$X$3,0)), B265)</f>
        <v>1540</v>
      </c>
      <c r="C266" s="7">
        <f>_xlfn.IFNA(INDEX('Data ARA PJK'!$A$7:$AW$5000,MATCH(DATE('Graphs ARA PJK'!C$4,MONTH($A266),DAY($A266)),'Data ARA PJK'!$A$7:$A$5000,0), MATCH('Graphs ARA PJK'!B$3,'Data ARA PJK'!$A$3:$X$3,0)), C265)</f>
        <v>1743</v>
      </c>
      <c r="D266" s="7">
        <f>_xlfn.IFNA(INDEX('Data ARA PJK'!$A$7:$AW$5000,MATCH(DATE('Graphs ARA PJK'!D$4,MONTH($A266),DAY($A266)),'Data ARA PJK'!$A$7:$A$5000,0), MATCH('Graphs ARA PJK'!B$3,'Data ARA PJK'!$A$3:$X$3,0)), D265)</f>
        <v>948</v>
      </c>
      <c r="E266" s="7">
        <f>_xlfn.IFNA(INDEX('Data ARA PJK'!$A$7:$AW$5000,MATCH(DATE('Graphs ARA PJK'!E$4,MONTH($A266),DAY($A266)),'Data ARA PJK'!$A$7:$A$5000,0), MATCH('Graphs ARA PJK'!B$3,'Data ARA PJK'!$A$3:$X$3,0)), E265)</f>
        <v>1267</v>
      </c>
      <c r="F266" s="7">
        <f>_xlfn.IFNA(INDEX('Data ARA PJK'!$A$7:$AW$5000,MATCH(DATE('Graphs ARA PJK'!F$4,MONTH($A266),DAY($A266)),'Data ARA PJK'!$A$7:$A$5000,0), MATCH('Graphs ARA PJK'!B$3,'Data ARA PJK'!$A$3:$X$3,0)), F265)</f>
        <v>1516</v>
      </c>
      <c r="G266" s="7">
        <f>_xlfn.IFNA(INDEX('Data ARA PJK'!$A$7:$AW$5000,MATCH(DATE('Graphs ARA PJK'!G$4,MONTH($A266),DAY($A266)),'Data ARA PJK'!$A$7:$A$5000,0), MATCH('Graphs ARA PJK'!B$3,'Data ARA PJK'!$A$3:$X$3,0)), G265)</f>
        <v>1189</v>
      </c>
      <c r="H266" s="7">
        <f t="shared" si="53"/>
        <v>948</v>
      </c>
      <c r="I266" s="7">
        <f t="shared" si="54"/>
        <v>1743</v>
      </c>
      <c r="J266" s="7">
        <f t="shared" si="55"/>
        <v>795</v>
      </c>
      <c r="K266" s="9">
        <f t="shared" si="56"/>
        <v>45396</v>
      </c>
      <c r="L266" s="13">
        <f t="shared" si="57"/>
        <v>9779</v>
      </c>
      <c r="M266" s="13">
        <f t="shared" si="58"/>
        <v>11068.05</v>
      </c>
      <c r="N266" s="13">
        <f t="shared" si="59"/>
        <v>6019.7999999999993</v>
      </c>
      <c r="O266" s="13">
        <f t="shared" si="60"/>
        <v>8045.45</v>
      </c>
      <c r="P266" s="13">
        <f t="shared" si="61"/>
        <v>9626.6</v>
      </c>
      <c r="Q266" s="13">
        <f t="shared" si="62"/>
        <v>7550.15</v>
      </c>
      <c r="R266" s="13">
        <f t="shared" si="63"/>
        <v>6019.7999999999993</v>
      </c>
      <c r="S266" s="13">
        <f t="shared" si="64"/>
        <v>11068.05</v>
      </c>
      <c r="T266" s="13">
        <f t="shared" si="65"/>
        <v>5048.25</v>
      </c>
    </row>
    <row r="267" spans="1:20">
      <c r="A267" s="9">
        <v>45395</v>
      </c>
      <c r="B267" s="7">
        <f>_xlfn.IFNA(INDEX('Data ARA PJK'!$A$7:$AW$5000,MATCH(DATE('Graphs ARA PJK'!B$4,MONTH($A267),DAY($A267)),'Data ARA PJK'!$A$7:$A$5000,0), MATCH('Graphs ARA PJK'!B$3,'Data ARA PJK'!$A$3:$X$3,0)), B266)</f>
        <v>1540</v>
      </c>
      <c r="C267" s="7">
        <f>_xlfn.IFNA(INDEX('Data ARA PJK'!$A$7:$AW$5000,MATCH(DATE('Graphs ARA PJK'!C$4,MONTH($A267),DAY($A267)),'Data ARA PJK'!$A$7:$A$5000,0), MATCH('Graphs ARA PJK'!B$3,'Data ARA PJK'!$A$3:$X$3,0)), C266)</f>
        <v>1743</v>
      </c>
      <c r="D267" s="7">
        <f>_xlfn.IFNA(INDEX('Data ARA PJK'!$A$7:$AW$5000,MATCH(DATE('Graphs ARA PJK'!D$4,MONTH($A267),DAY($A267)),'Data ARA PJK'!$A$7:$A$5000,0), MATCH('Graphs ARA PJK'!B$3,'Data ARA PJK'!$A$3:$X$3,0)), D266)</f>
        <v>948</v>
      </c>
      <c r="E267" s="7">
        <f>_xlfn.IFNA(INDEX('Data ARA PJK'!$A$7:$AW$5000,MATCH(DATE('Graphs ARA PJK'!E$4,MONTH($A267),DAY($A267)),'Data ARA PJK'!$A$7:$A$5000,0), MATCH('Graphs ARA PJK'!B$3,'Data ARA PJK'!$A$3:$X$3,0)), E266)</f>
        <v>1267</v>
      </c>
      <c r="F267" s="7">
        <f>_xlfn.IFNA(INDEX('Data ARA PJK'!$A$7:$AW$5000,MATCH(DATE('Graphs ARA PJK'!F$4,MONTH($A267),DAY($A267)),'Data ARA PJK'!$A$7:$A$5000,0), MATCH('Graphs ARA PJK'!B$3,'Data ARA PJK'!$A$3:$X$3,0)), F266)</f>
        <v>1516</v>
      </c>
      <c r="G267" s="7">
        <f>_xlfn.IFNA(INDEX('Data ARA PJK'!$A$7:$AW$5000,MATCH(DATE('Graphs ARA PJK'!G$4,MONTH($A267),DAY($A267)),'Data ARA PJK'!$A$7:$A$5000,0), MATCH('Graphs ARA PJK'!B$3,'Data ARA PJK'!$A$3:$X$3,0)), G266)</f>
        <v>1189</v>
      </c>
      <c r="H267" s="7">
        <f t="shared" si="53"/>
        <v>948</v>
      </c>
      <c r="I267" s="7">
        <f t="shared" si="54"/>
        <v>1743</v>
      </c>
      <c r="J267" s="7">
        <f t="shared" si="55"/>
        <v>795</v>
      </c>
      <c r="K267" s="9">
        <f t="shared" si="56"/>
        <v>45395</v>
      </c>
      <c r="L267" s="13">
        <f t="shared" si="57"/>
        <v>9779</v>
      </c>
      <c r="M267" s="13">
        <f t="shared" si="58"/>
        <v>11068.05</v>
      </c>
      <c r="N267" s="13">
        <f t="shared" si="59"/>
        <v>6019.7999999999993</v>
      </c>
      <c r="O267" s="13">
        <f t="shared" si="60"/>
        <v>8045.45</v>
      </c>
      <c r="P267" s="13">
        <f t="shared" si="61"/>
        <v>9626.6</v>
      </c>
      <c r="Q267" s="13">
        <f t="shared" si="62"/>
        <v>7550.15</v>
      </c>
      <c r="R267" s="13">
        <f t="shared" si="63"/>
        <v>6019.7999999999993</v>
      </c>
      <c r="S267" s="13">
        <f t="shared" si="64"/>
        <v>11068.05</v>
      </c>
      <c r="T267" s="13">
        <f t="shared" si="65"/>
        <v>5048.25</v>
      </c>
    </row>
    <row r="268" spans="1:20">
      <c r="A268" s="9">
        <v>45394</v>
      </c>
      <c r="B268" s="7">
        <f>_xlfn.IFNA(INDEX('Data ARA PJK'!$A$7:$AW$5000,MATCH(DATE('Graphs ARA PJK'!B$4,MONTH($A268),DAY($A268)),'Data ARA PJK'!$A$7:$A$5000,0), MATCH('Graphs ARA PJK'!B$3,'Data ARA PJK'!$A$3:$X$3,0)), B267)</f>
        <v>1540</v>
      </c>
      <c r="C268" s="7">
        <f>_xlfn.IFNA(INDEX('Data ARA PJK'!$A$7:$AW$5000,MATCH(DATE('Graphs ARA PJK'!C$4,MONTH($A268),DAY($A268)),'Data ARA PJK'!$A$7:$A$5000,0), MATCH('Graphs ARA PJK'!B$3,'Data ARA PJK'!$A$3:$X$3,0)), C267)</f>
        <v>1743</v>
      </c>
      <c r="D268" s="7">
        <f>_xlfn.IFNA(INDEX('Data ARA PJK'!$A$7:$AW$5000,MATCH(DATE('Graphs ARA PJK'!D$4,MONTH($A268),DAY($A268)),'Data ARA PJK'!$A$7:$A$5000,0), MATCH('Graphs ARA PJK'!B$3,'Data ARA PJK'!$A$3:$X$3,0)), D267)</f>
        <v>948</v>
      </c>
      <c r="E268" s="7">
        <f>_xlfn.IFNA(INDEX('Data ARA PJK'!$A$7:$AW$5000,MATCH(DATE('Graphs ARA PJK'!E$4,MONTH($A268),DAY($A268)),'Data ARA PJK'!$A$7:$A$5000,0), MATCH('Graphs ARA PJK'!B$3,'Data ARA PJK'!$A$3:$X$3,0)), E267)</f>
        <v>1267</v>
      </c>
      <c r="F268" s="7">
        <f>_xlfn.IFNA(INDEX('Data ARA PJK'!$A$7:$AW$5000,MATCH(DATE('Graphs ARA PJK'!F$4,MONTH($A268),DAY($A268)),'Data ARA PJK'!$A$7:$A$5000,0), MATCH('Graphs ARA PJK'!B$3,'Data ARA PJK'!$A$3:$X$3,0)), F267)</f>
        <v>1401</v>
      </c>
      <c r="G268" s="7">
        <f>_xlfn.IFNA(INDEX('Data ARA PJK'!$A$7:$AW$5000,MATCH(DATE('Graphs ARA PJK'!G$4,MONTH($A268),DAY($A268)),'Data ARA PJK'!$A$7:$A$5000,0), MATCH('Graphs ARA PJK'!B$3,'Data ARA PJK'!$A$3:$X$3,0)), G267)</f>
        <v>1189</v>
      </c>
      <c r="H268" s="7">
        <f t="shared" si="53"/>
        <v>948</v>
      </c>
      <c r="I268" s="7">
        <f t="shared" si="54"/>
        <v>1743</v>
      </c>
      <c r="J268" s="7">
        <f t="shared" si="55"/>
        <v>795</v>
      </c>
      <c r="K268" s="9">
        <f t="shared" si="56"/>
        <v>45394</v>
      </c>
      <c r="L268" s="13">
        <f t="shared" si="57"/>
        <v>9779</v>
      </c>
      <c r="M268" s="13">
        <f t="shared" si="58"/>
        <v>11068.05</v>
      </c>
      <c r="N268" s="13">
        <f t="shared" si="59"/>
        <v>6019.7999999999993</v>
      </c>
      <c r="O268" s="13">
        <f t="shared" si="60"/>
        <v>8045.45</v>
      </c>
      <c r="P268" s="13">
        <f t="shared" si="61"/>
        <v>8896.35</v>
      </c>
      <c r="Q268" s="13">
        <f t="shared" si="62"/>
        <v>7550.15</v>
      </c>
      <c r="R268" s="13">
        <f t="shared" si="63"/>
        <v>6019.7999999999993</v>
      </c>
      <c r="S268" s="13">
        <f t="shared" si="64"/>
        <v>11068.05</v>
      </c>
      <c r="T268" s="13">
        <f t="shared" si="65"/>
        <v>5048.25</v>
      </c>
    </row>
    <row r="269" spans="1:20">
      <c r="A269" s="9">
        <v>45393</v>
      </c>
      <c r="B269" s="7">
        <f>_xlfn.IFNA(INDEX('Data ARA PJK'!$A$7:$AW$5000,MATCH(DATE('Graphs ARA PJK'!B$4,MONTH($A269),DAY($A269)),'Data ARA PJK'!$A$7:$A$5000,0), MATCH('Graphs ARA PJK'!B$3,'Data ARA PJK'!$A$3:$X$3,0)), B268)</f>
        <v>1540</v>
      </c>
      <c r="C269" s="7">
        <f>_xlfn.IFNA(INDEX('Data ARA PJK'!$A$7:$AW$5000,MATCH(DATE('Graphs ARA PJK'!C$4,MONTH($A269),DAY($A269)),'Data ARA PJK'!$A$7:$A$5000,0), MATCH('Graphs ARA PJK'!B$3,'Data ARA PJK'!$A$3:$X$3,0)), C268)</f>
        <v>1743</v>
      </c>
      <c r="D269" s="7">
        <f>_xlfn.IFNA(INDEX('Data ARA PJK'!$A$7:$AW$5000,MATCH(DATE('Graphs ARA PJK'!D$4,MONTH($A269),DAY($A269)),'Data ARA PJK'!$A$7:$A$5000,0), MATCH('Graphs ARA PJK'!B$3,'Data ARA PJK'!$A$3:$X$3,0)), D268)</f>
        <v>948</v>
      </c>
      <c r="E269" s="7">
        <f>_xlfn.IFNA(INDEX('Data ARA PJK'!$A$7:$AW$5000,MATCH(DATE('Graphs ARA PJK'!E$4,MONTH($A269),DAY($A269)),'Data ARA PJK'!$A$7:$A$5000,0), MATCH('Graphs ARA PJK'!B$3,'Data ARA PJK'!$A$3:$X$3,0)), E268)</f>
        <v>1267</v>
      </c>
      <c r="F269" s="7">
        <f>_xlfn.IFNA(INDEX('Data ARA PJK'!$A$7:$AW$5000,MATCH(DATE('Graphs ARA PJK'!F$4,MONTH($A269),DAY($A269)),'Data ARA PJK'!$A$7:$A$5000,0), MATCH('Graphs ARA PJK'!B$3,'Data ARA PJK'!$A$3:$X$3,0)), F268)</f>
        <v>1401</v>
      </c>
      <c r="G269" s="7">
        <f>_xlfn.IFNA(INDEX('Data ARA PJK'!$A$7:$AW$5000,MATCH(DATE('Graphs ARA PJK'!G$4,MONTH($A269),DAY($A269)),'Data ARA PJK'!$A$7:$A$5000,0), MATCH('Graphs ARA PJK'!B$3,'Data ARA PJK'!$A$3:$X$3,0)), G268)</f>
        <v>1072</v>
      </c>
      <c r="H269" s="7">
        <f t="shared" si="53"/>
        <v>948</v>
      </c>
      <c r="I269" s="7">
        <f t="shared" si="54"/>
        <v>1743</v>
      </c>
      <c r="J269" s="7">
        <f t="shared" si="55"/>
        <v>795</v>
      </c>
      <c r="K269" s="9">
        <f t="shared" si="56"/>
        <v>45393</v>
      </c>
      <c r="L269" s="13">
        <f t="shared" si="57"/>
        <v>9779</v>
      </c>
      <c r="M269" s="13">
        <f t="shared" si="58"/>
        <v>11068.05</v>
      </c>
      <c r="N269" s="13">
        <f t="shared" si="59"/>
        <v>6019.7999999999993</v>
      </c>
      <c r="O269" s="13">
        <f t="shared" si="60"/>
        <v>8045.45</v>
      </c>
      <c r="P269" s="13">
        <f t="shared" si="61"/>
        <v>8896.35</v>
      </c>
      <c r="Q269" s="13">
        <f t="shared" si="62"/>
        <v>6807.2</v>
      </c>
      <c r="R269" s="13">
        <f t="shared" si="63"/>
        <v>6019.7999999999993</v>
      </c>
      <c r="S269" s="13">
        <f t="shared" si="64"/>
        <v>11068.05</v>
      </c>
      <c r="T269" s="13">
        <f t="shared" si="65"/>
        <v>5048.25</v>
      </c>
    </row>
    <row r="270" spans="1:20">
      <c r="A270" s="9">
        <v>45392</v>
      </c>
      <c r="B270" s="7">
        <f>_xlfn.IFNA(INDEX('Data ARA PJK'!$A$7:$AW$5000,MATCH(DATE('Graphs ARA PJK'!B$4,MONTH($A270),DAY($A270)),'Data ARA PJK'!$A$7:$A$5000,0), MATCH('Graphs ARA PJK'!B$3,'Data ARA PJK'!$A$3:$X$3,0)), B269)</f>
        <v>1473</v>
      </c>
      <c r="C270" s="7">
        <f>_xlfn.IFNA(INDEX('Data ARA PJK'!$A$7:$AW$5000,MATCH(DATE('Graphs ARA PJK'!C$4,MONTH($A270),DAY($A270)),'Data ARA PJK'!$A$7:$A$5000,0), MATCH('Graphs ARA PJK'!B$3,'Data ARA PJK'!$A$3:$X$3,0)), C269)</f>
        <v>1743</v>
      </c>
      <c r="D270" s="7">
        <f>_xlfn.IFNA(INDEX('Data ARA PJK'!$A$7:$AW$5000,MATCH(DATE('Graphs ARA PJK'!D$4,MONTH($A270),DAY($A270)),'Data ARA PJK'!$A$7:$A$5000,0), MATCH('Graphs ARA PJK'!B$3,'Data ARA PJK'!$A$3:$X$3,0)), D269)</f>
        <v>948</v>
      </c>
      <c r="E270" s="7">
        <f>_xlfn.IFNA(INDEX('Data ARA PJK'!$A$7:$AW$5000,MATCH(DATE('Graphs ARA PJK'!E$4,MONTH($A270),DAY($A270)),'Data ARA PJK'!$A$7:$A$5000,0), MATCH('Graphs ARA PJK'!B$3,'Data ARA PJK'!$A$3:$X$3,0)), E269)</f>
        <v>1267</v>
      </c>
      <c r="F270" s="7">
        <f>_xlfn.IFNA(INDEX('Data ARA PJK'!$A$7:$AW$5000,MATCH(DATE('Graphs ARA PJK'!F$4,MONTH($A270),DAY($A270)),'Data ARA PJK'!$A$7:$A$5000,0), MATCH('Graphs ARA PJK'!B$3,'Data ARA PJK'!$A$3:$X$3,0)), F269)</f>
        <v>1401</v>
      </c>
      <c r="G270" s="7">
        <f>_xlfn.IFNA(INDEX('Data ARA PJK'!$A$7:$AW$5000,MATCH(DATE('Graphs ARA PJK'!G$4,MONTH($A270),DAY($A270)),'Data ARA PJK'!$A$7:$A$5000,0), MATCH('Graphs ARA PJK'!B$3,'Data ARA PJK'!$A$3:$X$3,0)), G269)</f>
        <v>1072</v>
      </c>
      <c r="H270" s="7">
        <f t="shared" si="53"/>
        <v>948</v>
      </c>
      <c r="I270" s="7">
        <f t="shared" si="54"/>
        <v>1743</v>
      </c>
      <c r="J270" s="7">
        <f t="shared" si="55"/>
        <v>795</v>
      </c>
      <c r="K270" s="9">
        <f t="shared" si="56"/>
        <v>45392</v>
      </c>
      <c r="L270" s="13">
        <f t="shared" si="57"/>
        <v>9353.5499999999993</v>
      </c>
      <c r="M270" s="13">
        <f t="shared" si="58"/>
        <v>11068.05</v>
      </c>
      <c r="N270" s="13">
        <f t="shared" si="59"/>
        <v>6019.7999999999993</v>
      </c>
      <c r="O270" s="13">
        <f t="shared" si="60"/>
        <v>8045.45</v>
      </c>
      <c r="P270" s="13">
        <f t="shared" si="61"/>
        <v>8896.35</v>
      </c>
      <c r="Q270" s="13">
        <f t="shared" si="62"/>
        <v>6807.2</v>
      </c>
      <c r="R270" s="13">
        <f t="shared" si="63"/>
        <v>6019.7999999999993</v>
      </c>
      <c r="S270" s="13">
        <f t="shared" si="64"/>
        <v>11068.05</v>
      </c>
      <c r="T270" s="13">
        <f t="shared" si="65"/>
        <v>5048.25</v>
      </c>
    </row>
    <row r="271" spans="1:20">
      <c r="A271" s="9">
        <v>45391</v>
      </c>
      <c r="B271" s="7">
        <f>_xlfn.IFNA(INDEX('Data ARA PJK'!$A$7:$AW$5000,MATCH(DATE('Graphs ARA PJK'!B$4,MONTH($A271),DAY($A271)),'Data ARA PJK'!$A$7:$A$5000,0), MATCH('Graphs ARA PJK'!B$3,'Data ARA PJK'!$A$3:$X$3,0)), B270)</f>
        <v>1473</v>
      </c>
      <c r="C271" s="7">
        <f>_xlfn.IFNA(INDEX('Data ARA PJK'!$A$7:$AW$5000,MATCH(DATE('Graphs ARA PJK'!C$4,MONTH($A271),DAY($A271)),'Data ARA PJK'!$A$7:$A$5000,0), MATCH('Graphs ARA PJK'!B$3,'Data ARA PJK'!$A$3:$X$3,0)), C270)</f>
        <v>1517</v>
      </c>
      <c r="D271" s="7">
        <f>_xlfn.IFNA(INDEX('Data ARA PJK'!$A$7:$AW$5000,MATCH(DATE('Graphs ARA PJK'!D$4,MONTH($A271),DAY($A271)),'Data ARA PJK'!$A$7:$A$5000,0), MATCH('Graphs ARA PJK'!B$3,'Data ARA PJK'!$A$3:$X$3,0)), D270)</f>
        <v>948</v>
      </c>
      <c r="E271" s="7">
        <f>_xlfn.IFNA(INDEX('Data ARA PJK'!$A$7:$AW$5000,MATCH(DATE('Graphs ARA PJK'!E$4,MONTH($A271),DAY($A271)),'Data ARA PJK'!$A$7:$A$5000,0), MATCH('Graphs ARA PJK'!B$3,'Data ARA PJK'!$A$3:$X$3,0)), E270)</f>
        <v>1267</v>
      </c>
      <c r="F271" s="7">
        <f>_xlfn.IFNA(INDEX('Data ARA PJK'!$A$7:$AW$5000,MATCH(DATE('Graphs ARA PJK'!F$4,MONTH($A271),DAY($A271)),'Data ARA PJK'!$A$7:$A$5000,0), MATCH('Graphs ARA PJK'!B$3,'Data ARA PJK'!$A$3:$X$3,0)), F270)</f>
        <v>1401</v>
      </c>
      <c r="G271" s="7">
        <f>_xlfn.IFNA(INDEX('Data ARA PJK'!$A$7:$AW$5000,MATCH(DATE('Graphs ARA PJK'!G$4,MONTH($A271),DAY($A271)),'Data ARA PJK'!$A$7:$A$5000,0), MATCH('Graphs ARA PJK'!B$3,'Data ARA PJK'!$A$3:$X$3,0)), G270)</f>
        <v>1072</v>
      </c>
      <c r="H271" s="7">
        <f t="shared" si="53"/>
        <v>948</v>
      </c>
      <c r="I271" s="7">
        <f t="shared" si="54"/>
        <v>1517</v>
      </c>
      <c r="J271" s="7">
        <f t="shared" si="55"/>
        <v>569</v>
      </c>
      <c r="K271" s="9">
        <f t="shared" si="56"/>
        <v>45391</v>
      </c>
      <c r="L271" s="13">
        <f t="shared" si="57"/>
        <v>9353.5499999999993</v>
      </c>
      <c r="M271" s="13">
        <f t="shared" si="58"/>
        <v>9632.9499999999989</v>
      </c>
      <c r="N271" s="13">
        <f t="shared" si="59"/>
        <v>6019.7999999999993</v>
      </c>
      <c r="O271" s="13">
        <f t="shared" si="60"/>
        <v>8045.45</v>
      </c>
      <c r="P271" s="13">
        <f t="shared" si="61"/>
        <v>8896.35</v>
      </c>
      <c r="Q271" s="13">
        <f t="shared" si="62"/>
        <v>6807.2</v>
      </c>
      <c r="R271" s="13">
        <f t="shared" si="63"/>
        <v>6019.7999999999993</v>
      </c>
      <c r="S271" s="13">
        <f t="shared" si="64"/>
        <v>9632.9499999999989</v>
      </c>
      <c r="T271" s="13">
        <f t="shared" si="65"/>
        <v>3613.1499999999996</v>
      </c>
    </row>
    <row r="272" spans="1:20">
      <c r="A272" s="9">
        <v>45390</v>
      </c>
      <c r="B272" s="7">
        <f>_xlfn.IFNA(INDEX('Data ARA PJK'!$A$7:$AW$5000,MATCH(DATE('Graphs ARA PJK'!B$4,MONTH($A272),DAY($A272)),'Data ARA PJK'!$A$7:$A$5000,0), MATCH('Graphs ARA PJK'!B$3,'Data ARA PJK'!$A$3:$X$3,0)), B271)</f>
        <v>1473</v>
      </c>
      <c r="C272" s="7">
        <f>_xlfn.IFNA(INDEX('Data ARA PJK'!$A$7:$AW$5000,MATCH(DATE('Graphs ARA PJK'!C$4,MONTH($A272),DAY($A272)),'Data ARA PJK'!$A$7:$A$5000,0), MATCH('Graphs ARA PJK'!B$3,'Data ARA PJK'!$A$3:$X$3,0)), C271)</f>
        <v>1517</v>
      </c>
      <c r="D272" s="7">
        <f>_xlfn.IFNA(INDEX('Data ARA PJK'!$A$7:$AW$5000,MATCH(DATE('Graphs ARA PJK'!D$4,MONTH($A272),DAY($A272)),'Data ARA PJK'!$A$7:$A$5000,0), MATCH('Graphs ARA PJK'!B$3,'Data ARA PJK'!$A$3:$X$3,0)), D271)</f>
        <v>865</v>
      </c>
      <c r="E272" s="7">
        <f>_xlfn.IFNA(INDEX('Data ARA PJK'!$A$7:$AW$5000,MATCH(DATE('Graphs ARA PJK'!E$4,MONTH($A272),DAY($A272)),'Data ARA PJK'!$A$7:$A$5000,0), MATCH('Graphs ARA PJK'!B$3,'Data ARA PJK'!$A$3:$X$3,0)), E271)</f>
        <v>1267</v>
      </c>
      <c r="F272" s="7">
        <f>_xlfn.IFNA(INDEX('Data ARA PJK'!$A$7:$AW$5000,MATCH(DATE('Graphs ARA PJK'!F$4,MONTH($A272),DAY($A272)),'Data ARA PJK'!$A$7:$A$5000,0), MATCH('Graphs ARA PJK'!B$3,'Data ARA PJK'!$A$3:$X$3,0)), F271)</f>
        <v>1401</v>
      </c>
      <c r="G272" s="7">
        <f>_xlfn.IFNA(INDEX('Data ARA PJK'!$A$7:$AW$5000,MATCH(DATE('Graphs ARA PJK'!G$4,MONTH($A272),DAY($A272)),'Data ARA PJK'!$A$7:$A$5000,0), MATCH('Graphs ARA PJK'!B$3,'Data ARA PJK'!$A$3:$X$3,0)), G271)</f>
        <v>1072</v>
      </c>
      <c r="H272" s="7">
        <f t="shared" si="53"/>
        <v>865</v>
      </c>
      <c r="I272" s="7">
        <f t="shared" si="54"/>
        <v>1517</v>
      </c>
      <c r="J272" s="7">
        <f t="shared" si="55"/>
        <v>652</v>
      </c>
      <c r="K272" s="9">
        <f t="shared" si="56"/>
        <v>45390</v>
      </c>
      <c r="L272" s="13">
        <f t="shared" si="57"/>
        <v>9353.5499999999993</v>
      </c>
      <c r="M272" s="13">
        <f t="shared" si="58"/>
        <v>9632.9499999999989</v>
      </c>
      <c r="N272" s="13">
        <f t="shared" si="59"/>
        <v>5492.75</v>
      </c>
      <c r="O272" s="13">
        <f t="shared" si="60"/>
        <v>8045.45</v>
      </c>
      <c r="P272" s="13">
        <f t="shared" si="61"/>
        <v>8896.35</v>
      </c>
      <c r="Q272" s="13">
        <f t="shared" si="62"/>
        <v>6807.2</v>
      </c>
      <c r="R272" s="13">
        <f t="shared" si="63"/>
        <v>5492.75</v>
      </c>
      <c r="S272" s="13">
        <f t="shared" si="64"/>
        <v>9632.9499999999989</v>
      </c>
      <c r="T272" s="13">
        <f t="shared" si="65"/>
        <v>4140.1999999999989</v>
      </c>
    </row>
    <row r="273" spans="1:20">
      <c r="A273" s="9">
        <v>45389</v>
      </c>
      <c r="B273" s="7">
        <f>_xlfn.IFNA(INDEX('Data ARA PJK'!$A$7:$AW$5000,MATCH(DATE('Graphs ARA PJK'!B$4,MONTH($A273),DAY($A273)),'Data ARA PJK'!$A$7:$A$5000,0), MATCH('Graphs ARA PJK'!B$3,'Data ARA PJK'!$A$3:$X$3,0)), B272)</f>
        <v>1473</v>
      </c>
      <c r="C273" s="7">
        <f>_xlfn.IFNA(INDEX('Data ARA PJK'!$A$7:$AW$5000,MATCH(DATE('Graphs ARA PJK'!C$4,MONTH($A273),DAY($A273)),'Data ARA PJK'!$A$7:$A$5000,0), MATCH('Graphs ARA PJK'!B$3,'Data ARA PJK'!$A$3:$X$3,0)), C272)</f>
        <v>1517</v>
      </c>
      <c r="D273" s="7">
        <f>_xlfn.IFNA(INDEX('Data ARA PJK'!$A$7:$AW$5000,MATCH(DATE('Graphs ARA PJK'!D$4,MONTH($A273),DAY($A273)),'Data ARA PJK'!$A$7:$A$5000,0), MATCH('Graphs ARA PJK'!B$3,'Data ARA PJK'!$A$3:$X$3,0)), D272)</f>
        <v>865</v>
      </c>
      <c r="E273" s="7">
        <f>_xlfn.IFNA(INDEX('Data ARA PJK'!$A$7:$AW$5000,MATCH(DATE('Graphs ARA PJK'!E$4,MONTH($A273),DAY($A273)),'Data ARA PJK'!$A$7:$A$5000,0), MATCH('Graphs ARA PJK'!B$3,'Data ARA PJK'!$A$3:$X$3,0)), E272)</f>
        <v>1260</v>
      </c>
      <c r="F273" s="7">
        <f>_xlfn.IFNA(INDEX('Data ARA PJK'!$A$7:$AW$5000,MATCH(DATE('Graphs ARA PJK'!F$4,MONTH($A273),DAY($A273)),'Data ARA PJK'!$A$7:$A$5000,0), MATCH('Graphs ARA PJK'!B$3,'Data ARA PJK'!$A$3:$X$3,0)), F272)</f>
        <v>1401</v>
      </c>
      <c r="G273" s="7">
        <f>_xlfn.IFNA(INDEX('Data ARA PJK'!$A$7:$AW$5000,MATCH(DATE('Graphs ARA PJK'!G$4,MONTH($A273),DAY($A273)),'Data ARA PJK'!$A$7:$A$5000,0), MATCH('Graphs ARA PJK'!B$3,'Data ARA PJK'!$A$3:$X$3,0)), G272)</f>
        <v>1072</v>
      </c>
      <c r="H273" s="7">
        <f t="shared" si="53"/>
        <v>865</v>
      </c>
      <c r="I273" s="7">
        <f t="shared" si="54"/>
        <v>1517</v>
      </c>
      <c r="J273" s="7">
        <f t="shared" si="55"/>
        <v>652</v>
      </c>
      <c r="K273" s="9">
        <f t="shared" si="56"/>
        <v>45389</v>
      </c>
      <c r="L273" s="13">
        <f t="shared" si="57"/>
        <v>9353.5499999999993</v>
      </c>
      <c r="M273" s="13">
        <f t="shared" si="58"/>
        <v>9632.9499999999989</v>
      </c>
      <c r="N273" s="13">
        <f t="shared" si="59"/>
        <v>5492.75</v>
      </c>
      <c r="O273" s="13">
        <f t="shared" si="60"/>
        <v>8001</v>
      </c>
      <c r="P273" s="13">
        <f t="shared" si="61"/>
        <v>8896.35</v>
      </c>
      <c r="Q273" s="13">
        <f t="shared" si="62"/>
        <v>6807.2</v>
      </c>
      <c r="R273" s="13">
        <f t="shared" si="63"/>
        <v>5492.75</v>
      </c>
      <c r="S273" s="13">
        <f t="shared" si="64"/>
        <v>9632.9499999999989</v>
      </c>
      <c r="T273" s="13">
        <f t="shared" si="65"/>
        <v>4140.1999999999989</v>
      </c>
    </row>
    <row r="274" spans="1:20">
      <c r="A274" s="9">
        <v>45388</v>
      </c>
      <c r="B274" s="7">
        <f>_xlfn.IFNA(INDEX('Data ARA PJK'!$A$7:$AW$5000,MATCH(DATE('Graphs ARA PJK'!B$4,MONTH($A274),DAY($A274)),'Data ARA PJK'!$A$7:$A$5000,0), MATCH('Graphs ARA PJK'!B$3,'Data ARA PJK'!$A$3:$X$3,0)), B273)</f>
        <v>1473</v>
      </c>
      <c r="C274" s="7">
        <f>_xlfn.IFNA(INDEX('Data ARA PJK'!$A$7:$AW$5000,MATCH(DATE('Graphs ARA PJK'!C$4,MONTH($A274),DAY($A274)),'Data ARA PJK'!$A$7:$A$5000,0), MATCH('Graphs ARA PJK'!B$3,'Data ARA PJK'!$A$3:$X$3,0)), C273)</f>
        <v>1517</v>
      </c>
      <c r="D274" s="7">
        <f>_xlfn.IFNA(INDEX('Data ARA PJK'!$A$7:$AW$5000,MATCH(DATE('Graphs ARA PJK'!D$4,MONTH($A274),DAY($A274)),'Data ARA PJK'!$A$7:$A$5000,0), MATCH('Graphs ARA PJK'!B$3,'Data ARA PJK'!$A$3:$X$3,0)), D273)</f>
        <v>865</v>
      </c>
      <c r="E274" s="7">
        <f>_xlfn.IFNA(INDEX('Data ARA PJK'!$A$7:$AW$5000,MATCH(DATE('Graphs ARA PJK'!E$4,MONTH($A274),DAY($A274)),'Data ARA PJK'!$A$7:$A$5000,0), MATCH('Graphs ARA PJK'!B$3,'Data ARA PJK'!$A$3:$X$3,0)), E273)</f>
        <v>1260</v>
      </c>
      <c r="F274" s="7">
        <f>_xlfn.IFNA(INDEX('Data ARA PJK'!$A$7:$AW$5000,MATCH(DATE('Graphs ARA PJK'!F$4,MONTH($A274),DAY($A274)),'Data ARA PJK'!$A$7:$A$5000,0), MATCH('Graphs ARA PJK'!B$3,'Data ARA PJK'!$A$3:$X$3,0)), F273)</f>
        <v>1401</v>
      </c>
      <c r="G274" s="7">
        <f>_xlfn.IFNA(INDEX('Data ARA PJK'!$A$7:$AW$5000,MATCH(DATE('Graphs ARA PJK'!G$4,MONTH($A274),DAY($A274)),'Data ARA PJK'!$A$7:$A$5000,0), MATCH('Graphs ARA PJK'!B$3,'Data ARA PJK'!$A$3:$X$3,0)), G273)</f>
        <v>1072</v>
      </c>
      <c r="H274" s="7">
        <f t="shared" si="53"/>
        <v>865</v>
      </c>
      <c r="I274" s="7">
        <f t="shared" si="54"/>
        <v>1517</v>
      </c>
      <c r="J274" s="7">
        <f t="shared" si="55"/>
        <v>652</v>
      </c>
      <c r="K274" s="9">
        <f t="shared" si="56"/>
        <v>45388</v>
      </c>
      <c r="L274" s="13">
        <f t="shared" si="57"/>
        <v>9353.5499999999993</v>
      </c>
      <c r="M274" s="13">
        <f t="shared" si="58"/>
        <v>9632.9499999999989</v>
      </c>
      <c r="N274" s="13">
        <f t="shared" si="59"/>
        <v>5492.75</v>
      </c>
      <c r="O274" s="13">
        <f t="shared" si="60"/>
        <v>8001</v>
      </c>
      <c r="P274" s="13">
        <f t="shared" si="61"/>
        <v>8896.35</v>
      </c>
      <c r="Q274" s="13">
        <f t="shared" si="62"/>
        <v>6807.2</v>
      </c>
      <c r="R274" s="13">
        <f t="shared" si="63"/>
        <v>5492.75</v>
      </c>
      <c r="S274" s="13">
        <f t="shared" si="64"/>
        <v>9632.9499999999989</v>
      </c>
      <c r="T274" s="13">
        <f t="shared" si="65"/>
        <v>4140.1999999999989</v>
      </c>
    </row>
    <row r="275" spans="1:20">
      <c r="A275" s="9">
        <v>45387</v>
      </c>
      <c r="B275" s="7">
        <f>_xlfn.IFNA(INDEX('Data ARA PJK'!$A$7:$AW$5000,MATCH(DATE('Graphs ARA PJK'!B$4,MONTH($A275),DAY($A275)),'Data ARA PJK'!$A$7:$A$5000,0), MATCH('Graphs ARA PJK'!B$3,'Data ARA PJK'!$A$3:$X$3,0)), B274)</f>
        <v>1473</v>
      </c>
      <c r="C275" s="7">
        <f>_xlfn.IFNA(INDEX('Data ARA PJK'!$A$7:$AW$5000,MATCH(DATE('Graphs ARA PJK'!C$4,MONTH($A275),DAY($A275)),'Data ARA PJK'!$A$7:$A$5000,0), MATCH('Graphs ARA PJK'!B$3,'Data ARA PJK'!$A$3:$X$3,0)), C274)</f>
        <v>1517</v>
      </c>
      <c r="D275" s="7">
        <f>_xlfn.IFNA(INDEX('Data ARA PJK'!$A$7:$AW$5000,MATCH(DATE('Graphs ARA PJK'!D$4,MONTH($A275),DAY($A275)),'Data ARA PJK'!$A$7:$A$5000,0), MATCH('Graphs ARA PJK'!B$3,'Data ARA PJK'!$A$3:$X$3,0)), D274)</f>
        <v>865</v>
      </c>
      <c r="E275" s="7">
        <f>_xlfn.IFNA(INDEX('Data ARA PJK'!$A$7:$AW$5000,MATCH(DATE('Graphs ARA PJK'!E$4,MONTH($A275),DAY($A275)),'Data ARA PJK'!$A$7:$A$5000,0), MATCH('Graphs ARA PJK'!B$3,'Data ARA PJK'!$A$3:$X$3,0)), E274)</f>
        <v>1260</v>
      </c>
      <c r="F275" s="7">
        <f>_xlfn.IFNA(INDEX('Data ARA PJK'!$A$7:$AW$5000,MATCH(DATE('Graphs ARA PJK'!F$4,MONTH($A275),DAY($A275)),'Data ARA PJK'!$A$7:$A$5000,0), MATCH('Graphs ARA PJK'!B$3,'Data ARA PJK'!$A$3:$X$3,0)), F274)</f>
        <v>1399</v>
      </c>
      <c r="G275" s="7">
        <f>_xlfn.IFNA(INDEX('Data ARA PJK'!$A$7:$AW$5000,MATCH(DATE('Graphs ARA PJK'!G$4,MONTH($A275),DAY($A275)),'Data ARA PJK'!$A$7:$A$5000,0), MATCH('Graphs ARA PJK'!B$3,'Data ARA PJK'!$A$3:$X$3,0)), G274)</f>
        <v>1072</v>
      </c>
      <c r="H275" s="7">
        <f t="shared" si="53"/>
        <v>865</v>
      </c>
      <c r="I275" s="7">
        <f t="shared" si="54"/>
        <v>1517</v>
      </c>
      <c r="J275" s="7">
        <f t="shared" si="55"/>
        <v>652</v>
      </c>
      <c r="K275" s="9">
        <f t="shared" si="56"/>
        <v>45387</v>
      </c>
      <c r="L275" s="13">
        <f t="shared" si="57"/>
        <v>9353.5499999999993</v>
      </c>
      <c r="M275" s="13">
        <f t="shared" si="58"/>
        <v>9632.9499999999989</v>
      </c>
      <c r="N275" s="13">
        <f t="shared" si="59"/>
        <v>5492.75</v>
      </c>
      <c r="O275" s="13">
        <f t="shared" si="60"/>
        <v>8001</v>
      </c>
      <c r="P275" s="13">
        <f t="shared" si="61"/>
        <v>8883.65</v>
      </c>
      <c r="Q275" s="13">
        <f t="shared" si="62"/>
        <v>6807.2</v>
      </c>
      <c r="R275" s="13">
        <f t="shared" si="63"/>
        <v>5492.75</v>
      </c>
      <c r="S275" s="13">
        <f t="shared" si="64"/>
        <v>9632.9499999999989</v>
      </c>
      <c r="T275" s="13">
        <f t="shared" si="65"/>
        <v>4140.1999999999989</v>
      </c>
    </row>
    <row r="276" spans="1:20">
      <c r="A276" s="9">
        <v>45386</v>
      </c>
      <c r="B276" s="7">
        <f>_xlfn.IFNA(INDEX('Data ARA PJK'!$A$7:$AW$5000,MATCH(DATE('Graphs ARA PJK'!B$4,MONTH($A276),DAY($A276)),'Data ARA PJK'!$A$7:$A$5000,0), MATCH('Graphs ARA PJK'!B$3,'Data ARA PJK'!$A$3:$X$3,0)), B275)</f>
        <v>1473</v>
      </c>
      <c r="C276" s="7">
        <f>_xlfn.IFNA(INDEX('Data ARA PJK'!$A$7:$AW$5000,MATCH(DATE('Graphs ARA PJK'!C$4,MONTH($A276),DAY($A276)),'Data ARA PJK'!$A$7:$A$5000,0), MATCH('Graphs ARA PJK'!B$3,'Data ARA PJK'!$A$3:$X$3,0)), C275)</f>
        <v>1517</v>
      </c>
      <c r="D276" s="7">
        <f>_xlfn.IFNA(INDEX('Data ARA PJK'!$A$7:$AW$5000,MATCH(DATE('Graphs ARA PJK'!D$4,MONTH($A276),DAY($A276)),'Data ARA PJK'!$A$7:$A$5000,0), MATCH('Graphs ARA PJK'!B$3,'Data ARA PJK'!$A$3:$X$3,0)), D275)</f>
        <v>865</v>
      </c>
      <c r="E276" s="7">
        <f>_xlfn.IFNA(INDEX('Data ARA PJK'!$A$7:$AW$5000,MATCH(DATE('Graphs ARA PJK'!E$4,MONTH($A276),DAY($A276)),'Data ARA PJK'!$A$7:$A$5000,0), MATCH('Graphs ARA PJK'!B$3,'Data ARA PJK'!$A$3:$X$3,0)), E275)</f>
        <v>1260</v>
      </c>
      <c r="F276" s="7">
        <f>_xlfn.IFNA(INDEX('Data ARA PJK'!$A$7:$AW$5000,MATCH(DATE('Graphs ARA PJK'!F$4,MONTH($A276),DAY($A276)),'Data ARA PJK'!$A$7:$A$5000,0), MATCH('Graphs ARA PJK'!B$3,'Data ARA PJK'!$A$3:$X$3,0)), F275)</f>
        <v>1399</v>
      </c>
      <c r="G276" s="7">
        <f>_xlfn.IFNA(INDEX('Data ARA PJK'!$A$7:$AW$5000,MATCH(DATE('Graphs ARA PJK'!G$4,MONTH($A276),DAY($A276)),'Data ARA PJK'!$A$7:$A$5000,0), MATCH('Graphs ARA PJK'!B$3,'Data ARA PJK'!$A$3:$X$3,0)), G275)</f>
        <v>1031</v>
      </c>
      <c r="H276" s="7">
        <f t="shared" si="53"/>
        <v>865</v>
      </c>
      <c r="I276" s="7">
        <f t="shared" si="54"/>
        <v>1517</v>
      </c>
      <c r="J276" s="7">
        <f t="shared" si="55"/>
        <v>652</v>
      </c>
      <c r="K276" s="9">
        <f t="shared" si="56"/>
        <v>45386</v>
      </c>
      <c r="L276" s="13">
        <f t="shared" si="57"/>
        <v>9353.5499999999993</v>
      </c>
      <c r="M276" s="13">
        <f t="shared" si="58"/>
        <v>9632.9499999999989</v>
      </c>
      <c r="N276" s="13">
        <f t="shared" si="59"/>
        <v>5492.75</v>
      </c>
      <c r="O276" s="13">
        <f t="shared" si="60"/>
        <v>8001</v>
      </c>
      <c r="P276" s="13">
        <f t="shared" si="61"/>
        <v>8883.65</v>
      </c>
      <c r="Q276" s="13">
        <f t="shared" si="62"/>
        <v>6546.8499999999995</v>
      </c>
      <c r="R276" s="13">
        <f t="shared" si="63"/>
        <v>5492.75</v>
      </c>
      <c r="S276" s="13">
        <f t="shared" si="64"/>
        <v>9632.9499999999989</v>
      </c>
      <c r="T276" s="13">
        <f t="shared" si="65"/>
        <v>4140.1999999999989</v>
      </c>
    </row>
    <row r="277" spans="1:20">
      <c r="A277" s="9">
        <v>45385</v>
      </c>
      <c r="B277" s="7">
        <f>_xlfn.IFNA(INDEX('Data ARA PJK'!$A$7:$AW$5000,MATCH(DATE('Graphs ARA PJK'!B$4,MONTH($A277),DAY($A277)),'Data ARA PJK'!$A$7:$A$5000,0), MATCH('Graphs ARA PJK'!B$3,'Data ARA PJK'!$A$3:$X$3,0)), B276)</f>
        <v>1272</v>
      </c>
      <c r="C277" s="7">
        <f>_xlfn.IFNA(INDEX('Data ARA PJK'!$A$7:$AW$5000,MATCH(DATE('Graphs ARA PJK'!C$4,MONTH($A277),DAY($A277)),'Data ARA PJK'!$A$7:$A$5000,0), MATCH('Graphs ARA PJK'!B$3,'Data ARA PJK'!$A$3:$X$3,0)), C276)</f>
        <v>1517</v>
      </c>
      <c r="D277" s="7">
        <f>_xlfn.IFNA(INDEX('Data ARA PJK'!$A$7:$AW$5000,MATCH(DATE('Graphs ARA PJK'!D$4,MONTH($A277),DAY($A277)),'Data ARA PJK'!$A$7:$A$5000,0), MATCH('Graphs ARA PJK'!B$3,'Data ARA PJK'!$A$3:$X$3,0)), D276)</f>
        <v>865</v>
      </c>
      <c r="E277" s="7">
        <f>_xlfn.IFNA(INDEX('Data ARA PJK'!$A$7:$AW$5000,MATCH(DATE('Graphs ARA PJK'!E$4,MONTH($A277),DAY($A277)),'Data ARA PJK'!$A$7:$A$5000,0), MATCH('Graphs ARA PJK'!B$3,'Data ARA PJK'!$A$3:$X$3,0)), E276)</f>
        <v>1260</v>
      </c>
      <c r="F277" s="7">
        <f>_xlfn.IFNA(INDEX('Data ARA PJK'!$A$7:$AW$5000,MATCH(DATE('Graphs ARA PJK'!F$4,MONTH($A277),DAY($A277)),'Data ARA PJK'!$A$7:$A$5000,0), MATCH('Graphs ARA PJK'!B$3,'Data ARA PJK'!$A$3:$X$3,0)), F276)</f>
        <v>1399</v>
      </c>
      <c r="G277" s="7">
        <f>_xlfn.IFNA(INDEX('Data ARA PJK'!$A$7:$AW$5000,MATCH(DATE('Graphs ARA PJK'!G$4,MONTH($A277),DAY($A277)),'Data ARA PJK'!$A$7:$A$5000,0), MATCH('Graphs ARA PJK'!B$3,'Data ARA PJK'!$A$3:$X$3,0)), G276)</f>
        <v>1031</v>
      </c>
      <c r="H277" s="7">
        <f t="shared" si="53"/>
        <v>865</v>
      </c>
      <c r="I277" s="7">
        <f t="shared" si="54"/>
        <v>1517</v>
      </c>
      <c r="J277" s="7">
        <f t="shared" si="55"/>
        <v>652</v>
      </c>
      <c r="K277" s="9">
        <f t="shared" si="56"/>
        <v>45385</v>
      </c>
      <c r="L277" s="13">
        <f t="shared" si="57"/>
        <v>8077.2</v>
      </c>
      <c r="M277" s="13">
        <f t="shared" si="58"/>
        <v>9632.9499999999989</v>
      </c>
      <c r="N277" s="13">
        <f t="shared" si="59"/>
        <v>5492.75</v>
      </c>
      <c r="O277" s="13">
        <f t="shared" si="60"/>
        <v>8001</v>
      </c>
      <c r="P277" s="13">
        <f t="shared" si="61"/>
        <v>8883.65</v>
      </c>
      <c r="Q277" s="13">
        <f t="shared" si="62"/>
        <v>6546.8499999999995</v>
      </c>
      <c r="R277" s="13">
        <f t="shared" si="63"/>
        <v>5492.75</v>
      </c>
      <c r="S277" s="13">
        <f t="shared" si="64"/>
        <v>9632.9499999999989</v>
      </c>
      <c r="T277" s="13">
        <f t="shared" si="65"/>
        <v>4140.1999999999989</v>
      </c>
    </row>
    <row r="278" spans="1:20">
      <c r="A278" s="9">
        <v>45384</v>
      </c>
      <c r="B278" s="7">
        <f>_xlfn.IFNA(INDEX('Data ARA PJK'!$A$7:$AW$5000,MATCH(DATE('Graphs ARA PJK'!B$4,MONTH($A278),DAY($A278)),'Data ARA PJK'!$A$7:$A$5000,0), MATCH('Graphs ARA PJK'!B$3,'Data ARA PJK'!$A$3:$X$3,0)), B277)</f>
        <v>1272</v>
      </c>
      <c r="C278" s="7">
        <f>_xlfn.IFNA(INDEX('Data ARA PJK'!$A$7:$AW$5000,MATCH(DATE('Graphs ARA PJK'!C$4,MONTH($A278),DAY($A278)),'Data ARA PJK'!$A$7:$A$5000,0), MATCH('Graphs ARA PJK'!B$3,'Data ARA PJK'!$A$3:$X$3,0)), C277)</f>
        <v>1805</v>
      </c>
      <c r="D278" s="7">
        <f>_xlfn.IFNA(INDEX('Data ARA PJK'!$A$7:$AW$5000,MATCH(DATE('Graphs ARA PJK'!D$4,MONTH($A278),DAY($A278)),'Data ARA PJK'!$A$7:$A$5000,0), MATCH('Graphs ARA PJK'!B$3,'Data ARA PJK'!$A$3:$X$3,0)), D277)</f>
        <v>865</v>
      </c>
      <c r="E278" s="7">
        <f>_xlfn.IFNA(INDEX('Data ARA PJK'!$A$7:$AW$5000,MATCH(DATE('Graphs ARA PJK'!E$4,MONTH($A278),DAY($A278)),'Data ARA PJK'!$A$7:$A$5000,0), MATCH('Graphs ARA PJK'!B$3,'Data ARA PJK'!$A$3:$X$3,0)), E277)</f>
        <v>1260</v>
      </c>
      <c r="F278" s="7">
        <f>_xlfn.IFNA(INDEX('Data ARA PJK'!$A$7:$AW$5000,MATCH(DATE('Graphs ARA PJK'!F$4,MONTH($A278),DAY($A278)),'Data ARA PJK'!$A$7:$A$5000,0), MATCH('Graphs ARA PJK'!B$3,'Data ARA PJK'!$A$3:$X$3,0)), F277)</f>
        <v>1399</v>
      </c>
      <c r="G278" s="7">
        <f>_xlfn.IFNA(INDEX('Data ARA PJK'!$A$7:$AW$5000,MATCH(DATE('Graphs ARA PJK'!G$4,MONTH($A278),DAY($A278)),'Data ARA PJK'!$A$7:$A$5000,0), MATCH('Graphs ARA PJK'!B$3,'Data ARA PJK'!$A$3:$X$3,0)), G277)</f>
        <v>1031</v>
      </c>
      <c r="H278" s="7">
        <f t="shared" si="53"/>
        <v>865</v>
      </c>
      <c r="I278" s="7">
        <f t="shared" si="54"/>
        <v>1805</v>
      </c>
      <c r="J278" s="7">
        <f t="shared" si="55"/>
        <v>940</v>
      </c>
      <c r="K278" s="9">
        <f t="shared" si="56"/>
        <v>45384</v>
      </c>
      <c r="L278" s="13">
        <f t="shared" si="57"/>
        <v>8077.2</v>
      </c>
      <c r="M278" s="13">
        <f t="shared" si="58"/>
        <v>11461.75</v>
      </c>
      <c r="N278" s="13">
        <f t="shared" si="59"/>
        <v>5492.75</v>
      </c>
      <c r="O278" s="13">
        <f t="shared" si="60"/>
        <v>8001</v>
      </c>
      <c r="P278" s="13">
        <f t="shared" si="61"/>
        <v>8883.65</v>
      </c>
      <c r="Q278" s="13">
        <f t="shared" si="62"/>
        <v>6546.8499999999995</v>
      </c>
      <c r="R278" s="13">
        <f t="shared" si="63"/>
        <v>5492.75</v>
      </c>
      <c r="S278" s="13">
        <f t="shared" si="64"/>
        <v>11461.75</v>
      </c>
      <c r="T278" s="13">
        <f t="shared" si="65"/>
        <v>5969</v>
      </c>
    </row>
    <row r="279" spans="1:20">
      <c r="A279" s="9">
        <v>45383</v>
      </c>
      <c r="B279" s="7">
        <f>_xlfn.IFNA(INDEX('Data ARA PJK'!$A$7:$AW$5000,MATCH(DATE('Graphs ARA PJK'!B$4,MONTH($A279),DAY($A279)),'Data ARA PJK'!$A$7:$A$5000,0), MATCH('Graphs ARA PJK'!B$3,'Data ARA PJK'!$A$3:$X$3,0)), B278)</f>
        <v>1272</v>
      </c>
      <c r="C279" s="7">
        <f>_xlfn.IFNA(INDEX('Data ARA PJK'!$A$7:$AW$5000,MATCH(DATE('Graphs ARA PJK'!C$4,MONTH($A279),DAY($A279)),'Data ARA PJK'!$A$7:$A$5000,0), MATCH('Graphs ARA PJK'!B$3,'Data ARA PJK'!$A$3:$X$3,0)), C278)</f>
        <v>1805</v>
      </c>
      <c r="D279" s="7">
        <f>_xlfn.IFNA(INDEX('Data ARA PJK'!$A$7:$AW$5000,MATCH(DATE('Graphs ARA PJK'!D$4,MONTH($A279),DAY($A279)),'Data ARA PJK'!$A$7:$A$5000,0), MATCH('Graphs ARA PJK'!B$3,'Data ARA PJK'!$A$3:$X$3,0)), D278)</f>
        <v>873</v>
      </c>
      <c r="E279" s="7">
        <f>_xlfn.IFNA(INDEX('Data ARA PJK'!$A$7:$AW$5000,MATCH(DATE('Graphs ARA PJK'!E$4,MONTH($A279),DAY($A279)),'Data ARA PJK'!$A$7:$A$5000,0), MATCH('Graphs ARA PJK'!B$3,'Data ARA PJK'!$A$3:$X$3,0)), E278)</f>
        <v>1260</v>
      </c>
      <c r="F279" s="7">
        <f>_xlfn.IFNA(INDEX('Data ARA PJK'!$A$7:$AW$5000,MATCH(DATE('Graphs ARA PJK'!F$4,MONTH($A279),DAY($A279)),'Data ARA PJK'!$A$7:$A$5000,0), MATCH('Graphs ARA PJK'!B$3,'Data ARA PJK'!$A$3:$X$3,0)), F278)</f>
        <v>1399</v>
      </c>
      <c r="G279" s="7">
        <f>_xlfn.IFNA(INDEX('Data ARA PJK'!$A$7:$AW$5000,MATCH(DATE('Graphs ARA PJK'!G$4,MONTH($A279),DAY($A279)),'Data ARA PJK'!$A$7:$A$5000,0), MATCH('Graphs ARA PJK'!B$3,'Data ARA PJK'!$A$3:$X$3,0)), G278)</f>
        <v>1031</v>
      </c>
      <c r="H279" s="7">
        <f t="shared" si="53"/>
        <v>873</v>
      </c>
      <c r="I279" s="7">
        <f t="shared" si="54"/>
        <v>1805</v>
      </c>
      <c r="J279" s="7">
        <f t="shared" si="55"/>
        <v>932</v>
      </c>
      <c r="K279" s="9">
        <f t="shared" si="56"/>
        <v>45383</v>
      </c>
      <c r="L279" s="13">
        <f t="shared" si="57"/>
        <v>8077.2</v>
      </c>
      <c r="M279" s="13">
        <f t="shared" si="58"/>
        <v>11461.75</v>
      </c>
      <c r="N279" s="13">
        <f t="shared" si="59"/>
        <v>5543.5499999999993</v>
      </c>
      <c r="O279" s="13">
        <f t="shared" si="60"/>
        <v>8001</v>
      </c>
      <c r="P279" s="13">
        <f t="shared" si="61"/>
        <v>8883.65</v>
      </c>
      <c r="Q279" s="13">
        <f t="shared" si="62"/>
        <v>6546.8499999999995</v>
      </c>
      <c r="R279" s="13">
        <f t="shared" si="63"/>
        <v>5543.5499999999993</v>
      </c>
      <c r="S279" s="13">
        <f t="shared" si="64"/>
        <v>11461.75</v>
      </c>
      <c r="T279" s="13">
        <f t="shared" si="65"/>
        <v>5918.2000000000007</v>
      </c>
    </row>
    <row r="280" spans="1:20">
      <c r="A280" s="9">
        <v>45382</v>
      </c>
      <c r="B280" s="7">
        <f>_xlfn.IFNA(INDEX('Data ARA PJK'!$A$7:$AW$5000,MATCH(DATE('Graphs ARA PJK'!B$4,MONTH($A280),DAY($A280)),'Data ARA PJK'!$A$7:$A$5000,0), MATCH('Graphs ARA PJK'!B$3,'Data ARA PJK'!$A$3:$X$3,0)), B279)</f>
        <v>1272</v>
      </c>
      <c r="C280" s="7">
        <f>_xlfn.IFNA(INDEX('Data ARA PJK'!$A$7:$AW$5000,MATCH(DATE('Graphs ARA PJK'!C$4,MONTH($A280),DAY($A280)),'Data ARA PJK'!$A$7:$A$5000,0), MATCH('Graphs ARA PJK'!B$3,'Data ARA PJK'!$A$3:$X$3,0)), C279)</f>
        <v>1805</v>
      </c>
      <c r="D280" s="7">
        <f>_xlfn.IFNA(INDEX('Data ARA PJK'!$A$7:$AW$5000,MATCH(DATE('Graphs ARA PJK'!D$4,MONTH($A280),DAY($A280)),'Data ARA PJK'!$A$7:$A$5000,0), MATCH('Graphs ARA PJK'!B$3,'Data ARA PJK'!$A$3:$X$3,0)), D279)</f>
        <v>873</v>
      </c>
      <c r="E280" s="7">
        <f>_xlfn.IFNA(INDEX('Data ARA PJK'!$A$7:$AW$5000,MATCH(DATE('Graphs ARA PJK'!E$4,MONTH($A280),DAY($A280)),'Data ARA PJK'!$A$7:$A$5000,0), MATCH('Graphs ARA PJK'!B$3,'Data ARA PJK'!$A$3:$X$3,0)), E279)</f>
        <v>1232</v>
      </c>
      <c r="F280" s="7">
        <f>_xlfn.IFNA(INDEX('Data ARA PJK'!$A$7:$AW$5000,MATCH(DATE('Graphs ARA PJK'!F$4,MONTH($A280),DAY($A280)),'Data ARA PJK'!$A$7:$A$5000,0), MATCH('Graphs ARA PJK'!B$3,'Data ARA PJK'!$A$3:$X$3,0)), F279)</f>
        <v>1399</v>
      </c>
      <c r="G280" s="7">
        <f>_xlfn.IFNA(INDEX('Data ARA PJK'!$A$7:$AW$5000,MATCH(DATE('Graphs ARA PJK'!G$4,MONTH($A280),DAY($A280)),'Data ARA PJK'!$A$7:$A$5000,0), MATCH('Graphs ARA PJK'!B$3,'Data ARA PJK'!$A$3:$X$3,0)), G279)</f>
        <v>1031</v>
      </c>
      <c r="H280" s="7">
        <f t="shared" si="53"/>
        <v>873</v>
      </c>
      <c r="I280" s="7">
        <f t="shared" si="54"/>
        <v>1805</v>
      </c>
      <c r="J280" s="7">
        <f t="shared" si="55"/>
        <v>932</v>
      </c>
      <c r="K280" s="9">
        <f t="shared" si="56"/>
        <v>45382</v>
      </c>
      <c r="L280" s="13">
        <f t="shared" si="57"/>
        <v>8077.2</v>
      </c>
      <c r="M280" s="13">
        <f t="shared" si="58"/>
        <v>11461.75</v>
      </c>
      <c r="N280" s="13">
        <f t="shared" si="59"/>
        <v>5543.5499999999993</v>
      </c>
      <c r="O280" s="13">
        <f t="shared" si="60"/>
        <v>7823.2</v>
      </c>
      <c r="P280" s="13">
        <f t="shared" si="61"/>
        <v>8883.65</v>
      </c>
      <c r="Q280" s="13">
        <f t="shared" si="62"/>
        <v>6546.8499999999995</v>
      </c>
      <c r="R280" s="13">
        <f t="shared" si="63"/>
        <v>5543.5499999999993</v>
      </c>
      <c r="S280" s="13">
        <f t="shared" si="64"/>
        <v>11461.75</v>
      </c>
      <c r="T280" s="13">
        <f t="shared" si="65"/>
        <v>5918.2000000000007</v>
      </c>
    </row>
    <row r="281" spans="1:20">
      <c r="A281" s="9">
        <v>45381</v>
      </c>
      <c r="B281" s="7">
        <f>_xlfn.IFNA(INDEX('Data ARA PJK'!$A$7:$AW$5000,MATCH(DATE('Graphs ARA PJK'!B$4,MONTH($A281),DAY($A281)),'Data ARA PJK'!$A$7:$A$5000,0), MATCH('Graphs ARA PJK'!B$3,'Data ARA PJK'!$A$3:$X$3,0)), B280)</f>
        <v>1272</v>
      </c>
      <c r="C281" s="7">
        <f>_xlfn.IFNA(INDEX('Data ARA PJK'!$A$7:$AW$5000,MATCH(DATE('Graphs ARA PJK'!C$4,MONTH($A281),DAY($A281)),'Data ARA PJK'!$A$7:$A$5000,0), MATCH('Graphs ARA PJK'!B$3,'Data ARA PJK'!$A$3:$X$3,0)), C280)</f>
        <v>1805</v>
      </c>
      <c r="D281" s="7">
        <f>_xlfn.IFNA(INDEX('Data ARA PJK'!$A$7:$AW$5000,MATCH(DATE('Graphs ARA PJK'!D$4,MONTH($A281),DAY($A281)),'Data ARA PJK'!$A$7:$A$5000,0), MATCH('Graphs ARA PJK'!B$3,'Data ARA PJK'!$A$3:$X$3,0)), D280)</f>
        <v>873</v>
      </c>
      <c r="E281" s="7">
        <f>_xlfn.IFNA(INDEX('Data ARA PJK'!$A$7:$AW$5000,MATCH(DATE('Graphs ARA PJK'!E$4,MONTH($A281),DAY($A281)),'Data ARA PJK'!$A$7:$A$5000,0), MATCH('Graphs ARA PJK'!B$3,'Data ARA PJK'!$A$3:$X$3,0)), E280)</f>
        <v>1232</v>
      </c>
      <c r="F281" s="7">
        <f>_xlfn.IFNA(INDEX('Data ARA PJK'!$A$7:$AW$5000,MATCH(DATE('Graphs ARA PJK'!F$4,MONTH($A281),DAY($A281)),'Data ARA PJK'!$A$7:$A$5000,0), MATCH('Graphs ARA PJK'!B$3,'Data ARA PJK'!$A$3:$X$3,0)), F280)</f>
        <v>1399</v>
      </c>
      <c r="G281" s="7">
        <f>_xlfn.IFNA(INDEX('Data ARA PJK'!$A$7:$AW$5000,MATCH(DATE('Graphs ARA PJK'!G$4,MONTH($A281),DAY($A281)),'Data ARA PJK'!$A$7:$A$5000,0), MATCH('Graphs ARA PJK'!B$3,'Data ARA PJK'!$A$3:$X$3,0)), G280)</f>
        <v>1031</v>
      </c>
      <c r="H281" s="7">
        <f t="shared" si="53"/>
        <v>873</v>
      </c>
      <c r="I281" s="7">
        <f t="shared" si="54"/>
        <v>1805</v>
      </c>
      <c r="J281" s="7">
        <f t="shared" si="55"/>
        <v>932</v>
      </c>
      <c r="K281" s="9">
        <f t="shared" si="56"/>
        <v>45381</v>
      </c>
      <c r="L281" s="13">
        <f t="shared" si="57"/>
        <v>8077.2</v>
      </c>
      <c r="M281" s="13">
        <f t="shared" si="58"/>
        <v>11461.75</v>
      </c>
      <c r="N281" s="13">
        <f t="shared" si="59"/>
        <v>5543.5499999999993</v>
      </c>
      <c r="O281" s="13">
        <f t="shared" si="60"/>
        <v>7823.2</v>
      </c>
      <c r="P281" s="13">
        <f t="shared" si="61"/>
        <v>8883.65</v>
      </c>
      <c r="Q281" s="13">
        <f t="shared" si="62"/>
        <v>6546.8499999999995</v>
      </c>
      <c r="R281" s="13">
        <f t="shared" si="63"/>
        <v>5543.5499999999993</v>
      </c>
      <c r="S281" s="13">
        <f t="shared" si="64"/>
        <v>11461.75</v>
      </c>
      <c r="T281" s="13">
        <f t="shared" si="65"/>
        <v>5918.2000000000007</v>
      </c>
    </row>
    <row r="282" spans="1:20">
      <c r="A282" s="9">
        <v>45380</v>
      </c>
      <c r="B282" s="7">
        <f>_xlfn.IFNA(INDEX('Data ARA PJK'!$A$7:$AW$5000,MATCH(DATE('Graphs ARA PJK'!B$4,MONTH($A282),DAY($A282)),'Data ARA PJK'!$A$7:$A$5000,0), MATCH('Graphs ARA PJK'!B$3,'Data ARA PJK'!$A$3:$X$3,0)), B281)</f>
        <v>1272</v>
      </c>
      <c r="C282" s="7">
        <f>_xlfn.IFNA(INDEX('Data ARA PJK'!$A$7:$AW$5000,MATCH(DATE('Graphs ARA PJK'!C$4,MONTH($A282),DAY($A282)),'Data ARA PJK'!$A$7:$A$5000,0), MATCH('Graphs ARA PJK'!B$3,'Data ARA PJK'!$A$3:$X$3,0)), C281)</f>
        <v>1805</v>
      </c>
      <c r="D282" s="7">
        <f>_xlfn.IFNA(INDEX('Data ARA PJK'!$A$7:$AW$5000,MATCH(DATE('Graphs ARA PJK'!D$4,MONTH($A282),DAY($A282)),'Data ARA PJK'!$A$7:$A$5000,0), MATCH('Graphs ARA PJK'!B$3,'Data ARA PJK'!$A$3:$X$3,0)), D281)</f>
        <v>873</v>
      </c>
      <c r="E282" s="7">
        <f>_xlfn.IFNA(INDEX('Data ARA PJK'!$A$7:$AW$5000,MATCH(DATE('Graphs ARA PJK'!E$4,MONTH($A282),DAY($A282)),'Data ARA PJK'!$A$7:$A$5000,0), MATCH('Graphs ARA PJK'!B$3,'Data ARA PJK'!$A$3:$X$3,0)), E281)</f>
        <v>1232</v>
      </c>
      <c r="F282" s="7">
        <f>_xlfn.IFNA(INDEX('Data ARA PJK'!$A$7:$AW$5000,MATCH(DATE('Graphs ARA PJK'!F$4,MONTH($A282),DAY($A282)),'Data ARA PJK'!$A$7:$A$5000,0), MATCH('Graphs ARA PJK'!B$3,'Data ARA PJK'!$A$3:$X$3,0)), F281)</f>
        <v>1511</v>
      </c>
      <c r="G282" s="7">
        <f>_xlfn.IFNA(INDEX('Data ARA PJK'!$A$7:$AW$5000,MATCH(DATE('Graphs ARA PJK'!G$4,MONTH($A282),DAY($A282)),'Data ARA PJK'!$A$7:$A$5000,0), MATCH('Graphs ARA PJK'!B$3,'Data ARA PJK'!$A$3:$X$3,0)), G281)</f>
        <v>1031</v>
      </c>
      <c r="H282" s="7">
        <f t="shared" si="53"/>
        <v>873</v>
      </c>
      <c r="I282" s="7">
        <f t="shared" si="54"/>
        <v>1805</v>
      </c>
      <c r="J282" s="7">
        <f t="shared" si="55"/>
        <v>932</v>
      </c>
      <c r="K282" s="9">
        <f t="shared" si="56"/>
        <v>45380</v>
      </c>
      <c r="L282" s="13">
        <f t="shared" si="57"/>
        <v>8077.2</v>
      </c>
      <c r="M282" s="13">
        <f t="shared" si="58"/>
        <v>11461.75</v>
      </c>
      <c r="N282" s="13">
        <f t="shared" si="59"/>
        <v>5543.5499999999993</v>
      </c>
      <c r="O282" s="13">
        <f t="shared" si="60"/>
        <v>7823.2</v>
      </c>
      <c r="P282" s="13">
        <f t="shared" si="61"/>
        <v>9594.85</v>
      </c>
      <c r="Q282" s="13">
        <f t="shared" si="62"/>
        <v>6546.8499999999995</v>
      </c>
      <c r="R282" s="13">
        <f t="shared" si="63"/>
        <v>5543.5499999999993</v>
      </c>
      <c r="S282" s="13">
        <f t="shared" si="64"/>
        <v>11461.75</v>
      </c>
      <c r="T282" s="13">
        <f t="shared" si="65"/>
        <v>5918.2000000000007</v>
      </c>
    </row>
    <row r="283" spans="1:20">
      <c r="A283" s="9">
        <v>45379</v>
      </c>
      <c r="B283" s="7">
        <f>_xlfn.IFNA(INDEX('Data ARA PJK'!$A$7:$AW$5000,MATCH(DATE('Graphs ARA PJK'!B$4,MONTH($A283),DAY($A283)),'Data ARA PJK'!$A$7:$A$5000,0), MATCH('Graphs ARA PJK'!B$3,'Data ARA PJK'!$A$3:$X$3,0)), B282)</f>
        <v>1272</v>
      </c>
      <c r="C283" s="7">
        <f>_xlfn.IFNA(INDEX('Data ARA PJK'!$A$7:$AW$5000,MATCH(DATE('Graphs ARA PJK'!C$4,MONTH($A283),DAY($A283)),'Data ARA PJK'!$A$7:$A$5000,0), MATCH('Graphs ARA PJK'!B$3,'Data ARA PJK'!$A$3:$X$3,0)), C282)</f>
        <v>1805</v>
      </c>
      <c r="D283" s="7">
        <f>_xlfn.IFNA(INDEX('Data ARA PJK'!$A$7:$AW$5000,MATCH(DATE('Graphs ARA PJK'!D$4,MONTH($A283),DAY($A283)),'Data ARA PJK'!$A$7:$A$5000,0), MATCH('Graphs ARA PJK'!B$3,'Data ARA PJK'!$A$3:$X$3,0)), D282)</f>
        <v>873</v>
      </c>
      <c r="E283" s="7">
        <f>_xlfn.IFNA(INDEX('Data ARA PJK'!$A$7:$AW$5000,MATCH(DATE('Graphs ARA PJK'!E$4,MONTH($A283),DAY($A283)),'Data ARA PJK'!$A$7:$A$5000,0), MATCH('Graphs ARA PJK'!B$3,'Data ARA PJK'!$A$3:$X$3,0)), E282)</f>
        <v>1232</v>
      </c>
      <c r="F283" s="7">
        <f>_xlfn.IFNA(INDEX('Data ARA PJK'!$A$7:$AW$5000,MATCH(DATE('Graphs ARA PJK'!F$4,MONTH($A283),DAY($A283)),'Data ARA PJK'!$A$7:$A$5000,0), MATCH('Graphs ARA PJK'!B$3,'Data ARA PJK'!$A$3:$X$3,0)), F282)</f>
        <v>1511</v>
      </c>
      <c r="G283" s="7">
        <f>_xlfn.IFNA(INDEX('Data ARA PJK'!$A$7:$AW$5000,MATCH(DATE('Graphs ARA PJK'!G$4,MONTH($A283),DAY($A283)),'Data ARA PJK'!$A$7:$A$5000,0), MATCH('Graphs ARA PJK'!B$3,'Data ARA PJK'!$A$3:$X$3,0)), G282)</f>
        <v>1088</v>
      </c>
      <c r="H283" s="7">
        <f t="shared" si="53"/>
        <v>873</v>
      </c>
      <c r="I283" s="7">
        <f t="shared" si="54"/>
        <v>1805</v>
      </c>
      <c r="J283" s="7">
        <f t="shared" si="55"/>
        <v>932</v>
      </c>
      <c r="K283" s="9">
        <f t="shared" si="56"/>
        <v>45379</v>
      </c>
      <c r="L283" s="13">
        <f t="shared" si="57"/>
        <v>8077.2</v>
      </c>
      <c r="M283" s="13">
        <f t="shared" si="58"/>
        <v>11461.75</v>
      </c>
      <c r="N283" s="13">
        <f t="shared" si="59"/>
        <v>5543.5499999999993</v>
      </c>
      <c r="O283" s="13">
        <f t="shared" si="60"/>
        <v>7823.2</v>
      </c>
      <c r="P283" s="13">
        <f t="shared" si="61"/>
        <v>9594.85</v>
      </c>
      <c r="Q283" s="13">
        <f t="shared" si="62"/>
        <v>6908.7999999999993</v>
      </c>
      <c r="R283" s="13">
        <f t="shared" si="63"/>
        <v>5543.5499999999993</v>
      </c>
      <c r="S283" s="13">
        <f t="shared" si="64"/>
        <v>11461.75</v>
      </c>
      <c r="T283" s="13">
        <f t="shared" si="65"/>
        <v>5918.2000000000007</v>
      </c>
    </row>
    <row r="284" spans="1:20">
      <c r="A284" s="9">
        <v>45378</v>
      </c>
      <c r="B284" s="7">
        <f>_xlfn.IFNA(INDEX('Data ARA PJK'!$A$7:$AW$5000,MATCH(DATE('Graphs ARA PJK'!B$4,MONTH($A284),DAY($A284)),'Data ARA PJK'!$A$7:$A$5000,0), MATCH('Graphs ARA PJK'!B$3,'Data ARA PJK'!$A$3:$X$3,0)), B283)</f>
        <v>1291</v>
      </c>
      <c r="C284" s="7">
        <f>_xlfn.IFNA(INDEX('Data ARA PJK'!$A$7:$AW$5000,MATCH(DATE('Graphs ARA PJK'!C$4,MONTH($A284),DAY($A284)),'Data ARA PJK'!$A$7:$A$5000,0), MATCH('Graphs ARA PJK'!B$3,'Data ARA PJK'!$A$3:$X$3,0)), C283)</f>
        <v>1805</v>
      </c>
      <c r="D284" s="7">
        <f>_xlfn.IFNA(INDEX('Data ARA PJK'!$A$7:$AW$5000,MATCH(DATE('Graphs ARA PJK'!D$4,MONTH($A284),DAY($A284)),'Data ARA PJK'!$A$7:$A$5000,0), MATCH('Graphs ARA PJK'!B$3,'Data ARA PJK'!$A$3:$X$3,0)), D283)</f>
        <v>873</v>
      </c>
      <c r="E284" s="7">
        <f>_xlfn.IFNA(INDEX('Data ARA PJK'!$A$7:$AW$5000,MATCH(DATE('Graphs ARA PJK'!E$4,MONTH($A284),DAY($A284)),'Data ARA PJK'!$A$7:$A$5000,0), MATCH('Graphs ARA PJK'!B$3,'Data ARA PJK'!$A$3:$X$3,0)), E283)</f>
        <v>1232</v>
      </c>
      <c r="F284" s="7">
        <f>_xlfn.IFNA(INDEX('Data ARA PJK'!$A$7:$AW$5000,MATCH(DATE('Graphs ARA PJK'!F$4,MONTH($A284),DAY($A284)),'Data ARA PJK'!$A$7:$A$5000,0), MATCH('Graphs ARA PJK'!B$3,'Data ARA PJK'!$A$3:$X$3,0)), F283)</f>
        <v>1511</v>
      </c>
      <c r="G284" s="7">
        <f>_xlfn.IFNA(INDEX('Data ARA PJK'!$A$7:$AW$5000,MATCH(DATE('Graphs ARA PJK'!G$4,MONTH($A284),DAY($A284)),'Data ARA PJK'!$A$7:$A$5000,0), MATCH('Graphs ARA PJK'!B$3,'Data ARA PJK'!$A$3:$X$3,0)), G283)</f>
        <v>1088</v>
      </c>
      <c r="H284" s="7">
        <f t="shared" si="53"/>
        <v>873</v>
      </c>
      <c r="I284" s="7">
        <f t="shared" si="54"/>
        <v>1805</v>
      </c>
      <c r="J284" s="7">
        <f t="shared" si="55"/>
        <v>932</v>
      </c>
      <c r="K284" s="9">
        <f t="shared" si="56"/>
        <v>45378</v>
      </c>
      <c r="L284" s="13">
        <f t="shared" si="57"/>
        <v>8197.85</v>
      </c>
      <c r="M284" s="13">
        <f t="shared" si="58"/>
        <v>11461.75</v>
      </c>
      <c r="N284" s="13">
        <f t="shared" si="59"/>
        <v>5543.5499999999993</v>
      </c>
      <c r="O284" s="13">
        <f t="shared" si="60"/>
        <v>7823.2</v>
      </c>
      <c r="P284" s="13">
        <f t="shared" si="61"/>
        <v>9594.85</v>
      </c>
      <c r="Q284" s="13">
        <f t="shared" si="62"/>
        <v>6908.7999999999993</v>
      </c>
      <c r="R284" s="13">
        <f t="shared" si="63"/>
        <v>5543.5499999999993</v>
      </c>
      <c r="S284" s="13">
        <f t="shared" si="64"/>
        <v>11461.75</v>
      </c>
      <c r="T284" s="13">
        <f t="shared" si="65"/>
        <v>5918.2000000000007</v>
      </c>
    </row>
    <row r="285" spans="1:20">
      <c r="A285" s="9">
        <v>45377</v>
      </c>
      <c r="B285" s="7">
        <f>_xlfn.IFNA(INDEX('Data ARA PJK'!$A$7:$AW$5000,MATCH(DATE('Graphs ARA PJK'!B$4,MONTH($A285),DAY($A285)),'Data ARA PJK'!$A$7:$A$5000,0), MATCH('Graphs ARA PJK'!B$3,'Data ARA PJK'!$A$3:$X$3,0)), B284)</f>
        <v>1291</v>
      </c>
      <c r="C285" s="7">
        <f>_xlfn.IFNA(INDEX('Data ARA PJK'!$A$7:$AW$5000,MATCH(DATE('Graphs ARA PJK'!C$4,MONTH($A285),DAY($A285)),'Data ARA PJK'!$A$7:$A$5000,0), MATCH('Graphs ARA PJK'!B$3,'Data ARA PJK'!$A$3:$X$3,0)), C284)</f>
        <v>1716</v>
      </c>
      <c r="D285" s="7">
        <f>_xlfn.IFNA(INDEX('Data ARA PJK'!$A$7:$AW$5000,MATCH(DATE('Graphs ARA PJK'!D$4,MONTH($A285),DAY($A285)),'Data ARA PJK'!$A$7:$A$5000,0), MATCH('Graphs ARA PJK'!B$3,'Data ARA PJK'!$A$3:$X$3,0)), D284)</f>
        <v>873</v>
      </c>
      <c r="E285" s="7">
        <f>_xlfn.IFNA(INDEX('Data ARA PJK'!$A$7:$AW$5000,MATCH(DATE('Graphs ARA PJK'!E$4,MONTH($A285),DAY($A285)),'Data ARA PJK'!$A$7:$A$5000,0), MATCH('Graphs ARA PJK'!B$3,'Data ARA PJK'!$A$3:$X$3,0)), E284)</f>
        <v>1232</v>
      </c>
      <c r="F285" s="7">
        <f>_xlfn.IFNA(INDEX('Data ARA PJK'!$A$7:$AW$5000,MATCH(DATE('Graphs ARA PJK'!F$4,MONTH($A285),DAY($A285)),'Data ARA PJK'!$A$7:$A$5000,0), MATCH('Graphs ARA PJK'!B$3,'Data ARA PJK'!$A$3:$X$3,0)), F284)</f>
        <v>1511</v>
      </c>
      <c r="G285" s="7">
        <f>_xlfn.IFNA(INDEX('Data ARA PJK'!$A$7:$AW$5000,MATCH(DATE('Graphs ARA PJK'!G$4,MONTH($A285),DAY($A285)),'Data ARA PJK'!$A$7:$A$5000,0), MATCH('Graphs ARA PJK'!B$3,'Data ARA PJK'!$A$3:$X$3,0)), G284)</f>
        <v>1088</v>
      </c>
      <c r="H285" s="7">
        <f t="shared" si="53"/>
        <v>873</v>
      </c>
      <c r="I285" s="7">
        <f t="shared" si="54"/>
        <v>1716</v>
      </c>
      <c r="J285" s="7">
        <f t="shared" si="55"/>
        <v>843</v>
      </c>
      <c r="K285" s="9">
        <f t="shared" si="56"/>
        <v>45377</v>
      </c>
      <c r="L285" s="13">
        <f t="shared" si="57"/>
        <v>8197.85</v>
      </c>
      <c r="M285" s="13">
        <f t="shared" si="58"/>
        <v>10896.599999999999</v>
      </c>
      <c r="N285" s="13">
        <f t="shared" si="59"/>
        <v>5543.5499999999993</v>
      </c>
      <c r="O285" s="13">
        <f t="shared" si="60"/>
        <v>7823.2</v>
      </c>
      <c r="P285" s="13">
        <f t="shared" si="61"/>
        <v>9594.85</v>
      </c>
      <c r="Q285" s="13">
        <f t="shared" si="62"/>
        <v>6908.7999999999993</v>
      </c>
      <c r="R285" s="13">
        <f t="shared" si="63"/>
        <v>5543.5499999999993</v>
      </c>
      <c r="S285" s="13">
        <f t="shared" si="64"/>
        <v>10896.599999999999</v>
      </c>
      <c r="T285" s="13">
        <f t="shared" si="65"/>
        <v>5353.0499999999993</v>
      </c>
    </row>
    <row r="286" spans="1:20">
      <c r="A286" s="9">
        <v>45376</v>
      </c>
      <c r="B286" s="7">
        <f>_xlfn.IFNA(INDEX('Data ARA PJK'!$A$7:$AW$5000,MATCH(DATE('Graphs ARA PJK'!B$4,MONTH($A286),DAY($A286)),'Data ARA PJK'!$A$7:$A$5000,0), MATCH('Graphs ARA PJK'!B$3,'Data ARA PJK'!$A$3:$X$3,0)), B285)</f>
        <v>1291</v>
      </c>
      <c r="C286" s="7">
        <f>_xlfn.IFNA(INDEX('Data ARA PJK'!$A$7:$AW$5000,MATCH(DATE('Graphs ARA PJK'!C$4,MONTH($A286),DAY($A286)),'Data ARA PJK'!$A$7:$A$5000,0), MATCH('Graphs ARA PJK'!B$3,'Data ARA PJK'!$A$3:$X$3,0)), C285)</f>
        <v>1716</v>
      </c>
      <c r="D286" s="7">
        <f>_xlfn.IFNA(INDEX('Data ARA PJK'!$A$7:$AW$5000,MATCH(DATE('Graphs ARA PJK'!D$4,MONTH($A286),DAY($A286)),'Data ARA PJK'!$A$7:$A$5000,0), MATCH('Graphs ARA PJK'!B$3,'Data ARA PJK'!$A$3:$X$3,0)), D285)</f>
        <v>979</v>
      </c>
      <c r="E286" s="7">
        <f>_xlfn.IFNA(INDEX('Data ARA PJK'!$A$7:$AW$5000,MATCH(DATE('Graphs ARA PJK'!E$4,MONTH($A286),DAY($A286)),'Data ARA PJK'!$A$7:$A$5000,0), MATCH('Graphs ARA PJK'!B$3,'Data ARA PJK'!$A$3:$X$3,0)), E285)</f>
        <v>1232</v>
      </c>
      <c r="F286" s="7">
        <f>_xlfn.IFNA(INDEX('Data ARA PJK'!$A$7:$AW$5000,MATCH(DATE('Graphs ARA PJK'!F$4,MONTH($A286),DAY($A286)),'Data ARA PJK'!$A$7:$A$5000,0), MATCH('Graphs ARA PJK'!B$3,'Data ARA PJK'!$A$3:$X$3,0)), F285)</f>
        <v>1511</v>
      </c>
      <c r="G286" s="7">
        <f>_xlfn.IFNA(INDEX('Data ARA PJK'!$A$7:$AW$5000,MATCH(DATE('Graphs ARA PJK'!G$4,MONTH($A286),DAY($A286)),'Data ARA PJK'!$A$7:$A$5000,0), MATCH('Graphs ARA PJK'!B$3,'Data ARA PJK'!$A$3:$X$3,0)), G285)</f>
        <v>1088</v>
      </c>
      <c r="H286" s="7">
        <f t="shared" si="53"/>
        <v>979</v>
      </c>
      <c r="I286" s="7">
        <f t="shared" si="54"/>
        <v>1716</v>
      </c>
      <c r="J286" s="7">
        <f t="shared" si="55"/>
        <v>737</v>
      </c>
      <c r="K286" s="9">
        <f t="shared" si="56"/>
        <v>45376</v>
      </c>
      <c r="L286" s="13">
        <f t="shared" si="57"/>
        <v>8197.85</v>
      </c>
      <c r="M286" s="13">
        <f t="shared" si="58"/>
        <v>10896.599999999999</v>
      </c>
      <c r="N286" s="13">
        <f t="shared" si="59"/>
        <v>6216.65</v>
      </c>
      <c r="O286" s="13">
        <f t="shared" si="60"/>
        <v>7823.2</v>
      </c>
      <c r="P286" s="13">
        <f t="shared" si="61"/>
        <v>9594.85</v>
      </c>
      <c r="Q286" s="13">
        <f t="shared" si="62"/>
        <v>6908.7999999999993</v>
      </c>
      <c r="R286" s="13">
        <f t="shared" si="63"/>
        <v>6216.65</v>
      </c>
      <c r="S286" s="13">
        <f t="shared" si="64"/>
        <v>10896.599999999999</v>
      </c>
      <c r="T286" s="13">
        <f t="shared" si="65"/>
        <v>4679.9499999999989</v>
      </c>
    </row>
    <row r="287" spans="1:20">
      <c r="A287" s="9">
        <v>45375</v>
      </c>
      <c r="B287" s="7">
        <f>_xlfn.IFNA(INDEX('Data ARA PJK'!$A$7:$AW$5000,MATCH(DATE('Graphs ARA PJK'!B$4,MONTH($A287),DAY($A287)),'Data ARA PJK'!$A$7:$A$5000,0), MATCH('Graphs ARA PJK'!B$3,'Data ARA PJK'!$A$3:$X$3,0)), B286)</f>
        <v>1291</v>
      </c>
      <c r="C287" s="7">
        <f>_xlfn.IFNA(INDEX('Data ARA PJK'!$A$7:$AW$5000,MATCH(DATE('Graphs ARA PJK'!C$4,MONTH($A287),DAY($A287)),'Data ARA PJK'!$A$7:$A$5000,0), MATCH('Graphs ARA PJK'!B$3,'Data ARA PJK'!$A$3:$X$3,0)), C286)</f>
        <v>1716</v>
      </c>
      <c r="D287" s="7">
        <f>_xlfn.IFNA(INDEX('Data ARA PJK'!$A$7:$AW$5000,MATCH(DATE('Graphs ARA PJK'!D$4,MONTH($A287),DAY($A287)),'Data ARA PJK'!$A$7:$A$5000,0), MATCH('Graphs ARA PJK'!B$3,'Data ARA PJK'!$A$3:$X$3,0)), D286)</f>
        <v>979</v>
      </c>
      <c r="E287" s="7">
        <f>_xlfn.IFNA(INDEX('Data ARA PJK'!$A$7:$AW$5000,MATCH(DATE('Graphs ARA PJK'!E$4,MONTH($A287),DAY($A287)),'Data ARA PJK'!$A$7:$A$5000,0), MATCH('Graphs ARA PJK'!B$3,'Data ARA PJK'!$A$3:$X$3,0)), E286)</f>
        <v>1244</v>
      </c>
      <c r="F287" s="7">
        <f>_xlfn.IFNA(INDEX('Data ARA PJK'!$A$7:$AW$5000,MATCH(DATE('Graphs ARA PJK'!F$4,MONTH($A287),DAY($A287)),'Data ARA PJK'!$A$7:$A$5000,0), MATCH('Graphs ARA PJK'!B$3,'Data ARA PJK'!$A$3:$X$3,0)), F286)</f>
        <v>1511</v>
      </c>
      <c r="G287" s="7">
        <f>_xlfn.IFNA(INDEX('Data ARA PJK'!$A$7:$AW$5000,MATCH(DATE('Graphs ARA PJK'!G$4,MONTH($A287),DAY($A287)),'Data ARA PJK'!$A$7:$A$5000,0), MATCH('Graphs ARA PJK'!B$3,'Data ARA PJK'!$A$3:$X$3,0)), G286)</f>
        <v>1088</v>
      </c>
      <c r="H287" s="7">
        <f t="shared" si="53"/>
        <v>979</v>
      </c>
      <c r="I287" s="7">
        <f t="shared" si="54"/>
        <v>1716</v>
      </c>
      <c r="J287" s="7">
        <f t="shared" si="55"/>
        <v>737</v>
      </c>
      <c r="K287" s="9">
        <f t="shared" si="56"/>
        <v>45375</v>
      </c>
      <c r="L287" s="13">
        <f t="shared" si="57"/>
        <v>8197.85</v>
      </c>
      <c r="M287" s="13">
        <f t="shared" si="58"/>
        <v>10896.599999999999</v>
      </c>
      <c r="N287" s="13">
        <f t="shared" si="59"/>
        <v>6216.65</v>
      </c>
      <c r="O287" s="13">
        <f t="shared" si="60"/>
        <v>7899.4</v>
      </c>
      <c r="P287" s="13">
        <f t="shared" si="61"/>
        <v>9594.85</v>
      </c>
      <c r="Q287" s="13">
        <f t="shared" si="62"/>
        <v>6908.7999999999993</v>
      </c>
      <c r="R287" s="13">
        <f t="shared" si="63"/>
        <v>6216.65</v>
      </c>
      <c r="S287" s="13">
        <f t="shared" si="64"/>
        <v>10896.599999999999</v>
      </c>
      <c r="T287" s="13">
        <f t="shared" si="65"/>
        <v>4679.9499999999989</v>
      </c>
    </row>
    <row r="288" spans="1:20">
      <c r="A288" s="9">
        <v>45374</v>
      </c>
      <c r="B288" s="7">
        <f>_xlfn.IFNA(INDEX('Data ARA PJK'!$A$7:$AW$5000,MATCH(DATE('Graphs ARA PJK'!B$4,MONTH($A288),DAY($A288)),'Data ARA PJK'!$A$7:$A$5000,0), MATCH('Graphs ARA PJK'!B$3,'Data ARA PJK'!$A$3:$X$3,0)), B287)</f>
        <v>1291</v>
      </c>
      <c r="C288" s="7">
        <f>_xlfn.IFNA(INDEX('Data ARA PJK'!$A$7:$AW$5000,MATCH(DATE('Graphs ARA PJK'!C$4,MONTH($A288),DAY($A288)),'Data ARA PJK'!$A$7:$A$5000,0), MATCH('Graphs ARA PJK'!B$3,'Data ARA PJK'!$A$3:$X$3,0)), C287)</f>
        <v>1716</v>
      </c>
      <c r="D288" s="7">
        <f>_xlfn.IFNA(INDEX('Data ARA PJK'!$A$7:$AW$5000,MATCH(DATE('Graphs ARA PJK'!D$4,MONTH($A288),DAY($A288)),'Data ARA PJK'!$A$7:$A$5000,0), MATCH('Graphs ARA PJK'!B$3,'Data ARA PJK'!$A$3:$X$3,0)), D287)</f>
        <v>979</v>
      </c>
      <c r="E288" s="7">
        <f>_xlfn.IFNA(INDEX('Data ARA PJK'!$A$7:$AW$5000,MATCH(DATE('Graphs ARA PJK'!E$4,MONTH($A288),DAY($A288)),'Data ARA PJK'!$A$7:$A$5000,0), MATCH('Graphs ARA PJK'!B$3,'Data ARA PJK'!$A$3:$X$3,0)), E287)</f>
        <v>1244</v>
      </c>
      <c r="F288" s="7">
        <f>_xlfn.IFNA(INDEX('Data ARA PJK'!$A$7:$AW$5000,MATCH(DATE('Graphs ARA PJK'!F$4,MONTH($A288),DAY($A288)),'Data ARA PJK'!$A$7:$A$5000,0), MATCH('Graphs ARA PJK'!B$3,'Data ARA PJK'!$A$3:$X$3,0)), F287)</f>
        <v>1511</v>
      </c>
      <c r="G288" s="7">
        <f>_xlfn.IFNA(INDEX('Data ARA PJK'!$A$7:$AW$5000,MATCH(DATE('Graphs ARA PJK'!G$4,MONTH($A288),DAY($A288)),'Data ARA PJK'!$A$7:$A$5000,0), MATCH('Graphs ARA PJK'!B$3,'Data ARA PJK'!$A$3:$X$3,0)), G287)</f>
        <v>1088</v>
      </c>
      <c r="H288" s="7">
        <f t="shared" si="53"/>
        <v>979</v>
      </c>
      <c r="I288" s="7">
        <f t="shared" si="54"/>
        <v>1716</v>
      </c>
      <c r="J288" s="7">
        <f t="shared" si="55"/>
        <v>737</v>
      </c>
      <c r="K288" s="9">
        <f t="shared" si="56"/>
        <v>45374</v>
      </c>
      <c r="L288" s="13">
        <f t="shared" si="57"/>
        <v>8197.85</v>
      </c>
      <c r="M288" s="13">
        <f t="shared" si="58"/>
        <v>10896.599999999999</v>
      </c>
      <c r="N288" s="13">
        <f t="shared" si="59"/>
        <v>6216.65</v>
      </c>
      <c r="O288" s="13">
        <f t="shared" si="60"/>
        <v>7899.4</v>
      </c>
      <c r="P288" s="13">
        <f t="shared" si="61"/>
        <v>9594.85</v>
      </c>
      <c r="Q288" s="13">
        <f t="shared" si="62"/>
        <v>6908.7999999999993</v>
      </c>
      <c r="R288" s="13">
        <f t="shared" si="63"/>
        <v>6216.65</v>
      </c>
      <c r="S288" s="13">
        <f t="shared" si="64"/>
        <v>10896.599999999999</v>
      </c>
      <c r="T288" s="13">
        <f t="shared" si="65"/>
        <v>4679.9499999999989</v>
      </c>
    </row>
    <row r="289" spans="1:20">
      <c r="A289" s="9">
        <v>45373</v>
      </c>
      <c r="B289" s="7">
        <f>_xlfn.IFNA(INDEX('Data ARA PJK'!$A$7:$AW$5000,MATCH(DATE('Graphs ARA PJK'!B$4,MONTH($A289),DAY($A289)),'Data ARA PJK'!$A$7:$A$5000,0), MATCH('Graphs ARA PJK'!B$3,'Data ARA PJK'!$A$3:$X$3,0)), B288)</f>
        <v>1291</v>
      </c>
      <c r="C289" s="7">
        <f>_xlfn.IFNA(INDEX('Data ARA PJK'!$A$7:$AW$5000,MATCH(DATE('Graphs ARA PJK'!C$4,MONTH($A289),DAY($A289)),'Data ARA PJK'!$A$7:$A$5000,0), MATCH('Graphs ARA PJK'!B$3,'Data ARA PJK'!$A$3:$X$3,0)), C288)</f>
        <v>1716</v>
      </c>
      <c r="D289" s="7">
        <f>_xlfn.IFNA(INDEX('Data ARA PJK'!$A$7:$AW$5000,MATCH(DATE('Graphs ARA PJK'!D$4,MONTH($A289),DAY($A289)),'Data ARA PJK'!$A$7:$A$5000,0), MATCH('Graphs ARA PJK'!B$3,'Data ARA PJK'!$A$3:$X$3,0)), D288)</f>
        <v>979</v>
      </c>
      <c r="E289" s="7">
        <f>_xlfn.IFNA(INDEX('Data ARA PJK'!$A$7:$AW$5000,MATCH(DATE('Graphs ARA PJK'!E$4,MONTH($A289),DAY($A289)),'Data ARA PJK'!$A$7:$A$5000,0), MATCH('Graphs ARA PJK'!B$3,'Data ARA PJK'!$A$3:$X$3,0)), E288)</f>
        <v>1244</v>
      </c>
      <c r="F289" s="7">
        <f>_xlfn.IFNA(INDEX('Data ARA PJK'!$A$7:$AW$5000,MATCH(DATE('Graphs ARA PJK'!F$4,MONTH($A289),DAY($A289)),'Data ARA PJK'!$A$7:$A$5000,0), MATCH('Graphs ARA PJK'!B$3,'Data ARA PJK'!$A$3:$X$3,0)), F288)</f>
        <v>1513</v>
      </c>
      <c r="G289" s="7">
        <f>_xlfn.IFNA(INDEX('Data ARA PJK'!$A$7:$AW$5000,MATCH(DATE('Graphs ARA PJK'!G$4,MONTH($A289),DAY($A289)),'Data ARA PJK'!$A$7:$A$5000,0), MATCH('Graphs ARA PJK'!B$3,'Data ARA PJK'!$A$3:$X$3,0)), G288)</f>
        <v>1088</v>
      </c>
      <c r="H289" s="7">
        <f t="shared" si="53"/>
        <v>979</v>
      </c>
      <c r="I289" s="7">
        <f t="shared" si="54"/>
        <v>1716</v>
      </c>
      <c r="J289" s="7">
        <f t="shared" si="55"/>
        <v>737</v>
      </c>
      <c r="K289" s="9">
        <f t="shared" si="56"/>
        <v>45373</v>
      </c>
      <c r="L289" s="13">
        <f t="shared" si="57"/>
        <v>8197.85</v>
      </c>
      <c r="M289" s="13">
        <f t="shared" si="58"/>
        <v>10896.599999999999</v>
      </c>
      <c r="N289" s="13">
        <f t="shared" si="59"/>
        <v>6216.65</v>
      </c>
      <c r="O289" s="13">
        <f t="shared" si="60"/>
        <v>7899.4</v>
      </c>
      <c r="P289" s="13">
        <f t="shared" si="61"/>
        <v>9607.5499999999993</v>
      </c>
      <c r="Q289" s="13">
        <f t="shared" si="62"/>
        <v>6908.7999999999993</v>
      </c>
      <c r="R289" s="13">
        <f t="shared" si="63"/>
        <v>6216.65</v>
      </c>
      <c r="S289" s="13">
        <f t="shared" si="64"/>
        <v>10896.599999999999</v>
      </c>
      <c r="T289" s="13">
        <f t="shared" si="65"/>
        <v>4679.9499999999989</v>
      </c>
    </row>
    <row r="290" spans="1:20">
      <c r="A290" s="9">
        <v>45372</v>
      </c>
      <c r="B290" s="7">
        <f>_xlfn.IFNA(INDEX('Data ARA PJK'!$A$7:$AW$5000,MATCH(DATE('Graphs ARA PJK'!B$4,MONTH($A290),DAY($A290)),'Data ARA PJK'!$A$7:$A$5000,0), MATCH('Graphs ARA PJK'!B$3,'Data ARA PJK'!$A$3:$X$3,0)), B289)</f>
        <v>1291</v>
      </c>
      <c r="C290" s="7">
        <f>_xlfn.IFNA(INDEX('Data ARA PJK'!$A$7:$AW$5000,MATCH(DATE('Graphs ARA PJK'!C$4,MONTH($A290),DAY($A290)),'Data ARA PJK'!$A$7:$A$5000,0), MATCH('Graphs ARA PJK'!B$3,'Data ARA PJK'!$A$3:$X$3,0)), C289)</f>
        <v>1716</v>
      </c>
      <c r="D290" s="7">
        <f>_xlfn.IFNA(INDEX('Data ARA PJK'!$A$7:$AW$5000,MATCH(DATE('Graphs ARA PJK'!D$4,MONTH($A290),DAY($A290)),'Data ARA PJK'!$A$7:$A$5000,0), MATCH('Graphs ARA PJK'!B$3,'Data ARA PJK'!$A$3:$X$3,0)), D289)</f>
        <v>979</v>
      </c>
      <c r="E290" s="7">
        <f>_xlfn.IFNA(INDEX('Data ARA PJK'!$A$7:$AW$5000,MATCH(DATE('Graphs ARA PJK'!E$4,MONTH($A290),DAY($A290)),'Data ARA PJK'!$A$7:$A$5000,0), MATCH('Graphs ARA PJK'!B$3,'Data ARA PJK'!$A$3:$X$3,0)), E289)</f>
        <v>1244</v>
      </c>
      <c r="F290" s="7">
        <f>_xlfn.IFNA(INDEX('Data ARA PJK'!$A$7:$AW$5000,MATCH(DATE('Graphs ARA PJK'!F$4,MONTH($A290),DAY($A290)),'Data ARA PJK'!$A$7:$A$5000,0), MATCH('Graphs ARA PJK'!B$3,'Data ARA PJK'!$A$3:$X$3,0)), F289)</f>
        <v>1513</v>
      </c>
      <c r="G290" s="7">
        <f>_xlfn.IFNA(INDEX('Data ARA PJK'!$A$7:$AW$5000,MATCH(DATE('Graphs ARA PJK'!G$4,MONTH($A290),DAY($A290)),'Data ARA PJK'!$A$7:$A$5000,0), MATCH('Graphs ARA PJK'!B$3,'Data ARA PJK'!$A$3:$X$3,0)), G289)</f>
        <v>1128</v>
      </c>
      <c r="H290" s="7">
        <f t="shared" si="53"/>
        <v>979</v>
      </c>
      <c r="I290" s="7">
        <f t="shared" si="54"/>
        <v>1716</v>
      </c>
      <c r="J290" s="7">
        <f t="shared" si="55"/>
        <v>737</v>
      </c>
      <c r="K290" s="9">
        <f t="shared" si="56"/>
        <v>45372</v>
      </c>
      <c r="L290" s="13">
        <f t="shared" si="57"/>
        <v>8197.85</v>
      </c>
      <c r="M290" s="13">
        <f t="shared" si="58"/>
        <v>10896.599999999999</v>
      </c>
      <c r="N290" s="13">
        <f t="shared" si="59"/>
        <v>6216.65</v>
      </c>
      <c r="O290" s="13">
        <f t="shared" si="60"/>
        <v>7899.4</v>
      </c>
      <c r="P290" s="13">
        <f t="shared" si="61"/>
        <v>9607.5499999999993</v>
      </c>
      <c r="Q290" s="13">
        <f t="shared" si="62"/>
        <v>7162.7999999999993</v>
      </c>
      <c r="R290" s="13">
        <f t="shared" si="63"/>
        <v>6216.65</v>
      </c>
      <c r="S290" s="13">
        <f t="shared" si="64"/>
        <v>10896.599999999999</v>
      </c>
      <c r="T290" s="13">
        <f t="shared" si="65"/>
        <v>4679.9499999999989</v>
      </c>
    </row>
    <row r="291" spans="1:20">
      <c r="A291" s="9">
        <v>45371</v>
      </c>
      <c r="B291" s="7">
        <f>_xlfn.IFNA(INDEX('Data ARA PJK'!$A$7:$AW$5000,MATCH(DATE('Graphs ARA PJK'!B$4,MONTH($A291),DAY($A291)),'Data ARA PJK'!$A$7:$A$5000,0), MATCH('Graphs ARA PJK'!B$3,'Data ARA PJK'!$A$3:$X$3,0)), B290)</f>
        <v>1287</v>
      </c>
      <c r="C291" s="7">
        <f>_xlfn.IFNA(INDEX('Data ARA PJK'!$A$7:$AW$5000,MATCH(DATE('Graphs ARA PJK'!C$4,MONTH($A291),DAY($A291)),'Data ARA PJK'!$A$7:$A$5000,0), MATCH('Graphs ARA PJK'!B$3,'Data ARA PJK'!$A$3:$X$3,0)), C290)</f>
        <v>1716</v>
      </c>
      <c r="D291" s="7">
        <f>_xlfn.IFNA(INDEX('Data ARA PJK'!$A$7:$AW$5000,MATCH(DATE('Graphs ARA PJK'!D$4,MONTH($A291),DAY($A291)),'Data ARA PJK'!$A$7:$A$5000,0), MATCH('Graphs ARA PJK'!B$3,'Data ARA PJK'!$A$3:$X$3,0)), D290)</f>
        <v>979</v>
      </c>
      <c r="E291" s="7">
        <f>_xlfn.IFNA(INDEX('Data ARA PJK'!$A$7:$AW$5000,MATCH(DATE('Graphs ARA PJK'!E$4,MONTH($A291),DAY($A291)),'Data ARA PJK'!$A$7:$A$5000,0), MATCH('Graphs ARA PJK'!B$3,'Data ARA PJK'!$A$3:$X$3,0)), E290)</f>
        <v>1244</v>
      </c>
      <c r="F291" s="7">
        <f>_xlfn.IFNA(INDEX('Data ARA PJK'!$A$7:$AW$5000,MATCH(DATE('Graphs ARA PJK'!F$4,MONTH($A291),DAY($A291)),'Data ARA PJK'!$A$7:$A$5000,0), MATCH('Graphs ARA PJK'!B$3,'Data ARA PJK'!$A$3:$X$3,0)), F290)</f>
        <v>1513</v>
      </c>
      <c r="G291" s="7">
        <f>_xlfn.IFNA(INDEX('Data ARA PJK'!$A$7:$AW$5000,MATCH(DATE('Graphs ARA PJK'!G$4,MONTH($A291),DAY($A291)),'Data ARA PJK'!$A$7:$A$5000,0), MATCH('Graphs ARA PJK'!B$3,'Data ARA PJK'!$A$3:$X$3,0)), G290)</f>
        <v>1128</v>
      </c>
      <c r="H291" s="7">
        <f t="shared" si="53"/>
        <v>979</v>
      </c>
      <c r="I291" s="7">
        <f t="shared" si="54"/>
        <v>1716</v>
      </c>
      <c r="J291" s="7">
        <f t="shared" si="55"/>
        <v>737</v>
      </c>
      <c r="K291" s="9">
        <f t="shared" si="56"/>
        <v>45371</v>
      </c>
      <c r="L291" s="13">
        <f t="shared" si="57"/>
        <v>8172.45</v>
      </c>
      <c r="M291" s="13">
        <f t="shared" si="58"/>
        <v>10896.599999999999</v>
      </c>
      <c r="N291" s="13">
        <f t="shared" si="59"/>
        <v>6216.65</v>
      </c>
      <c r="O291" s="13">
        <f t="shared" si="60"/>
        <v>7899.4</v>
      </c>
      <c r="P291" s="13">
        <f t="shared" si="61"/>
        <v>9607.5499999999993</v>
      </c>
      <c r="Q291" s="13">
        <f t="shared" si="62"/>
        <v>7162.7999999999993</v>
      </c>
      <c r="R291" s="13">
        <f t="shared" si="63"/>
        <v>6216.65</v>
      </c>
      <c r="S291" s="13">
        <f t="shared" si="64"/>
        <v>10896.599999999999</v>
      </c>
      <c r="T291" s="13">
        <f t="shared" si="65"/>
        <v>4679.9499999999989</v>
      </c>
    </row>
    <row r="292" spans="1:20">
      <c r="A292" s="9">
        <v>45370</v>
      </c>
      <c r="B292" s="7">
        <f>_xlfn.IFNA(INDEX('Data ARA PJK'!$A$7:$AW$5000,MATCH(DATE('Graphs ARA PJK'!B$4,MONTH($A292),DAY($A292)),'Data ARA PJK'!$A$7:$A$5000,0), MATCH('Graphs ARA PJK'!B$3,'Data ARA PJK'!$A$3:$X$3,0)), B291)</f>
        <v>1287</v>
      </c>
      <c r="C292" s="7">
        <f>_xlfn.IFNA(INDEX('Data ARA PJK'!$A$7:$AW$5000,MATCH(DATE('Graphs ARA PJK'!C$4,MONTH($A292),DAY($A292)),'Data ARA PJK'!$A$7:$A$5000,0), MATCH('Graphs ARA PJK'!B$3,'Data ARA PJK'!$A$3:$X$3,0)), C291)</f>
        <v>1743</v>
      </c>
      <c r="D292" s="7">
        <f>_xlfn.IFNA(INDEX('Data ARA PJK'!$A$7:$AW$5000,MATCH(DATE('Graphs ARA PJK'!D$4,MONTH($A292),DAY($A292)),'Data ARA PJK'!$A$7:$A$5000,0), MATCH('Graphs ARA PJK'!B$3,'Data ARA PJK'!$A$3:$X$3,0)), D291)</f>
        <v>979</v>
      </c>
      <c r="E292" s="7">
        <f>_xlfn.IFNA(INDEX('Data ARA PJK'!$A$7:$AW$5000,MATCH(DATE('Graphs ARA PJK'!E$4,MONTH($A292),DAY($A292)),'Data ARA PJK'!$A$7:$A$5000,0), MATCH('Graphs ARA PJK'!B$3,'Data ARA PJK'!$A$3:$X$3,0)), E291)</f>
        <v>1244</v>
      </c>
      <c r="F292" s="7">
        <f>_xlfn.IFNA(INDEX('Data ARA PJK'!$A$7:$AW$5000,MATCH(DATE('Graphs ARA PJK'!F$4,MONTH($A292),DAY($A292)),'Data ARA PJK'!$A$7:$A$5000,0), MATCH('Graphs ARA PJK'!B$3,'Data ARA PJK'!$A$3:$X$3,0)), F291)</f>
        <v>1513</v>
      </c>
      <c r="G292" s="7">
        <f>_xlfn.IFNA(INDEX('Data ARA PJK'!$A$7:$AW$5000,MATCH(DATE('Graphs ARA PJK'!G$4,MONTH($A292),DAY($A292)),'Data ARA PJK'!$A$7:$A$5000,0), MATCH('Graphs ARA PJK'!B$3,'Data ARA PJK'!$A$3:$X$3,0)), G291)</f>
        <v>1128</v>
      </c>
      <c r="H292" s="7">
        <f t="shared" si="53"/>
        <v>979</v>
      </c>
      <c r="I292" s="7">
        <f t="shared" si="54"/>
        <v>1743</v>
      </c>
      <c r="J292" s="7">
        <f t="shared" si="55"/>
        <v>764</v>
      </c>
      <c r="K292" s="9">
        <f t="shared" si="56"/>
        <v>45370</v>
      </c>
      <c r="L292" s="13">
        <f t="shared" si="57"/>
        <v>8172.45</v>
      </c>
      <c r="M292" s="13">
        <f t="shared" si="58"/>
        <v>11068.05</v>
      </c>
      <c r="N292" s="13">
        <f t="shared" si="59"/>
        <v>6216.65</v>
      </c>
      <c r="O292" s="13">
        <f t="shared" si="60"/>
        <v>7899.4</v>
      </c>
      <c r="P292" s="13">
        <f t="shared" si="61"/>
        <v>9607.5499999999993</v>
      </c>
      <c r="Q292" s="13">
        <f t="shared" si="62"/>
        <v>7162.7999999999993</v>
      </c>
      <c r="R292" s="13">
        <f t="shared" si="63"/>
        <v>6216.65</v>
      </c>
      <c r="S292" s="13">
        <f t="shared" si="64"/>
        <v>11068.05</v>
      </c>
      <c r="T292" s="13">
        <f t="shared" si="65"/>
        <v>4851.3999999999996</v>
      </c>
    </row>
    <row r="293" spans="1:20">
      <c r="A293" s="9">
        <v>45369</v>
      </c>
      <c r="B293" s="7">
        <f>_xlfn.IFNA(INDEX('Data ARA PJK'!$A$7:$AW$5000,MATCH(DATE('Graphs ARA PJK'!B$4,MONTH($A293),DAY($A293)),'Data ARA PJK'!$A$7:$A$5000,0), MATCH('Graphs ARA PJK'!B$3,'Data ARA PJK'!$A$3:$X$3,0)), B292)</f>
        <v>1287</v>
      </c>
      <c r="C293" s="7">
        <f>_xlfn.IFNA(INDEX('Data ARA PJK'!$A$7:$AW$5000,MATCH(DATE('Graphs ARA PJK'!C$4,MONTH($A293),DAY($A293)),'Data ARA PJK'!$A$7:$A$5000,0), MATCH('Graphs ARA PJK'!B$3,'Data ARA PJK'!$A$3:$X$3,0)), C292)</f>
        <v>1743</v>
      </c>
      <c r="D293" s="7">
        <f>_xlfn.IFNA(INDEX('Data ARA PJK'!$A$7:$AW$5000,MATCH(DATE('Graphs ARA PJK'!D$4,MONTH($A293),DAY($A293)),'Data ARA PJK'!$A$7:$A$5000,0), MATCH('Graphs ARA PJK'!B$3,'Data ARA PJK'!$A$3:$X$3,0)), D292)</f>
        <v>1032</v>
      </c>
      <c r="E293" s="7">
        <f>_xlfn.IFNA(INDEX('Data ARA PJK'!$A$7:$AW$5000,MATCH(DATE('Graphs ARA PJK'!E$4,MONTH($A293),DAY($A293)),'Data ARA PJK'!$A$7:$A$5000,0), MATCH('Graphs ARA PJK'!B$3,'Data ARA PJK'!$A$3:$X$3,0)), E292)</f>
        <v>1244</v>
      </c>
      <c r="F293" s="7">
        <f>_xlfn.IFNA(INDEX('Data ARA PJK'!$A$7:$AW$5000,MATCH(DATE('Graphs ARA PJK'!F$4,MONTH($A293),DAY($A293)),'Data ARA PJK'!$A$7:$A$5000,0), MATCH('Graphs ARA PJK'!B$3,'Data ARA PJK'!$A$3:$X$3,0)), F292)</f>
        <v>1513</v>
      </c>
      <c r="G293" s="7">
        <f>_xlfn.IFNA(INDEX('Data ARA PJK'!$A$7:$AW$5000,MATCH(DATE('Graphs ARA PJK'!G$4,MONTH($A293),DAY($A293)),'Data ARA PJK'!$A$7:$A$5000,0), MATCH('Graphs ARA PJK'!B$3,'Data ARA PJK'!$A$3:$X$3,0)), G292)</f>
        <v>1128</v>
      </c>
      <c r="H293" s="7">
        <f t="shared" si="53"/>
        <v>1032</v>
      </c>
      <c r="I293" s="7">
        <f t="shared" si="54"/>
        <v>1743</v>
      </c>
      <c r="J293" s="7">
        <f t="shared" si="55"/>
        <v>711</v>
      </c>
      <c r="K293" s="9">
        <f t="shared" si="56"/>
        <v>45369</v>
      </c>
      <c r="L293" s="13">
        <f t="shared" si="57"/>
        <v>8172.45</v>
      </c>
      <c r="M293" s="13">
        <f t="shared" si="58"/>
        <v>11068.05</v>
      </c>
      <c r="N293" s="13">
        <f t="shared" si="59"/>
        <v>6553.2</v>
      </c>
      <c r="O293" s="13">
        <f t="shared" si="60"/>
        <v>7899.4</v>
      </c>
      <c r="P293" s="13">
        <f t="shared" si="61"/>
        <v>9607.5499999999993</v>
      </c>
      <c r="Q293" s="13">
        <f t="shared" si="62"/>
        <v>7162.7999999999993</v>
      </c>
      <c r="R293" s="13">
        <f t="shared" si="63"/>
        <v>6553.2</v>
      </c>
      <c r="S293" s="13">
        <f t="shared" si="64"/>
        <v>11068.05</v>
      </c>
      <c r="T293" s="13">
        <f t="shared" si="65"/>
        <v>4514.8499999999995</v>
      </c>
    </row>
    <row r="294" spans="1:20">
      <c r="A294" s="9">
        <v>45368</v>
      </c>
      <c r="B294" s="7">
        <f>_xlfn.IFNA(INDEX('Data ARA PJK'!$A$7:$AW$5000,MATCH(DATE('Graphs ARA PJK'!B$4,MONTH($A294),DAY($A294)),'Data ARA PJK'!$A$7:$A$5000,0), MATCH('Graphs ARA PJK'!B$3,'Data ARA PJK'!$A$3:$X$3,0)), B293)</f>
        <v>1287</v>
      </c>
      <c r="C294" s="7">
        <f>_xlfn.IFNA(INDEX('Data ARA PJK'!$A$7:$AW$5000,MATCH(DATE('Graphs ARA PJK'!C$4,MONTH($A294),DAY($A294)),'Data ARA PJK'!$A$7:$A$5000,0), MATCH('Graphs ARA PJK'!B$3,'Data ARA PJK'!$A$3:$X$3,0)), C293)</f>
        <v>1743</v>
      </c>
      <c r="D294" s="7">
        <f>_xlfn.IFNA(INDEX('Data ARA PJK'!$A$7:$AW$5000,MATCH(DATE('Graphs ARA PJK'!D$4,MONTH($A294),DAY($A294)),'Data ARA PJK'!$A$7:$A$5000,0), MATCH('Graphs ARA PJK'!B$3,'Data ARA PJK'!$A$3:$X$3,0)), D293)</f>
        <v>1032</v>
      </c>
      <c r="E294" s="7">
        <f>_xlfn.IFNA(INDEX('Data ARA PJK'!$A$7:$AW$5000,MATCH(DATE('Graphs ARA PJK'!E$4,MONTH($A294),DAY($A294)),'Data ARA PJK'!$A$7:$A$5000,0), MATCH('Graphs ARA PJK'!B$3,'Data ARA PJK'!$A$3:$X$3,0)), E293)</f>
        <v>1191</v>
      </c>
      <c r="F294" s="7">
        <f>_xlfn.IFNA(INDEX('Data ARA PJK'!$A$7:$AW$5000,MATCH(DATE('Graphs ARA PJK'!F$4,MONTH($A294),DAY($A294)),'Data ARA PJK'!$A$7:$A$5000,0), MATCH('Graphs ARA PJK'!B$3,'Data ARA PJK'!$A$3:$X$3,0)), F293)</f>
        <v>1513</v>
      </c>
      <c r="G294" s="7">
        <f>_xlfn.IFNA(INDEX('Data ARA PJK'!$A$7:$AW$5000,MATCH(DATE('Graphs ARA PJK'!G$4,MONTH($A294),DAY($A294)),'Data ARA PJK'!$A$7:$A$5000,0), MATCH('Graphs ARA PJK'!B$3,'Data ARA PJK'!$A$3:$X$3,0)), G293)</f>
        <v>1128</v>
      </c>
      <c r="H294" s="7">
        <f t="shared" si="53"/>
        <v>1032</v>
      </c>
      <c r="I294" s="7">
        <f t="shared" si="54"/>
        <v>1743</v>
      </c>
      <c r="J294" s="7">
        <f t="shared" si="55"/>
        <v>711</v>
      </c>
      <c r="K294" s="9">
        <f t="shared" si="56"/>
        <v>45368</v>
      </c>
      <c r="L294" s="13">
        <f t="shared" si="57"/>
        <v>8172.45</v>
      </c>
      <c r="M294" s="13">
        <f t="shared" si="58"/>
        <v>11068.05</v>
      </c>
      <c r="N294" s="13">
        <f t="shared" si="59"/>
        <v>6553.2</v>
      </c>
      <c r="O294" s="13">
        <f t="shared" si="60"/>
        <v>7562.8499999999995</v>
      </c>
      <c r="P294" s="13">
        <f t="shared" si="61"/>
        <v>9607.5499999999993</v>
      </c>
      <c r="Q294" s="13">
        <f t="shared" si="62"/>
        <v>7162.7999999999993</v>
      </c>
      <c r="R294" s="13">
        <f t="shared" si="63"/>
        <v>6553.2</v>
      </c>
      <c r="S294" s="13">
        <f t="shared" si="64"/>
        <v>11068.05</v>
      </c>
      <c r="T294" s="13">
        <f t="shared" si="65"/>
        <v>4514.8499999999995</v>
      </c>
    </row>
    <row r="295" spans="1:20">
      <c r="A295" s="9">
        <v>45367</v>
      </c>
      <c r="B295" s="7">
        <f>_xlfn.IFNA(INDEX('Data ARA PJK'!$A$7:$AW$5000,MATCH(DATE('Graphs ARA PJK'!B$4,MONTH($A295),DAY($A295)),'Data ARA PJK'!$A$7:$A$5000,0), MATCH('Graphs ARA PJK'!B$3,'Data ARA PJK'!$A$3:$X$3,0)), B294)</f>
        <v>1287</v>
      </c>
      <c r="C295" s="7">
        <f>_xlfn.IFNA(INDEX('Data ARA PJK'!$A$7:$AW$5000,MATCH(DATE('Graphs ARA PJK'!C$4,MONTH($A295),DAY($A295)),'Data ARA PJK'!$A$7:$A$5000,0), MATCH('Graphs ARA PJK'!B$3,'Data ARA PJK'!$A$3:$X$3,0)), C294)</f>
        <v>1743</v>
      </c>
      <c r="D295" s="7">
        <f>_xlfn.IFNA(INDEX('Data ARA PJK'!$A$7:$AW$5000,MATCH(DATE('Graphs ARA PJK'!D$4,MONTH($A295),DAY($A295)),'Data ARA PJK'!$A$7:$A$5000,0), MATCH('Graphs ARA PJK'!B$3,'Data ARA PJK'!$A$3:$X$3,0)), D294)</f>
        <v>1032</v>
      </c>
      <c r="E295" s="7">
        <f>_xlfn.IFNA(INDEX('Data ARA PJK'!$A$7:$AW$5000,MATCH(DATE('Graphs ARA PJK'!E$4,MONTH($A295),DAY($A295)),'Data ARA PJK'!$A$7:$A$5000,0), MATCH('Graphs ARA PJK'!B$3,'Data ARA PJK'!$A$3:$X$3,0)), E294)</f>
        <v>1191</v>
      </c>
      <c r="F295" s="7">
        <f>_xlfn.IFNA(INDEX('Data ARA PJK'!$A$7:$AW$5000,MATCH(DATE('Graphs ARA PJK'!F$4,MONTH($A295),DAY($A295)),'Data ARA PJK'!$A$7:$A$5000,0), MATCH('Graphs ARA PJK'!B$3,'Data ARA PJK'!$A$3:$X$3,0)), F294)</f>
        <v>1513</v>
      </c>
      <c r="G295" s="7">
        <f>_xlfn.IFNA(INDEX('Data ARA PJK'!$A$7:$AW$5000,MATCH(DATE('Graphs ARA PJK'!G$4,MONTH($A295),DAY($A295)),'Data ARA PJK'!$A$7:$A$5000,0), MATCH('Graphs ARA PJK'!B$3,'Data ARA PJK'!$A$3:$X$3,0)), G294)</f>
        <v>1128</v>
      </c>
      <c r="H295" s="7">
        <f t="shared" si="53"/>
        <v>1032</v>
      </c>
      <c r="I295" s="7">
        <f t="shared" si="54"/>
        <v>1743</v>
      </c>
      <c r="J295" s="7">
        <f t="shared" si="55"/>
        <v>711</v>
      </c>
      <c r="K295" s="9">
        <f t="shared" si="56"/>
        <v>45367</v>
      </c>
      <c r="L295" s="13">
        <f t="shared" si="57"/>
        <v>8172.45</v>
      </c>
      <c r="M295" s="13">
        <f t="shared" si="58"/>
        <v>11068.05</v>
      </c>
      <c r="N295" s="13">
        <f t="shared" si="59"/>
        <v>6553.2</v>
      </c>
      <c r="O295" s="13">
        <f t="shared" si="60"/>
        <v>7562.8499999999995</v>
      </c>
      <c r="P295" s="13">
        <f t="shared" si="61"/>
        <v>9607.5499999999993</v>
      </c>
      <c r="Q295" s="13">
        <f t="shared" si="62"/>
        <v>7162.7999999999993</v>
      </c>
      <c r="R295" s="13">
        <f t="shared" si="63"/>
        <v>6553.2</v>
      </c>
      <c r="S295" s="13">
        <f t="shared" si="64"/>
        <v>11068.05</v>
      </c>
      <c r="T295" s="13">
        <f t="shared" si="65"/>
        <v>4514.8499999999995</v>
      </c>
    </row>
    <row r="296" spans="1:20">
      <c r="A296" s="9">
        <v>45366</v>
      </c>
      <c r="B296" s="7">
        <f>_xlfn.IFNA(INDEX('Data ARA PJK'!$A$7:$AW$5000,MATCH(DATE('Graphs ARA PJK'!B$4,MONTH($A296),DAY($A296)),'Data ARA PJK'!$A$7:$A$5000,0), MATCH('Graphs ARA PJK'!B$3,'Data ARA PJK'!$A$3:$X$3,0)), B295)</f>
        <v>1287</v>
      </c>
      <c r="C296" s="7">
        <f>_xlfn.IFNA(INDEX('Data ARA PJK'!$A$7:$AW$5000,MATCH(DATE('Graphs ARA PJK'!C$4,MONTH($A296),DAY($A296)),'Data ARA PJK'!$A$7:$A$5000,0), MATCH('Graphs ARA PJK'!B$3,'Data ARA PJK'!$A$3:$X$3,0)), C295)</f>
        <v>1743</v>
      </c>
      <c r="D296" s="7">
        <f>_xlfn.IFNA(INDEX('Data ARA PJK'!$A$7:$AW$5000,MATCH(DATE('Graphs ARA PJK'!D$4,MONTH($A296),DAY($A296)),'Data ARA PJK'!$A$7:$A$5000,0), MATCH('Graphs ARA PJK'!B$3,'Data ARA PJK'!$A$3:$X$3,0)), D295)</f>
        <v>1032</v>
      </c>
      <c r="E296" s="7">
        <f>_xlfn.IFNA(INDEX('Data ARA PJK'!$A$7:$AW$5000,MATCH(DATE('Graphs ARA PJK'!E$4,MONTH($A296),DAY($A296)),'Data ARA PJK'!$A$7:$A$5000,0), MATCH('Graphs ARA PJK'!B$3,'Data ARA PJK'!$A$3:$X$3,0)), E295)</f>
        <v>1191</v>
      </c>
      <c r="F296" s="7">
        <f>_xlfn.IFNA(INDEX('Data ARA PJK'!$A$7:$AW$5000,MATCH(DATE('Graphs ARA PJK'!F$4,MONTH($A296),DAY($A296)),'Data ARA PJK'!$A$7:$A$5000,0), MATCH('Graphs ARA PJK'!B$3,'Data ARA PJK'!$A$3:$X$3,0)), F295)</f>
        <v>1507</v>
      </c>
      <c r="G296" s="7">
        <f>_xlfn.IFNA(INDEX('Data ARA PJK'!$A$7:$AW$5000,MATCH(DATE('Graphs ARA PJK'!G$4,MONTH($A296),DAY($A296)),'Data ARA PJK'!$A$7:$A$5000,0), MATCH('Graphs ARA PJK'!B$3,'Data ARA PJK'!$A$3:$X$3,0)), G295)</f>
        <v>1128</v>
      </c>
      <c r="H296" s="7">
        <f t="shared" si="53"/>
        <v>1032</v>
      </c>
      <c r="I296" s="7">
        <f t="shared" si="54"/>
        <v>1743</v>
      </c>
      <c r="J296" s="7">
        <f t="shared" si="55"/>
        <v>711</v>
      </c>
      <c r="K296" s="9">
        <f t="shared" si="56"/>
        <v>45366</v>
      </c>
      <c r="L296" s="13">
        <f t="shared" si="57"/>
        <v>8172.45</v>
      </c>
      <c r="M296" s="13">
        <f t="shared" si="58"/>
        <v>11068.05</v>
      </c>
      <c r="N296" s="13">
        <f t="shared" si="59"/>
        <v>6553.2</v>
      </c>
      <c r="O296" s="13">
        <f t="shared" si="60"/>
        <v>7562.8499999999995</v>
      </c>
      <c r="P296" s="13">
        <f t="shared" si="61"/>
        <v>9569.4499999999989</v>
      </c>
      <c r="Q296" s="13">
        <f t="shared" si="62"/>
        <v>7162.7999999999993</v>
      </c>
      <c r="R296" s="13">
        <f t="shared" si="63"/>
        <v>6553.2</v>
      </c>
      <c r="S296" s="13">
        <f t="shared" si="64"/>
        <v>11068.05</v>
      </c>
      <c r="T296" s="13">
        <f t="shared" si="65"/>
        <v>4514.8499999999995</v>
      </c>
    </row>
    <row r="297" spans="1:20">
      <c r="A297" s="9">
        <v>45365</v>
      </c>
      <c r="B297" s="7">
        <f>_xlfn.IFNA(INDEX('Data ARA PJK'!$A$7:$AW$5000,MATCH(DATE('Graphs ARA PJK'!B$4,MONTH($A297),DAY($A297)),'Data ARA PJK'!$A$7:$A$5000,0), MATCH('Graphs ARA PJK'!B$3,'Data ARA PJK'!$A$3:$X$3,0)), B296)</f>
        <v>1287</v>
      </c>
      <c r="C297" s="7">
        <f>_xlfn.IFNA(INDEX('Data ARA PJK'!$A$7:$AW$5000,MATCH(DATE('Graphs ARA PJK'!C$4,MONTH($A297),DAY($A297)),'Data ARA PJK'!$A$7:$A$5000,0), MATCH('Graphs ARA PJK'!B$3,'Data ARA PJK'!$A$3:$X$3,0)), C296)</f>
        <v>1743</v>
      </c>
      <c r="D297" s="7">
        <f>_xlfn.IFNA(INDEX('Data ARA PJK'!$A$7:$AW$5000,MATCH(DATE('Graphs ARA PJK'!D$4,MONTH($A297),DAY($A297)),'Data ARA PJK'!$A$7:$A$5000,0), MATCH('Graphs ARA PJK'!B$3,'Data ARA PJK'!$A$3:$X$3,0)), D296)</f>
        <v>1032</v>
      </c>
      <c r="E297" s="7">
        <f>_xlfn.IFNA(INDEX('Data ARA PJK'!$A$7:$AW$5000,MATCH(DATE('Graphs ARA PJK'!E$4,MONTH($A297),DAY($A297)),'Data ARA PJK'!$A$7:$A$5000,0), MATCH('Graphs ARA PJK'!B$3,'Data ARA PJK'!$A$3:$X$3,0)), E296)</f>
        <v>1191</v>
      </c>
      <c r="F297" s="7">
        <f>_xlfn.IFNA(INDEX('Data ARA PJK'!$A$7:$AW$5000,MATCH(DATE('Graphs ARA PJK'!F$4,MONTH($A297),DAY($A297)),'Data ARA PJK'!$A$7:$A$5000,0), MATCH('Graphs ARA PJK'!B$3,'Data ARA PJK'!$A$3:$X$3,0)), F296)</f>
        <v>1507</v>
      </c>
      <c r="G297" s="7">
        <f>_xlfn.IFNA(INDEX('Data ARA PJK'!$A$7:$AW$5000,MATCH(DATE('Graphs ARA PJK'!G$4,MONTH($A297),DAY($A297)),'Data ARA PJK'!$A$7:$A$5000,0), MATCH('Graphs ARA PJK'!B$3,'Data ARA PJK'!$A$3:$X$3,0)), G296)</f>
        <v>1206</v>
      </c>
      <c r="H297" s="7">
        <f t="shared" si="53"/>
        <v>1032</v>
      </c>
      <c r="I297" s="7">
        <f t="shared" si="54"/>
        <v>1743</v>
      </c>
      <c r="J297" s="7">
        <f t="shared" si="55"/>
        <v>711</v>
      </c>
      <c r="K297" s="9">
        <f t="shared" si="56"/>
        <v>45365</v>
      </c>
      <c r="L297" s="13">
        <f t="shared" si="57"/>
        <v>8172.45</v>
      </c>
      <c r="M297" s="13">
        <f t="shared" si="58"/>
        <v>11068.05</v>
      </c>
      <c r="N297" s="13">
        <f t="shared" si="59"/>
        <v>6553.2</v>
      </c>
      <c r="O297" s="13">
        <f t="shared" si="60"/>
        <v>7562.8499999999995</v>
      </c>
      <c r="P297" s="13">
        <f t="shared" si="61"/>
        <v>9569.4499999999989</v>
      </c>
      <c r="Q297" s="13">
        <f t="shared" si="62"/>
        <v>7658.0999999999995</v>
      </c>
      <c r="R297" s="13">
        <f t="shared" si="63"/>
        <v>6553.2</v>
      </c>
      <c r="S297" s="13">
        <f t="shared" si="64"/>
        <v>11068.05</v>
      </c>
      <c r="T297" s="13">
        <f t="shared" si="65"/>
        <v>4514.8499999999995</v>
      </c>
    </row>
    <row r="298" spans="1:20">
      <c r="A298" s="9">
        <v>45364</v>
      </c>
      <c r="B298" s="7">
        <f>_xlfn.IFNA(INDEX('Data ARA PJK'!$A$7:$AW$5000,MATCH(DATE('Graphs ARA PJK'!B$4,MONTH($A298),DAY($A298)),'Data ARA PJK'!$A$7:$A$5000,0), MATCH('Graphs ARA PJK'!B$3,'Data ARA PJK'!$A$3:$X$3,0)), B297)</f>
        <v>1231</v>
      </c>
      <c r="C298" s="7">
        <f>_xlfn.IFNA(INDEX('Data ARA PJK'!$A$7:$AW$5000,MATCH(DATE('Graphs ARA PJK'!C$4,MONTH($A298),DAY($A298)),'Data ARA PJK'!$A$7:$A$5000,0), MATCH('Graphs ARA PJK'!B$3,'Data ARA PJK'!$A$3:$X$3,0)), C297)</f>
        <v>1743</v>
      </c>
      <c r="D298" s="7">
        <f>_xlfn.IFNA(INDEX('Data ARA PJK'!$A$7:$AW$5000,MATCH(DATE('Graphs ARA PJK'!D$4,MONTH($A298),DAY($A298)),'Data ARA PJK'!$A$7:$A$5000,0), MATCH('Graphs ARA PJK'!B$3,'Data ARA PJK'!$A$3:$X$3,0)), D297)</f>
        <v>1032</v>
      </c>
      <c r="E298" s="7">
        <f>_xlfn.IFNA(INDEX('Data ARA PJK'!$A$7:$AW$5000,MATCH(DATE('Graphs ARA PJK'!E$4,MONTH($A298),DAY($A298)),'Data ARA PJK'!$A$7:$A$5000,0), MATCH('Graphs ARA PJK'!B$3,'Data ARA PJK'!$A$3:$X$3,0)), E297)</f>
        <v>1191</v>
      </c>
      <c r="F298" s="7">
        <f>_xlfn.IFNA(INDEX('Data ARA PJK'!$A$7:$AW$5000,MATCH(DATE('Graphs ARA PJK'!F$4,MONTH($A298),DAY($A298)),'Data ARA PJK'!$A$7:$A$5000,0), MATCH('Graphs ARA PJK'!B$3,'Data ARA PJK'!$A$3:$X$3,0)), F297)</f>
        <v>1507</v>
      </c>
      <c r="G298" s="7">
        <f>_xlfn.IFNA(INDEX('Data ARA PJK'!$A$7:$AW$5000,MATCH(DATE('Graphs ARA PJK'!G$4,MONTH($A298),DAY($A298)),'Data ARA PJK'!$A$7:$A$5000,0), MATCH('Graphs ARA PJK'!B$3,'Data ARA PJK'!$A$3:$X$3,0)), G297)</f>
        <v>1206</v>
      </c>
      <c r="H298" s="7">
        <f t="shared" si="53"/>
        <v>1032</v>
      </c>
      <c r="I298" s="7">
        <f t="shared" si="54"/>
        <v>1743</v>
      </c>
      <c r="J298" s="7">
        <f t="shared" si="55"/>
        <v>711</v>
      </c>
      <c r="K298" s="9">
        <f t="shared" si="56"/>
        <v>45364</v>
      </c>
      <c r="L298" s="13">
        <f t="shared" si="57"/>
        <v>7816.8499999999995</v>
      </c>
      <c r="M298" s="13">
        <f t="shared" si="58"/>
        <v>11068.05</v>
      </c>
      <c r="N298" s="13">
        <f t="shared" si="59"/>
        <v>6553.2</v>
      </c>
      <c r="O298" s="13">
        <f t="shared" si="60"/>
        <v>7562.8499999999995</v>
      </c>
      <c r="P298" s="13">
        <f t="shared" si="61"/>
        <v>9569.4499999999989</v>
      </c>
      <c r="Q298" s="13">
        <f t="shared" si="62"/>
        <v>7658.0999999999995</v>
      </c>
      <c r="R298" s="13">
        <f t="shared" si="63"/>
        <v>6553.2</v>
      </c>
      <c r="S298" s="13">
        <f t="shared" si="64"/>
        <v>11068.05</v>
      </c>
      <c r="T298" s="13">
        <f t="shared" si="65"/>
        <v>4514.8499999999995</v>
      </c>
    </row>
    <row r="299" spans="1:20">
      <c r="A299" s="9">
        <v>45363</v>
      </c>
      <c r="B299" s="7">
        <f>_xlfn.IFNA(INDEX('Data ARA PJK'!$A$7:$AW$5000,MATCH(DATE('Graphs ARA PJK'!B$4,MONTH($A299),DAY($A299)),'Data ARA PJK'!$A$7:$A$5000,0), MATCH('Graphs ARA PJK'!B$3,'Data ARA PJK'!$A$3:$X$3,0)), B298)</f>
        <v>1231</v>
      </c>
      <c r="C299" s="7">
        <f>_xlfn.IFNA(INDEX('Data ARA PJK'!$A$7:$AW$5000,MATCH(DATE('Graphs ARA PJK'!C$4,MONTH($A299),DAY($A299)),'Data ARA PJK'!$A$7:$A$5000,0), MATCH('Graphs ARA PJK'!B$3,'Data ARA PJK'!$A$3:$X$3,0)), C298)</f>
        <v>1704</v>
      </c>
      <c r="D299" s="7">
        <f>_xlfn.IFNA(INDEX('Data ARA PJK'!$A$7:$AW$5000,MATCH(DATE('Graphs ARA PJK'!D$4,MONTH($A299),DAY($A299)),'Data ARA PJK'!$A$7:$A$5000,0), MATCH('Graphs ARA PJK'!B$3,'Data ARA PJK'!$A$3:$X$3,0)), D298)</f>
        <v>1032</v>
      </c>
      <c r="E299" s="7">
        <f>_xlfn.IFNA(INDEX('Data ARA PJK'!$A$7:$AW$5000,MATCH(DATE('Graphs ARA PJK'!E$4,MONTH($A299),DAY($A299)),'Data ARA PJK'!$A$7:$A$5000,0), MATCH('Graphs ARA PJK'!B$3,'Data ARA PJK'!$A$3:$X$3,0)), E298)</f>
        <v>1191</v>
      </c>
      <c r="F299" s="7">
        <f>_xlfn.IFNA(INDEX('Data ARA PJK'!$A$7:$AW$5000,MATCH(DATE('Graphs ARA PJK'!F$4,MONTH($A299),DAY($A299)),'Data ARA PJK'!$A$7:$A$5000,0), MATCH('Graphs ARA PJK'!B$3,'Data ARA PJK'!$A$3:$X$3,0)), F298)</f>
        <v>1507</v>
      </c>
      <c r="G299" s="7">
        <f>_xlfn.IFNA(INDEX('Data ARA PJK'!$A$7:$AW$5000,MATCH(DATE('Graphs ARA PJK'!G$4,MONTH($A299),DAY($A299)),'Data ARA PJK'!$A$7:$A$5000,0), MATCH('Graphs ARA PJK'!B$3,'Data ARA PJK'!$A$3:$X$3,0)), G298)</f>
        <v>1206</v>
      </c>
      <c r="H299" s="7">
        <f t="shared" si="53"/>
        <v>1032</v>
      </c>
      <c r="I299" s="7">
        <f t="shared" si="54"/>
        <v>1704</v>
      </c>
      <c r="J299" s="7">
        <f t="shared" si="55"/>
        <v>672</v>
      </c>
      <c r="K299" s="9">
        <f t="shared" si="56"/>
        <v>45363</v>
      </c>
      <c r="L299" s="13">
        <f t="shared" si="57"/>
        <v>7816.8499999999995</v>
      </c>
      <c r="M299" s="13">
        <f t="shared" si="58"/>
        <v>10820.4</v>
      </c>
      <c r="N299" s="13">
        <f t="shared" si="59"/>
        <v>6553.2</v>
      </c>
      <c r="O299" s="13">
        <f t="shared" si="60"/>
        <v>7562.8499999999995</v>
      </c>
      <c r="P299" s="13">
        <f t="shared" si="61"/>
        <v>9569.4499999999989</v>
      </c>
      <c r="Q299" s="13">
        <f t="shared" si="62"/>
        <v>7658.0999999999995</v>
      </c>
      <c r="R299" s="13">
        <f t="shared" si="63"/>
        <v>6553.2</v>
      </c>
      <c r="S299" s="13">
        <f t="shared" si="64"/>
        <v>10820.4</v>
      </c>
      <c r="T299" s="13">
        <f t="shared" si="65"/>
        <v>4267.2</v>
      </c>
    </row>
    <row r="300" spans="1:20">
      <c r="A300" s="9">
        <v>45362</v>
      </c>
      <c r="B300" s="7">
        <f>_xlfn.IFNA(INDEX('Data ARA PJK'!$A$7:$AW$5000,MATCH(DATE('Graphs ARA PJK'!B$4,MONTH($A300),DAY($A300)),'Data ARA PJK'!$A$7:$A$5000,0), MATCH('Graphs ARA PJK'!B$3,'Data ARA PJK'!$A$3:$X$3,0)), B299)</f>
        <v>1231</v>
      </c>
      <c r="C300" s="7">
        <f>_xlfn.IFNA(INDEX('Data ARA PJK'!$A$7:$AW$5000,MATCH(DATE('Graphs ARA PJK'!C$4,MONTH($A300),DAY($A300)),'Data ARA PJK'!$A$7:$A$5000,0), MATCH('Graphs ARA PJK'!B$3,'Data ARA PJK'!$A$3:$X$3,0)), C299)</f>
        <v>1704</v>
      </c>
      <c r="D300" s="7">
        <f>_xlfn.IFNA(INDEX('Data ARA PJK'!$A$7:$AW$5000,MATCH(DATE('Graphs ARA PJK'!D$4,MONTH($A300),DAY($A300)),'Data ARA PJK'!$A$7:$A$5000,0), MATCH('Graphs ARA PJK'!B$3,'Data ARA PJK'!$A$3:$X$3,0)), D299)</f>
        <v>1040</v>
      </c>
      <c r="E300" s="7">
        <f>_xlfn.IFNA(INDEX('Data ARA PJK'!$A$7:$AW$5000,MATCH(DATE('Graphs ARA PJK'!E$4,MONTH($A300),DAY($A300)),'Data ARA PJK'!$A$7:$A$5000,0), MATCH('Graphs ARA PJK'!B$3,'Data ARA PJK'!$A$3:$X$3,0)), E299)</f>
        <v>1191</v>
      </c>
      <c r="F300" s="7">
        <f>_xlfn.IFNA(INDEX('Data ARA PJK'!$A$7:$AW$5000,MATCH(DATE('Graphs ARA PJK'!F$4,MONTH($A300),DAY($A300)),'Data ARA PJK'!$A$7:$A$5000,0), MATCH('Graphs ARA PJK'!B$3,'Data ARA PJK'!$A$3:$X$3,0)), F299)</f>
        <v>1507</v>
      </c>
      <c r="G300" s="7">
        <f>_xlfn.IFNA(INDEX('Data ARA PJK'!$A$7:$AW$5000,MATCH(DATE('Graphs ARA PJK'!G$4,MONTH($A300),DAY($A300)),'Data ARA PJK'!$A$7:$A$5000,0), MATCH('Graphs ARA PJK'!B$3,'Data ARA PJK'!$A$3:$X$3,0)), G299)</f>
        <v>1206</v>
      </c>
      <c r="H300" s="7">
        <f t="shared" si="53"/>
        <v>1040</v>
      </c>
      <c r="I300" s="7">
        <f t="shared" si="54"/>
        <v>1704</v>
      </c>
      <c r="J300" s="7">
        <f t="shared" si="55"/>
        <v>664</v>
      </c>
      <c r="K300" s="9">
        <f t="shared" si="56"/>
        <v>45362</v>
      </c>
      <c r="L300" s="13">
        <f t="shared" si="57"/>
        <v>7816.8499999999995</v>
      </c>
      <c r="M300" s="13">
        <f t="shared" si="58"/>
        <v>10820.4</v>
      </c>
      <c r="N300" s="13">
        <f t="shared" si="59"/>
        <v>6604</v>
      </c>
      <c r="O300" s="13">
        <f t="shared" si="60"/>
        <v>7562.8499999999995</v>
      </c>
      <c r="P300" s="13">
        <f t="shared" si="61"/>
        <v>9569.4499999999989</v>
      </c>
      <c r="Q300" s="13">
        <f t="shared" si="62"/>
        <v>7658.0999999999995</v>
      </c>
      <c r="R300" s="13">
        <f t="shared" si="63"/>
        <v>6604</v>
      </c>
      <c r="S300" s="13">
        <f t="shared" si="64"/>
        <v>10820.4</v>
      </c>
      <c r="T300" s="13">
        <f t="shared" si="65"/>
        <v>4216.3999999999996</v>
      </c>
    </row>
    <row r="301" spans="1:20">
      <c r="A301" s="9">
        <v>45361</v>
      </c>
      <c r="B301" s="7">
        <f>_xlfn.IFNA(INDEX('Data ARA PJK'!$A$7:$AW$5000,MATCH(DATE('Graphs ARA PJK'!B$4,MONTH($A301),DAY($A301)),'Data ARA PJK'!$A$7:$A$5000,0), MATCH('Graphs ARA PJK'!B$3,'Data ARA PJK'!$A$3:$X$3,0)), B300)</f>
        <v>1231</v>
      </c>
      <c r="C301" s="7">
        <f>_xlfn.IFNA(INDEX('Data ARA PJK'!$A$7:$AW$5000,MATCH(DATE('Graphs ARA PJK'!C$4,MONTH($A301),DAY($A301)),'Data ARA PJK'!$A$7:$A$5000,0), MATCH('Graphs ARA PJK'!B$3,'Data ARA PJK'!$A$3:$X$3,0)), C300)</f>
        <v>1704</v>
      </c>
      <c r="D301" s="7">
        <f>_xlfn.IFNA(INDEX('Data ARA PJK'!$A$7:$AW$5000,MATCH(DATE('Graphs ARA PJK'!D$4,MONTH($A301),DAY($A301)),'Data ARA PJK'!$A$7:$A$5000,0), MATCH('Graphs ARA PJK'!B$3,'Data ARA PJK'!$A$3:$X$3,0)), D300)</f>
        <v>1040</v>
      </c>
      <c r="E301" s="7">
        <f>_xlfn.IFNA(INDEX('Data ARA PJK'!$A$7:$AW$5000,MATCH(DATE('Graphs ARA PJK'!E$4,MONTH($A301),DAY($A301)),'Data ARA PJK'!$A$7:$A$5000,0), MATCH('Graphs ARA PJK'!B$3,'Data ARA PJK'!$A$3:$X$3,0)), E300)</f>
        <v>1297</v>
      </c>
      <c r="F301" s="7">
        <f>_xlfn.IFNA(INDEX('Data ARA PJK'!$A$7:$AW$5000,MATCH(DATE('Graphs ARA PJK'!F$4,MONTH($A301),DAY($A301)),'Data ARA PJK'!$A$7:$A$5000,0), MATCH('Graphs ARA PJK'!B$3,'Data ARA PJK'!$A$3:$X$3,0)), F300)</f>
        <v>1507</v>
      </c>
      <c r="G301" s="7">
        <f>_xlfn.IFNA(INDEX('Data ARA PJK'!$A$7:$AW$5000,MATCH(DATE('Graphs ARA PJK'!G$4,MONTH($A301),DAY($A301)),'Data ARA PJK'!$A$7:$A$5000,0), MATCH('Graphs ARA PJK'!B$3,'Data ARA PJK'!$A$3:$X$3,0)), G300)</f>
        <v>1206</v>
      </c>
      <c r="H301" s="7">
        <f t="shared" si="53"/>
        <v>1040</v>
      </c>
      <c r="I301" s="7">
        <f t="shared" si="54"/>
        <v>1704</v>
      </c>
      <c r="J301" s="7">
        <f t="shared" si="55"/>
        <v>664</v>
      </c>
      <c r="K301" s="9">
        <f t="shared" si="56"/>
        <v>45361</v>
      </c>
      <c r="L301" s="13">
        <f t="shared" si="57"/>
        <v>7816.8499999999995</v>
      </c>
      <c r="M301" s="13">
        <f t="shared" si="58"/>
        <v>10820.4</v>
      </c>
      <c r="N301" s="13">
        <f t="shared" si="59"/>
        <v>6604</v>
      </c>
      <c r="O301" s="13">
        <f t="shared" si="60"/>
        <v>8235.9499999999989</v>
      </c>
      <c r="P301" s="13">
        <f t="shared" si="61"/>
        <v>9569.4499999999989</v>
      </c>
      <c r="Q301" s="13">
        <f t="shared" si="62"/>
        <v>7658.0999999999995</v>
      </c>
      <c r="R301" s="13">
        <f t="shared" si="63"/>
        <v>6604</v>
      </c>
      <c r="S301" s="13">
        <f t="shared" si="64"/>
        <v>10820.4</v>
      </c>
      <c r="T301" s="13">
        <f t="shared" si="65"/>
        <v>4216.3999999999996</v>
      </c>
    </row>
    <row r="302" spans="1:20">
      <c r="A302" s="9">
        <v>45360</v>
      </c>
      <c r="B302" s="7">
        <f>_xlfn.IFNA(INDEX('Data ARA PJK'!$A$7:$AW$5000,MATCH(DATE('Graphs ARA PJK'!B$4,MONTH($A302),DAY($A302)),'Data ARA PJK'!$A$7:$A$5000,0), MATCH('Graphs ARA PJK'!B$3,'Data ARA PJK'!$A$3:$X$3,0)), B301)</f>
        <v>1231</v>
      </c>
      <c r="C302" s="7">
        <f>_xlfn.IFNA(INDEX('Data ARA PJK'!$A$7:$AW$5000,MATCH(DATE('Graphs ARA PJK'!C$4,MONTH($A302),DAY($A302)),'Data ARA PJK'!$A$7:$A$5000,0), MATCH('Graphs ARA PJK'!B$3,'Data ARA PJK'!$A$3:$X$3,0)), C301)</f>
        <v>1704</v>
      </c>
      <c r="D302" s="7">
        <f>_xlfn.IFNA(INDEX('Data ARA PJK'!$A$7:$AW$5000,MATCH(DATE('Graphs ARA PJK'!D$4,MONTH($A302),DAY($A302)),'Data ARA PJK'!$A$7:$A$5000,0), MATCH('Graphs ARA PJK'!B$3,'Data ARA PJK'!$A$3:$X$3,0)), D301)</f>
        <v>1040</v>
      </c>
      <c r="E302" s="7">
        <f>_xlfn.IFNA(INDEX('Data ARA PJK'!$A$7:$AW$5000,MATCH(DATE('Graphs ARA PJK'!E$4,MONTH($A302),DAY($A302)),'Data ARA PJK'!$A$7:$A$5000,0), MATCH('Graphs ARA PJK'!B$3,'Data ARA PJK'!$A$3:$X$3,0)), E301)</f>
        <v>1297</v>
      </c>
      <c r="F302" s="7">
        <f>_xlfn.IFNA(INDEX('Data ARA PJK'!$A$7:$AW$5000,MATCH(DATE('Graphs ARA PJK'!F$4,MONTH($A302),DAY($A302)),'Data ARA PJK'!$A$7:$A$5000,0), MATCH('Graphs ARA PJK'!B$3,'Data ARA PJK'!$A$3:$X$3,0)), F301)</f>
        <v>1507</v>
      </c>
      <c r="G302" s="7">
        <f>_xlfn.IFNA(INDEX('Data ARA PJK'!$A$7:$AW$5000,MATCH(DATE('Graphs ARA PJK'!G$4,MONTH($A302),DAY($A302)),'Data ARA PJK'!$A$7:$A$5000,0), MATCH('Graphs ARA PJK'!B$3,'Data ARA PJK'!$A$3:$X$3,0)), G301)</f>
        <v>1206</v>
      </c>
      <c r="H302" s="7">
        <f t="shared" si="53"/>
        <v>1040</v>
      </c>
      <c r="I302" s="7">
        <f t="shared" si="54"/>
        <v>1704</v>
      </c>
      <c r="J302" s="7">
        <f t="shared" si="55"/>
        <v>664</v>
      </c>
      <c r="K302" s="9">
        <f t="shared" si="56"/>
        <v>45360</v>
      </c>
      <c r="L302" s="13">
        <f t="shared" si="57"/>
        <v>7816.8499999999995</v>
      </c>
      <c r="M302" s="13">
        <f t="shared" si="58"/>
        <v>10820.4</v>
      </c>
      <c r="N302" s="13">
        <f t="shared" si="59"/>
        <v>6604</v>
      </c>
      <c r="O302" s="13">
        <f t="shared" si="60"/>
        <v>8235.9499999999989</v>
      </c>
      <c r="P302" s="13">
        <f t="shared" si="61"/>
        <v>9569.4499999999989</v>
      </c>
      <c r="Q302" s="13">
        <f t="shared" si="62"/>
        <v>7658.0999999999995</v>
      </c>
      <c r="R302" s="13">
        <f t="shared" si="63"/>
        <v>6604</v>
      </c>
      <c r="S302" s="13">
        <f t="shared" si="64"/>
        <v>10820.4</v>
      </c>
      <c r="T302" s="13">
        <f t="shared" si="65"/>
        <v>4216.3999999999996</v>
      </c>
    </row>
    <row r="303" spans="1:20">
      <c r="A303" s="9">
        <v>45359</v>
      </c>
      <c r="B303" s="7">
        <f>_xlfn.IFNA(INDEX('Data ARA PJK'!$A$7:$AW$5000,MATCH(DATE('Graphs ARA PJK'!B$4,MONTH($A303),DAY($A303)),'Data ARA PJK'!$A$7:$A$5000,0), MATCH('Graphs ARA PJK'!B$3,'Data ARA PJK'!$A$3:$X$3,0)), B302)</f>
        <v>1231</v>
      </c>
      <c r="C303" s="7">
        <f>_xlfn.IFNA(INDEX('Data ARA PJK'!$A$7:$AW$5000,MATCH(DATE('Graphs ARA PJK'!C$4,MONTH($A303),DAY($A303)),'Data ARA PJK'!$A$7:$A$5000,0), MATCH('Graphs ARA PJK'!B$3,'Data ARA PJK'!$A$3:$X$3,0)), C302)</f>
        <v>1704</v>
      </c>
      <c r="D303" s="7">
        <f>_xlfn.IFNA(INDEX('Data ARA PJK'!$A$7:$AW$5000,MATCH(DATE('Graphs ARA PJK'!D$4,MONTH($A303),DAY($A303)),'Data ARA PJK'!$A$7:$A$5000,0), MATCH('Graphs ARA PJK'!B$3,'Data ARA PJK'!$A$3:$X$3,0)), D302)</f>
        <v>1040</v>
      </c>
      <c r="E303" s="7">
        <f>_xlfn.IFNA(INDEX('Data ARA PJK'!$A$7:$AW$5000,MATCH(DATE('Graphs ARA PJK'!E$4,MONTH($A303),DAY($A303)),'Data ARA PJK'!$A$7:$A$5000,0), MATCH('Graphs ARA PJK'!B$3,'Data ARA PJK'!$A$3:$X$3,0)), E302)</f>
        <v>1297</v>
      </c>
      <c r="F303" s="7">
        <f>_xlfn.IFNA(INDEX('Data ARA PJK'!$A$7:$AW$5000,MATCH(DATE('Graphs ARA PJK'!F$4,MONTH($A303),DAY($A303)),'Data ARA PJK'!$A$7:$A$5000,0), MATCH('Graphs ARA PJK'!B$3,'Data ARA PJK'!$A$3:$X$3,0)), F302)</f>
        <v>1639</v>
      </c>
      <c r="G303" s="7">
        <f>_xlfn.IFNA(INDEX('Data ARA PJK'!$A$7:$AW$5000,MATCH(DATE('Graphs ARA PJK'!G$4,MONTH($A303),DAY($A303)),'Data ARA PJK'!$A$7:$A$5000,0), MATCH('Graphs ARA PJK'!B$3,'Data ARA PJK'!$A$3:$X$3,0)), G302)</f>
        <v>1206</v>
      </c>
      <c r="H303" s="7">
        <f t="shared" si="53"/>
        <v>1040</v>
      </c>
      <c r="I303" s="7">
        <f t="shared" si="54"/>
        <v>1704</v>
      </c>
      <c r="J303" s="7">
        <f t="shared" si="55"/>
        <v>664</v>
      </c>
      <c r="K303" s="9">
        <f t="shared" si="56"/>
        <v>45359</v>
      </c>
      <c r="L303" s="13">
        <f t="shared" si="57"/>
        <v>7816.8499999999995</v>
      </c>
      <c r="M303" s="13">
        <f t="shared" si="58"/>
        <v>10820.4</v>
      </c>
      <c r="N303" s="13">
        <f t="shared" si="59"/>
        <v>6604</v>
      </c>
      <c r="O303" s="13">
        <f t="shared" si="60"/>
        <v>8235.9499999999989</v>
      </c>
      <c r="P303" s="13">
        <f t="shared" si="61"/>
        <v>10407.65</v>
      </c>
      <c r="Q303" s="13">
        <f t="shared" si="62"/>
        <v>7658.0999999999995</v>
      </c>
      <c r="R303" s="13">
        <f t="shared" si="63"/>
        <v>6604</v>
      </c>
      <c r="S303" s="13">
        <f t="shared" si="64"/>
        <v>10820.4</v>
      </c>
      <c r="T303" s="13">
        <f t="shared" si="65"/>
        <v>4216.3999999999996</v>
      </c>
    </row>
    <row r="304" spans="1:20">
      <c r="A304" s="9">
        <v>45358</v>
      </c>
      <c r="B304" s="7">
        <f>_xlfn.IFNA(INDEX('Data ARA PJK'!$A$7:$AW$5000,MATCH(DATE('Graphs ARA PJK'!B$4,MONTH($A304),DAY($A304)),'Data ARA PJK'!$A$7:$A$5000,0), MATCH('Graphs ARA PJK'!B$3,'Data ARA PJK'!$A$3:$X$3,0)), B303)</f>
        <v>1231</v>
      </c>
      <c r="C304" s="7">
        <f>_xlfn.IFNA(INDEX('Data ARA PJK'!$A$7:$AW$5000,MATCH(DATE('Graphs ARA PJK'!C$4,MONTH($A304),DAY($A304)),'Data ARA PJK'!$A$7:$A$5000,0), MATCH('Graphs ARA PJK'!B$3,'Data ARA PJK'!$A$3:$X$3,0)), C303)</f>
        <v>1704</v>
      </c>
      <c r="D304" s="7">
        <f>_xlfn.IFNA(INDEX('Data ARA PJK'!$A$7:$AW$5000,MATCH(DATE('Graphs ARA PJK'!D$4,MONTH($A304),DAY($A304)),'Data ARA PJK'!$A$7:$A$5000,0), MATCH('Graphs ARA PJK'!B$3,'Data ARA PJK'!$A$3:$X$3,0)), D303)</f>
        <v>1040</v>
      </c>
      <c r="E304" s="7">
        <f>_xlfn.IFNA(INDEX('Data ARA PJK'!$A$7:$AW$5000,MATCH(DATE('Graphs ARA PJK'!E$4,MONTH($A304),DAY($A304)),'Data ARA PJK'!$A$7:$A$5000,0), MATCH('Graphs ARA PJK'!B$3,'Data ARA PJK'!$A$3:$X$3,0)), E303)</f>
        <v>1297</v>
      </c>
      <c r="F304" s="7">
        <f>_xlfn.IFNA(INDEX('Data ARA PJK'!$A$7:$AW$5000,MATCH(DATE('Graphs ARA PJK'!F$4,MONTH($A304),DAY($A304)),'Data ARA PJK'!$A$7:$A$5000,0), MATCH('Graphs ARA PJK'!B$3,'Data ARA PJK'!$A$3:$X$3,0)), F303)</f>
        <v>1639</v>
      </c>
      <c r="G304" s="7">
        <f>_xlfn.IFNA(INDEX('Data ARA PJK'!$A$7:$AW$5000,MATCH(DATE('Graphs ARA PJK'!G$4,MONTH($A304),DAY($A304)),'Data ARA PJK'!$A$7:$A$5000,0), MATCH('Graphs ARA PJK'!B$3,'Data ARA PJK'!$A$3:$X$3,0)), G303)</f>
        <v>1217</v>
      </c>
      <c r="H304" s="7">
        <f t="shared" si="53"/>
        <v>1040</v>
      </c>
      <c r="I304" s="7">
        <f t="shared" si="54"/>
        <v>1704</v>
      </c>
      <c r="J304" s="7">
        <f t="shared" si="55"/>
        <v>664</v>
      </c>
      <c r="K304" s="9">
        <f t="shared" si="56"/>
        <v>45358</v>
      </c>
      <c r="L304" s="13">
        <f t="shared" si="57"/>
        <v>7816.8499999999995</v>
      </c>
      <c r="M304" s="13">
        <f t="shared" si="58"/>
        <v>10820.4</v>
      </c>
      <c r="N304" s="13">
        <f t="shared" si="59"/>
        <v>6604</v>
      </c>
      <c r="O304" s="13">
        <f t="shared" si="60"/>
        <v>8235.9499999999989</v>
      </c>
      <c r="P304" s="13">
        <f t="shared" si="61"/>
        <v>10407.65</v>
      </c>
      <c r="Q304" s="13">
        <f t="shared" si="62"/>
        <v>7727.95</v>
      </c>
      <c r="R304" s="13">
        <f t="shared" si="63"/>
        <v>6604</v>
      </c>
      <c r="S304" s="13">
        <f t="shared" si="64"/>
        <v>10820.4</v>
      </c>
      <c r="T304" s="13">
        <f t="shared" si="65"/>
        <v>4216.3999999999996</v>
      </c>
    </row>
    <row r="305" spans="1:20">
      <c r="A305" s="9">
        <v>45357</v>
      </c>
      <c r="B305" s="7">
        <f>_xlfn.IFNA(INDEX('Data ARA PJK'!$A$7:$AW$5000,MATCH(DATE('Graphs ARA PJK'!B$4,MONTH($A305),DAY($A305)),'Data ARA PJK'!$A$7:$A$5000,0), MATCH('Graphs ARA PJK'!B$3,'Data ARA PJK'!$A$3:$X$3,0)), B304)</f>
        <v>986</v>
      </c>
      <c r="C305" s="7">
        <f>_xlfn.IFNA(INDEX('Data ARA PJK'!$A$7:$AW$5000,MATCH(DATE('Graphs ARA PJK'!C$4,MONTH($A305),DAY($A305)),'Data ARA PJK'!$A$7:$A$5000,0), MATCH('Graphs ARA PJK'!B$3,'Data ARA PJK'!$A$3:$X$3,0)), C304)</f>
        <v>1704</v>
      </c>
      <c r="D305" s="7">
        <f>_xlfn.IFNA(INDEX('Data ARA PJK'!$A$7:$AW$5000,MATCH(DATE('Graphs ARA PJK'!D$4,MONTH($A305),DAY($A305)),'Data ARA PJK'!$A$7:$A$5000,0), MATCH('Graphs ARA PJK'!B$3,'Data ARA PJK'!$A$3:$X$3,0)), D304)</f>
        <v>1040</v>
      </c>
      <c r="E305" s="7">
        <f>_xlfn.IFNA(INDEX('Data ARA PJK'!$A$7:$AW$5000,MATCH(DATE('Graphs ARA PJK'!E$4,MONTH($A305),DAY($A305)),'Data ARA PJK'!$A$7:$A$5000,0), MATCH('Graphs ARA PJK'!B$3,'Data ARA PJK'!$A$3:$X$3,0)), E304)</f>
        <v>1297</v>
      </c>
      <c r="F305" s="7">
        <f>_xlfn.IFNA(INDEX('Data ARA PJK'!$A$7:$AW$5000,MATCH(DATE('Graphs ARA PJK'!F$4,MONTH($A305),DAY($A305)),'Data ARA PJK'!$A$7:$A$5000,0), MATCH('Graphs ARA PJK'!B$3,'Data ARA PJK'!$A$3:$X$3,0)), F304)</f>
        <v>1639</v>
      </c>
      <c r="G305" s="7">
        <f>_xlfn.IFNA(INDEX('Data ARA PJK'!$A$7:$AW$5000,MATCH(DATE('Graphs ARA PJK'!G$4,MONTH($A305),DAY($A305)),'Data ARA PJK'!$A$7:$A$5000,0), MATCH('Graphs ARA PJK'!B$3,'Data ARA PJK'!$A$3:$X$3,0)), G304)</f>
        <v>1217</v>
      </c>
      <c r="H305" s="7">
        <f t="shared" si="53"/>
        <v>986</v>
      </c>
      <c r="I305" s="7">
        <f t="shared" si="54"/>
        <v>1704</v>
      </c>
      <c r="J305" s="7">
        <f t="shared" si="55"/>
        <v>718</v>
      </c>
      <c r="K305" s="9">
        <f t="shared" si="56"/>
        <v>45357</v>
      </c>
      <c r="L305" s="13">
        <f t="shared" si="57"/>
        <v>6261.0999999999995</v>
      </c>
      <c r="M305" s="13">
        <f t="shared" si="58"/>
        <v>10820.4</v>
      </c>
      <c r="N305" s="13">
        <f t="shared" si="59"/>
        <v>6604</v>
      </c>
      <c r="O305" s="13">
        <f t="shared" si="60"/>
        <v>8235.9499999999989</v>
      </c>
      <c r="P305" s="13">
        <f t="shared" si="61"/>
        <v>10407.65</v>
      </c>
      <c r="Q305" s="13">
        <f t="shared" si="62"/>
        <v>7727.95</v>
      </c>
      <c r="R305" s="13">
        <f t="shared" si="63"/>
        <v>6261.0999999999995</v>
      </c>
      <c r="S305" s="13">
        <f t="shared" si="64"/>
        <v>10820.4</v>
      </c>
      <c r="T305" s="13">
        <f t="shared" si="65"/>
        <v>4559.3</v>
      </c>
    </row>
    <row r="306" spans="1:20">
      <c r="A306" s="9">
        <v>45356</v>
      </c>
      <c r="B306" s="7">
        <f>_xlfn.IFNA(INDEX('Data ARA PJK'!$A$7:$AW$5000,MATCH(DATE('Graphs ARA PJK'!B$4,MONTH($A306),DAY($A306)),'Data ARA PJK'!$A$7:$A$5000,0), MATCH('Graphs ARA PJK'!B$3,'Data ARA PJK'!$A$3:$X$3,0)), B305)</f>
        <v>986</v>
      </c>
      <c r="C306" s="7">
        <f>_xlfn.IFNA(INDEX('Data ARA PJK'!$A$7:$AW$5000,MATCH(DATE('Graphs ARA PJK'!C$4,MONTH($A306),DAY($A306)),'Data ARA PJK'!$A$7:$A$5000,0), MATCH('Graphs ARA PJK'!B$3,'Data ARA PJK'!$A$3:$X$3,0)), C305)</f>
        <v>1687</v>
      </c>
      <c r="D306" s="7">
        <f>_xlfn.IFNA(INDEX('Data ARA PJK'!$A$7:$AW$5000,MATCH(DATE('Graphs ARA PJK'!D$4,MONTH($A306),DAY($A306)),'Data ARA PJK'!$A$7:$A$5000,0), MATCH('Graphs ARA PJK'!B$3,'Data ARA PJK'!$A$3:$X$3,0)), D305)</f>
        <v>1040</v>
      </c>
      <c r="E306" s="7">
        <f>_xlfn.IFNA(INDEX('Data ARA PJK'!$A$7:$AW$5000,MATCH(DATE('Graphs ARA PJK'!E$4,MONTH($A306),DAY($A306)),'Data ARA PJK'!$A$7:$A$5000,0), MATCH('Graphs ARA PJK'!B$3,'Data ARA PJK'!$A$3:$X$3,0)), E305)</f>
        <v>1297</v>
      </c>
      <c r="F306" s="7">
        <f>_xlfn.IFNA(INDEX('Data ARA PJK'!$A$7:$AW$5000,MATCH(DATE('Graphs ARA PJK'!F$4,MONTH($A306),DAY($A306)),'Data ARA PJK'!$A$7:$A$5000,0), MATCH('Graphs ARA PJK'!B$3,'Data ARA PJK'!$A$3:$X$3,0)), F305)</f>
        <v>1639</v>
      </c>
      <c r="G306" s="7">
        <f>_xlfn.IFNA(INDEX('Data ARA PJK'!$A$7:$AW$5000,MATCH(DATE('Graphs ARA PJK'!G$4,MONTH($A306),DAY($A306)),'Data ARA PJK'!$A$7:$A$5000,0), MATCH('Graphs ARA PJK'!B$3,'Data ARA PJK'!$A$3:$X$3,0)), G305)</f>
        <v>1217</v>
      </c>
      <c r="H306" s="7">
        <f t="shared" si="53"/>
        <v>986</v>
      </c>
      <c r="I306" s="7">
        <f t="shared" si="54"/>
        <v>1687</v>
      </c>
      <c r="J306" s="7">
        <f t="shared" si="55"/>
        <v>701</v>
      </c>
      <c r="K306" s="9">
        <f t="shared" si="56"/>
        <v>45356</v>
      </c>
      <c r="L306" s="13">
        <f t="shared" si="57"/>
        <v>6261.0999999999995</v>
      </c>
      <c r="M306" s="13">
        <f t="shared" si="58"/>
        <v>10712.449999999999</v>
      </c>
      <c r="N306" s="13">
        <f t="shared" si="59"/>
        <v>6604</v>
      </c>
      <c r="O306" s="13">
        <f t="shared" si="60"/>
        <v>8235.9499999999989</v>
      </c>
      <c r="P306" s="13">
        <f t="shared" si="61"/>
        <v>10407.65</v>
      </c>
      <c r="Q306" s="13">
        <f t="shared" si="62"/>
        <v>7727.95</v>
      </c>
      <c r="R306" s="13">
        <f t="shared" si="63"/>
        <v>6261.0999999999995</v>
      </c>
      <c r="S306" s="13">
        <f t="shared" si="64"/>
        <v>10712.449999999999</v>
      </c>
      <c r="T306" s="13">
        <f t="shared" si="65"/>
        <v>4451.3499999999995</v>
      </c>
    </row>
    <row r="307" spans="1:20">
      <c r="A307" s="9">
        <v>45355</v>
      </c>
      <c r="B307" s="7">
        <f>_xlfn.IFNA(INDEX('Data ARA PJK'!$A$7:$AW$5000,MATCH(DATE('Graphs ARA PJK'!B$4,MONTH($A307),DAY($A307)),'Data ARA PJK'!$A$7:$A$5000,0), MATCH('Graphs ARA PJK'!B$3,'Data ARA PJK'!$A$3:$X$3,0)), B306)</f>
        <v>986</v>
      </c>
      <c r="C307" s="7">
        <f>_xlfn.IFNA(INDEX('Data ARA PJK'!$A$7:$AW$5000,MATCH(DATE('Graphs ARA PJK'!C$4,MONTH($A307),DAY($A307)),'Data ARA PJK'!$A$7:$A$5000,0), MATCH('Graphs ARA PJK'!B$3,'Data ARA PJK'!$A$3:$X$3,0)), C306)</f>
        <v>1687</v>
      </c>
      <c r="D307" s="7">
        <f>_xlfn.IFNA(INDEX('Data ARA PJK'!$A$7:$AW$5000,MATCH(DATE('Graphs ARA PJK'!D$4,MONTH($A307),DAY($A307)),'Data ARA PJK'!$A$7:$A$5000,0), MATCH('Graphs ARA PJK'!B$3,'Data ARA PJK'!$A$3:$X$3,0)), D306)</f>
        <v>1055</v>
      </c>
      <c r="E307" s="7">
        <f>_xlfn.IFNA(INDEX('Data ARA PJK'!$A$7:$AW$5000,MATCH(DATE('Graphs ARA PJK'!E$4,MONTH($A307),DAY($A307)),'Data ARA PJK'!$A$7:$A$5000,0), MATCH('Graphs ARA PJK'!B$3,'Data ARA PJK'!$A$3:$X$3,0)), E306)</f>
        <v>1297</v>
      </c>
      <c r="F307" s="7">
        <f>_xlfn.IFNA(INDEX('Data ARA PJK'!$A$7:$AW$5000,MATCH(DATE('Graphs ARA PJK'!F$4,MONTH($A307),DAY($A307)),'Data ARA PJK'!$A$7:$A$5000,0), MATCH('Graphs ARA PJK'!B$3,'Data ARA PJK'!$A$3:$X$3,0)), F306)</f>
        <v>1639</v>
      </c>
      <c r="G307" s="7">
        <f>_xlfn.IFNA(INDEX('Data ARA PJK'!$A$7:$AW$5000,MATCH(DATE('Graphs ARA PJK'!G$4,MONTH($A307),DAY($A307)),'Data ARA PJK'!$A$7:$A$5000,0), MATCH('Graphs ARA PJK'!B$3,'Data ARA PJK'!$A$3:$X$3,0)), G306)</f>
        <v>1217</v>
      </c>
      <c r="H307" s="7">
        <f t="shared" si="53"/>
        <v>986</v>
      </c>
      <c r="I307" s="7">
        <f t="shared" si="54"/>
        <v>1687</v>
      </c>
      <c r="J307" s="7">
        <f t="shared" si="55"/>
        <v>701</v>
      </c>
      <c r="K307" s="9">
        <f t="shared" si="56"/>
        <v>45355</v>
      </c>
      <c r="L307" s="13">
        <f t="shared" si="57"/>
        <v>6261.0999999999995</v>
      </c>
      <c r="M307" s="13">
        <f t="shared" si="58"/>
        <v>10712.449999999999</v>
      </c>
      <c r="N307" s="13">
        <f t="shared" si="59"/>
        <v>6699.25</v>
      </c>
      <c r="O307" s="13">
        <f t="shared" si="60"/>
        <v>8235.9499999999989</v>
      </c>
      <c r="P307" s="13">
        <f t="shared" si="61"/>
        <v>10407.65</v>
      </c>
      <c r="Q307" s="13">
        <f t="shared" si="62"/>
        <v>7727.95</v>
      </c>
      <c r="R307" s="13">
        <f t="shared" si="63"/>
        <v>6261.0999999999995</v>
      </c>
      <c r="S307" s="13">
        <f t="shared" si="64"/>
        <v>10712.449999999999</v>
      </c>
      <c r="T307" s="13">
        <f t="shared" si="65"/>
        <v>4451.3499999999995</v>
      </c>
    </row>
    <row r="308" spans="1:20">
      <c r="A308" s="9">
        <v>45354</v>
      </c>
      <c r="B308" s="7">
        <f>_xlfn.IFNA(INDEX('Data ARA PJK'!$A$7:$AW$5000,MATCH(DATE('Graphs ARA PJK'!B$4,MONTH($A308),DAY($A308)),'Data ARA PJK'!$A$7:$A$5000,0), MATCH('Graphs ARA PJK'!B$3,'Data ARA PJK'!$A$3:$X$3,0)), B307)</f>
        <v>986</v>
      </c>
      <c r="C308" s="7">
        <f>_xlfn.IFNA(INDEX('Data ARA PJK'!$A$7:$AW$5000,MATCH(DATE('Graphs ARA PJK'!C$4,MONTH($A308),DAY($A308)),'Data ARA PJK'!$A$7:$A$5000,0), MATCH('Graphs ARA PJK'!B$3,'Data ARA PJK'!$A$3:$X$3,0)), C307)</f>
        <v>1687</v>
      </c>
      <c r="D308" s="7">
        <f>_xlfn.IFNA(INDEX('Data ARA PJK'!$A$7:$AW$5000,MATCH(DATE('Graphs ARA PJK'!D$4,MONTH($A308),DAY($A308)),'Data ARA PJK'!$A$7:$A$5000,0), MATCH('Graphs ARA PJK'!B$3,'Data ARA PJK'!$A$3:$X$3,0)), D307)</f>
        <v>1055</v>
      </c>
      <c r="E308" s="7">
        <f>_xlfn.IFNA(INDEX('Data ARA PJK'!$A$7:$AW$5000,MATCH(DATE('Graphs ARA PJK'!E$4,MONTH($A308),DAY($A308)),'Data ARA PJK'!$A$7:$A$5000,0), MATCH('Graphs ARA PJK'!B$3,'Data ARA PJK'!$A$3:$X$3,0)), E307)</f>
        <v>1136</v>
      </c>
      <c r="F308" s="7">
        <f>_xlfn.IFNA(INDEX('Data ARA PJK'!$A$7:$AW$5000,MATCH(DATE('Graphs ARA PJK'!F$4,MONTH($A308),DAY($A308)),'Data ARA PJK'!$A$7:$A$5000,0), MATCH('Graphs ARA PJK'!B$3,'Data ARA PJK'!$A$3:$X$3,0)), F307)</f>
        <v>1639</v>
      </c>
      <c r="G308" s="7">
        <f>_xlfn.IFNA(INDEX('Data ARA PJK'!$A$7:$AW$5000,MATCH(DATE('Graphs ARA PJK'!G$4,MONTH($A308),DAY($A308)),'Data ARA PJK'!$A$7:$A$5000,0), MATCH('Graphs ARA PJK'!B$3,'Data ARA PJK'!$A$3:$X$3,0)), G307)</f>
        <v>1217</v>
      </c>
      <c r="H308" s="7">
        <f t="shared" si="53"/>
        <v>986</v>
      </c>
      <c r="I308" s="7">
        <f t="shared" si="54"/>
        <v>1687</v>
      </c>
      <c r="J308" s="7">
        <f t="shared" si="55"/>
        <v>701</v>
      </c>
      <c r="K308" s="9">
        <f t="shared" si="56"/>
        <v>45354</v>
      </c>
      <c r="L308" s="13">
        <f t="shared" si="57"/>
        <v>6261.0999999999995</v>
      </c>
      <c r="M308" s="13">
        <f t="shared" si="58"/>
        <v>10712.449999999999</v>
      </c>
      <c r="N308" s="13">
        <f t="shared" si="59"/>
        <v>6699.25</v>
      </c>
      <c r="O308" s="13">
        <f t="shared" si="60"/>
        <v>7213.5999999999995</v>
      </c>
      <c r="P308" s="13">
        <f t="shared" si="61"/>
        <v>10407.65</v>
      </c>
      <c r="Q308" s="13">
        <f t="shared" si="62"/>
        <v>7727.95</v>
      </c>
      <c r="R308" s="13">
        <f t="shared" si="63"/>
        <v>6261.0999999999995</v>
      </c>
      <c r="S308" s="13">
        <f t="shared" si="64"/>
        <v>10712.449999999999</v>
      </c>
      <c r="T308" s="13">
        <f t="shared" si="65"/>
        <v>4451.3499999999995</v>
      </c>
    </row>
    <row r="309" spans="1:20">
      <c r="A309" s="9">
        <v>45353</v>
      </c>
      <c r="B309" s="7">
        <f>_xlfn.IFNA(INDEX('Data ARA PJK'!$A$7:$AW$5000,MATCH(DATE('Graphs ARA PJK'!B$4,MONTH($A309),DAY($A309)),'Data ARA PJK'!$A$7:$A$5000,0), MATCH('Graphs ARA PJK'!B$3,'Data ARA PJK'!$A$3:$X$3,0)), B308)</f>
        <v>986</v>
      </c>
      <c r="C309" s="7">
        <f>_xlfn.IFNA(INDEX('Data ARA PJK'!$A$7:$AW$5000,MATCH(DATE('Graphs ARA PJK'!C$4,MONTH($A309),DAY($A309)),'Data ARA PJK'!$A$7:$A$5000,0), MATCH('Graphs ARA PJK'!B$3,'Data ARA PJK'!$A$3:$X$3,0)), C308)</f>
        <v>1687</v>
      </c>
      <c r="D309" s="7">
        <f>_xlfn.IFNA(INDEX('Data ARA PJK'!$A$7:$AW$5000,MATCH(DATE('Graphs ARA PJK'!D$4,MONTH($A309),DAY($A309)),'Data ARA PJK'!$A$7:$A$5000,0), MATCH('Graphs ARA PJK'!B$3,'Data ARA PJK'!$A$3:$X$3,0)), D308)</f>
        <v>1055</v>
      </c>
      <c r="E309" s="7">
        <f>_xlfn.IFNA(INDEX('Data ARA PJK'!$A$7:$AW$5000,MATCH(DATE('Graphs ARA PJK'!E$4,MONTH($A309),DAY($A309)),'Data ARA PJK'!$A$7:$A$5000,0), MATCH('Graphs ARA PJK'!B$3,'Data ARA PJK'!$A$3:$X$3,0)), E308)</f>
        <v>1136</v>
      </c>
      <c r="F309" s="7">
        <f>_xlfn.IFNA(INDEX('Data ARA PJK'!$A$7:$AW$5000,MATCH(DATE('Graphs ARA PJK'!F$4,MONTH($A309),DAY($A309)),'Data ARA PJK'!$A$7:$A$5000,0), MATCH('Graphs ARA PJK'!B$3,'Data ARA PJK'!$A$3:$X$3,0)), F308)</f>
        <v>1639</v>
      </c>
      <c r="G309" s="7">
        <f>_xlfn.IFNA(INDEX('Data ARA PJK'!$A$7:$AW$5000,MATCH(DATE('Graphs ARA PJK'!G$4,MONTH($A309),DAY($A309)),'Data ARA PJK'!$A$7:$A$5000,0), MATCH('Graphs ARA PJK'!B$3,'Data ARA PJK'!$A$3:$X$3,0)), G308)</f>
        <v>1217</v>
      </c>
      <c r="H309" s="7">
        <f t="shared" si="53"/>
        <v>986</v>
      </c>
      <c r="I309" s="7">
        <f t="shared" si="54"/>
        <v>1687</v>
      </c>
      <c r="J309" s="7">
        <f t="shared" si="55"/>
        <v>701</v>
      </c>
      <c r="K309" s="9">
        <f t="shared" si="56"/>
        <v>45353</v>
      </c>
      <c r="L309" s="13">
        <f t="shared" si="57"/>
        <v>6261.0999999999995</v>
      </c>
      <c r="M309" s="13">
        <f t="shared" si="58"/>
        <v>10712.449999999999</v>
      </c>
      <c r="N309" s="13">
        <f t="shared" si="59"/>
        <v>6699.25</v>
      </c>
      <c r="O309" s="13">
        <f t="shared" si="60"/>
        <v>7213.5999999999995</v>
      </c>
      <c r="P309" s="13">
        <f t="shared" si="61"/>
        <v>10407.65</v>
      </c>
      <c r="Q309" s="13">
        <f t="shared" si="62"/>
        <v>7727.95</v>
      </c>
      <c r="R309" s="13">
        <f t="shared" si="63"/>
        <v>6261.0999999999995</v>
      </c>
      <c r="S309" s="13">
        <f t="shared" si="64"/>
        <v>10712.449999999999</v>
      </c>
      <c r="T309" s="13">
        <f t="shared" si="65"/>
        <v>4451.3499999999995</v>
      </c>
    </row>
    <row r="310" spans="1:20">
      <c r="A310" s="9">
        <v>45352</v>
      </c>
      <c r="B310" s="7">
        <f>_xlfn.IFNA(INDEX('Data ARA PJK'!$A$7:$AW$5000,MATCH(DATE('Graphs ARA PJK'!B$4,MONTH($A310),DAY($A310)),'Data ARA PJK'!$A$7:$A$5000,0), MATCH('Graphs ARA PJK'!B$3,'Data ARA PJK'!$A$3:$X$3,0)), B309)</f>
        <v>986</v>
      </c>
      <c r="C310" s="7">
        <f>_xlfn.IFNA(INDEX('Data ARA PJK'!$A$7:$AW$5000,MATCH(DATE('Graphs ARA PJK'!C$4,MONTH($A310),DAY($A310)),'Data ARA PJK'!$A$7:$A$5000,0), MATCH('Graphs ARA PJK'!B$3,'Data ARA PJK'!$A$3:$X$3,0)), C309)</f>
        <v>1687</v>
      </c>
      <c r="D310" s="7">
        <f>_xlfn.IFNA(INDEX('Data ARA PJK'!$A$7:$AW$5000,MATCH(DATE('Graphs ARA PJK'!D$4,MONTH($A310),DAY($A310)),'Data ARA PJK'!$A$7:$A$5000,0), MATCH('Graphs ARA PJK'!B$3,'Data ARA PJK'!$A$3:$X$3,0)), D309)</f>
        <v>1055</v>
      </c>
      <c r="E310" s="7">
        <f>_xlfn.IFNA(INDEX('Data ARA PJK'!$A$7:$AW$5000,MATCH(DATE('Graphs ARA PJK'!E$4,MONTH($A310),DAY($A310)),'Data ARA PJK'!$A$7:$A$5000,0), MATCH('Graphs ARA PJK'!B$3,'Data ARA PJK'!$A$3:$X$3,0)), E309)</f>
        <v>1136</v>
      </c>
      <c r="F310" s="7">
        <f>_xlfn.IFNA(INDEX('Data ARA PJK'!$A$7:$AW$5000,MATCH(DATE('Graphs ARA PJK'!F$4,MONTH($A310),DAY($A310)),'Data ARA PJK'!$A$7:$A$5000,0), MATCH('Graphs ARA PJK'!B$3,'Data ARA PJK'!$A$3:$X$3,0)), F309)</f>
        <v>1491</v>
      </c>
      <c r="G310" s="7">
        <f>_xlfn.IFNA(INDEX('Data ARA PJK'!$A$7:$AW$5000,MATCH(DATE('Graphs ARA PJK'!G$4,MONTH($A310),DAY($A310)),'Data ARA PJK'!$A$7:$A$5000,0), MATCH('Graphs ARA PJK'!B$3,'Data ARA PJK'!$A$3:$X$3,0)), G309)</f>
        <v>1217</v>
      </c>
      <c r="H310" s="7">
        <f t="shared" si="53"/>
        <v>986</v>
      </c>
      <c r="I310" s="7">
        <f t="shared" si="54"/>
        <v>1687</v>
      </c>
      <c r="J310" s="7">
        <f t="shared" si="55"/>
        <v>701</v>
      </c>
      <c r="K310" s="9">
        <f t="shared" si="56"/>
        <v>45352</v>
      </c>
      <c r="L310" s="13">
        <f t="shared" si="57"/>
        <v>6261.0999999999995</v>
      </c>
      <c r="M310" s="13">
        <f t="shared" si="58"/>
        <v>10712.449999999999</v>
      </c>
      <c r="N310" s="13">
        <f t="shared" si="59"/>
        <v>6699.25</v>
      </c>
      <c r="O310" s="13">
        <f t="shared" si="60"/>
        <v>7213.5999999999995</v>
      </c>
      <c r="P310" s="13">
        <f t="shared" si="61"/>
        <v>9467.85</v>
      </c>
      <c r="Q310" s="13">
        <f t="shared" si="62"/>
        <v>7727.95</v>
      </c>
      <c r="R310" s="13">
        <f t="shared" si="63"/>
        <v>6261.0999999999995</v>
      </c>
      <c r="S310" s="13">
        <f t="shared" si="64"/>
        <v>10712.449999999999</v>
      </c>
      <c r="T310" s="13">
        <f t="shared" si="65"/>
        <v>4451.3499999999995</v>
      </c>
    </row>
    <row r="311" spans="1:20">
      <c r="A311" s="9">
        <v>45351</v>
      </c>
      <c r="B311" s="7">
        <f>_xlfn.IFNA(INDEX('Data ARA PJK'!$A$7:$AW$5000,MATCH(DATE('Graphs ARA PJK'!B$4,MONTH($A311),DAY($A311)),'Data ARA PJK'!$A$7:$A$5000,0), MATCH('Graphs ARA PJK'!B$3,'Data ARA PJK'!$A$3:$X$3,0)), B310)</f>
        <v>986</v>
      </c>
      <c r="C311" s="7">
        <f>_xlfn.IFNA(INDEX('Data ARA PJK'!$A$7:$AW$5000,MATCH(DATE('Graphs ARA PJK'!C$4,MONTH($A311),DAY($A311)),'Data ARA PJK'!$A$7:$A$5000,0), MATCH('Graphs ARA PJK'!B$3,'Data ARA PJK'!$A$3:$X$3,0)), C310)</f>
        <v>1687</v>
      </c>
      <c r="D311" s="7">
        <f>_xlfn.IFNA(INDEX('Data ARA PJK'!$A$7:$AW$5000,MATCH(DATE('Graphs ARA PJK'!D$4,MONTH($A311),DAY($A311)),'Data ARA PJK'!$A$7:$A$5000,0), MATCH('Graphs ARA PJK'!B$3,'Data ARA PJK'!$A$3:$X$3,0)), D310)</f>
        <v>1055</v>
      </c>
      <c r="E311" s="7">
        <f>_xlfn.IFNA(INDEX('Data ARA PJK'!$A$7:$AW$5000,MATCH(DATE('Graphs ARA PJK'!E$4,MONTH($A311),DAY($A311)),'Data ARA PJK'!$A$7:$A$5000,0), MATCH('Graphs ARA PJK'!B$3,'Data ARA PJK'!$A$3:$X$3,0)), E310)</f>
        <v>1136</v>
      </c>
      <c r="F311" s="7">
        <f>_xlfn.IFNA(INDEX('Data ARA PJK'!$A$7:$AW$5000,MATCH(DATE('Graphs ARA PJK'!F$4,MONTH($A311),DAY($A311)),'Data ARA PJK'!$A$7:$A$5000,0), MATCH('Graphs ARA PJK'!B$3,'Data ARA PJK'!$A$3:$X$3,0)), F310)</f>
        <v>1491</v>
      </c>
      <c r="G311" s="7">
        <f>_xlfn.IFNA(INDEX('Data ARA PJK'!$A$7:$AW$5000,MATCH(DATE('Graphs ARA PJK'!G$4,MONTH($A311),DAY($A311)),'Data ARA PJK'!$A$7:$A$5000,0), MATCH('Graphs ARA PJK'!B$3,'Data ARA PJK'!$A$3:$X$3,0)), G310)</f>
        <v>1217</v>
      </c>
      <c r="H311" s="7">
        <f t="shared" si="53"/>
        <v>986</v>
      </c>
      <c r="I311" s="7">
        <f t="shared" si="54"/>
        <v>1687</v>
      </c>
      <c r="J311" s="7">
        <f t="shared" si="55"/>
        <v>701</v>
      </c>
      <c r="K311" s="9">
        <f t="shared" si="56"/>
        <v>45351</v>
      </c>
      <c r="L311" s="13">
        <f t="shared" si="57"/>
        <v>6261.0999999999995</v>
      </c>
      <c r="M311" s="13">
        <f t="shared" si="58"/>
        <v>10712.449999999999</v>
      </c>
      <c r="N311" s="13">
        <f t="shared" si="59"/>
        <v>6699.25</v>
      </c>
      <c r="O311" s="13">
        <f t="shared" si="60"/>
        <v>7213.5999999999995</v>
      </c>
      <c r="P311" s="13">
        <f t="shared" si="61"/>
        <v>9467.85</v>
      </c>
      <c r="Q311" s="13">
        <f t="shared" si="62"/>
        <v>7727.95</v>
      </c>
      <c r="R311" s="13">
        <f t="shared" si="63"/>
        <v>6261.0999999999995</v>
      </c>
      <c r="S311" s="13">
        <f t="shared" si="64"/>
        <v>10712.449999999999</v>
      </c>
      <c r="T311" s="13">
        <f t="shared" si="65"/>
        <v>4451.3499999999995</v>
      </c>
    </row>
    <row r="312" spans="1:20">
      <c r="A312" s="9">
        <v>45350</v>
      </c>
      <c r="B312" s="7">
        <f>_xlfn.IFNA(INDEX('Data ARA PJK'!$A$7:$AW$5000,MATCH(DATE('Graphs ARA PJK'!B$4,MONTH($A312),DAY($A312)),'Data ARA PJK'!$A$7:$A$5000,0), MATCH('Graphs ARA PJK'!B$3,'Data ARA PJK'!$A$3:$X$3,0)), B311)</f>
        <v>1160</v>
      </c>
      <c r="C312" s="7">
        <f>_xlfn.IFNA(INDEX('Data ARA PJK'!$A$7:$AW$5000,MATCH(DATE('Graphs ARA PJK'!C$4,MONTH($A312),DAY($A312)),'Data ARA PJK'!$A$7:$A$5000,0), MATCH('Graphs ARA PJK'!B$3,'Data ARA PJK'!$A$3:$X$3,0)), C311)</f>
        <v>1687</v>
      </c>
      <c r="D312" s="7">
        <f>_xlfn.IFNA(INDEX('Data ARA PJK'!$A$7:$AW$5000,MATCH(DATE('Graphs ARA PJK'!D$4,MONTH($A312),DAY($A312)),'Data ARA PJK'!$A$7:$A$5000,0), MATCH('Graphs ARA PJK'!B$3,'Data ARA PJK'!$A$3:$X$3,0)), D311)</f>
        <v>1055</v>
      </c>
      <c r="E312" s="7">
        <f>_xlfn.IFNA(INDEX('Data ARA PJK'!$A$7:$AW$5000,MATCH(DATE('Graphs ARA PJK'!E$4,MONTH($A312),DAY($A312)),'Data ARA PJK'!$A$7:$A$5000,0), MATCH('Graphs ARA PJK'!B$3,'Data ARA PJK'!$A$3:$X$3,0)), E311)</f>
        <v>1136</v>
      </c>
      <c r="F312" s="7">
        <f>_xlfn.IFNA(INDEX('Data ARA PJK'!$A$7:$AW$5000,MATCH(DATE('Graphs ARA PJK'!F$4,MONTH($A312),DAY($A312)),'Data ARA PJK'!$A$7:$A$5000,0), MATCH('Graphs ARA PJK'!B$3,'Data ARA PJK'!$A$3:$X$3,0)), F311)</f>
        <v>1491</v>
      </c>
      <c r="G312" s="7">
        <f>_xlfn.IFNA(INDEX('Data ARA PJK'!$A$7:$AW$5000,MATCH(DATE('Graphs ARA PJK'!G$4,MONTH($A312),DAY($A312)),'Data ARA PJK'!$A$7:$A$5000,0), MATCH('Graphs ARA PJK'!B$3,'Data ARA PJK'!$A$3:$X$3,0)), G311)</f>
        <v>1275</v>
      </c>
      <c r="H312" s="7">
        <f t="shared" si="53"/>
        <v>1055</v>
      </c>
      <c r="I312" s="7">
        <f t="shared" si="54"/>
        <v>1687</v>
      </c>
      <c r="J312" s="7">
        <f t="shared" si="55"/>
        <v>632</v>
      </c>
      <c r="K312" s="9">
        <f t="shared" si="56"/>
        <v>45350</v>
      </c>
      <c r="L312" s="13">
        <f t="shared" si="57"/>
        <v>7366</v>
      </c>
      <c r="M312" s="13">
        <f t="shared" si="58"/>
        <v>10712.449999999999</v>
      </c>
      <c r="N312" s="13">
        <f t="shared" si="59"/>
        <v>6699.25</v>
      </c>
      <c r="O312" s="13">
        <f t="shared" si="60"/>
        <v>7213.5999999999995</v>
      </c>
      <c r="P312" s="13">
        <f t="shared" si="61"/>
        <v>9467.85</v>
      </c>
      <c r="Q312" s="13">
        <f t="shared" si="62"/>
        <v>8096.25</v>
      </c>
      <c r="R312" s="13">
        <f t="shared" si="63"/>
        <v>6699.25</v>
      </c>
      <c r="S312" s="13">
        <f t="shared" si="64"/>
        <v>10712.449999999999</v>
      </c>
      <c r="T312" s="13">
        <f t="shared" si="65"/>
        <v>4013.1999999999989</v>
      </c>
    </row>
    <row r="313" spans="1:20">
      <c r="A313" s="9">
        <v>45349</v>
      </c>
      <c r="B313" s="7">
        <f>_xlfn.IFNA(INDEX('Data ARA PJK'!$A$7:$AW$5000,MATCH(DATE('Graphs ARA PJK'!B$4,MONTH($A313),DAY($A313)),'Data ARA PJK'!$A$7:$A$5000,0), MATCH('Graphs ARA PJK'!B$3,'Data ARA PJK'!$A$3:$X$3,0)), B312)</f>
        <v>1160</v>
      </c>
      <c r="C313" s="7">
        <f>_xlfn.IFNA(INDEX('Data ARA PJK'!$A$7:$AW$5000,MATCH(DATE('Graphs ARA PJK'!C$4,MONTH($A313),DAY($A313)),'Data ARA PJK'!$A$7:$A$5000,0), MATCH('Graphs ARA PJK'!B$3,'Data ARA PJK'!$A$3:$X$3,0)), C312)</f>
        <v>1687</v>
      </c>
      <c r="D313" s="7">
        <f>_xlfn.IFNA(INDEX('Data ARA PJK'!$A$7:$AW$5000,MATCH(DATE('Graphs ARA PJK'!D$4,MONTH($A313),DAY($A313)),'Data ARA PJK'!$A$7:$A$5000,0), MATCH('Graphs ARA PJK'!B$3,'Data ARA PJK'!$A$3:$X$3,0)), D312)</f>
        <v>1055</v>
      </c>
      <c r="E313" s="7">
        <f>_xlfn.IFNA(INDEX('Data ARA PJK'!$A$7:$AW$5000,MATCH(DATE('Graphs ARA PJK'!E$4,MONTH($A313),DAY($A313)),'Data ARA PJK'!$A$7:$A$5000,0), MATCH('Graphs ARA PJK'!B$3,'Data ARA PJK'!$A$3:$X$3,0)), E312)</f>
        <v>1136</v>
      </c>
      <c r="F313" s="7">
        <f>_xlfn.IFNA(INDEX('Data ARA PJK'!$A$7:$AW$5000,MATCH(DATE('Graphs ARA PJK'!F$4,MONTH($A313),DAY($A313)),'Data ARA PJK'!$A$7:$A$5000,0), MATCH('Graphs ARA PJK'!B$3,'Data ARA PJK'!$A$3:$X$3,0)), F312)</f>
        <v>1491</v>
      </c>
      <c r="G313" s="7">
        <f>_xlfn.IFNA(INDEX('Data ARA PJK'!$A$7:$AW$5000,MATCH(DATE('Graphs ARA PJK'!G$4,MONTH($A313),DAY($A313)),'Data ARA PJK'!$A$7:$A$5000,0), MATCH('Graphs ARA PJK'!B$3,'Data ARA PJK'!$A$3:$X$3,0)), G312)</f>
        <v>1275</v>
      </c>
      <c r="H313" s="7">
        <f t="shared" si="53"/>
        <v>1055</v>
      </c>
      <c r="I313" s="7">
        <f t="shared" si="54"/>
        <v>1687</v>
      </c>
      <c r="J313" s="7">
        <f t="shared" si="55"/>
        <v>632</v>
      </c>
      <c r="K313" s="9">
        <f t="shared" si="56"/>
        <v>45349</v>
      </c>
      <c r="L313" s="13">
        <f t="shared" si="57"/>
        <v>7366</v>
      </c>
      <c r="M313" s="13">
        <f t="shared" si="58"/>
        <v>10712.449999999999</v>
      </c>
      <c r="N313" s="13">
        <f t="shared" si="59"/>
        <v>6699.25</v>
      </c>
      <c r="O313" s="13">
        <f t="shared" si="60"/>
        <v>7213.5999999999995</v>
      </c>
      <c r="P313" s="13">
        <f t="shared" si="61"/>
        <v>9467.85</v>
      </c>
      <c r="Q313" s="13">
        <f t="shared" si="62"/>
        <v>8096.25</v>
      </c>
      <c r="R313" s="13">
        <f t="shared" si="63"/>
        <v>6699.25</v>
      </c>
      <c r="S313" s="13">
        <f t="shared" si="64"/>
        <v>10712.449999999999</v>
      </c>
      <c r="T313" s="13">
        <f t="shared" si="65"/>
        <v>4013.1999999999989</v>
      </c>
    </row>
    <row r="314" spans="1:20">
      <c r="A314" s="9">
        <v>45348</v>
      </c>
      <c r="B314" s="7">
        <f>_xlfn.IFNA(INDEX('Data ARA PJK'!$A$7:$AW$5000,MATCH(DATE('Graphs ARA PJK'!B$4,MONTH($A314),DAY($A314)),'Data ARA PJK'!$A$7:$A$5000,0), MATCH('Graphs ARA PJK'!B$3,'Data ARA PJK'!$A$3:$X$3,0)), B313)</f>
        <v>1160</v>
      </c>
      <c r="C314" s="7">
        <f>_xlfn.IFNA(INDEX('Data ARA PJK'!$A$7:$AW$5000,MATCH(DATE('Graphs ARA PJK'!C$4,MONTH($A314),DAY($A314)),'Data ARA PJK'!$A$7:$A$5000,0), MATCH('Graphs ARA PJK'!B$3,'Data ARA PJK'!$A$3:$X$3,0)), C313)</f>
        <v>1636</v>
      </c>
      <c r="D314" s="7">
        <f>_xlfn.IFNA(INDEX('Data ARA PJK'!$A$7:$AW$5000,MATCH(DATE('Graphs ARA PJK'!D$4,MONTH($A314),DAY($A314)),'Data ARA PJK'!$A$7:$A$5000,0), MATCH('Graphs ARA PJK'!B$3,'Data ARA PJK'!$A$3:$X$3,0)), D313)</f>
        <v>1055</v>
      </c>
      <c r="E314" s="7">
        <f>_xlfn.IFNA(INDEX('Data ARA PJK'!$A$7:$AW$5000,MATCH(DATE('Graphs ARA PJK'!E$4,MONTH($A314),DAY($A314)),'Data ARA PJK'!$A$7:$A$5000,0), MATCH('Graphs ARA PJK'!B$3,'Data ARA PJK'!$A$3:$X$3,0)), E313)</f>
        <v>1136</v>
      </c>
      <c r="F314" s="7">
        <f>_xlfn.IFNA(INDEX('Data ARA PJK'!$A$7:$AW$5000,MATCH(DATE('Graphs ARA PJK'!F$4,MONTH($A314),DAY($A314)),'Data ARA PJK'!$A$7:$A$5000,0), MATCH('Graphs ARA PJK'!B$3,'Data ARA PJK'!$A$3:$X$3,0)), F313)</f>
        <v>1491</v>
      </c>
      <c r="G314" s="7">
        <f>_xlfn.IFNA(INDEX('Data ARA PJK'!$A$7:$AW$5000,MATCH(DATE('Graphs ARA PJK'!G$4,MONTH($A314),DAY($A314)),'Data ARA PJK'!$A$7:$A$5000,0), MATCH('Graphs ARA PJK'!B$3,'Data ARA PJK'!$A$3:$X$3,0)), G313)</f>
        <v>1275</v>
      </c>
      <c r="H314" s="7">
        <f t="shared" si="53"/>
        <v>1055</v>
      </c>
      <c r="I314" s="7">
        <f t="shared" si="54"/>
        <v>1636</v>
      </c>
      <c r="J314" s="7">
        <f t="shared" si="55"/>
        <v>581</v>
      </c>
      <c r="K314" s="9">
        <f t="shared" si="56"/>
        <v>45348</v>
      </c>
      <c r="L314" s="13">
        <f t="shared" si="57"/>
        <v>7366</v>
      </c>
      <c r="M314" s="13">
        <f t="shared" si="58"/>
        <v>10388.599999999999</v>
      </c>
      <c r="N314" s="13">
        <f t="shared" si="59"/>
        <v>6699.25</v>
      </c>
      <c r="O314" s="13">
        <f t="shared" si="60"/>
        <v>7213.5999999999995</v>
      </c>
      <c r="P314" s="13">
        <f t="shared" si="61"/>
        <v>9467.85</v>
      </c>
      <c r="Q314" s="13">
        <f t="shared" si="62"/>
        <v>8096.25</v>
      </c>
      <c r="R314" s="13">
        <f t="shared" si="63"/>
        <v>6699.25</v>
      </c>
      <c r="S314" s="13">
        <f t="shared" si="64"/>
        <v>10388.599999999999</v>
      </c>
      <c r="T314" s="13">
        <f t="shared" si="65"/>
        <v>3689.3499999999985</v>
      </c>
    </row>
    <row r="315" spans="1:20">
      <c r="A315" s="9">
        <v>45347</v>
      </c>
      <c r="B315" s="7">
        <f>_xlfn.IFNA(INDEX('Data ARA PJK'!$A$7:$AW$5000,MATCH(DATE('Graphs ARA PJK'!B$4,MONTH($A315),DAY($A315)),'Data ARA PJK'!$A$7:$A$5000,0), MATCH('Graphs ARA PJK'!B$3,'Data ARA PJK'!$A$3:$X$3,0)), B314)</f>
        <v>1160</v>
      </c>
      <c r="C315" s="7">
        <f>_xlfn.IFNA(INDEX('Data ARA PJK'!$A$7:$AW$5000,MATCH(DATE('Graphs ARA PJK'!C$4,MONTH($A315),DAY($A315)),'Data ARA PJK'!$A$7:$A$5000,0), MATCH('Graphs ARA PJK'!B$3,'Data ARA PJK'!$A$3:$X$3,0)), C314)</f>
        <v>1636</v>
      </c>
      <c r="D315" s="7">
        <f>_xlfn.IFNA(INDEX('Data ARA PJK'!$A$7:$AW$5000,MATCH(DATE('Graphs ARA PJK'!D$4,MONTH($A315),DAY($A315)),'Data ARA PJK'!$A$7:$A$5000,0), MATCH('Graphs ARA PJK'!B$3,'Data ARA PJK'!$A$3:$X$3,0)), D314)</f>
        <v>987</v>
      </c>
      <c r="E315" s="7">
        <f>_xlfn.IFNA(INDEX('Data ARA PJK'!$A$7:$AW$5000,MATCH(DATE('Graphs ARA PJK'!E$4,MONTH($A315),DAY($A315)),'Data ARA PJK'!$A$7:$A$5000,0), MATCH('Graphs ARA PJK'!B$3,'Data ARA PJK'!$A$3:$X$3,0)), E314)</f>
        <v>1136</v>
      </c>
      <c r="F315" s="7">
        <f>_xlfn.IFNA(INDEX('Data ARA PJK'!$A$7:$AW$5000,MATCH(DATE('Graphs ARA PJK'!F$4,MONTH($A315),DAY($A315)),'Data ARA PJK'!$A$7:$A$5000,0), MATCH('Graphs ARA PJK'!B$3,'Data ARA PJK'!$A$3:$X$3,0)), F314)</f>
        <v>1491</v>
      </c>
      <c r="G315" s="7">
        <f>_xlfn.IFNA(INDEX('Data ARA PJK'!$A$7:$AW$5000,MATCH(DATE('Graphs ARA PJK'!G$4,MONTH($A315),DAY($A315)),'Data ARA PJK'!$A$7:$A$5000,0), MATCH('Graphs ARA PJK'!B$3,'Data ARA PJK'!$A$3:$X$3,0)), G314)</f>
        <v>1275</v>
      </c>
      <c r="H315" s="7">
        <f t="shared" si="53"/>
        <v>987</v>
      </c>
      <c r="I315" s="7">
        <f t="shared" si="54"/>
        <v>1636</v>
      </c>
      <c r="J315" s="7">
        <f t="shared" si="55"/>
        <v>649</v>
      </c>
      <c r="K315" s="9">
        <f t="shared" si="56"/>
        <v>45347</v>
      </c>
      <c r="L315" s="13">
        <f t="shared" si="57"/>
        <v>7366</v>
      </c>
      <c r="M315" s="13">
        <f t="shared" si="58"/>
        <v>10388.599999999999</v>
      </c>
      <c r="N315" s="13">
        <f t="shared" si="59"/>
        <v>6267.45</v>
      </c>
      <c r="O315" s="13">
        <f t="shared" si="60"/>
        <v>7213.5999999999995</v>
      </c>
      <c r="P315" s="13">
        <f t="shared" si="61"/>
        <v>9467.85</v>
      </c>
      <c r="Q315" s="13">
        <f t="shared" si="62"/>
        <v>8096.25</v>
      </c>
      <c r="R315" s="13">
        <f t="shared" si="63"/>
        <v>6267.45</v>
      </c>
      <c r="S315" s="13">
        <f t="shared" si="64"/>
        <v>10388.599999999999</v>
      </c>
      <c r="T315" s="13">
        <f t="shared" si="65"/>
        <v>4121.1499999999987</v>
      </c>
    </row>
    <row r="316" spans="1:20">
      <c r="A316" s="9">
        <v>45346</v>
      </c>
      <c r="B316" s="7">
        <f>_xlfn.IFNA(INDEX('Data ARA PJK'!$A$7:$AW$5000,MATCH(DATE('Graphs ARA PJK'!B$4,MONTH($A316),DAY($A316)),'Data ARA PJK'!$A$7:$A$5000,0), MATCH('Graphs ARA PJK'!B$3,'Data ARA PJK'!$A$3:$X$3,0)), B315)</f>
        <v>1160</v>
      </c>
      <c r="C316" s="7">
        <f>_xlfn.IFNA(INDEX('Data ARA PJK'!$A$7:$AW$5000,MATCH(DATE('Graphs ARA PJK'!C$4,MONTH($A316),DAY($A316)),'Data ARA PJK'!$A$7:$A$5000,0), MATCH('Graphs ARA PJK'!B$3,'Data ARA PJK'!$A$3:$X$3,0)), C315)</f>
        <v>1636</v>
      </c>
      <c r="D316" s="7">
        <f>_xlfn.IFNA(INDEX('Data ARA PJK'!$A$7:$AW$5000,MATCH(DATE('Graphs ARA PJK'!D$4,MONTH($A316),DAY($A316)),'Data ARA PJK'!$A$7:$A$5000,0), MATCH('Graphs ARA PJK'!B$3,'Data ARA PJK'!$A$3:$X$3,0)), D315)</f>
        <v>987</v>
      </c>
      <c r="E316" s="7">
        <f>_xlfn.IFNA(INDEX('Data ARA PJK'!$A$7:$AW$5000,MATCH(DATE('Graphs ARA PJK'!E$4,MONTH($A316),DAY($A316)),'Data ARA PJK'!$A$7:$A$5000,0), MATCH('Graphs ARA PJK'!B$3,'Data ARA PJK'!$A$3:$X$3,0)), E315)</f>
        <v>1174</v>
      </c>
      <c r="F316" s="7">
        <f>_xlfn.IFNA(INDEX('Data ARA PJK'!$A$7:$AW$5000,MATCH(DATE('Graphs ARA PJK'!F$4,MONTH($A316),DAY($A316)),'Data ARA PJK'!$A$7:$A$5000,0), MATCH('Graphs ARA PJK'!B$3,'Data ARA PJK'!$A$3:$X$3,0)), F315)</f>
        <v>1491</v>
      </c>
      <c r="G316" s="7">
        <f>_xlfn.IFNA(INDEX('Data ARA PJK'!$A$7:$AW$5000,MATCH(DATE('Graphs ARA PJK'!G$4,MONTH($A316),DAY($A316)),'Data ARA PJK'!$A$7:$A$5000,0), MATCH('Graphs ARA PJK'!B$3,'Data ARA PJK'!$A$3:$X$3,0)), G315)</f>
        <v>1275</v>
      </c>
      <c r="H316" s="7">
        <f t="shared" si="53"/>
        <v>987</v>
      </c>
      <c r="I316" s="7">
        <f t="shared" si="54"/>
        <v>1636</v>
      </c>
      <c r="J316" s="7">
        <f t="shared" si="55"/>
        <v>649</v>
      </c>
      <c r="K316" s="9">
        <f t="shared" si="56"/>
        <v>45346</v>
      </c>
      <c r="L316" s="13">
        <f t="shared" si="57"/>
        <v>7366</v>
      </c>
      <c r="M316" s="13">
        <f t="shared" si="58"/>
        <v>10388.599999999999</v>
      </c>
      <c r="N316" s="13">
        <f t="shared" si="59"/>
        <v>6267.45</v>
      </c>
      <c r="O316" s="13">
        <f t="shared" si="60"/>
        <v>7454.9</v>
      </c>
      <c r="P316" s="13">
        <f t="shared" si="61"/>
        <v>9467.85</v>
      </c>
      <c r="Q316" s="13">
        <f t="shared" si="62"/>
        <v>8096.25</v>
      </c>
      <c r="R316" s="13">
        <f t="shared" si="63"/>
        <v>6267.45</v>
      </c>
      <c r="S316" s="13">
        <f t="shared" si="64"/>
        <v>10388.599999999999</v>
      </c>
      <c r="T316" s="13">
        <f t="shared" si="65"/>
        <v>4121.1499999999987</v>
      </c>
    </row>
    <row r="317" spans="1:20">
      <c r="A317" s="9">
        <v>45345</v>
      </c>
      <c r="B317" s="7">
        <f>_xlfn.IFNA(INDEX('Data ARA PJK'!$A$7:$AW$5000,MATCH(DATE('Graphs ARA PJK'!B$4,MONTH($A317),DAY($A317)),'Data ARA PJK'!$A$7:$A$5000,0), MATCH('Graphs ARA PJK'!B$3,'Data ARA PJK'!$A$3:$X$3,0)), B316)</f>
        <v>1160</v>
      </c>
      <c r="C317" s="7">
        <f>_xlfn.IFNA(INDEX('Data ARA PJK'!$A$7:$AW$5000,MATCH(DATE('Graphs ARA PJK'!C$4,MONTH($A317),DAY($A317)),'Data ARA PJK'!$A$7:$A$5000,0), MATCH('Graphs ARA PJK'!B$3,'Data ARA PJK'!$A$3:$X$3,0)), C316)</f>
        <v>1636</v>
      </c>
      <c r="D317" s="7">
        <f>_xlfn.IFNA(INDEX('Data ARA PJK'!$A$7:$AW$5000,MATCH(DATE('Graphs ARA PJK'!D$4,MONTH($A317),DAY($A317)),'Data ARA PJK'!$A$7:$A$5000,0), MATCH('Graphs ARA PJK'!B$3,'Data ARA PJK'!$A$3:$X$3,0)), D316)</f>
        <v>987</v>
      </c>
      <c r="E317" s="7">
        <f>_xlfn.IFNA(INDEX('Data ARA PJK'!$A$7:$AW$5000,MATCH(DATE('Graphs ARA PJK'!E$4,MONTH($A317),DAY($A317)),'Data ARA PJK'!$A$7:$A$5000,0), MATCH('Graphs ARA PJK'!B$3,'Data ARA PJK'!$A$3:$X$3,0)), E316)</f>
        <v>1174</v>
      </c>
      <c r="F317" s="7">
        <f>_xlfn.IFNA(INDEX('Data ARA PJK'!$A$7:$AW$5000,MATCH(DATE('Graphs ARA PJK'!F$4,MONTH($A317),DAY($A317)),'Data ARA PJK'!$A$7:$A$5000,0), MATCH('Graphs ARA PJK'!B$3,'Data ARA PJK'!$A$3:$X$3,0)), F316)</f>
        <v>1472</v>
      </c>
      <c r="G317" s="7">
        <f>_xlfn.IFNA(INDEX('Data ARA PJK'!$A$7:$AW$5000,MATCH(DATE('Graphs ARA PJK'!G$4,MONTH($A317),DAY($A317)),'Data ARA PJK'!$A$7:$A$5000,0), MATCH('Graphs ARA PJK'!B$3,'Data ARA PJK'!$A$3:$X$3,0)), G316)</f>
        <v>1275</v>
      </c>
      <c r="H317" s="7">
        <f t="shared" si="53"/>
        <v>987</v>
      </c>
      <c r="I317" s="7">
        <f t="shared" si="54"/>
        <v>1636</v>
      </c>
      <c r="J317" s="7">
        <f t="shared" si="55"/>
        <v>649</v>
      </c>
      <c r="K317" s="9">
        <f t="shared" si="56"/>
        <v>45345</v>
      </c>
      <c r="L317" s="13">
        <f t="shared" si="57"/>
        <v>7366</v>
      </c>
      <c r="M317" s="13">
        <f t="shared" si="58"/>
        <v>10388.599999999999</v>
      </c>
      <c r="N317" s="13">
        <f t="shared" si="59"/>
        <v>6267.45</v>
      </c>
      <c r="O317" s="13">
        <f t="shared" si="60"/>
        <v>7454.9</v>
      </c>
      <c r="P317" s="13">
        <f t="shared" si="61"/>
        <v>9347.1999999999989</v>
      </c>
      <c r="Q317" s="13">
        <f t="shared" si="62"/>
        <v>8096.25</v>
      </c>
      <c r="R317" s="13">
        <f t="shared" si="63"/>
        <v>6267.45</v>
      </c>
      <c r="S317" s="13">
        <f t="shared" si="64"/>
        <v>10388.599999999999</v>
      </c>
      <c r="T317" s="13">
        <f t="shared" si="65"/>
        <v>4121.1499999999987</v>
      </c>
    </row>
    <row r="318" spans="1:20">
      <c r="A318" s="9">
        <v>45344</v>
      </c>
      <c r="B318" s="7">
        <f>_xlfn.IFNA(INDEX('Data ARA PJK'!$A$7:$AW$5000,MATCH(DATE('Graphs ARA PJK'!B$4,MONTH($A318),DAY($A318)),'Data ARA PJK'!$A$7:$A$5000,0), MATCH('Graphs ARA PJK'!B$3,'Data ARA PJK'!$A$3:$X$3,0)), B317)</f>
        <v>1160</v>
      </c>
      <c r="C318" s="7">
        <f>_xlfn.IFNA(INDEX('Data ARA PJK'!$A$7:$AW$5000,MATCH(DATE('Graphs ARA PJK'!C$4,MONTH($A318),DAY($A318)),'Data ARA PJK'!$A$7:$A$5000,0), MATCH('Graphs ARA PJK'!B$3,'Data ARA PJK'!$A$3:$X$3,0)), C317)</f>
        <v>1636</v>
      </c>
      <c r="D318" s="7">
        <f>_xlfn.IFNA(INDEX('Data ARA PJK'!$A$7:$AW$5000,MATCH(DATE('Graphs ARA PJK'!D$4,MONTH($A318),DAY($A318)),'Data ARA PJK'!$A$7:$A$5000,0), MATCH('Graphs ARA PJK'!B$3,'Data ARA PJK'!$A$3:$X$3,0)), D317)</f>
        <v>987</v>
      </c>
      <c r="E318" s="7">
        <f>_xlfn.IFNA(INDEX('Data ARA PJK'!$A$7:$AW$5000,MATCH(DATE('Graphs ARA PJK'!E$4,MONTH($A318),DAY($A318)),'Data ARA PJK'!$A$7:$A$5000,0), MATCH('Graphs ARA PJK'!B$3,'Data ARA PJK'!$A$3:$X$3,0)), E317)</f>
        <v>1174</v>
      </c>
      <c r="F318" s="7">
        <f>_xlfn.IFNA(INDEX('Data ARA PJK'!$A$7:$AW$5000,MATCH(DATE('Graphs ARA PJK'!F$4,MONTH($A318),DAY($A318)),'Data ARA PJK'!$A$7:$A$5000,0), MATCH('Graphs ARA PJK'!B$3,'Data ARA PJK'!$A$3:$X$3,0)), F317)</f>
        <v>1472</v>
      </c>
      <c r="G318" s="7">
        <f>_xlfn.IFNA(INDEX('Data ARA PJK'!$A$7:$AW$5000,MATCH(DATE('Graphs ARA PJK'!G$4,MONTH($A318),DAY($A318)),'Data ARA PJK'!$A$7:$A$5000,0), MATCH('Graphs ARA PJK'!B$3,'Data ARA PJK'!$A$3:$X$3,0)), G317)</f>
        <v>1275</v>
      </c>
      <c r="H318" s="7">
        <f t="shared" si="53"/>
        <v>987</v>
      </c>
      <c r="I318" s="7">
        <f t="shared" si="54"/>
        <v>1636</v>
      </c>
      <c r="J318" s="7">
        <f t="shared" si="55"/>
        <v>649</v>
      </c>
      <c r="K318" s="9">
        <f t="shared" si="56"/>
        <v>45344</v>
      </c>
      <c r="L318" s="13">
        <f t="shared" si="57"/>
        <v>7366</v>
      </c>
      <c r="M318" s="13">
        <f t="shared" si="58"/>
        <v>10388.599999999999</v>
      </c>
      <c r="N318" s="13">
        <f t="shared" si="59"/>
        <v>6267.45</v>
      </c>
      <c r="O318" s="13">
        <f t="shared" si="60"/>
        <v>7454.9</v>
      </c>
      <c r="P318" s="13">
        <f t="shared" si="61"/>
        <v>9347.1999999999989</v>
      </c>
      <c r="Q318" s="13">
        <f t="shared" si="62"/>
        <v>8096.25</v>
      </c>
      <c r="R318" s="13">
        <f t="shared" si="63"/>
        <v>6267.45</v>
      </c>
      <c r="S318" s="13">
        <f t="shared" si="64"/>
        <v>10388.599999999999</v>
      </c>
      <c r="T318" s="13">
        <f t="shared" si="65"/>
        <v>4121.1499999999987</v>
      </c>
    </row>
    <row r="319" spans="1:20">
      <c r="A319" s="9">
        <v>45343</v>
      </c>
      <c r="B319" s="7">
        <f>_xlfn.IFNA(INDEX('Data ARA PJK'!$A$7:$AW$5000,MATCH(DATE('Graphs ARA PJK'!B$4,MONTH($A319),DAY($A319)),'Data ARA PJK'!$A$7:$A$5000,0), MATCH('Graphs ARA PJK'!B$3,'Data ARA PJK'!$A$3:$X$3,0)), B318)</f>
        <v>1043</v>
      </c>
      <c r="C319" s="7">
        <f>_xlfn.IFNA(INDEX('Data ARA PJK'!$A$7:$AW$5000,MATCH(DATE('Graphs ARA PJK'!C$4,MONTH($A319),DAY($A319)),'Data ARA PJK'!$A$7:$A$5000,0), MATCH('Graphs ARA PJK'!B$3,'Data ARA PJK'!$A$3:$X$3,0)), C318)</f>
        <v>1636</v>
      </c>
      <c r="D319" s="7">
        <f>_xlfn.IFNA(INDEX('Data ARA PJK'!$A$7:$AW$5000,MATCH(DATE('Graphs ARA PJK'!D$4,MONTH($A319),DAY($A319)),'Data ARA PJK'!$A$7:$A$5000,0), MATCH('Graphs ARA PJK'!B$3,'Data ARA PJK'!$A$3:$X$3,0)), D318)</f>
        <v>987</v>
      </c>
      <c r="E319" s="7">
        <f>_xlfn.IFNA(INDEX('Data ARA PJK'!$A$7:$AW$5000,MATCH(DATE('Graphs ARA PJK'!E$4,MONTH($A319),DAY($A319)),'Data ARA PJK'!$A$7:$A$5000,0), MATCH('Graphs ARA PJK'!B$3,'Data ARA PJK'!$A$3:$X$3,0)), E318)</f>
        <v>1174</v>
      </c>
      <c r="F319" s="7">
        <f>_xlfn.IFNA(INDEX('Data ARA PJK'!$A$7:$AW$5000,MATCH(DATE('Graphs ARA PJK'!F$4,MONTH($A319),DAY($A319)),'Data ARA PJK'!$A$7:$A$5000,0), MATCH('Graphs ARA PJK'!B$3,'Data ARA PJK'!$A$3:$X$3,0)), F318)</f>
        <v>1472</v>
      </c>
      <c r="G319" s="7">
        <f>_xlfn.IFNA(INDEX('Data ARA PJK'!$A$7:$AW$5000,MATCH(DATE('Graphs ARA PJK'!G$4,MONTH($A319),DAY($A319)),'Data ARA PJK'!$A$7:$A$5000,0), MATCH('Graphs ARA PJK'!B$3,'Data ARA PJK'!$A$3:$X$3,0)), G318)</f>
        <v>1315</v>
      </c>
      <c r="H319" s="7">
        <f t="shared" si="53"/>
        <v>987</v>
      </c>
      <c r="I319" s="7">
        <f t="shared" si="54"/>
        <v>1636</v>
      </c>
      <c r="J319" s="7">
        <f t="shared" si="55"/>
        <v>649</v>
      </c>
      <c r="K319" s="9">
        <f t="shared" si="56"/>
        <v>45343</v>
      </c>
      <c r="L319" s="13">
        <f t="shared" si="57"/>
        <v>6623.0499999999993</v>
      </c>
      <c r="M319" s="13">
        <f t="shared" si="58"/>
        <v>10388.599999999999</v>
      </c>
      <c r="N319" s="13">
        <f t="shared" si="59"/>
        <v>6267.45</v>
      </c>
      <c r="O319" s="13">
        <f t="shared" si="60"/>
        <v>7454.9</v>
      </c>
      <c r="P319" s="13">
        <f t="shared" si="61"/>
        <v>9347.1999999999989</v>
      </c>
      <c r="Q319" s="13">
        <f t="shared" si="62"/>
        <v>8350.25</v>
      </c>
      <c r="R319" s="13">
        <f t="shared" si="63"/>
        <v>6267.45</v>
      </c>
      <c r="S319" s="13">
        <f t="shared" si="64"/>
        <v>10388.599999999999</v>
      </c>
      <c r="T319" s="13">
        <f t="shared" si="65"/>
        <v>4121.1499999999987</v>
      </c>
    </row>
    <row r="320" spans="1:20">
      <c r="A320" s="9">
        <v>45342</v>
      </c>
      <c r="B320" s="7">
        <f>_xlfn.IFNA(INDEX('Data ARA PJK'!$A$7:$AW$5000,MATCH(DATE('Graphs ARA PJK'!B$4,MONTH($A320),DAY($A320)),'Data ARA PJK'!$A$7:$A$5000,0), MATCH('Graphs ARA PJK'!B$3,'Data ARA PJK'!$A$3:$X$3,0)), B319)</f>
        <v>1043</v>
      </c>
      <c r="C320" s="7">
        <f>_xlfn.IFNA(INDEX('Data ARA PJK'!$A$7:$AW$5000,MATCH(DATE('Graphs ARA PJK'!C$4,MONTH($A320),DAY($A320)),'Data ARA PJK'!$A$7:$A$5000,0), MATCH('Graphs ARA PJK'!B$3,'Data ARA PJK'!$A$3:$X$3,0)), C319)</f>
        <v>1636</v>
      </c>
      <c r="D320" s="7">
        <f>_xlfn.IFNA(INDEX('Data ARA PJK'!$A$7:$AW$5000,MATCH(DATE('Graphs ARA PJK'!D$4,MONTH($A320),DAY($A320)),'Data ARA PJK'!$A$7:$A$5000,0), MATCH('Graphs ARA PJK'!B$3,'Data ARA PJK'!$A$3:$X$3,0)), D319)</f>
        <v>987</v>
      </c>
      <c r="E320" s="7">
        <f>_xlfn.IFNA(INDEX('Data ARA PJK'!$A$7:$AW$5000,MATCH(DATE('Graphs ARA PJK'!E$4,MONTH($A320),DAY($A320)),'Data ARA PJK'!$A$7:$A$5000,0), MATCH('Graphs ARA PJK'!B$3,'Data ARA PJK'!$A$3:$X$3,0)), E319)</f>
        <v>1174</v>
      </c>
      <c r="F320" s="7">
        <f>_xlfn.IFNA(INDEX('Data ARA PJK'!$A$7:$AW$5000,MATCH(DATE('Graphs ARA PJK'!F$4,MONTH($A320),DAY($A320)),'Data ARA PJK'!$A$7:$A$5000,0), MATCH('Graphs ARA PJK'!B$3,'Data ARA PJK'!$A$3:$X$3,0)), F319)</f>
        <v>1472</v>
      </c>
      <c r="G320" s="7">
        <f>_xlfn.IFNA(INDEX('Data ARA PJK'!$A$7:$AW$5000,MATCH(DATE('Graphs ARA PJK'!G$4,MONTH($A320),DAY($A320)),'Data ARA PJK'!$A$7:$A$5000,0), MATCH('Graphs ARA PJK'!B$3,'Data ARA PJK'!$A$3:$X$3,0)), G319)</f>
        <v>1315</v>
      </c>
      <c r="H320" s="7">
        <f t="shared" si="53"/>
        <v>987</v>
      </c>
      <c r="I320" s="7">
        <f t="shared" si="54"/>
        <v>1636</v>
      </c>
      <c r="J320" s="7">
        <f t="shared" si="55"/>
        <v>649</v>
      </c>
      <c r="K320" s="9">
        <f t="shared" si="56"/>
        <v>45342</v>
      </c>
      <c r="L320" s="13">
        <f t="shared" si="57"/>
        <v>6623.0499999999993</v>
      </c>
      <c r="M320" s="13">
        <f t="shared" si="58"/>
        <v>10388.599999999999</v>
      </c>
      <c r="N320" s="13">
        <f t="shared" si="59"/>
        <v>6267.45</v>
      </c>
      <c r="O320" s="13">
        <f t="shared" si="60"/>
        <v>7454.9</v>
      </c>
      <c r="P320" s="13">
        <f t="shared" si="61"/>
        <v>9347.1999999999989</v>
      </c>
      <c r="Q320" s="13">
        <f t="shared" si="62"/>
        <v>8350.25</v>
      </c>
      <c r="R320" s="13">
        <f t="shared" si="63"/>
        <v>6267.45</v>
      </c>
      <c r="S320" s="13">
        <f t="shared" si="64"/>
        <v>10388.599999999999</v>
      </c>
      <c r="T320" s="13">
        <f t="shared" si="65"/>
        <v>4121.1499999999987</v>
      </c>
    </row>
    <row r="321" spans="1:20">
      <c r="A321" s="9">
        <v>45341</v>
      </c>
      <c r="B321" s="7">
        <f>_xlfn.IFNA(INDEX('Data ARA PJK'!$A$7:$AW$5000,MATCH(DATE('Graphs ARA PJK'!B$4,MONTH($A321),DAY($A321)),'Data ARA PJK'!$A$7:$A$5000,0), MATCH('Graphs ARA PJK'!B$3,'Data ARA PJK'!$A$3:$X$3,0)), B320)</f>
        <v>1043</v>
      </c>
      <c r="C321" s="7">
        <f>_xlfn.IFNA(INDEX('Data ARA PJK'!$A$7:$AW$5000,MATCH(DATE('Graphs ARA PJK'!C$4,MONTH($A321),DAY($A321)),'Data ARA PJK'!$A$7:$A$5000,0), MATCH('Graphs ARA PJK'!B$3,'Data ARA PJK'!$A$3:$X$3,0)), C320)</f>
        <v>1658</v>
      </c>
      <c r="D321" s="7">
        <f>_xlfn.IFNA(INDEX('Data ARA PJK'!$A$7:$AW$5000,MATCH(DATE('Graphs ARA PJK'!D$4,MONTH($A321),DAY($A321)),'Data ARA PJK'!$A$7:$A$5000,0), MATCH('Graphs ARA PJK'!B$3,'Data ARA PJK'!$A$3:$X$3,0)), D320)</f>
        <v>987</v>
      </c>
      <c r="E321" s="7">
        <f>_xlfn.IFNA(INDEX('Data ARA PJK'!$A$7:$AW$5000,MATCH(DATE('Graphs ARA PJK'!E$4,MONTH($A321),DAY($A321)),'Data ARA PJK'!$A$7:$A$5000,0), MATCH('Graphs ARA PJK'!B$3,'Data ARA PJK'!$A$3:$X$3,0)), E320)</f>
        <v>1174</v>
      </c>
      <c r="F321" s="7">
        <f>_xlfn.IFNA(INDEX('Data ARA PJK'!$A$7:$AW$5000,MATCH(DATE('Graphs ARA PJK'!F$4,MONTH($A321),DAY($A321)),'Data ARA PJK'!$A$7:$A$5000,0), MATCH('Graphs ARA PJK'!B$3,'Data ARA PJK'!$A$3:$X$3,0)), F320)</f>
        <v>1472</v>
      </c>
      <c r="G321" s="7">
        <f>_xlfn.IFNA(INDEX('Data ARA PJK'!$A$7:$AW$5000,MATCH(DATE('Graphs ARA PJK'!G$4,MONTH($A321),DAY($A321)),'Data ARA PJK'!$A$7:$A$5000,0), MATCH('Graphs ARA PJK'!B$3,'Data ARA PJK'!$A$3:$X$3,0)), G320)</f>
        <v>1315</v>
      </c>
      <c r="H321" s="7">
        <f t="shared" si="53"/>
        <v>987</v>
      </c>
      <c r="I321" s="7">
        <f t="shared" si="54"/>
        <v>1658</v>
      </c>
      <c r="J321" s="7">
        <f t="shared" si="55"/>
        <v>671</v>
      </c>
      <c r="K321" s="9">
        <f t="shared" si="56"/>
        <v>45341</v>
      </c>
      <c r="L321" s="13">
        <f t="shared" si="57"/>
        <v>6623.0499999999993</v>
      </c>
      <c r="M321" s="13">
        <f t="shared" si="58"/>
        <v>10528.3</v>
      </c>
      <c r="N321" s="13">
        <f t="shared" si="59"/>
        <v>6267.45</v>
      </c>
      <c r="O321" s="13">
        <f t="shared" si="60"/>
        <v>7454.9</v>
      </c>
      <c r="P321" s="13">
        <f t="shared" si="61"/>
        <v>9347.1999999999989</v>
      </c>
      <c r="Q321" s="13">
        <f t="shared" si="62"/>
        <v>8350.25</v>
      </c>
      <c r="R321" s="13">
        <f t="shared" si="63"/>
        <v>6267.45</v>
      </c>
      <c r="S321" s="13">
        <f t="shared" si="64"/>
        <v>10528.3</v>
      </c>
      <c r="T321" s="13">
        <f t="shared" si="65"/>
        <v>4260.8499999999995</v>
      </c>
    </row>
    <row r="322" spans="1:20">
      <c r="A322" s="9">
        <v>45340</v>
      </c>
      <c r="B322" s="7">
        <f>_xlfn.IFNA(INDEX('Data ARA PJK'!$A$7:$AW$5000,MATCH(DATE('Graphs ARA PJK'!B$4,MONTH($A322),DAY($A322)),'Data ARA PJK'!$A$7:$A$5000,0), MATCH('Graphs ARA PJK'!B$3,'Data ARA PJK'!$A$3:$X$3,0)), B321)</f>
        <v>1043</v>
      </c>
      <c r="C322" s="7">
        <f>_xlfn.IFNA(INDEX('Data ARA PJK'!$A$7:$AW$5000,MATCH(DATE('Graphs ARA PJK'!C$4,MONTH($A322),DAY($A322)),'Data ARA PJK'!$A$7:$A$5000,0), MATCH('Graphs ARA PJK'!B$3,'Data ARA PJK'!$A$3:$X$3,0)), C321)</f>
        <v>1658</v>
      </c>
      <c r="D322" s="7">
        <f>_xlfn.IFNA(INDEX('Data ARA PJK'!$A$7:$AW$5000,MATCH(DATE('Graphs ARA PJK'!D$4,MONTH($A322),DAY($A322)),'Data ARA PJK'!$A$7:$A$5000,0), MATCH('Graphs ARA PJK'!B$3,'Data ARA PJK'!$A$3:$X$3,0)), D321)</f>
        <v>1006</v>
      </c>
      <c r="E322" s="7">
        <f>_xlfn.IFNA(INDEX('Data ARA PJK'!$A$7:$AW$5000,MATCH(DATE('Graphs ARA PJK'!E$4,MONTH($A322),DAY($A322)),'Data ARA PJK'!$A$7:$A$5000,0), MATCH('Graphs ARA PJK'!B$3,'Data ARA PJK'!$A$3:$X$3,0)), E321)</f>
        <v>1174</v>
      </c>
      <c r="F322" s="7">
        <f>_xlfn.IFNA(INDEX('Data ARA PJK'!$A$7:$AW$5000,MATCH(DATE('Graphs ARA PJK'!F$4,MONTH($A322),DAY($A322)),'Data ARA PJK'!$A$7:$A$5000,0), MATCH('Graphs ARA PJK'!B$3,'Data ARA PJK'!$A$3:$X$3,0)), F321)</f>
        <v>1472</v>
      </c>
      <c r="G322" s="7">
        <f>_xlfn.IFNA(INDEX('Data ARA PJK'!$A$7:$AW$5000,MATCH(DATE('Graphs ARA PJK'!G$4,MONTH($A322),DAY($A322)),'Data ARA PJK'!$A$7:$A$5000,0), MATCH('Graphs ARA PJK'!B$3,'Data ARA PJK'!$A$3:$X$3,0)), G321)</f>
        <v>1315</v>
      </c>
      <c r="H322" s="7">
        <f t="shared" si="53"/>
        <v>1006</v>
      </c>
      <c r="I322" s="7">
        <f t="shared" si="54"/>
        <v>1658</v>
      </c>
      <c r="J322" s="7">
        <f t="shared" si="55"/>
        <v>652</v>
      </c>
      <c r="K322" s="9">
        <f t="shared" si="56"/>
        <v>45340</v>
      </c>
      <c r="L322" s="13">
        <f t="shared" si="57"/>
        <v>6623.0499999999993</v>
      </c>
      <c r="M322" s="13">
        <f t="shared" si="58"/>
        <v>10528.3</v>
      </c>
      <c r="N322" s="13">
        <f t="shared" si="59"/>
        <v>6388.0999999999995</v>
      </c>
      <c r="O322" s="13">
        <f t="shared" si="60"/>
        <v>7454.9</v>
      </c>
      <c r="P322" s="13">
        <f t="shared" si="61"/>
        <v>9347.1999999999989</v>
      </c>
      <c r="Q322" s="13">
        <f t="shared" si="62"/>
        <v>8350.25</v>
      </c>
      <c r="R322" s="13">
        <f t="shared" si="63"/>
        <v>6388.0999999999995</v>
      </c>
      <c r="S322" s="13">
        <f t="shared" si="64"/>
        <v>10528.3</v>
      </c>
      <c r="T322" s="13">
        <f t="shared" si="65"/>
        <v>4140.2</v>
      </c>
    </row>
    <row r="323" spans="1:20">
      <c r="A323" s="9">
        <v>45339</v>
      </c>
      <c r="B323" s="7">
        <f>_xlfn.IFNA(INDEX('Data ARA PJK'!$A$7:$AW$5000,MATCH(DATE('Graphs ARA PJK'!B$4,MONTH($A323),DAY($A323)),'Data ARA PJK'!$A$7:$A$5000,0), MATCH('Graphs ARA PJK'!B$3,'Data ARA PJK'!$A$3:$X$3,0)), B322)</f>
        <v>1043</v>
      </c>
      <c r="C323" s="7">
        <f>_xlfn.IFNA(INDEX('Data ARA PJK'!$A$7:$AW$5000,MATCH(DATE('Graphs ARA PJK'!C$4,MONTH($A323),DAY($A323)),'Data ARA PJK'!$A$7:$A$5000,0), MATCH('Graphs ARA PJK'!B$3,'Data ARA PJK'!$A$3:$X$3,0)), C322)</f>
        <v>1658</v>
      </c>
      <c r="D323" s="7">
        <f>_xlfn.IFNA(INDEX('Data ARA PJK'!$A$7:$AW$5000,MATCH(DATE('Graphs ARA PJK'!D$4,MONTH($A323),DAY($A323)),'Data ARA PJK'!$A$7:$A$5000,0), MATCH('Graphs ARA PJK'!B$3,'Data ARA PJK'!$A$3:$X$3,0)), D322)</f>
        <v>1006</v>
      </c>
      <c r="E323" s="7">
        <f>_xlfn.IFNA(INDEX('Data ARA PJK'!$A$7:$AW$5000,MATCH(DATE('Graphs ARA PJK'!E$4,MONTH($A323),DAY($A323)),'Data ARA PJK'!$A$7:$A$5000,0), MATCH('Graphs ARA PJK'!B$3,'Data ARA PJK'!$A$3:$X$3,0)), E322)</f>
        <v>1077</v>
      </c>
      <c r="F323" s="7">
        <f>_xlfn.IFNA(INDEX('Data ARA PJK'!$A$7:$AW$5000,MATCH(DATE('Graphs ARA PJK'!F$4,MONTH($A323),DAY($A323)),'Data ARA PJK'!$A$7:$A$5000,0), MATCH('Graphs ARA PJK'!B$3,'Data ARA PJK'!$A$3:$X$3,0)), F322)</f>
        <v>1472</v>
      </c>
      <c r="G323" s="7">
        <f>_xlfn.IFNA(INDEX('Data ARA PJK'!$A$7:$AW$5000,MATCH(DATE('Graphs ARA PJK'!G$4,MONTH($A323),DAY($A323)),'Data ARA PJK'!$A$7:$A$5000,0), MATCH('Graphs ARA PJK'!B$3,'Data ARA PJK'!$A$3:$X$3,0)), G322)</f>
        <v>1315</v>
      </c>
      <c r="H323" s="7">
        <f t="shared" si="53"/>
        <v>1006</v>
      </c>
      <c r="I323" s="7">
        <f t="shared" si="54"/>
        <v>1658</v>
      </c>
      <c r="J323" s="7">
        <f t="shared" si="55"/>
        <v>652</v>
      </c>
      <c r="K323" s="9">
        <f t="shared" si="56"/>
        <v>45339</v>
      </c>
      <c r="L323" s="13">
        <f t="shared" si="57"/>
        <v>6623.0499999999993</v>
      </c>
      <c r="M323" s="13">
        <f t="shared" si="58"/>
        <v>10528.3</v>
      </c>
      <c r="N323" s="13">
        <f t="shared" si="59"/>
        <v>6388.0999999999995</v>
      </c>
      <c r="O323" s="13">
        <f t="shared" si="60"/>
        <v>6838.95</v>
      </c>
      <c r="P323" s="13">
        <f t="shared" si="61"/>
        <v>9347.1999999999989</v>
      </c>
      <c r="Q323" s="13">
        <f t="shared" si="62"/>
        <v>8350.25</v>
      </c>
      <c r="R323" s="13">
        <f t="shared" si="63"/>
        <v>6388.0999999999995</v>
      </c>
      <c r="S323" s="13">
        <f t="shared" si="64"/>
        <v>10528.3</v>
      </c>
      <c r="T323" s="13">
        <f t="shared" si="65"/>
        <v>4140.2</v>
      </c>
    </row>
    <row r="324" spans="1:20">
      <c r="A324" s="9">
        <v>45338</v>
      </c>
      <c r="B324" s="7">
        <f>_xlfn.IFNA(INDEX('Data ARA PJK'!$A$7:$AW$5000,MATCH(DATE('Graphs ARA PJK'!B$4,MONTH($A324),DAY($A324)),'Data ARA PJK'!$A$7:$A$5000,0), MATCH('Graphs ARA PJK'!B$3,'Data ARA PJK'!$A$3:$X$3,0)), B323)</f>
        <v>1043</v>
      </c>
      <c r="C324" s="7">
        <f>_xlfn.IFNA(INDEX('Data ARA PJK'!$A$7:$AW$5000,MATCH(DATE('Graphs ARA PJK'!C$4,MONTH($A324),DAY($A324)),'Data ARA PJK'!$A$7:$A$5000,0), MATCH('Graphs ARA PJK'!B$3,'Data ARA PJK'!$A$3:$X$3,0)), C323)</f>
        <v>1658</v>
      </c>
      <c r="D324" s="7">
        <f>_xlfn.IFNA(INDEX('Data ARA PJK'!$A$7:$AW$5000,MATCH(DATE('Graphs ARA PJK'!D$4,MONTH($A324),DAY($A324)),'Data ARA PJK'!$A$7:$A$5000,0), MATCH('Graphs ARA PJK'!B$3,'Data ARA PJK'!$A$3:$X$3,0)), D323)</f>
        <v>1006</v>
      </c>
      <c r="E324" s="7">
        <f>_xlfn.IFNA(INDEX('Data ARA PJK'!$A$7:$AW$5000,MATCH(DATE('Graphs ARA PJK'!E$4,MONTH($A324),DAY($A324)),'Data ARA PJK'!$A$7:$A$5000,0), MATCH('Graphs ARA PJK'!B$3,'Data ARA PJK'!$A$3:$X$3,0)), E323)</f>
        <v>1077</v>
      </c>
      <c r="F324" s="7">
        <f>_xlfn.IFNA(INDEX('Data ARA PJK'!$A$7:$AW$5000,MATCH(DATE('Graphs ARA PJK'!F$4,MONTH($A324),DAY($A324)),'Data ARA PJK'!$A$7:$A$5000,0), MATCH('Graphs ARA PJK'!B$3,'Data ARA PJK'!$A$3:$X$3,0)), F323)</f>
        <v>1442</v>
      </c>
      <c r="G324" s="7">
        <f>_xlfn.IFNA(INDEX('Data ARA PJK'!$A$7:$AW$5000,MATCH(DATE('Graphs ARA PJK'!G$4,MONTH($A324),DAY($A324)),'Data ARA PJK'!$A$7:$A$5000,0), MATCH('Graphs ARA PJK'!B$3,'Data ARA PJK'!$A$3:$X$3,0)), G323)</f>
        <v>1315</v>
      </c>
      <c r="H324" s="7">
        <f t="shared" si="53"/>
        <v>1006</v>
      </c>
      <c r="I324" s="7">
        <f t="shared" si="54"/>
        <v>1658</v>
      </c>
      <c r="J324" s="7">
        <f t="shared" si="55"/>
        <v>652</v>
      </c>
      <c r="K324" s="9">
        <f t="shared" si="56"/>
        <v>45338</v>
      </c>
      <c r="L324" s="13">
        <f t="shared" si="57"/>
        <v>6623.0499999999993</v>
      </c>
      <c r="M324" s="13">
        <f t="shared" si="58"/>
        <v>10528.3</v>
      </c>
      <c r="N324" s="13">
        <f t="shared" si="59"/>
        <v>6388.0999999999995</v>
      </c>
      <c r="O324" s="13">
        <f t="shared" si="60"/>
        <v>6838.95</v>
      </c>
      <c r="P324" s="13">
        <f t="shared" si="61"/>
        <v>9156.6999999999989</v>
      </c>
      <c r="Q324" s="13">
        <f t="shared" si="62"/>
        <v>8350.25</v>
      </c>
      <c r="R324" s="13">
        <f t="shared" si="63"/>
        <v>6388.0999999999995</v>
      </c>
      <c r="S324" s="13">
        <f t="shared" si="64"/>
        <v>10528.3</v>
      </c>
      <c r="T324" s="13">
        <f t="shared" si="65"/>
        <v>4140.2</v>
      </c>
    </row>
    <row r="325" spans="1:20">
      <c r="A325" s="9">
        <v>45337</v>
      </c>
      <c r="B325" s="7">
        <f>_xlfn.IFNA(INDEX('Data ARA PJK'!$A$7:$AW$5000,MATCH(DATE('Graphs ARA PJK'!B$4,MONTH($A325),DAY($A325)),'Data ARA PJK'!$A$7:$A$5000,0), MATCH('Graphs ARA PJK'!B$3,'Data ARA PJK'!$A$3:$X$3,0)), B324)</f>
        <v>1043</v>
      </c>
      <c r="C325" s="7">
        <f>_xlfn.IFNA(INDEX('Data ARA PJK'!$A$7:$AW$5000,MATCH(DATE('Graphs ARA PJK'!C$4,MONTH($A325),DAY($A325)),'Data ARA PJK'!$A$7:$A$5000,0), MATCH('Graphs ARA PJK'!B$3,'Data ARA PJK'!$A$3:$X$3,0)), C324)</f>
        <v>1658</v>
      </c>
      <c r="D325" s="7">
        <f>_xlfn.IFNA(INDEX('Data ARA PJK'!$A$7:$AW$5000,MATCH(DATE('Graphs ARA PJK'!D$4,MONTH($A325),DAY($A325)),'Data ARA PJK'!$A$7:$A$5000,0), MATCH('Graphs ARA PJK'!B$3,'Data ARA PJK'!$A$3:$X$3,0)), D324)</f>
        <v>1006</v>
      </c>
      <c r="E325" s="7">
        <f>_xlfn.IFNA(INDEX('Data ARA PJK'!$A$7:$AW$5000,MATCH(DATE('Graphs ARA PJK'!E$4,MONTH($A325),DAY($A325)),'Data ARA PJK'!$A$7:$A$5000,0), MATCH('Graphs ARA PJK'!B$3,'Data ARA PJK'!$A$3:$X$3,0)), E324)</f>
        <v>1077</v>
      </c>
      <c r="F325" s="7">
        <f>_xlfn.IFNA(INDEX('Data ARA PJK'!$A$7:$AW$5000,MATCH(DATE('Graphs ARA PJK'!F$4,MONTH($A325),DAY($A325)),'Data ARA PJK'!$A$7:$A$5000,0), MATCH('Graphs ARA PJK'!B$3,'Data ARA PJK'!$A$3:$X$3,0)), F324)</f>
        <v>1442</v>
      </c>
      <c r="G325" s="7">
        <f>_xlfn.IFNA(INDEX('Data ARA PJK'!$A$7:$AW$5000,MATCH(DATE('Graphs ARA PJK'!G$4,MONTH($A325),DAY($A325)),'Data ARA PJK'!$A$7:$A$5000,0), MATCH('Graphs ARA PJK'!B$3,'Data ARA PJK'!$A$3:$X$3,0)), G324)</f>
        <v>1315</v>
      </c>
      <c r="H325" s="7">
        <f t="shared" si="53"/>
        <v>1006</v>
      </c>
      <c r="I325" s="7">
        <f t="shared" si="54"/>
        <v>1658</v>
      </c>
      <c r="J325" s="7">
        <f t="shared" si="55"/>
        <v>652</v>
      </c>
      <c r="K325" s="9">
        <f t="shared" si="56"/>
        <v>45337</v>
      </c>
      <c r="L325" s="13">
        <f t="shared" si="57"/>
        <v>6623.0499999999993</v>
      </c>
      <c r="M325" s="13">
        <f t="shared" si="58"/>
        <v>10528.3</v>
      </c>
      <c r="N325" s="13">
        <f t="shared" si="59"/>
        <v>6388.0999999999995</v>
      </c>
      <c r="O325" s="13">
        <f t="shared" si="60"/>
        <v>6838.95</v>
      </c>
      <c r="P325" s="13">
        <f t="shared" si="61"/>
        <v>9156.6999999999989</v>
      </c>
      <c r="Q325" s="13">
        <f t="shared" si="62"/>
        <v>8350.25</v>
      </c>
      <c r="R325" s="13">
        <f t="shared" si="63"/>
        <v>6388.0999999999995</v>
      </c>
      <c r="S325" s="13">
        <f t="shared" si="64"/>
        <v>10528.3</v>
      </c>
      <c r="T325" s="13">
        <f t="shared" si="65"/>
        <v>4140.2</v>
      </c>
    </row>
    <row r="326" spans="1:20">
      <c r="A326" s="9">
        <v>45336</v>
      </c>
      <c r="B326" s="7">
        <f>_xlfn.IFNA(INDEX('Data ARA PJK'!$A$7:$AW$5000,MATCH(DATE('Graphs ARA PJK'!B$4,MONTH($A326),DAY($A326)),'Data ARA PJK'!$A$7:$A$5000,0), MATCH('Graphs ARA PJK'!B$3,'Data ARA PJK'!$A$3:$X$3,0)), B325)</f>
        <v>1113</v>
      </c>
      <c r="C326" s="7">
        <f>_xlfn.IFNA(INDEX('Data ARA PJK'!$A$7:$AW$5000,MATCH(DATE('Graphs ARA PJK'!C$4,MONTH($A326),DAY($A326)),'Data ARA PJK'!$A$7:$A$5000,0), MATCH('Graphs ARA PJK'!B$3,'Data ARA PJK'!$A$3:$X$3,0)), C325)</f>
        <v>1658</v>
      </c>
      <c r="D326" s="7">
        <f>_xlfn.IFNA(INDEX('Data ARA PJK'!$A$7:$AW$5000,MATCH(DATE('Graphs ARA PJK'!D$4,MONTH($A326),DAY($A326)),'Data ARA PJK'!$A$7:$A$5000,0), MATCH('Graphs ARA PJK'!B$3,'Data ARA PJK'!$A$3:$X$3,0)), D325)</f>
        <v>1006</v>
      </c>
      <c r="E326" s="7">
        <f>_xlfn.IFNA(INDEX('Data ARA PJK'!$A$7:$AW$5000,MATCH(DATE('Graphs ARA PJK'!E$4,MONTH($A326),DAY($A326)),'Data ARA PJK'!$A$7:$A$5000,0), MATCH('Graphs ARA PJK'!B$3,'Data ARA PJK'!$A$3:$X$3,0)), E325)</f>
        <v>1077</v>
      </c>
      <c r="F326" s="7">
        <f>_xlfn.IFNA(INDEX('Data ARA PJK'!$A$7:$AW$5000,MATCH(DATE('Graphs ARA PJK'!F$4,MONTH($A326),DAY($A326)),'Data ARA PJK'!$A$7:$A$5000,0), MATCH('Graphs ARA PJK'!B$3,'Data ARA PJK'!$A$3:$X$3,0)), F325)</f>
        <v>1442</v>
      </c>
      <c r="G326" s="7">
        <f>_xlfn.IFNA(INDEX('Data ARA PJK'!$A$7:$AW$5000,MATCH(DATE('Graphs ARA PJK'!G$4,MONTH($A326),DAY($A326)),'Data ARA PJK'!$A$7:$A$5000,0), MATCH('Graphs ARA PJK'!B$3,'Data ARA PJK'!$A$3:$X$3,0)), G325)</f>
        <v>1390</v>
      </c>
      <c r="H326" s="7">
        <f t="shared" ref="H326:H370" si="66">MIN(B326:F326)</f>
        <v>1006</v>
      </c>
      <c r="I326" s="7">
        <f t="shared" ref="I326:I370" si="67">MAX(B326:F326)</f>
        <v>1658</v>
      </c>
      <c r="J326" s="7">
        <f t="shared" ref="J326:J370" si="68">I326-H326</f>
        <v>652</v>
      </c>
      <c r="K326" s="9">
        <f t="shared" ref="K326:K370" si="69">A326</f>
        <v>45336</v>
      </c>
      <c r="L326" s="13">
        <f t="shared" ref="L326:L370" si="70">B326*6.35</f>
        <v>7067.5499999999993</v>
      </c>
      <c r="M326" s="13">
        <f t="shared" ref="M326:M370" si="71">C326*6.35</f>
        <v>10528.3</v>
      </c>
      <c r="N326" s="13">
        <f t="shared" ref="N326:N370" si="72">D326*6.35</f>
        <v>6388.0999999999995</v>
      </c>
      <c r="O326" s="13">
        <f t="shared" ref="O326:O370" si="73">E326*6.35</f>
        <v>6838.95</v>
      </c>
      <c r="P326" s="13">
        <f t="shared" ref="P326:P370" si="74">F326*6.35</f>
        <v>9156.6999999999989</v>
      </c>
      <c r="Q326" s="13">
        <f t="shared" ref="Q326:Q370" si="75">G326*6.35</f>
        <v>8826.5</v>
      </c>
      <c r="R326" s="13">
        <f t="shared" ref="R326:R370" si="76">MIN(L326:P326)</f>
        <v>6388.0999999999995</v>
      </c>
      <c r="S326" s="13">
        <f t="shared" ref="S326:S370" si="77">MAX(L326:P326)</f>
        <v>10528.3</v>
      </c>
      <c r="T326" s="13">
        <f t="shared" ref="T326:T370" si="78">S326-R326</f>
        <v>4140.2</v>
      </c>
    </row>
    <row r="327" spans="1:20">
      <c r="A327" s="9">
        <v>45335</v>
      </c>
      <c r="B327" s="7">
        <f>_xlfn.IFNA(INDEX('Data ARA PJK'!$A$7:$AW$5000,MATCH(DATE('Graphs ARA PJK'!B$4,MONTH($A327),DAY($A327)),'Data ARA PJK'!$A$7:$A$5000,0), MATCH('Graphs ARA PJK'!B$3,'Data ARA PJK'!$A$3:$X$3,0)), B326)</f>
        <v>1113</v>
      </c>
      <c r="C327" s="7">
        <f>_xlfn.IFNA(INDEX('Data ARA PJK'!$A$7:$AW$5000,MATCH(DATE('Graphs ARA PJK'!C$4,MONTH($A327),DAY($A327)),'Data ARA PJK'!$A$7:$A$5000,0), MATCH('Graphs ARA PJK'!B$3,'Data ARA PJK'!$A$3:$X$3,0)), C326)</f>
        <v>1658</v>
      </c>
      <c r="D327" s="7">
        <f>_xlfn.IFNA(INDEX('Data ARA PJK'!$A$7:$AW$5000,MATCH(DATE('Graphs ARA PJK'!D$4,MONTH($A327),DAY($A327)),'Data ARA PJK'!$A$7:$A$5000,0), MATCH('Graphs ARA PJK'!B$3,'Data ARA PJK'!$A$3:$X$3,0)), D326)</f>
        <v>1006</v>
      </c>
      <c r="E327" s="7">
        <f>_xlfn.IFNA(INDEX('Data ARA PJK'!$A$7:$AW$5000,MATCH(DATE('Graphs ARA PJK'!E$4,MONTH($A327),DAY($A327)),'Data ARA PJK'!$A$7:$A$5000,0), MATCH('Graphs ARA PJK'!B$3,'Data ARA PJK'!$A$3:$X$3,0)), E326)</f>
        <v>1077</v>
      </c>
      <c r="F327" s="7">
        <f>_xlfn.IFNA(INDEX('Data ARA PJK'!$A$7:$AW$5000,MATCH(DATE('Graphs ARA PJK'!F$4,MONTH($A327),DAY($A327)),'Data ARA PJK'!$A$7:$A$5000,0), MATCH('Graphs ARA PJK'!B$3,'Data ARA PJK'!$A$3:$X$3,0)), F326)</f>
        <v>1442</v>
      </c>
      <c r="G327" s="7">
        <f>_xlfn.IFNA(INDEX('Data ARA PJK'!$A$7:$AW$5000,MATCH(DATE('Graphs ARA PJK'!G$4,MONTH($A327),DAY($A327)),'Data ARA PJK'!$A$7:$A$5000,0), MATCH('Graphs ARA PJK'!B$3,'Data ARA PJK'!$A$3:$X$3,0)), G326)</f>
        <v>1390</v>
      </c>
      <c r="H327" s="7">
        <f t="shared" si="66"/>
        <v>1006</v>
      </c>
      <c r="I327" s="7">
        <f t="shared" si="67"/>
        <v>1658</v>
      </c>
      <c r="J327" s="7">
        <f t="shared" si="68"/>
        <v>652</v>
      </c>
      <c r="K327" s="9">
        <f t="shared" si="69"/>
        <v>45335</v>
      </c>
      <c r="L327" s="13">
        <f t="shared" si="70"/>
        <v>7067.5499999999993</v>
      </c>
      <c r="M327" s="13">
        <f t="shared" si="71"/>
        <v>10528.3</v>
      </c>
      <c r="N327" s="13">
        <f t="shared" si="72"/>
        <v>6388.0999999999995</v>
      </c>
      <c r="O327" s="13">
        <f t="shared" si="73"/>
        <v>6838.95</v>
      </c>
      <c r="P327" s="13">
        <f t="shared" si="74"/>
        <v>9156.6999999999989</v>
      </c>
      <c r="Q327" s="13">
        <f t="shared" si="75"/>
        <v>8826.5</v>
      </c>
      <c r="R327" s="13">
        <f t="shared" si="76"/>
        <v>6388.0999999999995</v>
      </c>
      <c r="S327" s="13">
        <f t="shared" si="77"/>
        <v>10528.3</v>
      </c>
      <c r="T327" s="13">
        <f t="shared" si="78"/>
        <v>4140.2</v>
      </c>
    </row>
    <row r="328" spans="1:20">
      <c r="A328" s="9">
        <v>45334</v>
      </c>
      <c r="B328" s="7">
        <f>_xlfn.IFNA(INDEX('Data ARA PJK'!$A$7:$AW$5000,MATCH(DATE('Graphs ARA PJK'!B$4,MONTH($A328),DAY($A328)),'Data ARA PJK'!$A$7:$A$5000,0), MATCH('Graphs ARA PJK'!B$3,'Data ARA PJK'!$A$3:$X$3,0)), B327)</f>
        <v>1113</v>
      </c>
      <c r="C328" s="7">
        <f>_xlfn.IFNA(INDEX('Data ARA PJK'!$A$7:$AW$5000,MATCH(DATE('Graphs ARA PJK'!C$4,MONTH($A328),DAY($A328)),'Data ARA PJK'!$A$7:$A$5000,0), MATCH('Graphs ARA PJK'!B$3,'Data ARA PJK'!$A$3:$X$3,0)), C327)</f>
        <v>1677</v>
      </c>
      <c r="D328" s="7">
        <f>_xlfn.IFNA(INDEX('Data ARA PJK'!$A$7:$AW$5000,MATCH(DATE('Graphs ARA PJK'!D$4,MONTH($A328),DAY($A328)),'Data ARA PJK'!$A$7:$A$5000,0), MATCH('Graphs ARA PJK'!B$3,'Data ARA PJK'!$A$3:$X$3,0)), D327)</f>
        <v>1006</v>
      </c>
      <c r="E328" s="7">
        <f>_xlfn.IFNA(INDEX('Data ARA PJK'!$A$7:$AW$5000,MATCH(DATE('Graphs ARA PJK'!E$4,MONTH($A328),DAY($A328)),'Data ARA PJK'!$A$7:$A$5000,0), MATCH('Graphs ARA PJK'!B$3,'Data ARA PJK'!$A$3:$X$3,0)), E327)</f>
        <v>1077</v>
      </c>
      <c r="F328" s="7">
        <f>_xlfn.IFNA(INDEX('Data ARA PJK'!$A$7:$AW$5000,MATCH(DATE('Graphs ARA PJK'!F$4,MONTH($A328),DAY($A328)),'Data ARA PJK'!$A$7:$A$5000,0), MATCH('Graphs ARA PJK'!B$3,'Data ARA PJK'!$A$3:$X$3,0)), F327)</f>
        <v>1442</v>
      </c>
      <c r="G328" s="7">
        <f>_xlfn.IFNA(INDEX('Data ARA PJK'!$A$7:$AW$5000,MATCH(DATE('Graphs ARA PJK'!G$4,MONTH($A328),DAY($A328)),'Data ARA PJK'!$A$7:$A$5000,0), MATCH('Graphs ARA PJK'!B$3,'Data ARA PJK'!$A$3:$X$3,0)), G327)</f>
        <v>1390</v>
      </c>
      <c r="H328" s="7">
        <f t="shared" si="66"/>
        <v>1006</v>
      </c>
      <c r="I328" s="7">
        <f t="shared" si="67"/>
        <v>1677</v>
      </c>
      <c r="J328" s="7">
        <f t="shared" si="68"/>
        <v>671</v>
      </c>
      <c r="K328" s="9">
        <f t="shared" si="69"/>
        <v>45334</v>
      </c>
      <c r="L328" s="13">
        <f t="shared" si="70"/>
        <v>7067.5499999999993</v>
      </c>
      <c r="M328" s="13">
        <f t="shared" si="71"/>
        <v>10648.949999999999</v>
      </c>
      <c r="N328" s="13">
        <f t="shared" si="72"/>
        <v>6388.0999999999995</v>
      </c>
      <c r="O328" s="13">
        <f t="shared" si="73"/>
        <v>6838.95</v>
      </c>
      <c r="P328" s="13">
        <f t="shared" si="74"/>
        <v>9156.6999999999989</v>
      </c>
      <c r="Q328" s="13">
        <f t="shared" si="75"/>
        <v>8826.5</v>
      </c>
      <c r="R328" s="13">
        <f t="shared" si="76"/>
        <v>6388.0999999999995</v>
      </c>
      <c r="S328" s="13">
        <f t="shared" si="77"/>
        <v>10648.949999999999</v>
      </c>
      <c r="T328" s="13">
        <f t="shared" si="78"/>
        <v>4260.8499999999995</v>
      </c>
    </row>
    <row r="329" spans="1:20">
      <c r="A329" s="9">
        <v>45333</v>
      </c>
      <c r="B329" s="7">
        <f>_xlfn.IFNA(INDEX('Data ARA PJK'!$A$7:$AW$5000,MATCH(DATE('Graphs ARA PJK'!B$4,MONTH($A329),DAY($A329)),'Data ARA PJK'!$A$7:$A$5000,0), MATCH('Graphs ARA PJK'!B$3,'Data ARA PJK'!$A$3:$X$3,0)), B328)</f>
        <v>1113</v>
      </c>
      <c r="C329" s="7">
        <f>_xlfn.IFNA(INDEX('Data ARA PJK'!$A$7:$AW$5000,MATCH(DATE('Graphs ARA PJK'!C$4,MONTH($A329),DAY($A329)),'Data ARA PJK'!$A$7:$A$5000,0), MATCH('Graphs ARA PJK'!B$3,'Data ARA PJK'!$A$3:$X$3,0)), C328)</f>
        <v>1677</v>
      </c>
      <c r="D329" s="7">
        <f>_xlfn.IFNA(INDEX('Data ARA PJK'!$A$7:$AW$5000,MATCH(DATE('Graphs ARA PJK'!D$4,MONTH($A329),DAY($A329)),'Data ARA PJK'!$A$7:$A$5000,0), MATCH('Graphs ARA PJK'!B$3,'Data ARA PJK'!$A$3:$X$3,0)), D328)</f>
        <v>1094</v>
      </c>
      <c r="E329" s="7">
        <f>_xlfn.IFNA(INDEX('Data ARA PJK'!$A$7:$AW$5000,MATCH(DATE('Graphs ARA PJK'!E$4,MONTH($A329),DAY($A329)),'Data ARA PJK'!$A$7:$A$5000,0), MATCH('Graphs ARA PJK'!B$3,'Data ARA PJK'!$A$3:$X$3,0)), E328)</f>
        <v>1077</v>
      </c>
      <c r="F329" s="7">
        <f>_xlfn.IFNA(INDEX('Data ARA PJK'!$A$7:$AW$5000,MATCH(DATE('Graphs ARA PJK'!F$4,MONTH($A329),DAY($A329)),'Data ARA PJK'!$A$7:$A$5000,0), MATCH('Graphs ARA PJK'!B$3,'Data ARA PJK'!$A$3:$X$3,0)), F328)</f>
        <v>1442</v>
      </c>
      <c r="G329" s="7">
        <f>_xlfn.IFNA(INDEX('Data ARA PJK'!$A$7:$AW$5000,MATCH(DATE('Graphs ARA PJK'!G$4,MONTH($A329),DAY($A329)),'Data ARA PJK'!$A$7:$A$5000,0), MATCH('Graphs ARA PJK'!B$3,'Data ARA PJK'!$A$3:$X$3,0)), G328)</f>
        <v>1390</v>
      </c>
      <c r="H329" s="7">
        <f t="shared" si="66"/>
        <v>1077</v>
      </c>
      <c r="I329" s="7">
        <f t="shared" si="67"/>
        <v>1677</v>
      </c>
      <c r="J329" s="7">
        <f t="shared" si="68"/>
        <v>600</v>
      </c>
      <c r="K329" s="9">
        <f t="shared" si="69"/>
        <v>45333</v>
      </c>
      <c r="L329" s="13">
        <f t="shared" si="70"/>
        <v>7067.5499999999993</v>
      </c>
      <c r="M329" s="13">
        <f t="shared" si="71"/>
        <v>10648.949999999999</v>
      </c>
      <c r="N329" s="13">
        <f t="shared" si="72"/>
        <v>6946.9</v>
      </c>
      <c r="O329" s="13">
        <f t="shared" si="73"/>
        <v>6838.95</v>
      </c>
      <c r="P329" s="13">
        <f t="shared" si="74"/>
        <v>9156.6999999999989</v>
      </c>
      <c r="Q329" s="13">
        <f t="shared" si="75"/>
        <v>8826.5</v>
      </c>
      <c r="R329" s="13">
        <f t="shared" si="76"/>
        <v>6838.95</v>
      </c>
      <c r="S329" s="13">
        <f t="shared" si="77"/>
        <v>10648.949999999999</v>
      </c>
      <c r="T329" s="13">
        <f t="shared" si="78"/>
        <v>3809.9999999999991</v>
      </c>
    </row>
    <row r="330" spans="1:20">
      <c r="A330" s="9">
        <v>45332</v>
      </c>
      <c r="B330" s="7">
        <f>_xlfn.IFNA(INDEX('Data ARA PJK'!$A$7:$AW$5000,MATCH(DATE('Graphs ARA PJK'!B$4,MONTH($A330),DAY($A330)),'Data ARA PJK'!$A$7:$A$5000,0), MATCH('Graphs ARA PJK'!B$3,'Data ARA PJK'!$A$3:$X$3,0)), B329)</f>
        <v>1113</v>
      </c>
      <c r="C330" s="7">
        <f>_xlfn.IFNA(INDEX('Data ARA PJK'!$A$7:$AW$5000,MATCH(DATE('Graphs ARA PJK'!C$4,MONTH($A330),DAY($A330)),'Data ARA PJK'!$A$7:$A$5000,0), MATCH('Graphs ARA PJK'!B$3,'Data ARA PJK'!$A$3:$X$3,0)), C329)</f>
        <v>1677</v>
      </c>
      <c r="D330" s="7">
        <f>_xlfn.IFNA(INDEX('Data ARA PJK'!$A$7:$AW$5000,MATCH(DATE('Graphs ARA PJK'!D$4,MONTH($A330),DAY($A330)),'Data ARA PJK'!$A$7:$A$5000,0), MATCH('Graphs ARA PJK'!B$3,'Data ARA PJK'!$A$3:$X$3,0)), D329)</f>
        <v>1094</v>
      </c>
      <c r="E330" s="7">
        <f>_xlfn.IFNA(INDEX('Data ARA PJK'!$A$7:$AW$5000,MATCH(DATE('Graphs ARA PJK'!E$4,MONTH($A330),DAY($A330)),'Data ARA PJK'!$A$7:$A$5000,0), MATCH('Graphs ARA PJK'!B$3,'Data ARA PJK'!$A$3:$X$3,0)), E329)</f>
        <v>1117</v>
      </c>
      <c r="F330" s="7">
        <f>_xlfn.IFNA(INDEX('Data ARA PJK'!$A$7:$AW$5000,MATCH(DATE('Graphs ARA PJK'!F$4,MONTH($A330),DAY($A330)),'Data ARA PJK'!$A$7:$A$5000,0), MATCH('Graphs ARA PJK'!B$3,'Data ARA PJK'!$A$3:$X$3,0)), F329)</f>
        <v>1442</v>
      </c>
      <c r="G330" s="7">
        <f>_xlfn.IFNA(INDEX('Data ARA PJK'!$A$7:$AW$5000,MATCH(DATE('Graphs ARA PJK'!G$4,MONTH($A330),DAY($A330)),'Data ARA PJK'!$A$7:$A$5000,0), MATCH('Graphs ARA PJK'!B$3,'Data ARA PJK'!$A$3:$X$3,0)), G329)</f>
        <v>1390</v>
      </c>
      <c r="H330" s="7">
        <f t="shared" si="66"/>
        <v>1094</v>
      </c>
      <c r="I330" s="7">
        <f t="shared" si="67"/>
        <v>1677</v>
      </c>
      <c r="J330" s="7">
        <f t="shared" si="68"/>
        <v>583</v>
      </c>
      <c r="K330" s="9">
        <f t="shared" si="69"/>
        <v>45332</v>
      </c>
      <c r="L330" s="13">
        <f t="shared" si="70"/>
        <v>7067.5499999999993</v>
      </c>
      <c r="M330" s="13">
        <f t="shared" si="71"/>
        <v>10648.949999999999</v>
      </c>
      <c r="N330" s="13">
        <f t="shared" si="72"/>
        <v>6946.9</v>
      </c>
      <c r="O330" s="13">
        <f t="shared" si="73"/>
        <v>7092.95</v>
      </c>
      <c r="P330" s="13">
        <f t="shared" si="74"/>
        <v>9156.6999999999989</v>
      </c>
      <c r="Q330" s="13">
        <f t="shared" si="75"/>
        <v>8826.5</v>
      </c>
      <c r="R330" s="13">
        <f t="shared" si="76"/>
        <v>6946.9</v>
      </c>
      <c r="S330" s="13">
        <f t="shared" si="77"/>
        <v>10648.949999999999</v>
      </c>
      <c r="T330" s="13">
        <f t="shared" si="78"/>
        <v>3702.0499999999993</v>
      </c>
    </row>
    <row r="331" spans="1:20">
      <c r="A331" s="9">
        <v>45331</v>
      </c>
      <c r="B331" s="7">
        <f>_xlfn.IFNA(INDEX('Data ARA PJK'!$A$7:$AW$5000,MATCH(DATE('Graphs ARA PJK'!B$4,MONTH($A331),DAY($A331)),'Data ARA PJK'!$A$7:$A$5000,0), MATCH('Graphs ARA PJK'!B$3,'Data ARA PJK'!$A$3:$X$3,0)), B330)</f>
        <v>1113</v>
      </c>
      <c r="C331" s="7">
        <f>_xlfn.IFNA(INDEX('Data ARA PJK'!$A$7:$AW$5000,MATCH(DATE('Graphs ARA PJK'!C$4,MONTH($A331),DAY($A331)),'Data ARA PJK'!$A$7:$A$5000,0), MATCH('Graphs ARA PJK'!B$3,'Data ARA PJK'!$A$3:$X$3,0)), C330)</f>
        <v>1677</v>
      </c>
      <c r="D331" s="7">
        <f>_xlfn.IFNA(INDEX('Data ARA PJK'!$A$7:$AW$5000,MATCH(DATE('Graphs ARA PJK'!D$4,MONTH($A331),DAY($A331)),'Data ARA PJK'!$A$7:$A$5000,0), MATCH('Graphs ARA PJK'!B$3,'Data ARA PJK'!$A$3:$X$3,0)), D330)</f>
        <v>1094</v>
      </c>
      <c r="E331" s="7">
        <f>_xlfn.IFNA(INDEX('Data ARA PJK'!$A$7:$AW$5000,MATCH(DATE('Graphs ARA PJK'!E$4,MONTH($A331),DAY($A331)),'Data ARA PJK'!$A$7:$A$5000,0), MATCH('Graphs ARA PJK'!B$3,'Data ARA PJK'!$A$3:$X$3,0)), E330)</f>
        <v>1117</v>
      </c>
      <c r="F331" s="7">
        <f>_xlfn.IFNA(INDEX('Data ARA PJK'!$A$7:$AW$5000,MATCH(DATE('Graphs ARA PJK'!F$4,MONTH($A331),DAY($A331)),'Data ARA PJK'!$A$7:$A$5000,0), MATCH('Graphs ARA PJK'!B$3,'Data ARA PJK'!$A$3:$X$3,0)), F330)</f>
        <v>1318</v>
      </c>
      <c r="G331" s="7">
        <f>_xlfn.IFNA(INDEX('Data ARA PJK'!$A$7:$AW$5000,MATCH(DATE('Graphs ARA PJK'!G$4,MONTH($A331),DAY($A331)),'Data ARA PJK'!$A$7:$A$5000,0), MATCH('Graphs ARA PJK'!B$3,'Data ARA PJK'!$A$3:$X$3,0)), G330)</f>
        <v>1390</v>
      </c>
      <c r="H331" s="7">
        <f t="shared" si="66"/>
        <v>1094</v>
      </c>
      <c r="I331" s="7">
        <f t="shared" si="67"/>
        <v>1677</v>
      </c>
      <c r="J331" s="7">
        <f t="shared" si="68"/>
        <v>583</v>
      </c>
      <c r="K331" s="9">
        <f t="shared" si="69"/>
        <v>45331</v>
      </c>
      <c r="L331" s="13">
        <f t="shared" si="70"/>
        <v>7067.5499999999993</v>
      </c>
      <c r="M331" s="13">
        <f t="shared" si="71"/>
        <v>10648.949999999999</v>
      </c>
      <c r="N331" s="13">
        <f t="shared" si="72"/>
        <v>6946.9</v>
      </c>
      <c r="O331" s="13">
        <f t="shared" si="73"/>
        <v>7092.95</v>
      </c>
      <c r="P331" s="13">
        <f t="shared" si="74"/>
        <v>8369.2999999999993</v>
      </c>
      <c r="Q331" s="13">
        <f t="shared" si="75"/>
        <v>8826.5</v>
      </c>
      <c r="R331" s="13">
        <f t="shared" si="76"/>
        <v>6946.9</v>
      </c>
      <c r="S331" s="13">
        <f t="shared" si="77"/>
        <v>10648.949999999999</v>
      </c>
      <c r="T331" s="13">
        <f t="shared" si="78"/>
        <v>3702.0499999999993</v>
      </c>
    </row>
    <row r="332" spans="1:20">
      <c r="A332" s="9">
        <v>45330</v>
      </c>
      <c r="B332" s="7">
        <f>_xlfn.IFNA(INDEX('Data ARA PJK'!$A$7:$AW$5000,MATCH(DATE('Graphs ARA PJK'!B$4,MONTH($A332),DAY($A332)),'Data ARA PJK'!$A$7:$A$5000,0), MATCH('Graphs ARA PJK'!B$3,'Data ARA PJK'!$A$3:$X$3,0)), B331)</f>
        <v>1113</v>
      </c>
      <c r="C332" s="7">
        <f>_xlfn.IFNA(INDEX('Data ARA PJK'!$A$7:$AW$5000,MATCH(DATE('Graphs ARA PJK'!C$4,MONTH($A332),DAY($A332)),'Data ARA PJK'!$A$7:$A$5000,0), MATCH('Graphs ARA PJK'!B$3,'Data ARA PJK'!$A$3:$X$3,0)), C331)</f>
        <v>1677</v>
      </c>
      <c r="D332" s="7">
        <f>_xlfn.IFNA(INDEX('Data ARA PJK'!$A$7:$AW$5000,MATCH(DATE('Graphs ARA PJK'!D$4,MONTH($A332),DAY($A332)),'Data ARA PJK'!$A$7:$A$5000,0), MATCH('Graphs ARA PJK'!B$3,'Data ARA PJK'!$A$3:$X$3,0)), D331)</f>
        <v>1094</v>
      </c>
      <c r="E332" s="7">
        <f>_xlfn.IFNA(INDEX('Data ARA PJK'!$A$7:$AW$5000,MATCH(DATE('Graphs ARA PJK'!E$4,MONTH($A332),DAY($A332)),'Data ARA PJK'!$A$7:$A$5000,0), MATCH('Graphs ARA PJK'!B$3,'Data ARA PJK'!$A$3:$X$3,0)), E331)</f>
        <v>1117</v>
      </c>
      <c r="F332" s="7">
        <f>_xlfn.IFNA(INDEX('Data ARA PJK'!$A$7:$AW$5000,MATCH(DATE('Graphs ARA PJK'!F$4,MONTH($A332),DAY($A332)),'Data ARA PJK'!$A$7:$A$5000,0), MATCH('Graphs ARA PJK'!B$3,'Data ARA PJK'!$A$3:$X$3,0)), F331)</f>
        <v>1318</v>
      </c>
      <c r="G332" s="7">
        <f>_xlfn.IFNA(INDEX('Data ARA PJK'!$A$7:$AW$5000,MATCH(DATE('Graphs ARA PJK'!G$4,MONTH($A332),DAY($A332)),'Data ARA PJK'!$A$7:$A$5000,0), MATCH('Graphs ARA PJK'!B$3,'Data ARA PJK'!$A$3:$X$3,0)), G331)</f>
        <v>1390</v>
      </c>
      <c r="H332" s="7">
        <f t="shared" si="66"/>
        <v>1094</v>
      </c>
      <c r="I332" s="7">
        <f t="shared" si="67"/>
        <v>1677</v>
      </c>
      <c r="J332" s="7">
        <f t="shared" si="68"/>
        <v>583</v>
      </c>
      <c r="K332" s="9">
        <f t="shared" si="69"/>
        <v>45330</v>
      </c>
      <c r="L332" s="13">
        <f t="shared" si="70"/>
        <v>7067.5499999999993</v>
      </c>
      <c r="M332" s="13">
        <f t="shared" si="71"/>
        <v>10648.949999999999</v>
      </c>
      <c r="N332" s="13">
        <f t="shared" si="72"/>
        <v>6946.9</v>
      </c>
      <c r="O332" s="13">
        <f t="shared" si="73"/>
        <v>7092.95</v>
      </c>
      <c r="P332" s="13">
        <f t="shared" si="74"/>
        <v>8369.2999999999993</v>
      </c>
      <c r="Q332" s="13">
        <f t="shared" si="75"/>
        <v>8826.5</v>
      </c>
      <c r="R332" s="13">
        <f t="shared" si="76"/>
        <v>6946.9</v>
      </c>
      <c r="S332" s="13">
        <f t="shared" si="77"/>
        <v>10648.949999999999</v>
      </c>
      <c r="T332" s="13">
        <f t="shared" si="78"/>
        <v>3702.0499999999993</v>
      </c>
    </row>
    <row r="333" spans="1:20">
      <c r="A333" s="9">
        <v>45329</v>
      </c>
      <c r="B333" s="7">
        <f>_xlfn.IFNA(INDEX('Data ARA PJK'!$A$7:$AW$5000,MATCH(DATE('Graphs ARA PJK'!B$4,MONTH($A333),DAY($A333)),'Data ARA PJK'!$A$7:$A$5000,0), MATCH('Graphs ARA PJK'!B$3,'Data ARA PJK'!$A$3:$X$3,0)), B332)</f>
        <v>1115</v>
      </c>
      <c r="C333" s="7">
        <f>_xlfn.IFNA(INDEX('Data ARA PJK'!$A$7:$AW$5000,MATCH(DATE('Graphs ARA PJK'!C$4,MONTH($A333),DAY($A333)),'Data ARA PJK'!$A$7:$A$5000,0), MATCH('Graphs ARA PJK'!B$3,'Data ARA PJK'!$A$3:$X$3,0)), C332)</f>
        <v>1677</v>
      </c>
      <c r="D333" s="7">
        <f>_xlfn.IFNA(INDEX('Data ARA PJK'!$A$7:$AW$5000,MATCH(DATE('Graphs ARA PJK'!D$4,MONTH($A333),DAY($A333)),'Data ARA PJK'!$A$7:$A$5000,0), MATCH('Graphs ARA PJK'!B$3,'Data ARA PJK'!$A$3:$X$3,0)), D332)</f>
        <v>1094</v>
      </c>
      <c r="E333" s="7">
        <f>_xlfn.IFNA(INDEX('Data ARA PJK'!$A$7:$AW$5000,MATCH(DATE('Graphs ARA PJK'!E$4,MONTH($A333),DAY($A333)),'Data ARA PJK'!$A$7:$A$5000,0), MATCH('Graphs ARA PJK'!B$3,'Data ARA PJK'!$A$3:$X$3,0)), E332)</f>
        <v>1117</v>
      </c>
      <c r="F333" s="7">
        <f>_xlfn.IFNA(INDEX('Data ARA PJK'!$A$7:$AW$5000,MATCH(DATE('Graphs ARA PJK'!F$4,MONTH($A333),DAY($A333)),'Data ARA PJK'!$A$7:$A$5000,0), MATCH('Graphs ARA PJK'!B$3,'Data ARA PJK'!$A$3:$X$3,0)), F332)</f>
        <v>1318</v>
      </c>
      <c r="G333" s="7">
        <f>_xlfn.IFNA(INDEX('Data ARA PJK'!$A$7:$AW$5000,MATCH(DATE('Graphs ARA PJK'!G$4,MONTH($A333),DAY($A333)),'Data ARA PJK'!$A$7:$A$5000,0), MATCH('Graphs ARA PJK'!B$3,'Data ARA PJK'!$A$3:$X$3,0)), G332)</f>
        <v>1329</v>
      </c>
      <c r="H333" s="7">
        <f t="shared" si="66"/>
        <v>1094</v>
      </c>
      <c r="I333" s="7">
        <f t="shared" si="67"/>
        <v>1677</v>
      </c>
      <c r="J333" s="7">
        <f t="shared" si="68"/>
        <v>583</v>
      </c>
      <c r="K333" s="9">
        <f t="shared" si="69"/>
        <v>45329</v>
      </c>
      <c r="L333" s="13">
        <f t="shared" si="70"/>
        <v>7080.25</v>
      </c>
      <c r="M333" s="13">
        <f t="shared" si="71"/>
        <v>10648.949999999999</v>
      </c>
      <c r="N333" s="13">
        <f t="shared" si="72"/>
        <v>6946.9</v>
      </c>
      <c r="O333" s="13">
        <f t="shared" si="73"/>
        <v>7092.95</v>
      </c>
      <c r="P333" s="13">
        <f t="shared" si="74"/>
        <v>8369.2999999999993</v>
      </c>
      <c r="Q333" s="13">
        <f t="shared" si="75"/>
        <v>8439.15</v>
      </c>
      <c r="R333" s="13">
        <f t="shared" si="76"/>
        <v>6946.9</v>
      </c>
      <c r="S333" s="13">
        <f t="shared" si="77"/>
        <v>10648.949999999999</v>
      </c>
      <c r="T333" s="13">
        <f t="shared" si="78"/>
        <v>3702.0499999999993</v>
      </c>
    </row>
    <row r="334" spans="1:20">
      <c r="A334" s="9">
        <v>45328</v>
      </c>
      <c r="B334" s="7">
        <f>_xlfn.IFNA(INDEX('Data ARA PJK'!$A$7:$AW$5000,MATCH(DATE('Graphs ARA PJK'!B$4,MONTH($A334),DAY($A334)),'Data ARA PJK'!$A$7:$A$5000,0), MATCH('Graphs ARA PJK'!B$3,'Data ARA PJK'!$A$3:$X$3,0)), B333)</f>
        <v>1115</v>
      </c>
      <c r="C334" s="7">
        <f>_xlfn.IFNA(INDEX('Data ARA PJK'!$A$7:$AW$5000,MATCH(DATE('Graphs ARA PJK'!C$4,MONTH($A334),DAY($A334)),'Data ARA PJK'!$A$7:$A$5000,0), MATCH('Graphs ARA PJK'!B$3,'Data ARA PJK'!$A$3:$X$3,0)), C333)</f>
        <v>1677</v>
      </c>
      <c r="D334" s="7">
        <f>_xlfn.IFNA(INDEX('Data ARA PJK'!$A$7:$AW$5000,MATCH(DATE('Graphs ARA PJK'!D$4,MONTH($A334),DAY($A334)),'Data ARA PJK'!$A$7:$A$5000,0), MATCH('Graphs ARA PJK'!B$3,'Data ARA PJK'!$A$3:$X$3,0)), D333)</f>
        <v>1094</v>
      </c>
      <c r="E334" s="7">
        <f>_xlfn.IFNA(INDEX('Data ARA PJK'!$A$7:$AW$5000,MATCH(DATE('Graphs ARA PJK'!E$4,MONTH($A334),DAY($A334)),'Data ARA PJK'!$A$7:$A$5000,0), MATCH('Graphs ARA PJK'!B$3,'Data ARA PJK'!$A$3:$X$3,0)), E333)</f>
        <v>1117</v>
      </c>
      <c r="F334" s="7">
        <f>_xlfn.IFNA(INDEX('Data ARA PJK'!$A$7:$AW$5000,MATCH(DATE('Graphs ARA PJK'!F$4,MONTH($A334),DAY($A334)),'Data ARA PJK'!$A$7:$A$5000,0), MATCH('Graphs ARA PJK'!B$3,'Data ARA PJK'!$A$3:$X$3,0)), F333)</f>
        <v>1318</v>
      </c>
      <c r="G334" s="7">
        <f>_xlfn.IFNA(INDEX('Data ARA PJK'!$A$7:$AW$5000,MATCH(DATE('Graphs ARA PJK'!G$4,MONTH($A334),DAY($A334)),'Data ARA PJK'!$A$7:$A$5000,0), MATCH('Graphs ARA PJK'!B$3,'Data ARA PJK'!$A$3:$X$3,0)), G333)</f>
        <v>1329</v>
      </c>
      <c r="H334" s="7">
        <f t="shared" si="66"/>
        <v>1094</v>
      </c>
      <c r="I334" s="7">
        <f t="shared" si="67"/>
        <v>1677</v>
      </c>
      <c r="J334" s="7">
        <f t="shared" si="68"/>
        <v>583</v>
      </c>
      <c r="K334" s="9">
        <f t="shared" si="69"/>
        <v>45328</v>
      </c>
      <c r="L334" s="13">
        <f t="shared" si="70"/>
        <v>7080.25</v>
      </c>
      <c r="M334" s="13">
        <f t="shared" si="71"/>
        <v>10648.949999999999</v>
      </c>
      <c r="N334" s="13">
        <f t="shared" si="72"/>
        <v>6946.9</v>
      </c>
      <c r="O334" s="13">
        <f t="shared" si="73"/>
        <v>7092.95</v>
      </c>
      <c r="P334" s="13">
        <f t="shared" si="74"/>
        <v>8369.2999999999993</v>
      </c>
      <c r="Q334" s="13">
        <f t="shared" si="75"/>
        <v>8439.15</v>
      </c>
      <c r="R334" s="13">
        <f t="shared" si="76"/>
        <v>6946.9</v>
      </c>
      <c r="S334" s="13">
        <f t="shared" si="77"/>
        <v>10648.949999999999</v>
      </c>
      <c r="T334" s="13">
        <f t="shared" si="78"/>
        <v>3702.0499999999993</v>
      </c>
    </row>
    <row r="335" spans="1:20">
      <c r="A335" s="9">
        <v>45327</v>
      </c>
      <c r="B335" s="7">
        <f>_xlfn.IFNA(INDEX('Data ARA PJK'!$A$7:$AW$5000,MATCH(DATE('Graphs ARA PJK'!B$4,MONTH($A335),DAY($A335)),'Data ARA PJK'!$A$7:$A$5000,0), MATCH('Graphs ARA PJK'!B$3,'Data ARA PJK'!$A$3:$X$3,0)), B334)</f>
        <v>1115</v>
      </c>
      <c r="C335" s="7">
        <f>_xlfn.IFNA(INDEX('Data ARA PJK'!$A$7:$AW$5000,MATCH(DATE('Graphs ARA PJK'!C$4,MONTH($A335),DAY($A335)),'Data ARA PJK'!$A$7:$A$5000,0), MATCH('Graphs ARA PJK'!B$3,'Data ARA PJK'!$A$3:$X$3,0)), C334)</f>
        <v>1425</v>
      </c>
      <c r="D335" s="7">
        <f>_xlfn.IFNA(INDEX('Data ARA PJK'!$A$7:$AW$5000,MATCH(DATE('Graphs ARA PJK'!D$4,MONTH($A335),DAY($A335)),'Data ARA PJK'!$A$7:$A$5000,0), MATCH('Graphs ARA PJK'!B$3,'Data ARA PJK'!$A$3:$X$3,0)), D334)</f>
        <v>1094</v>
      </c>
      <c r="E335" s="7">
        <f>_xlfn.IFNA(INDEX('Data ARA PJK'!$A$7:$AW$5000,MATCH(DATE('Graphs ARA PJK'!E$4,MONTH($A335),DAY($A335)),'Data ARA PJK'!$A$7:$A$5000,0), MATCH('Graphs ARA PJK'!B$3,'Data ARA PJK'!$A$3:$X$3,0)), E334)</f>
        <v>1117</v>
      </c>
      <c r="F335" s="7">
        <f>_xlfn.IFNA(INDEX('Data ARA PJK'!$A$7:$AW$5000,MATCH(DATE('Graphs ARA PJK'!F$4,MONTH($A335),DAY($A335)),'Data ARA PJK'!$A$7:$A$5000,0), MATCH('Graphs ARA PJK'!B$3,'Data ARA PJK'!$A$3:$X$3,0)), F334)</f>
        <v>1318</v>
      </c>
      <c r="G335" s="7">
        <f>_xlfn.IFNA(INDEX('Data ARA PJK'!$A$7:$AW$5000,MATCH(DATE('Graphs ARA PJK'!G$4,MONTH($A335),DAY($A335)),'Data ARA PJK'!$A$7:$A$5000,0), MATCH('Graphs ARA PJK'!B$3,'Data ARA PJK'!$A$3:$X$3,0)), G334)</f>
        <v>1329</v>
      </c>
      <c r="H335" s="7">
        <f t="shared" si="66"/>
        <v>1094</v>
      </c>
      <c r="I335" s="7">
        <f t="shared" si="67"/>
        <v>1425</v>
      </c>
      <c r="J335" s="7">
        <f t="shared" si="68"/>
        <v>331</v>
      </c>
      <c r="K335" s="9">
        <f t="shared" si="69"/>
        <v>45327</v>
      </c>
      <c r="L335" s="13">
        <f t="shared" si="70"/>
        <v>7080.25</v>
      </c>
      <c r="M335" s="13">
        <f t="shared" si="71"/>
        <v>9048.75</v>
      </c>
      <c r="N335" s="13">
        <f t="shared" si="72"/>
        <v>6946.9</v>
      </c>
      <c r="O335" s="13">
        <f t="shared" si="73"/>
        <v>7092.95</v>
      </c>
      <c r="P335" s="13">
        <f t="shared" si="74"/>
        <v>8369.2999999999993</v>
      </c>
      <c r="Q335" s="13">
        <f t="shared" si="75"/>
        <v>8439.15</v>
      </c>
      <c r="R335" s="13">
        <f t="shared" si="76"/>
        <v>6946.9</v>
      </c>
      <c r="S335" s="13">
        <f t="shared" si="77"/>
        <v>9048.75</v>
      </c>
      <c r="T335" s="13">
        <f t="shared" si="78"/>
        <v>2101.8500000000004</v>
      </c>
    </row>
    <row r="336" spans="1:20">
      <c r="A336" s="9">
        <v>45326</v>
      </c>
      <c r="B336" s="7">
        <f>_xlfn.IFNA(INDEX('Data ARA PJK'!$A$7:$AW$5000,MATCH(DATE('Graphs ARA PJK'!B$4,MONTH($A336),DAY($A336)),'Data ARA PJK'!$A$7:$A$5000,0), MATCH('Graphs ARA PJK'!B$3,'Data ARA PJK'!$A$3:$X$3,0)), B335)</f>
        <v>1115</v>
      </c>
      <c r="C336" s="7">
        <f>_xlfn.IFNA(INDEX('Data ARA PJK'!$A$7:$AW$5000,MATCH(DATE('Graphs ARA PJK'!C$4,MONTH($A336),DAY($A336)),'Data ARA PJK'!$A$7:$A$5000,0), MATCH('Graphs ARA PJK'!B$3,'Data ARA PJK'!$A$3:$X$3,0)), C335)</f>
        <v>1425</v>
      </c>
      <c r="D336" s="7">
        <f>_xlfn.IFNA(INDEX('Data ARA PJK'!$A$7:$AW$5000,MATCH(DATE('Graphs ARA PJK'!D$4,MONTH($A336),DAY($A336)),'Data ARA PJK'!$A$7:$A$5000,0), MATCH('Graphs ARA PJK'!B$3,'Data ARA PJK'!$A$3:$X$3,0)), D335)</f>
        <v>1218</v>
      </c>
      <c r="E336" s="7">
        <f>_xlfn.IFNA(INDEX('Data ARA PJK'!$A$7:$AW$5000,MATCH(DATE('Graphs ARA PJK'!E$4,MONTH($A336),DAY($A336)),'Data ARA PJK'!$A$7:$A$5000,0), MATCH('Graphs ARA PJK'!B$3,'Data ARA PJK'!$A$3:$X$3,0)), E335)</f>
        <v>1117</v>
      </c>
      <c r="F336" s="7">
        <f>_xlfn.IFNA(INDEX('Data ARA PJK'!$A$7:$AW$5000,MATCH(DATE('Graphs ARA PJK'!F$4,MONTH($A336),DAY($A336)),'Data ARA PJK'!$A$7:$A$5000,0), MATCH('Graphs ARA PJK'!B$3,'Data ARA PJK'!$A$3:$X$3,0)), F335)</f>
        <v>1318</v>
      </c>
      <c r="G336" s="7">
        <f>_xlfn.IFNA(INDEX('Data ARA PJK'!$A$7:$AW$5000,MATCH(DATE('Graphs ARA PJK'!G$4,MONTH($A336),DAY($A336)),'Data ARA PJK'!$A$7:$A$5000,0), MATCH('Graphs ARA PJK'!B$3,'Data ARA PJK'!$A$3:$X$3,0)), G335)</f>
        <v>1329</v>
      </c>
      <c r="H336" s="7">
        <f t="shared" si="66"/>
        <v>1115</v>
      </c>
      <c r="I336" s="7">
        <f t="shared" si="67"/>
        <v>1425</v>
      </c>
      <c r="J336" s="7">
        <f t="shared" si="68"/>
        <v>310</v>
      </c>
      <c r="K336" s="9">
        <f t="shared" si="69"/>
        <v>45326</v>
      </c>
      <c r="L336" s="13">
        <f t="shared" si="70"/>
        <v>7080.25</v>
      </c>
      <c r="M336" s="13">
        <f t="shared" si="71"/>
        <v>9048.75</v>
      </c>
      <c r="N336" s="13">
        <f t="shared" si="72"/>
        <v>7734.2999999999993</v>
      </c>
      <c r="O336" s="13">
        <f t="shared" si="73"/>
        <v>7092.95</v>
      </c>
      <c r="P336" s="13">
        <f t="shared" si="74"/>
        <v>8369.2999999999993</v>
      </c>
      <c r="Q336" s="13">
        <f t="shared" si="75"/>
        <v>8439.15</v>
      </c>
      <c r="R336" s="13">
        <f t="shared" si="76"/>
        <v>7080.25</v>
      </c>
      <c r="S336" s="13">
        <f t="shared" si="77"/>
        <v>9048.75</v>
      </c>
      <c r="T336" s="13">
        <f t="shared" si="78"/>
        <v>1968.5</v>
      </c>
    </row>
    <row r="337" spans="1:20">
      <c r="A337" s="9">
        <v>45325</v>
      </c>
      <c r="B337" s="7">
        <f>_xlfn.IFNA(INDEX('Data ARA PJK'!$A$7:$AW$5000,MATCH(DATE('Graphs ARA PJK'!B$4,MONTH($A337),DAY($A337)),'Data ARA PJK'!$A$7:$A$5000,0), MATCH('Graphs ARA PJK'!B$3,'Data ARA PJK'!$A$3:$X$3,0)), B336)</f>
        <v>1115</v>
      </c>
      <c r="C337" s="7">
        <f>_xlfn.IFNA(INDEX('Data ARA PJK'!$A$7:$AW$5000,MATCH(DATE('Graphs ARA PJK'!C$4,MONTH($A337),DAY($A337)),'Data ARA PJK'!$A$7:$A$5000,0), MATCH('Graphs ARA PJK'!B$3,'Data ARA PJK'!$A$3:$X$3,0)), C336)</f>
        <v>1425</v>
      </c>
      <c r="D337" s="7">
        <f>_xlfn.IFNA(INDEX('Data ARA PJK'!$A$7:$AW$5000,MATCH(DATE('Graphs ARA PJK'!D$4,MONTH($A337),DAY($A337)),'Data ARA PJK'!$A$7:$A$5000,0), MATCH('Graphs ARA PJK'!B$3,'Data ARA PJK'!$A$3:$X$3,0)), D336)</f>
        <v>1218</v>
      </c>
      <c r="E337" s="7">
        <f>_xlfn.IFNA(INDEX('Data ARA PJK'!$A$7:$AW$5000,MATCH(DATE('Graphs ARA PJK'!E$4,MONTH($A337),DAY($A337)),'Data ARA PJK'!$A$7:$A$5000,0), MATCH('Graphs ARA PJK'!B$3,'Data ARA PJK'!$A$3:$X$3,0)), E336)</f>
        <v>1116</v>
      </c>
      <c r="F337" s="7">
        <f>_xlfn.IFNA(INDEX('Data ARA PJK'!$A$7:$AW$5000,MATCH(DATE('Graphs ARA PJK'!F$4,MONTH($A337),DAY($A337)),'Data ARA PJK'!$A$7:$A$5000,0), MATCH('Graphs ARA PJK'!B$3,'Data ARA PJK'!$A$3:$X$3,0)), F336)</f>
        <v>1318</v>
      </c>
      <c r="G337" s="7">
        <f>_xlfn.IFNA(INDEX('Data ARA PJK'!$A$7:$AW$5000,MATCH(DATE('Graphs ARA PJK'!G$4,MONTH($A337),DAY($A337)),'Data ARA PJK'!$A$7:$A$5000,0), MATCH('Graphs ARA PJK'!B$3,'Data ARA PJK'!$A$3:$X$3,0)), G336)</f>
        <v>1329</v>
      </c>
      <c r="H337" s="7">
        <f t="shared" si="66"/>
        <v>1115</v>
      </c>
      <c r="I337" s="7">
        <f t="shared" si="67"/>
        <v>1425</v>
      </c>
      <c r="J337" s="7">
        <f t="shared" si="68"/>
        <v>310</v>
      </c>
      <c r="K337" s="9">
        <f t="shared" si="69"/>
        <v>45325</v>
      </c>
      <c r="L337" s="13">
        <f t="shared" si="70"/>
        <v>7080.25</v>
      </c>
      <c r="M337" s="13">
        <f t="shared" si="71"/>
        <v>9048.75</v>
      </c>
      <c r="N337" s="13">
        <f t="shared" si="72"/>
        <v>7734.2999999999993</v>
      </c>
      <c r="O337" s="13">
        <f t="shared" si="73"/>
        <v>7086.5999999999995</v>
      </c>
      <c r="P337" s="13">
        <f t="shared" si="74"/>
        <v>8369.2999999999993</v>
      </c>
      <c r="Q337" s="13">
        <f t="shared" si="75"/>
        <v>8439.15</v>
      </c>
      <c r="R337" s="13">
        <f t="shared" si="76"/>
        <v>7080.25</v>
      </c>
      <c r="S337" s="13">
        <f t="shared" si="77"/>
        <v>9048.75</v>
      </c>
      <c r="T337" s="13">
        <f t="shared" si="78"/>
        <v>1968.5</v>
      </c>
    </row>
    <row r="338" spans="1:20">
      <c r="A338" s="9">
        <v>45324</v>
      </c>
      <c r="B338" s="7">
        <f>_xlfn.IFNA(INDEX('Data ARA PJK'!$A$7:$AW$5000,MATCH(DATE('Graphs ARA PJK'!B$4,MONTH($A338),DAY($A338)),'Data ARA PJK'!$A$7:$A$5000,0), MATCH('Graphs ARA PJK'!B$3,'Data ARA PJK'!$A$3:$X$3,0)), B337)</f>
        <v>1115</v>
      </c>
      <c r="C338" s="7">
        <f>_xlfn.IFNA(INDEX('Data ARA PJK'!$A$7:$AW$5000,MATCH(DATE('Graphs ARA PJK'!C$4,MONTH($A338),DAY($A338)),'Data ARA PJK'!$A$7:$A$5000,0), MATCH('Graphs ARA PJK'!B$3,'Data ARA PJK'!$A$3:$X$3,0)), C337)</f>
        <v>1425</v>
      </c>
      <c r="D338" s="7">
        <f>_xlfn.IFNA(INDEX('Data ARA PJK'!$A$7:$AW$5000,MATCH(DATE('Graphs ARA PJK'!D$4,MONTH($A338),DAY($A338)),'Data ARA PJK'!$A$7:$A$5000,0), MATCH('Graphs ARA PJK'!B$3,'Data ARA PJK'!$A$3:$X$3,0)), D337)</f>
        <v>1218</v>
      </c>
      <c r="E338" s="7">
        <f>_xlfn.IFNA(INDEX('Data ARA PJK'!$A$7:$AW$5000,MATCH(DATE('Graphs ARA PJK'!E$4,MONTH($A338),DAY($A338)),'Data ARA PJK'!$A$7:$A$5000,0), MATCH('Graphs ARA PJK'!B$3,'Data ARA PJK'!$A$3:$X$3,0)), E337)</f>
        <v>1116</v>
      </c>
      <c r="F338" s="7">
        <f>_xlfn.IFNA(INDEX('Data ARA PJK'!$A$7:$AW$5000,MATCH(DATE('Graphs ARA PJK'!F$4,MONTH($A338),DAY($A338)),'Data ARA PJK'!$A$7:$A$5000,0), MATCH('Graphs ARA PJK'!B$3,'Data ARA PJK'!$A$3:$X$3,0)), F337)</f>
        <v>1397</v>
      </c>
      <c r="G338" s="7">
        <f>_xlfn.IFNA(INDEX('Data ARA PJK'!$A$7:$AW$5000,MATCH(DATE('Graphs ARA PJK'!G$4,MONTH($A338),DAY($A338)),'Data ARA PJK'!$A$7:$A$5000,0), MATCH('Graphs ARA PJK'!B$3,'Data ARA PJK'!$A$3:$X$3,0)), G337)</f>
        <v>1329</v>
      </c>
      <c r="H338" s="7">
        <f t="shared" si="66"/>
        <v>1115</v>
      </c>
      <c r="I338" s="7">
        <f t="shared" si="67"/>
        <v>1425</v>
      </c>
      <c r="J338" s="7">
        <f t="shared" si="68"/>
        <v>310</v>
      </c>
      <c r="K338" s="9">
        <f t="shared" si="69"/>
        <v>45324</v>
      </c>
      <c r="L338" s="13">
        <f t="shared" si="70"/>
        <v>7080.25</v>
      </c>
      <c r="M338" s="13">
        <f t="shared" si="71"/>
        <v>9048.75</v>
      </c>
      <c r="N338" s="13">
        <f t="shared" si="72"/>
        <v>7734.2999999999993</v>
      </c>
      <c r="O338" s="13">
        <f t="shared" si="73"/>
        <v>7086.5999999999995</v>
      </c>
      <c r="P338" s="13">
        <f t="shared" si="74"/>
        <v>8870.9499999999989</v>
      </c>
      <c r="Q338" s="13">
        <f t="shared" si="75"/>
        <v>8439.15</v>
      </c>
      <c r="R338" s="13">
        <f t="shared" si="76"/>
        <v>7080.25</v>
      </c>
      <c r="S338" s="13">
        <f t="shared" si="77"/>
        <v>9048.75</v>
      </c>
      <c r="T338" s="13">
        <f t="shared" si="78"/>
        <v>1968.5</v>
      </c>
    </row>
    <row r="339" spans="1:20">
      <c r="A339" s="9">
        <v>45323</v>
      </c>
      <c r="B339" s="7">
        <f>_xlfn.IFNA(INDEX('Data ARA PJK'!$A$7:$AW$5000,MATCH(DATE('Graphs ARA PJK'!B$4,MONTH($A339),DAY($A339)),'Data ARA PJK'!$A$7:$A$5000,0), MATCH('Graphs ARA PJK'!B$3,'Data ARA PJK'!$A$3:$X$3,0)), B338)</f>
        <v>1115</v>
      </c>
      <c r="C339" s="7">
        <f>_xlfn.IFNA(INDEX('Data ARA PJK'!$A$7:$AW$5000,MATCH(DATE('Graphs ARA PJK'!C$4,MONTH($A339),DAY($A339)),'Data ARA PJK'!$A$7:$A$5000,0), MATCH('Graphs ARA PJK'!B$3,'Data ARA PJK'!$A$3:$X$3,0)), C338)</f>
        <v>1425</v>
      </c>
      <c r="D339" s="7">
        <f>_xlfn.IFNA(INDEX('Data ARA PJK'!$A$7:$AW$5000,MATCH(DATE('Graphs ARA PJK'!D$4,MONTH($A339),DAY($A339)),'Data ARA PJK'!$A$7:$A$5000,0), MATCH('Graphs ARA PJK'!B$3,'Data ARA PJK'!$A$3:$X$3,0)), D338)</f>
        <v>1218</v>
      </c>
      <c r="E339" s="7">
        <f>_xlfn.IFNA(INDEX('Data ARA PJK'!$A$7:$AW$5000,MATCH(DATE('Graphs ARA PJK'!E$4,MONTH($A339),DAY($A339)),'Data ARA PJK'!$A$7:$A$5000,0), MATCH('Graphs ARA PJK'!B$3,'Data ARA PJK'!$A$3:$X$3,0)), E338)</f>
        <v>1116</v>
      </c>
      <c r="F339" s="7">
        <f>_xlfn.IFNA(INDEX('Data ARA PJK'!$A$7:$AW$5000,MATCH(DATE('Graphs ARA PJK'!F$4,MONTH($A339),DAY($A339)),'Data ARA PJK'!$A$7:$A$5000,0), MATCH('Graphs ARA PJK'!B$3,'Data ARA PJK'!$A$3:$X$3,0)), F338)</f>
        <v>1397</v>
      </c>
      <c r="G339" s="7">
        <f>_xlfn.IFNA(INDEX('Data ARA PJK'!$A$7:$AW$5000,MATCH(DATE('Graphs ARA PJK'!G$4,MONTH($A339),DAY($A339)),'Data ARA PJK'!$A$7:$A$5000,0), MATCH('Graphs ARA PJK'!B$3,'Data ARA PJK'!$A$3:$X$3,0)), G338)</f>
        <v>1329</v>
      </c>
      <c r="H339" s="7">
        <f t="shared" si="66"/>
        <v>1115</v>
      </c>
      <c r="I339" s="7">
        <f t="shared" si="67"/>
        <v>1425</v>
      </c>
      <c r="J339" s="7">
        <f t="shared" si="68"/>
        <v>310</v>
      </c>
      <c r="K339" s="9">
        <f t="shared" si="69"/>
        <v>45323</v>
      </c>
      <c r="L339" s="13">
        <f t="shared" si="70"/>
        <v>7080.25</v>
      </c>
      <c r="M339" s="13">
        <f t="shared" si="71"/>
        <v>9048.75</v>
      </c>
      <c r="N339" s="13">
        <f t="shared" si="72"/>
        <v>7734.2999999999993</v>
      </c>
      <c r="O339" s="13">
        <f t="shared" si="73"/>
        <v>7086.5999999999995</v>
      </c>
      <c r="P339" s="13">
        <f t="shared" si="74"/>
        <v>8870.9499999999989</v>
      </c>
      <c r="Q339" s="13">
        <f t="shared" si="75"/>
        <v>8439.15</v>
      </c>
      <c r="R339" s="13">
        <f t="shared" si="76"/>
        <v>7080.25</v>
      </c>
      <c r="S339" s="13">
        <f t="shared" si="77"/>
        <v>9048.75</v>
      </c>
      <c r="T339" s="13">
        <f t="shared" si="78"/>
        <v>1968.5</v>
      </c>
    </row>
    <row r="340" spans="1:20">
      <c r="A340" s="9">
        <v>45322</v>
      </c>
      <c r="B340" s="7">
        <f>_xlfn.IFNA(INDEX('Data ARA PJK'!$A$7:$AW$5000,MATCH(DATE('Graphs ARA PJK'!B$4,MONTH($A340),DAY($A340)),'Data ARA PJK'!$A$7:$A$5000,0), MATCH('Graphs ARA PJK'!B$3,'Data ARA PJK'!$A$3:$X$3,0)), B339)</f>
        <v>989</v>
      </c>
      <c r="C340" s="7">
        <f>_xlfn.IFNA(INDEX('Data ARA PJK'!$A$7:$AW$5000,MATCH(DATE('Graphs ARA PJK'!C$4,MONTH($A340),DAY($A340)),'Data ARA PJK'!$A$7:$A$5000,0), MATCH('Graphs ARA PJK'!B$3,'Data ARA PJK'!$A$3:$X$3,0)), C339)</f>
        <v>1425</v>
      </c>
      <c r="D340" s="7">
        <f>_xlfn.IFNA(INDEX('Data ARA PJK'!$A$7:$AW$5000,MATCH(DATE('Graphs ARA PJK'!D$4,MONTH($A340),DAY($A340)),'Data ARA PJK'!$A$7:$A$5000,0), MATCH('Graphs ARA PJK'!B$3,'Data ARA PJK'!$A$3:$X$3,0)), D339)</f>
        <v>1218</v>
      </c>
      <c r="E340" s="7">
        <f>_xlfn.IFNA(INDEX('Data ARA PJK'!$A$7:$AW$5000,MATCH(DATE('Graphs ARA PJK'!E$4,MONTH($A340),DAY($A340)),'Data ARA PJK'!$A$7:$A$5000,0), MATCH('Graphs ARA PJK'!B$3,'Data ARA PJK'!$A$3:$X$3,0)), E339)</f>
        <v>1116</v>
      </c>
      <c r="F340" s="7">
        <f>_xlfn.IFNA(INDEX('Data ARA PJK'!$A$7:$AW$5000,MATCH(DATE('Graphs ARA PJK'!F$4,MONTH($A340),DAY($A340)),'Data ARA PJK'!$A$7:$A$5000,0), MATCH('Graphs ARA PJK'!B$3,'Data ARA PJK'!$A$3:$X$3,0)), F339)</f>
        <v>1397</v>
      </c>
      <c r="G340" s="7">
        <f>_xlfn.IFNA(INDEX('Data ARA PJK'!$A$7:$AW$5000,MATCH(DATE('Graphs ARA PJK'!G$4,MONTH($A340),DAY($A340)),'Data ARA PJK'!$A$7:$A$5000,0), MATCH('Graphs ARA PJK'!B$3,'Data ARA PJK'!$A$3:$X$3,0)), G339)</f>
        <v>1394</v>
      </c>
      <c r="H340" s="7">
        <f t="shared" si="66"/>
        <v>989</v>
      </c>
      <c r="I340" s="7">
        <f t="shared" si="67"/>
        <v>1425</v>
      </c>
      <c r="J340" s="7">
        <f t="shared" si="68"/>
        <v>436</v>
      </c>
      <c r="K340" s="9">
        <f t="shared" si="69"/>
        <v>45322</v>
      </c>
      <c r="L340" s="13">
        <f t="shared" si="70"/>
        <v>6280.15</v>
      </c>
      <c r="M340" s="13">
        <f t="shared" si="71"/>
        <v>9048.75</v>
      </c>
      <c r="N340" s="13">
        <f t="shared" si="72"/>
        <v>7734.2999999999993</v>
      </c>
      <c r="O340" s="13">
        <f t="shared" si="73"/>
        <v>7086.5999999999995</v>
      </c>
      <c r="P340" s="13">
        <f t="shared" si="74"/>
        <v>8870.9499999999989</v>
      </c>
      <c r="Q340" s="13">
        <f t="shared" si="75"/>
        <v>8851.9</v>
      </c>
      <c r="R340" s="13">
        <f t="shared" si="76"/>
        <v>6280.15</v>
      </c>
      <c r="S340" s="13">
        <f t="shared" si="77"/>
        <v>9048.75</v>
      </c>
      <c r="T340" s="13">
        <f t="shared" si="78"/>
        <v>2768.6000000000004</v>
      </c>
    </row>
    <row r="341" spans="1:20">
      <c r="A341" s="9">
        <v>45321</v>
      </c>
      <c r="B341" s="7">
        <f>_xlfn.IFNA(INDEX('Data ARA PJK'!$A$7:$AW$5000,MATCH(DATE('Graphs ARA PJK'!B$4,MONTH($A341),DAY($A341)),'Data ARA PJK'!$A$7:$A$5000,0), MATCH('Graphs ARA PJK'!B$3,'Data ARA PJK'!$A$3:$X$3,0)), B340)</f>
        <v>989</v>
      </c>
      <c r="C341" s="7">
        <f>_xlfn.IFNA(INDEX('Data ARA PJK'!$A$7:$AW$5000,MATCH(DATE('Graphs ARA PJK'!C$4,MONTH($A341),DAY($A341)),'Data ARA PJK'!$A$7:$A$5000,0), MATCH('Graphs ARA PJK'!B$3,'Data ARA PJK'!$A$3:$X$3,0)), C340)</f>
        <v>1425</v>
      </c>
      <c r="D341" s="7">
        <f>_xlfn.IFNA(INDEX('Data ARA PJK'!$A$7:$AW$5000,MATCH(DATE('Graphs ARA PJK'!D$4,MONTH($A341),DAY($A341)),'Data ARA PJK'!$A$7:$A$5000,0), MATCH('Graphs ARA PJK'!B$3,'Data ARA PJK'!$A$3:$X$3,0)), D340)</f>
        <v>1218</v>
      </c>
      <c r="E341" s="7">
        <f>_xlfn.IFNA(INDEX('Data ARA PJK'!$A$7:$AW$5000,MATCH(DATE('Graphs ARA PJK'!E$4,MONTH($A341),DAY($A341)),'Data ARA PJK'!$A$7:$A$5000,0), MATCH('Graphs ARA PJK'!B$3,'Data ARA PJK'!$A$3:$X$3,0)), E340)</f>
        <v>1116</v>
      </c>
      <c r="F341" s="7">
        <f>_xlfn.IFNA(INDEX('Data ARA PJK'!$A$7:$AW$5000,MATCH(DATE('Graphs ARA PJK'!F$4,MONTH($A341),DAY($A341)),'Data ARA PJK'!$A$7:$A$5000,0), MATCH('Graphs ARA PJK'!B$3,'Data ARA PJK'!$A$3:$X$3,0)), F340)</f>
        <v>1397</v>
      </c>
      <c r="G341" s="7">
        <f>_xlfn.IFNA(INDEX('Data ARA PJK'!$A$7:$AW$5000,MATCH(DATE('Graphs ARA PJK'!G$4,MONTH($A341),DAY($A341)),'Data ARA PJK'!$A$7:$A$5000,0), MATCH('Graphs ARA PJK'!B$3,'Data ARA PJK'!$A$3:$X$3,0)), G340)</f>
        <v>1394</v>
      </c>
      <c r="H341" s="7">
        <f t="shared" si="66"/>
        <v>989</v>
      </c>
      <c r="I341" s="7">
        <f t="shared" si="67"/>
        <v>1425</v>
      </c>
      <c r="J341" s="7">
        <f t="shared" si="68"/>
        <v>436</v>
      </c>
      <c r="K341" s="9">
        <f t="shared" si="69"/>
        <v>45321</v>
      </c>
      <c r="L341" s="13">
        <f t="shared" si="70"/>
        <v>6280.15</v>
      </c>
      <c r="M341" s="13">
        <f t="shared" si="71"/>
        <v>9048.75</v>
      </c>
      <c r="N341" s="13">
        <f t="shared" si="72"/>
        <v>7734.2999999999993</v>
      </c>
      <c r="O341" s="13">
        <f t="shared" si="73"/>
        <v>7086.5999999999995</v>
      </c>
      <c r="P341" s="13">
        <f t="shared" si="74"/>
        <v>8870.9499999999989</v>
      </c>
      <c r="Q341" s="13">
        <f t="shared" si="75"/>
        <v>8851.9</v>
      </c>
      <c r="R341" s="13">
        <f t="shared" si="76"/>
        <v>6280.15</v>
      </c>
      <c r="S341" s="13">
        <f t="shared" si="77"/>
        <v>9048.75</v>
      </c>
      <c r="T341" s="13">
        <f t="shared" si="78"/>
        <v>2768.6000000000004</v>
      </c>
    </row>
    <row r="342" spans="1:20">
      <c r="A342" s="9">
        <v>45320</v>
      </c>
      <c r="B342" s="7">
        <f>_xlfn.IFNA(INDEX('Data ARA PJK'!$A$7:$AW$5000,MATCH(DATE('Graphs ARA PJK'!B$4,MONTH($A342),DAY($A342)),'Data ARA PJK'!$A$7:$A$5000,0), MATCH('Graphs ARA PJK'!B$3,'Data ARA PJK'!$A$3:$X$3,0)), B341)</f>
        <v>989</v>
      </c>
      <c r="C342" s="7">
        <f>_xlfn.IFNA(INDEX('Data ARA PJK'!$A$7:$AW$5000,MATCH(DATE('Graphs ARA PJK'!C$4,MONTH($A342),DAY($A342)),'Data ARA PJK'!$A$7:$A$5000,0), MATCH('Graphs ARA PJK'!B$3,'Data ARA PJK'!$A$3:$X$3,0)), C341)</f>
        <v>1454</v>
      </c>
      <c r="D342" s="7">
        <f>_xlfn.IFNA(INDEX('Data ARA PJK'!$A$7:$AW$5000,MATCH(DATE('Graphs ARA PJK'!D$4,MONTH($A342),DAY($A342)),'Data ARA PJK'!$A$7:$A$5000,0), MATCH('Graphs ARA PJK'!B$3,'Data ARA PJK'!$A$3:$X$3,0)), D341)</f>
        <v>1218</v>
      </c>
      <c r="E342" s="7">
        <f>_xlfn.IFNA(INDEX('Data ARA PJK'!$A$7:$AW$5000,MATCH(DATE('Graphs ARA PJK'!E$4,MONTH($A342),DAY($A342)),'Data ARA PJK'!$A$7:$A$5000,0), MATCH('Graphs ARA PJK'!B$3,'Data ARA PJK'!$A$3:$X$3,0)), E341)</f>
        <v>1116</v>
      </c>
      <c r="F342" s="7">
        <f>_xlfn.IFNA(INDEX('Data ARA PJK'!$A$7:$AW$5000,MATCH(DATE('Graphs ARA PJK'!F$4,MONTH($A342),DAY($A342)),'Data ARA PJK'!$A$7:$A$5000,0), MATCH('Graphs ARA PJK'!B$3,'Data ARA PJK'!$A$3:$X$3,0)), F341)</f>
        <v>1397</v>
      </c>
      <c r="G342" s="7">
        <f>_xlfn.IFNA(INDEX('Data ARA PJK'!$A$7:$AW$5000,MATCH(DATE('Graphs ARA PJK'!G$4,MONTH($A342),DAY($A342)),'Data ARA PJK'!$A$7:$A$5000,0), MATCH('Graphs ARA PJK'!B$3,'Data ARA PJK'!$A$3:$X$3,0)), G341)</f>
        <v>1394</v>
      </c>
      <c r="H342" s="7">
        <f t="shared" si="66"/>
        <v>989</v>
      </c>
      <c r="I342" s="7">
        <f t="shared" si="67"/>
        <v>1454</v>
      </c>
      <c r="J342" s="7">
        <f t="shared" si="68"/>
        <v>465</v>
      </c>
      <c r="K342" s="9">
        <f t="shared" si="69"/>
        <v>45320</v>
      </c>
      <c r="L342" s="13">
        <f t="shared" si="70"/>
        <v>6280.15</v>
      </c>
      <c r="M342" s="13">
        <f t="shared" si="71"/>
        <v>9232.9</v>
      </c>
      <c r="N342" s="13">
        <f t="shared" si="72"/>
        <v>7734.2999999999993</v>
      </c>
      <c r="O342" s="13">
        <f t="shared" si="73"/>
        <v>7086.5999999999995</v>
      </c>
      <c r="P342" s="13">
        <f t="shared" si="74"/>
        <v>8870.9499999999989</v>
      </c>
      <c r="Q342" s="13">
        <f t="shared" si="75"/>
        <v>8851.9</v>
      </c>
      <c r="R342" s="13">
        <f t="shared" si="76"/>
        <v>6280.15</v>
      </c>
      <c r="S342" s="13">
        <f t="shared" si="77"/>
        <v>9232.9</v>
      </c>
      <c r="T342" s="13">
        <f t="shared" si="78"/>
        <v>2952.75</v>
      </c>
    </row>
    <row r="343" spans="1:20">
      <c r="A343" s="9">
        <v>45319</v>
      </c>
      <c r="B343" s="7">
        <f>_xlfn.IFNA(INDEX('Data ARA PJK'!$A$7:$AW$5000,MATCH(DATE('Graphs ARA PJK'!B$4,MONTH($A343),DAY($A343)),'Data ARA PJK'!$A$7:$A$5000,0), MATCH('Graphs ARA PJK'!B$3,'Data ARA PJK'!$A$3:$X$3,0)), B342)</f>
        <v>989</v>
      </c>
      <c r="C343" s="7">
        <f>_xlfn.IFNA(INDEX('Data ARA PJK'!$A$7:$AW$5000,MATCH(DATE('Graphs ARA PJK'!C$4,MONTH($A343),DAY($A343)),'Data ARA PJK'!$A$7:$A$5000,0), MATCH('Graphs ARA PJK'!B$3,'Data ARA PJK'!$A$3:$X$3,0)), C342)</f>
        <v>1454</v>
      </c>
      <c r="D343" s="7">
        <f>_xlfn.IFNA(INDEX('Data ARA PJK'!$A$7:$AW$5000,MATCH(DATE('Graphs ARA PJK'!D$4,MONTH($A343),DAY($A343)),'Data ARA PJK'!$A$7:$A$5000,0), MATCH('Graphs ARA PJK'!B$3,'Data ARA PJK'!$A$3:$X$3,0)), D342)</f>
        <v>1168</v>
      </c>
      <c r="E343" s="7">
        <f>_xlfn.IFNA(INDEX('Data ARA PJK'!$A$7:$AW$5000,MATCH(DATE('Graphs ARA PJK'!E$4,MONTH($A343),DAY($A343)),'Data ARA PJK'!$A$7:$A$5000,0), MATCH('Graphs ARA PJK'!B$3,'Data ARA PJK'!$A$3:$X$3,0)), E342)</f>
        <v>1116</v>
      </c>
      <c r="F343" s="7">
        <f>_xlfn.IFNA(INDEX('Data ARA PJK'!$A$7:$AW$5000,MATCH(DATE('Graphs ARA PJK'!F$4,MONTH($A343),DAY($A343)),'Data ARA PJK'!$A$7:$A$5000,0), MATCH('Graphs ARA PJK'!B$3,'Data ARA PJK'!$A$3:$X$3,0)), F342)</f>
        <v>1397</v>
      </c>
      <c r="G343" s="7">
        <f>_xlfn.IFNA(INDEX('Data ARA PJK'!$A$7:$AW$5000,MATCH(DATE('Graphs ARA PJK'!G$4,MONTH($A343),DAY($A343)),'Data ARA PJK'!$A$7:$A$5000,0), MATCH('Graphs ARA PJK'!B$3,'Data ARA PJK'!$A$3:$X$3,0)), G342)</f>
        <v>1394</v>
      </c>
      <c r="H343" s="7">
        <f t="shared" si="66"/>
        <v>989</v>
      </c>
      <c r="I343" s="7">
        <f t="shared" si="67"/>
        <v>1454</v>
      </c>
      <c r="J343" s="7">
        <f t="shared" si="68"/>
        <v>465</v>
      </c>
      <c r="K343" s="9">
        <f t="shared" si="69"/>
        <v>45319</v>
      </c>
      <c r="L343" s="13">
        <f t="shared" si="70"/>
        <v>6280.15</v>
      </c>
      <c r="M343" s="13">
        <f t="shared" si="71"/>
        <v>9232.9</v>
      </c>
      <c r="N343" s="13">
        <f t="shared" si="72"/>
        <v>7416.7999999999993</v>
      </c>
      <c r="O343" s="13">
        <f t="shared" si="73"/>
        <v>7086.5999999999995</v>
      </c>
      <c r="P343" s="13">
        <f t="shared" si="74"/>
        <v>8870.9499999999989</v>
      </c>
      <c r="Q343" s="13">
        <f t="shared" si="75"/>
        <v>8851.9</v>
      </c>
      <c r="R343" s="13">
        <f t="shared" si="76"/>
        <v>6280.15</v>
      </c>
      <c r="S343" s="13">
        <f t="shared" si="77"/>
        <v>9232.9</v>
      </c>
      <c r="T343" s="13">
        <f t="shared" si="78"/>
        <v>2952.75</v>
      </c>
    </row>
    <row r="344" spans="1:20">
      <c r="A344" s="9">
        <v>45318</v>
      </c>
      <c r="B344" s="7">
        <f>_xlfn.IFNA(INDEX('Data ARA PJK'!$A$7:$AW$5000,MATCH(DATE('Graphs ARA PJK'!B$4,MONTH($A344),DAY($A344)),'Data ARA PJK'!$A$7:$A$5000,0), MATCH('Graphs ARA PJK'!B$3,'Data ARA PJK'!$A$3:$X$3,0)), B343)</f>
        <v>989</v>
      </c>
      <c r="C344" s="7">
        <f>_xlfn.IFNA(INDEX('Data ARA PJK'!$A$7:$AW$5000,MATCH(DATE('Graphs ARA PJK'!C$4,MONTH($A344),DAY($A344)),'Data ARA PJK'!$A$7:$A$5000,0), MATCH('Graphs ARA PJK'!B$3,'Data ARA PJK'!$A$3:$X$3,0)), C343)</f>
        <v>1454</v>
      </c>
      <c r="D344" s="7">
        <f>_xlfn.IFNA(INDEX('Data ARA PJK'!$A$7:$AW$5000,MATCH(DATE('Graphs ARA PJK'!D$4,MONTH($A344),DAY($A344)),'Data ARA PJK'!$A$7:$A$5000,0), MATCH('Graphs ARA PJK'!B$3,'Data ARA PJK'!$A$3:$X$3,0)), D343)</f>
        <v>1168</v>
      </c>
      <c r="E344" s="7">
        <f>_xlfn.IFNA(INDEX('Data ARA PJK'!$A$7:$AW$5000,MATCH(DATE('Graphs ARA PJK'!E$4,MONTH($A344),DAY($A344)),'Data ARA PJK'!$A$7:$A$5000,0), MATCH('Graphs ARA PJK'!B$3,'Data ARA PJK'!$A$3:$X$3,0)), E343)</f>
        <v>1116</v>
      </c>
      <c r="F344" s="7">
        <f>_xlfn.IFNA(INDEX('Data ARA PJK'!$A$7:$AW$5000,MATCH(DATE('Graphs ARA PJK'!F$4,MONTH($A344),DAY($A344)),'Data ARA PJK'!$A$7:$A$5000,0), MATCH('Graphs ARA PJK'!B$3,'Data ARA PJK'!$A$3:$X$3,0)), F343)</f>
        <v>1397</v>
      </c>
      <c r="G344" s="7">
        <f>_xlfn.IFNA(INDEX('Data ARA PJK'!$A$7:$AW$5000,MATCH(DATE('Graphs ARA PJK'!G$4,MONTH($A344),DAY($A344)),'Data ARA PJK'!$A$7:$A$5000,0), MATCH('Graphs ARA PJK'!B$3,'Data ARA PJK'!$A$3:$X$3,0)), G343)</f>
        <v>1394</v>
      </c>
      <c r="H344" s="7">
        <f t="shared" si="66"/>
        <v>989</v>
      </c>
      <c r="I344" s="7">
        <f t="shared" si="67"/>
        <v>1454</v>
      </c>
      <c r="J344" s="7">
        <f t="shared" si="68"/>
        <v>465</v>
      </c>
      <c r="K344" s="9">
        <f t="shared" si="69"/>
        <v>45318</v>
      </c>
      <c r="L344" s="13">
        <f t="shared" si="70"/>
        <v>6280.15</v>
      </c>
      <c r="M344" s="13">
        <f t="shared" si="71"/>
        <v>9232.9</v>
      </c>
      <c r="N344" s="13">
        <f t="shared" si="72"/>
        <v>7416.7999999999993</v>
      </c>
      <c r="O344" s="13">
        <f t="shared" si="73"/>
        <v>7086.5999999999995</v>
      </c>
      <c r="P344" s="13">
        <f t="shared" si="74"/>
        <v>8870.9499999999989</v>
      </c>
      <c r="Q344" s="13">
        <f t="shared" si="75"/>
        <v>8851.9</v>
      </c>
      <c r="R344" s="13">
        <f t="shared" si="76"/>
        <v>6280.15</v>
      </c>
      <c r="S344" s="13">
        <f t="shared" si="77"/>
        <v>9232.9</v>
      </c>
      <c r="T344" s="13">
        <f t="shared" si="78"/>
        <v>2952.75</v>
      </c>
    </row>
    <row r="345" spans="1:20">
      <c r="A345" s="9">
        <v>45317</v>
      </c>
      <c r="B345" s="7">
        <f>_xlfn.IFNA(INDEX('Data ARA PJK'!$A$7:$AW$5000,MATCH(DATE('Graphs ARA PJK'!B$4,MONTH($A345),DAY($A345)),'Data ARA PJK'!$A$7:$A$5000,0), MATCH('Graphs ARA PJK'!B$3,'Data ARA PJK'!$A$3:$X$3,0)), B344)</f>
        <v>989</v>
      </c>
      <c r="C345" s="7">
        <f>_xlfn.IFNA(INDEX('Data ARA PJK'!$A$7:$AW$5000,MATCH(DATE('Graphs ARA PJK'!C$4,MONTH($A345),DAY($A345)),'Data ARA PJK'!$A$7:$A$5000,0), MATCH('Graphs ARA PJK'!B$3,'Data ARA PJK'!$A$3:$X$3,0)), C344)</f>
        <v>1454</v>
      </c>
      <c r="D345" s="7">
        <f>_xlfn.IFNA(INDEX('Data ARA PJK'!$A$7:$AW$5000,MATCH(DATE('Graphs ARA PJK'!D$4,MONTH($A345),DAY($A345)),'Data ARA PJK'!$A$7:$A$5000,0), MATCH('Graphs ARA PJK'!B$3,'Data ARA PJK'!$A$3:$X$3,0)), D344)</f>
        <v>1168</v>
      </c>
      <c r="E345" s="7">
        <f>_xlfn.IFNA(INDEX('Data ARA PJK'!$A$7:$AW$5000,MATCH(DATE('Graphs ARA PJK'!E$4,MONTH($A345),DAY($A345)),'Data ARA PJK'!$A$7:$A$5000,0), MATCH('Graphs ARA PJK'!B$3,'Data ARA PJK'!$A$3:$X$3,0)), E344)</f>
        <v>1116</v>
      </c>
      <c r="F345" s="7">
        <f>_xlfn.IFNA(INDEX('Data ARA PJK'!$A$7:$AW$5000,MATCH(DATE('Graphs ARA PJK'!F$4,MONTH($A345),DAY($A345)),'Data ARA PJK'!$A$7:$A$5000,0), MATCH('Graphs ARA PJK'!B$3,'Data ARA PJK'!$A$3:$X$3,0)), F344)</f>
        <v>1481</v>
      </c>
      <c r="G345" s="7">
        <f>_xlfn.IFNA(INDEX('Data ARA PJK'!$A$7:$AW$5000,MATCH(DATE('Graphs ARA PJK'!G$4,MONTH($A345),DAY($A345)),'Data ARA PJK'!$A$7:$A$5000,0), MATCH('Graphs ARA PJK'!B$3,'Data ARA PJK'!$A$3:$X$3,0)), G344)</f>
        <v>1394</v>
      </c>
      <c r="H345" s="7">
        <f t="shared" si="66"/>
        <v>989</v>
      </c>
      <c r="I345" s="7">
        <f t="shared" si="67"/>
        <v>1481</v>
      </c>
      <c r="J345" s="7">
        <f t="shared" si="68"/>
        <v>492</v>
      </c>
      <c r="K345" s="9">
        <f t="shared" si="69"/>
        <v>45317</v>
      </c>
      <c r="L345" s="13">
        <f t="shared" si="70"/>
        <v>6280.15</v>
      </c>
      <c r="M345" s="13">
        <f t="shared" si="71"/>
        <v>9232.9</v>
      </c>
      <c r="N345" s="13">
        <f t="shared" si="72"/>
        <v>7416.7999999999993</v>
      </c>
      <c r="O345" s="13">
        <f t="shared" si="73"/>
        <v>7086.5999999999995</v>
      </c>
      <c r="P345" s="13">
        <f t="shared" si="74"/>
        <v>9404.35</v>
      </c>
      <c r="Q345" s="13">
        <f t="shared" si="75"/>
        <v>8851.9</v>
      </c>
      <c r="R345" s="13">
        <f t="shared" si="76"/>
        <v>6280.15</v>
      </c>
      <c r="S345" s="13">
        <f t="shared" si="77"/>
        <v>9404.35</v>
      </c>
      <c r="T345" s="13">
        <f t="shared" si="78"/>
        <v>3124.2000000000007</v>
      </c>
    </row>
    <row r="346" spans="1:20">
      <c r="A346" s="9">
        <v>45316</v>
      </c>
      <c r="B346" s="7">
        <f>_xlfn.IFNA(INDEX('Data ARA PJK'!$A$7:$AW$5000,MATCH(DATE('Graphs ARA PJK'!B$4,MONTH($A346),DAY($A346)),'Data ARA PJK'!$A$7:$A$5000,0), MATCH('Graphs ARA PJK'!B$3,'Data ARA PJK'!$A$3:$X$3,0)), B345)</f>
        <v>989</v>
      </c>
      <c r="C346" s="7">
        <f>_xlfn.IFNA(INDEX('Data ARA PJK'!$A$7:$AW$5000,MATCH(DATE('Graphs ARA PJK'!C$4,MONTH($A346),DAY($A346)),'Data ARA PJK'!$A$7:$A$5000,0), MATCH('Graphs ARA PJK'!B$3,'Data ARA PJK'!$A$3:$X$3,0)), C345)</f>
        <v>1454</v>
      </c>
      <c r="D346" s="7">
        <f>_xlfn.IFNA(INDEX('Data ARA PJK'!$A$7:$AW$5000,MATCH(DATE('Graphs ARA PJK'!D$4,MONTH($A346),DAY($A346)),'Data ARA PJK'!$A$7:$A$5000,0), MATCH('Graphs ARA PJK'!B$3,'Data ARA PJK'!$A$3:$X$3,0)), D345)</f>
        <v>1168</v>
      </c>
      <c r="E346" s="7">
        <f>_xlfn.IFNA(INDEX('Data ARA PJK'!$A$7:$AW$5000,MATCH(DATE('Graphs ARA PJK'!E$4,MONTH($A346),DAY($A346)),'Data ARA PJK'!$A$7:$A$5000,0), MATCH('Graphs ARA PJK'!B$3,'Data ARA PJK'!$A$3:$X$3,0)), E345)</f>
        <v>1116</v>
      </c>
      <c r="F346" s="7">
        <f>_xlfn.IFNA(INDEX('Data ARA PJK'!$A$7:$AW$5000,MATCH(DATE('Graphs ARA PJK'!F$4,MONTH($A346),DAY($A346)),'Data ARA PJK'!$A$7:$A$5000,0), MATCH('Graphs ARA PJK'!B$3,'Data ARA PJK'!$A$3:$X$3,0)), F345)</f>
        <v>1481</v>
      </c>
      <c r="G346" s="7">
        <f>_xlfn.IFNA(INDEX('Data ARA PJK'!$A$7:$AW$5000,MATCH(DATE('Graphs ARA PJK'!G$4,MONTH($A346),DAY($A346)),'Data ARA PJK'!$A$7:$A$5000,0), MATCH('Graphs ARA PJK'!B$3,'Data ARA PJK'!$A$3:$X$3,0)), G345)</f>
        <v>1394</v>
      </c>
      <c r="H346" s="7">
        <f t="shared" si="66"/>
        <v>989</v>
      </c>
      <c r="I346" s="7">
        <f t="shared" si="67"/>
        <v>1481</v>
      </c>
      <c r="J346" s="7">
        <f t="shared" si="68"/>
        <v>492</v>
      </c>
      <c r="K346" s="9">
        <f t="shared" si="69"/>
        <v>45316</v>
      </c>
      <c r="L346" s="13">
        <f t="shared" si="70"/>
        <v>6280.15</v>
      </c>
      <c r="M346" s="13">
        <f t="shared" si="71"/>
        <v>9232.9</v>
      </c>
      <c r="N346" s="13">
        <f t="shared" si="72"/>
        <v>7416.7999999999993</v>
      </c>
      <c r="O346" s="13">
        <f t="shared" si="73"/>
        <v>7086.5999999999995</v>
      </c>
      <c r="P346" s="13">
        <f t="shared" si="74"/>
        <v>9404.35</v>
      </c>
      <c r="Q346" s="13">
        <f t="shared" si="75"/>
        <v>8851.9</v>
      </c>
      <c r="R346" s="13">
        <f t="shared" si="76"/>
        <v>6280.15</v>
      </c>
      <c r="S346" s="13">
        <f t="shared" si="77"/>
        <v>9404.35</v>
      </c>
      <c r="T346" s="13">
        <f t="shared" si="78"/>
        <v>3124.2000000000007</v>
      </c>
    </row>
    <row r="347" spans="1:20">
      <c r="A347" s="9">
        <v>45315</v>
      </c>
      <c r="B347" s="7">
        <f>_xlfn.IFNA(INDEX('Data ARA PJK'!$A$7:$AW$5000,MATCH(DATE('Graphs ARA PJK'!B$4,MONTH($A347),DAY($A347)),'Data ARA PJK'!$A$7:$A$5000,0), MATCH('Graphs ARA PJK'!B$3,'Data ARA PJK'!$A$3:$X$3,0)), B346)</f>
        <v>1076</v>
      </c>
      <c r="C347" s="7">
        <f>_xlfn.IFNA(INDEX('Data ARA PJK'!$A$7:$AW$5000,MATCH(DATE('Graphs ARA PJK'!C$4,MONTH($A347),DAY($A347)),'Data ARA PJK'!$A$7:$A$5000,0), MATCH('Graphs ARA PJK'!B$3,'Data ARA PJK'!$A$3:$X$3,0)), C346)</f>
        <v>1454</v>
      </c>
      <c r="D347" s="7">
        <f>_xlfn.IFNA(INDEX('Data ARA PJK'!$A$7:$AW$5000,MATCH(DATE('Graphs ARA PJK'!D$4,MONTH($A347),DAY($A347)),'Data ARA PJK'!$A$7:$A$5000,0), MATCH('Graphs ARA PJK'!B$3,'Data ARA PJK'!$A$3:$X$3,0)), D346)</f>
        <v>1168</v>
      </c>
      <c r="E347" s="7">
        <f>_xlfn.IFNA(INDEX('Data ARA PJK'!$A$7:$AW$5000,MATCH(DATE('Graphs ARA PJK'!E$4,MONTH($A347),DAY($A347)),'Data ARA PJK'!$A$7:$A$5000,0), MATCH('Graphs ARA PJK'!B$3,'Data ARA PJK'!$A$3:$X$3,0)), E346)</f>
        <v>1116</v>
      </c>
      <c r="F347" s="7">
        <f>_xlfn.IFNA(INDEX('Data ARA PJK'!$A$7:$AW$5000,MATCH(DATE('Graphs ARA PJK'!F$4,MONTH($A347),DAY($A347)),'Data ARA PJK'!$A$7:$A$5000,0), MATCH('Graphs ARA PJK'!B$3,'Data ARA PJK'!$A$3:$X$3,0)), F346)</f>
        <v>1481</v>
      </c>
      <c r="G347" s="7">
        <f>_xlfn.IFNA(INDEX('Data ARA PJK'!$A$7:$AW$5000,MATCH(DATE('Graphs ARA PJK'!G$4,MONTH($A347),DAY($A347)),'Data ARA PJK'!$A$7:$A$5000,0), MATCH('Graphs ARA PJK'!B$3,'Data ARA PJK'!$A$3:$X$3,0)), G346)</f>
        <v>1418</v>
      </c>
      <c r="H347" s="7">
        <f t="shared" si="66"/>
        <v>1076</v>
      </c>
      <c r="I347" s="7">
        <f t="shared" si="67"/>
        <v>1481</v>
      </c>
      <c r="J347" s="7">
        <f t="shared" si="68"/>
        <v>405</v>
      </c>
      <c r="K347" s="9">
        <f t="shared" si="69"/>
        <v>45315</v>
      </c>
      <c r="L347" s="13">
        <f t="shared" si="70"/>
        <v>6832.5999999999995</v>
      </c>
      <c r="M347" s="13">
        <f t="shared" si="71"/>
        <v>9232.9</v>
      </c>
      <c r="N347" s="13">
        <f t="shared" si="72"/>
        <v>7416.7999999999993</v>
      </c>
      <c r="O347" s="13">
        <f t="shared" si="73"/>
        <v>7086.5999999999995</v>
      </c>
      <c r="P347" s="13">
        <f t="shared" si="74"/>
        <v>9404.35</v>
      </c>
      <c r="Q347" s="13">
        <f t="shared" si="75"/>
        <v>9004.2999999999993</v>
      </c>
      <c r="R347" s="13">
        <f t="shared" si="76"/>
        <v>6832.5999999999995</v>
      </c>
      <c r="S347" s="13">
        <f t="shared" si="77"/>
        <v>9404.35</v>
      </c>
      <c r="T347" s="13">
        <f t="shared" si="78"/>
        <v>2571.7500000000009</v>
      </c>
    </row>
    <row r="348" spans="1:20">
      <c r="A348" s="9">
        <v>45314</v>
      </c>
      <c r="B348" s="7">
        <f>_xlfn.IFNA(INDEX('Data ARA PJK'!$A$7:$AW$5000,MATCH(DATE('Graphs ARA PJK'!B$4,MONTH($A348),DAY($A348)),'Data ARA PJK'!$A$7:$A$5000,0), MATCH('Graphs ARA PJK'!B$3,'Data ARA PJK'!$A$3:$X$3,0)), B347)</f>
        <v>1076</v>
      </c>
      <c r="C348" s="7">
        <f>_xlfn.IFNA(INDEX('Data ARA PJK'!$A$7:$AW$5000,MATCH(DATE('Graphs ARA PJK'!C$4,MONTH($A348),DAY($A348)),'Data ARA PJK'!$A$7:$A$5000,0), MATCH('Graphs ARA PJK'!B$3,'Data ARA PJK'!$A$3:$X$3,0)), C347)</f>
        <v>1454</v>
      </c>
      <c r="D348" s="7">
        <f>_xlfn.IFNA(INDEX('Data ARA PJK'!$A$7:$AW$5000,MATCH(DATE('Graphs ARA PJK'!D$4,MONTH($A348),DAY($A348)),'Data ARA PJK'!$A$7:$A$5000,0), MATCH('Graphs ARA PJK'!B$3,'Data ARA PJK'!$A$3:$X$3,0)), D347)</f>
        <v>1168</v>
      </c>
      <c r="E348" s="7">
        <f>_xlfn.IFNA(INDEX('Data ARA PJK'!$A$7:$AW$5000,MATCH(DATE('Graphs ARA PJK'!E$4,MONTH($A348),DAY($A348)),'Data ARA PJK'!$A$7:$A$5000,0), MATCH('Graphs ARA PJK'!B$3,'Data ARA PJK'!$A$3:$X$3,0)), E347)</f>
        <v>1116</v>
      </c>
      <c r="F348" s="7">
        <f>_xlfn.IFNA(INDEX('Data ARA PJK'!$A$7:$AW$5000,MATCH(DATE('Graphs ARA PJK'!F$4,MONTH($A348),DAY($A348)),'Data ARA PJK'!$A$7:$A$5000,0), MATCH('Graphs ARA PJK'!B$3,'Data ARA PJK'!$A$3:$X$3,0)), F347)</f>
        <v>1481</v>
      </c>
      <c r="G348" s="7">
        <f>_xlfn.IFNA(INDEX('Data ARA PJK'!$A$7:$AW$5000,MATCH(DATE('Graphs ARA PJK'!G$4,MONTH($A348),DAY($A348)),'Data ARA PJK'!$A$7:$A$5000,0), MATCH('Graphs ARA PJK'!B$3,'Data ARA PJK'!$A$3:$X$3,0)), G347)</f>
        <v>1418</v>
      </c>
      <c r="H348" s="7">
        <f t="shared" si="66"/>
        <v>1076</v>
      </c>
      <c r="I348" s="7">
        <f t="shared" si="67"/>
        <v>1481</v>
      </c>
      <c r="J348" s="7">
        <f t="shared" si="68"/>
        <v>405</v>
      </c>
      <c r="K348" s="9">
        <f t="shared" si="69"/>
        <v>45314</v>
      </c>
      <c r="L348" s="13">
        <f t="shared" si="70"/>
        <v>6832.5999999999995</v>
      </c>
      <c r="M348" s="13">
        <f t="shared" si="71"/>
        <v>9232.9</v>
      </c>
      <c r="N348" s="13">
        <f t="shared" si="72"/>
        <v>7416.7999999999993</v>
      </c>
      <c r="O348" s="13">
        <f t="shared" si="73"/>
        <v>7086.5999999999995</v>
      </c>
      <c r="P348" s="13">
        <f t="shared" si="74"/>
        <v>9404.35</v>
      </c>
      <c r="Q348" s="13">
        <f t="shared" si="75"/>
        <v>9004.2999999999993</v>
      </c>
      <c r="R348" s="13">
        <f t="shared" si="76"/>
        <v>6832.5999999999995</v>
      </c>
      <c r="S348" s="13">
        <f t="shared" si="77"/>
        <v>9404.35</v>
      </c>
      <c r="T348" s="13">
        <f t="shared" si="78"/>
        <v>2571.7500000000009</v>
      </c>
    </row>
    <row r="349" spans="1:20">
      <c r="A349" s="9">
        <v>45313</v>
      </c>
      <c r="B349" s="7">
        <f>_xlfn.IFNA(INDEX('Data ARA PJK'!$A$7:$AW$5000,MATCH(DATE('Graphs ARA PJK'!B$4,MONTH($A349),DAY($A349)),'Data ARA PJK'!$A$7:$A$5000,0), MATCH('Graphs ARA PJK'!B$3,'Data ARA PJK'!$A$3:$X$3,0)), B348)</f>
        <v>1076</v>
      </c>
      <c r="C349" s="7">
        <f>_xlfn.IFNA(INDEX('Data ARA PJK'!$A$7:$AW$5000,MATCH(DATE('Graphs ARA PJK'!C$4,MONTH($A349),DAY($A349)),'Data ARA PJK'!$A$7:$A$5000,0), MATCH('Graphs ARA PJK'!B$3,'Data ARA PJK'!$A$3:$X$3,0)), C348)</f>
        <v>1371</v>
      </c>
      <c r="D349" s="7">
        <f>_xlfn.IFNA(INDEX('Data ARA PJK'!$A$7:$AW$5000,MATCH(DATE('Graphs ARA PJK'!D$4,MONTH($A349),DAY($A349)),'Data ARA PJK'!$A$7:$A$5000,0), MATCH('Graphs ARA PJK'!B$3,'Data ARA PJK'!$A$3:$X$3,0)), D348)</f>
        <v>1168</v>
      </c>
      <c r="E349" s="7">
        <f>_xlfn.IFNA(INDEX('Data ARA PJK'!$A$7:$AW$5000,MATCH(DATE('Graphs ARA PJK'!E$4,MONTH($A349),DAY($A349)),'Data ARA PJK'!$A$7:$A$5000,0), MATCH('Graphs ARA PJK'!B$3,'Data ARA PJK'!$A$3:$X$3,0)), E348)</f>
        <v>1116</v>
      </c>
      <c r="F349" s="7">
        <f>_xlfn.IFNA(INDEX('Data ARA PJK'!$A$7:$AW$5000,MATCH(DATE('Graphs ARA PJK'!F$4,MONTH($A349),DAY($A349)),'Data ARA PJK'!$A$7:$A$5000,0), MATCH('Graphs ARA PJK'!B$3,'Data ARA PJK'!$A$3:$X$3,0)), F348)</f>
        <v>1481</v>
      </c>
      <c r="G349" s="7">
        <f>_xlfn.IFNA(INDEX('Data ARA PJK'!$A$7:$AW$5000,MATCH(DATE('Graphs ARA PJK'!G$4,MONTH($A349),DAY($A349)),'Data ARA PJK'!$A$7:$A$5000,0), MATCH('Graphs ARA PJK'!B$3,'Data ARA PJK'!$A$3:$X$3,0)), G348)</f>
        <v>1418</v>
      </c>
      <c r="H349" s="7">
        <f t="shared" si="66"/>
        <v>1076</v>
      </c>
      <c r="I349" s="7">
        <f t="shared" si="67"/>
        <v>1481</v>
      </c>
      <c r="J349" s="7">
        <f t="shared" si="68"/>
        <v>405</v>
      </c>
      <c r="K349" s="9">
        <f t="shared" si="69"/>
        <v>45313</v>
      </c>
      <c r="L349" s="13">
        <f t="shared" si="70"/>
        <v>6832.5999999999995</v>
      </c>
      <c r="M349" s="13">
        <f t="shared" si="71"/>
        <v>8705.85</v>
      </c>
      <c r="N349" s="13">
        <f t="shared" si="72"/>
        <v>7416.7999999999993</v>
      </c>
      <c r="O349" s="13">
        <f t="shared" si="73"/>
        <v>7086.5999999999995</v>
      </c>
      <c r="P349" s="13">
        <f t="shared" si="74"/>
        <v>9404.35</v>
      </c>
      <c r="Q349" s="13">
        <f t="shared" si="75"/>
        <v>9004.2999999999993</v>
      </c>
      <c r="R349" s="13">
        <f t="shared" si="76"/>
        <v>6832.5999999999995</v>
      </c>
      <c r="S349" s="13">
        <f t="shared" si="77"/>
        <v>9404.35</v>
      </c>
      <c r="T349" s="13">
        <f t="shared" si="78"/>
        <v>2571.7500000000009</v>
      </c>
    </row>
    <row r="350" spans="1:20">
      <c r="A350" s="9">
        <v>45312</v>
      </c>
      <c r="B350" s="7">
        <f>_xlfn.IFNA(INDEX('Data ARA PJK'!$A$7:$AW$5000,MATCH(DATE('Graphs ARA PJK'!B$4,MONTH($A350),DAY($A350)),'Data ARA PJK'!$A$7:$A$5000,0), MATCH('Graphs ARA PJK'!B$3,'Data ARA PJK'!$A$3:$X$3,0)), B349)</f>
        <v>1076</v>
      </c>
      <c r="C350" s="7">
        <f>_xlfn.IFNA(INDEX('Data ARA PJK'!$A$7:$AW$5000,MATCH(DATE('Graphs ARA PJK'!C$4,MONTH($A350),DAY($A350)),'Data ARA PJK'!$A$7:$A$5000,0), MATCH('Graphs ARA PJK'!B$3,'Data ARA PJK'!$A$3:$X$3,0)), C349)</f>
        <v>1371</v>
      </c>
      <c r="D350" s="7">
        <f>_xlfn.IFNA(INDEX('Data ARA PJK'!$A$7:$AW$5000,MATCH(DATE('Graphs ARA PJK'!D$4,MONTH($A350),DAY($A350)),'Data ARA PJK'!$A$7:$A$5000,0), MATCH('Graphs ARA PJK'!B$3,'Data ARA PJK'!$A$3:$X$3,0)), D349)</f>
        <v>1101</v>
      </c>
      <c r="E350" s="7">
        <f>_xlfn.IFNA(INDEX('Data ARA PJK'!$A$7:$AW$5000,MATCH(DATE('Graphs ARA PJK'!E$4,MONTH($A350),DAY($A350)),'Data ARA PJK'!$A$7:$A$5000,0), MATCH('Graphs ARA PJK'!B$3,'Data ARA PJK'!$A$3:$X$3,0)), E349)</f>
        <v>1116</v>
      </c>
      <c r="F350" s="7">
        <f>_xlfn.IFNA(INDEX('Data ARA PJK'!$A$7:$AW$5000,MATCH(DATE('Graphs ARA PJK'!F$4,MONTH($A350),DAY($A350)),'Data ARA PJK'!$A$7:$A$5000,0), MATCH('Graphs ARA PJK'!B$3,'Data ARA PJK'!$A$3:$X$3,0)), F349)</f>
        <v>1481</v>
      </c>
      <c r="G350" s="7">
        <f>_xlfn.IFNA(INDEX('Data ARA PJK'!$A$7:$AW$5000,MATCH(DATE('Graphs ARA PJK'!G$4,MONTH($A350),DAY($A350)),'Data ARA PJK'!$A$7:$A$5000,0), MATCH('Graphs ARA PJK'!B$3,'Data ARA PJK'!$A$3:$X$3,0)), G349)</f>
        <v>1418</v>
      </c>
      <c r="H350" s="7">
        <f t="shared" si="66"/>
        <v>1076</v>
      </c>
      <c r="I350" s="7">
        <f t="shared" si="67"/>
        <v>1481</v>
      </c>
      <c r="J350" s="7">
        <f t="shared" si="68"/>
        <v>405</v>
      </c>
      <c r="K350" s="9">
        <f t="shared" si="69"/>
        <v>45312</v>
      </c>
      <c r="L350" s="13">
        <f t="shared" si="70"/>
        <v>6832.5999999999995</v>
      </c>
      <c r="M350" s="13">
        <f t="shared" si="71"/>
        <v>8705.85</v>
      </c>
      <c r="N350" s="13">
        <f t="shared" si="72"/>
        <v>6991.3499999999995</v>
      </c>
      <c r="O350" s="13">
        <f t="shared" si="73"/>
        <v>7086.5999999999995</v>
      </c>
      <c r="P350" s="13">
        <f t="shared" si="74"/>
        <v>9404.35</v>
      </c>
      <c r="Q350" s="13">
        <f t="shared" si="75"/>
        <v>9004.2999999999993</v>
      </c>
      <c r="R350" s="13">
        <f t="shared" si="76"/>
        <v>6832.5999999999995</v>
      </c>
      <c r="S350" s="13">
        <f t="shared" si="77"/>
        <v>9404.35</v>
      </c>
      <c r="T350" s="13">
        <f t="shared" si="78"/>
        <v>2571.7500000000009</v>
      </c>
    </row>
    <row r="351" spans="1:20">
      <c r="A351" s="9">
        <v>45311</v>
      </c>
      <c r="B351" s="7">
        <f>_xlfn.IFNA(INDEX('Data ARA PJK'!$A$7:$AW$5000,MATCH(DATE('Graphs ARA PJK'!B$4,MONTH($A351),DAY($A351)),'Data ARA PJK'!$A$7:$A$5000,0), MATCH('Graphs ARA PJK'!B$3,'Data ARA PJK'!$A$3:$X$3,0)), B350)</f>
        <v>1076</v>
      </c>
      <c r="C351" s="7">
        <f>_xlfn.IFNA(INDEX('Data ARA PJK'!$A$7:$AW$5000,MATCH(DATE('Graphs ARA PJK'!C$4,MONTH($A351),DAY($A351)),'Data ARA PJK'!$A$7:$A$5000,0), MATCH('Graphs ARA PJK'!B$3,'Data ARA PJK'!$A$3:$X$3,0)), C350)</f>
        <v>1371</v>
      </c>
      <c r="D351" s="7">
        <f>_xlfn.IFNA(INDEX('Data ARA PJK'!$A$7:$AW$5000,MATCH(DATE('Graphs ARA PJK'!D$4,MONTH($A351),DAY($A351)),'Data ARA PJK'!$A$7:$A$5000,0), MATCH('Graphs ARA PJK'!B$3,'Data ARA PJK'!$A$3:$X$3,0)), D350)</f>
        <v>1101</v>
      </c>
      <c r="E351" s="7">
        <f>_xlfn.IFNA(INDEX('Data ARA PJK'!$A$7:$AW$5000,MATCH(DATE('Graphs ARA PJK'!E$4,MONTH($A351),DAY($A351)),'Data ARA PJK'!$A$7:$A$5000,0), MATCH('Graphs ARA PJK'!B$3,'Data ARA PJK'!$A$3:$X$3,0)), E350)</f>
        <v>1143</v>
      </c>
      <c r="F351" s="7">
        <f>_xlfn.IFNA(INDEX('Data ARA PJK'!$A$7:$AW$5000,MATCH(DATE('Graphs ARA PJK'!F$4,MONTH($A351),DAY($A351)),'Data ARA PJK'!$A$7:$A$5000,0), MATCH('Graphs ARA PJK'!B$3,'Data ARA PJK'!$A$3:$X$3,0)), F350)</f>
        <v>1481</v>
      </c>
      <c r="G351" s="7">
        <f>_xlfn.IFNA(INDEX('Data ARA PJK'!$A$7:$AW$5000,MATCH(DATE('Graphs ARA PJK'!G$4,MONTH($A351),DAY($A351)),'Data ARA PJK'!$A$7:$A$5000,0), MATCH('Graphs ARA PJK'!B$3,'Data ARA PJK'!$A$3:$X$3,0)), G350)</f>
        <v>1418</v>
      </c>
      <c r="H351" s="7">
        <f t="shared" si="66"/>
        <v>1076</v>
      </c>
      <c r="I351" s="7">
        <f t="shared" si="67"/>
        <v>1481</v>
      </c>
      <c r="J351" s="7">
        <f t="shared" si="68"/>
        <v>405</v>
      </c>
      <c r="K351" s="9">
        <f t="shared" si="69"/>
        <v>45311</v>
      </c>
      <c r="L351" s="13">
        <f t="shared" si="70"/>
        <v>6832.5999999999995</v>
      </c>
      <c r="M351" s="13">
        <f t="shared" si="71"/>
        <v>8705.85</v>
      </c>
      <c r="N351" s="13">
        <f t="shared" si="72"/>
        <v>6991.3499999999995</v>
      </c>
      <c r="O351" s="13">
        <f t="shared" si="73"/>
        <v>7258.0499999999993</v>
      </c>
      <c r="P351" s="13">
        <f t="shared" si="74"/>
        <v>9404.35</v>
      </c>
      <c r="Q351" s="13">
        <f t="shared" si="75"/>
        <v>9004.2999999999993</v>
      </c>
      <c r="R351" s="13">
        <f t="shared" si="76"/>
        <v>6832.5999999999995</v>
      </c>
      <c r="S351" s="13">
        <f t="shared" si="77"/>
        <v>9404.35</v>
      </c>
      <c r="T351" s="13">
        <f t="shared" si="78"/>
        <v>2571.7500000000009</v>
      </c>
    </row>
    <row r="352" spans="1:20">
      <c r="A352" s="9">
        <v>45310</v>
      </c>
      <c r="B352" s="7">
        <f>_xlfn.IFNA(INDEX('Data ARA PJK'!$A$7:$AW$5000,MATCH(DATE('Graphs ARA PJK'!B$4,MONTH($A352),DAY($A352)),'Data ARA PJK'!$A$7:$A$5000,0), MATCH('Graphs ARA PJK'!B$3,'Data ARA PJK'!$A$3:$X$3,0)), B351)</f>
        <v>1076</v>
      </c>
      <c r="C352" s="7">
        <f>_xlfn.IFNA(INDEX('Data ARA PJK'!$A$7:$AW$5000,MATCH(DATE('Graphs ARA PJK'!C$4,MONTH($A352),DAY($A352)),'Data ARA PJK'!$A$7:$A$5000,0), MATCH('Graphs ARA PJK'!B$3,'Data ARA PJK'!$A$3:$X$3,0)), C351)</f>
        <v>1371</v>
      </c>
      <c r="D352" s="7">
        <f>_xlfn.IFNA(INDEX('Data ARA PJK'!$A$7:$AW$5000,MATCH(DATE('Graphs ARA PJK'!D$4,MONTH($A352),DAY($A352)),'Data ARA PJK'!$A$7:$A$5000,0), MATCH('Graphs ARA PJK'!B$3,'Data ARA PJK'!$A$3:$X$3,0)), D351)</f>
        <v>1101</v>
      </c>
      <c r="E352" s="7">
        <f>_xlfn.IFNA(INDEX('Data ARA PJK'!$A$7:$AW$5000,MATCH(DATE('Graphs ARA PJK'!E$4,MONTH($A352),DAY($A352)),'Data ARA PJK'!$A$7:$A$5000,0), MATCH('Graphs ARA PJK'!B$3,'Data ARA PJK'!$A$3:$X$3,0)), E351)</f>
        <v>1143</v>
      </c>
      <c r="F352" s="7">
        <f>_xlfn.IFNA(INDEX('Data ARA PJK'!$A$7:$AW$5000,MATCH(DATE('Graphs ARA PJK'!F$4,MONTH($A352),DAY($A352)),'Data ARA PJK'!$A$7:$A$5000,0), MATCH('Graphs ARA PJK'!B$3,'Data ARA PJK'!$A$3:$X$3,0)), F351)</f>
        <v>1379</v>
      </c>
      <c r="G352" s="7">
        <f>_xlfn.IFNA(INDEX('Data ARA PJK'!$A$7:$AW$5000,MATCH(DATE('Graphs ARA PJK'!G$4,MONTH($A352),DAY($A352)),'Data ARA PJK'!$A$7:$A$5000,0), MATCH('Graphs ARA PJK'!B$3,'Data ARA PJK'!$A$3:$X$3,0)), G351)</f>
        <v>1418</v>
      </c>
      <c r="H352" s="7">
        <f t="shared" si="66"/>
        <v>1076</v>
      </c>
      <c r="I352" s="7">
        <f t="shared" si="67"/>
        <v>1379</v>
      </c>
      <c r="J352" s="7">
        <f t="shared" si="68"/>
        <v>303</v>
      </c>
      <c r="K352" s="9">
        <f t="shared" si="69"/>
        <v>45310</v>
      </c>
      <c r="L352" s="13">
        <f t="shared" si="70"/>
        <v>6832.5999999999995</v>
      </c>
      <c r="M352" s="13">
        <f t="shared" si="71"/>
        <v>8705.85</v>
      </c>
      <c r="N352" s="13">
        <f t="shared" si="72"/>
        <v>6991.3499999999995</v>
      </c>
      <c r="O352" s="13">
        <f t="shared" si="73"/>
        <v>7258.0499999999993</v>
      </c>
      <c r="P352" s="13">
        <f t="shared" si="74"/>
        <v>8756.65</v>
      </c>
      <c r="Q352" s="13">
        <f t="shared" si="75"/>
        <v>9004.2999999999993</v>
      </c>
      <c r="R352" s="13">
        <f t="shared" si="76"/>
        <v>6832.5999999999995</v>
      </c>
      <c r="S352" s="13">
        <f t="shared" si="77"/>
        <v>8756.65</v>
      </c>
      <c r="T352" s="13">
        <f t="shared" si="78"/>
        <v>1924.0500000000002</v>
      </c>
    </row>
    <row r="353" spans="1:20">
      <c r="A353" s="9">
        <v>45309</v>
      </c>
      <c r="B353" s="7">
        <f>_xlfn.IFNA(INDEX('Data ARA PJK'!$A$7:$AW$5000,MATCH(DATE('Graphs ARA PJK'!B$4,MONTH($A353),DAY($A353)),'Data ARA PJK'!$A$7:$A$5000,0), MATCH('Graphs ARA PJK'!B$3,'Data ARA PJK'!$A$3:$X$3,0)), B352)</f>
        <v>1076</v>
      </c>
      <c r="C353" s="7">
        <f>_xlfn.IFNA(INDEX('Data ARA PJK'!$A$7:$AW$5000,MATCH(DATE('Graphs ARA PJK'!C$4,MONTH($A353),DAY($A353)),'Data ARA PJK'!$A$7:$A$5000,0), MATCH('Graphs ARA PJK'!B$3,'Data ARA PJK'!$A$3:$X$3,0)), C352)</f>
        <v>1371</v>
      </c>
      <c r="D353" s="7">
        <f>_xlfn.IFNA(INDEX('Data ARA PJK'!$A$7:$AW$5000,MATCH(DATE('Graphs ARA PJK'!D$4,MONTH($A353),DAY($A353)),'Data ARA PJK'!$A$7:$A$5000,0), MATCH('Graphs ARA PJK'!B$3,'Data ARA PJK'!$A$3:$X$3,0)), D352)</f>
        <v>1101</v>
      </c>
      <c r="E353" s="7">
        <f>_xlfn.IFNA(INDEX('Data ARA PJK'!$A$7:$AW$5000,MATCH(DATE('Graphs ARA PJK'!E$4,MONTH($A353),DAY($A353)),'Data ARA PJK'!$A$7:$A$5000,0), MATCH('Graphs ARA PJK'!B$3,'Data ARA PJK'!$A$3:$X$3,0)), E352)</f>
        <v>1143</v>
      </c>
      <c r="F353" s="7">
        <f>_xlfn.IFNA(INDEX('Data ARA PJK'!$A$7:$AW$5000,MATCH(DATE('Graphs ARA PJK'!F$4,MONTH($A353),DAY($A353)),'Data ARA PJK'!$A$7:$A$5000,0), MATCH('Graphs ARA PJK'!B$3,'Data ARA PJK'!$A$3:$X$3,0)), F352)</f>
        <v>1379</v>
      </c>
      <c r="G353" s="7">
        <f>_xlfn.IFNA(INDEX('Data ARA PJK'!$A$7:$AW$5000,MATCH(DATE('Graphs ARA PJK'!G$4,MONTH($A353),DAY($A353)),'Data ARA PJK'!$A$7:$A$5000,0), MATCH('Graphs ARA PJK'!B$3,'Data ARA PJK'!$A$3:$X$3,0)), G352)</f>
        <v>1418</v>
      </c>
      <c r="H353" s="7">
        <f t="shared" si="66"/>
        <v>1076</v>
      </c>
      <c r="I353" s="7">
        <f t="shared" si="67"/>
        <v>1379</v>
      </c>
      <c r="J353" s="7">
        <f t="shared" si="68"/>
        <v>303</v>
      </c>
      <c r="K353" s="9">
        <f t="shared" si="69"/>
        <v>45309</v>
      </c>
      <c r="L353" s="13">
        <f t="shared" si="70"/>
        <v>6832.5999999999995</v>
      </c>
      <c r="M353" s="13">
        <f t="shared" si="71"/>
        <v>8705.85</v>
      </c>
      <c r="N353" s="13">
        <f t="shared" si="72"/>
        <v>6991.3499999999995</v>
      </c>
      <c r="O353" s="13">
        <f t="shared" si="73"/>
        <v>7258.0499999999993</v>
      </c>
      <c r="P353" s="13">
        <f t="shared" si="74"/>
        <v>8756.65</v>
      </c>
      <c r="Q353" s="13">
        <f t="shared" si="75"/>
        <v>9004.2999999999993</v>
      </c>
      <c r="R353" s="13">
        <f t="shared" si="76"/>
        <v>6832.5999999999995</v>
      </c>
      <c r="S353" s="13">
        <f t="shared" si="77"/>
        <v>8756.65</v>
      </c>
      <c r="T353" s="13">
        <f t="shared" si="78"/>
        <v>1924.0500000000002</v>
      </c>
    </row>
    <row r="354" spans="1:20">
      <c r="A354" s="9">
        <v>45308</v>
      </c>
      <c r="B354" s="7">
        <f>_xlfn.IFNA(INDEX('Data ARA PJK'!$A$7:$AW$5000,MATCH(DATE('Graphs ARA PJK'!B$4,MONTH($A354),DAY($A354)),'Data ARA PJK'!$A$7:$A$5000,0), MATCH('Graphs ARA PJK'!B$3,'Data ARA PJK'!$A$3:$X$3,0)), B353)</f>
        <v>1184</v>
      </c>
      <c r="C354" s="7">
        <f>_xlfn.IFNA(INDEX('Data ARA PJK'!$A$7:$AW$5000,MATCH(DATE('Graphs ARA PJK'!C$4,MONTH($A354),DAY($A354)),'Data ARA PJK'!$A$7:$A$5000,0), MATCH('Graphs ARA PJK'!B$3,'Data ARA PJK'!$A$3:$X$3,0)), C353)</f>
        <v>1371</v>
      </c>
      <c r="D354" s="7">
        <f>_xlfn.IFNA(INDEX('Data ARA PJK'!$A$7:$AW$5000,MATCH(DATE('Graphs ARA PJK'!D$4,MONTH($A354),DAY($A354)),'Data ARA PJK'!$A$7:$A$5000,0), MATCH('Graphs ARA PJK'!B$3,'Data ARA PJK'!$A$3:$X$3,0)), D353)</f>
        <v>1101</v>
      </c>
      <c r="E354" s="7">
        <f>_xlfn.IFNA(INDEX('Data ARA PJK'!$A$7:$AW$5000,MATCH(DATE('Graphs ARA PJK'!E$4,MONTH($A354),DAY($A354)),'Data ARA PJK'!$A$7:$A$5000,0), MATCH('Graphs ARA PJK'!B$3,'Data ARA PJK'!$A$3:$X$3,0)), E353)</f>
        <v>1143</v>
      </c>
      <c r="F354" s="7">
        <f>_xlfn.IFNA(INDEX('Data ARA PJK'!$A$7:$AW$5000,MATCH(DATE('Graphs ARA PJK'!F$4,MONTH($A354),DAY($A354)),'Data ARA PJK'!$A$7:$A$5000,0), MATCH('Graphs ARA PJK'!B$3,'Data ARA PJK'!$A$3:$X$3,0)), F353)</f>
        <v>1379</v>
      </c>
      <c r="G354" s="7">
        <f>_xlfn.IFNA(INDEX('Data ARA PJK'!$A$7:$AW$5000,MATCH(DATE('Graphs ARA PJK'!G$4,MONTH($A354),DAY($A354)),'Data ARA PJK'!$A$7:$A$5000,0), MATCH('Graphs ARA PJK'!B$3,'Data ARA PJK'!$A$3:$X$3,0)), G353)</f>
        <v>1454</v>
      </c>
      <c r="H354" s="7">
        <f t="shared" si="66"/>
        <v>1101</v>
      </c>
      <c r="I354" s="7">
        <f t="shared" si="67"/>
        <v>1379</v>
      </c>
      <c r="J354" s="7">
        <f t="shared" si="68"/>
        <v>278</v>
      </c>
      <c r="K354" s="9">
        <f t="shared" si="69"/>
        <v>45308</v>
      </c>
      <c r="L354" s="13">
        <f t="shared" si="70"/>
        <v>7518.4</v>
      </c>
      <c r="M354" s="13">
        <f t="shared" si="71"/>
        <v>8705.85</v>
      </c>
      <c r="N354" s="13">
        <f t="shared" si="72"/>
        <v>6991.3499999999995</v>
      </c>
      <c r="O354" s="13">
        <f t="shared" si="73"/>
        <v>7258.0499999999993</v>
      </c>
      <c r="P354" s="13">
        <f t="shared" si="74"/>
        <v>8756.65</v>
      </c>
      <c r="Q354" s="13">
        <f t="shared" si="75"/>
        <v>9232.9</v>
      </c>
      <c r="R354" s="13">
        <f t="shared" si="76"/>
        <v>6991.3499999999995</v>
      </c>
      <c r="S354" s="13">
        <f t="shared" si="77"/>
        <v>8756.65</v>
      </c>
      <c r="T354" s="13">
        <f t="shared" si="78"/>
        <v>1765.3000000000002</v>
      </c>
    </row>
    <row r="355" spans="1:20">
      <c r="A355" s="9">
        <v>45307</v>
      </c>
      <c r="B355" s="7">
        <f>_xlfn.IFNA(INDEX('Data ARA PJK'!$A$7:$AW$5000,MATCH(DATE('Graphs ARA PJK'!B$4,MONTH($A355),DAY($A355)),'Data ARA PJK'!$A$7:$A$5000,0), MATCH('Graphs ARA PJK'!B$3,'Data ARA PJK'!$A$3:$X$3,0)), B354)</f>
        <v>1184</v>
      </c>
      <c r="C355" s="7">
        <f>_xlfn.IFNA(INDEX('Data ARA PJK'!$A$7:$AW$5000,MATCH(DATE('Graphs ARA PJK'!C$4,MONTH($A355),DAY($A355)),'Data ARA PJK'!$A$7:$A$5000,0), MATCH('Graphs ARA PJK'!B$3,'Data ARA PJK'!$A$3:$X$3,0)), C354)</f>
        <v>1371</v>
      </c>
      <c r="D355" s="7">
        <f>_xlfn.IFNA(INDEX('Data ARA PJK'!$A$7:$AW$5000,MATCH(DATE('Graphs ARA PJK'!D$4,MONTH($A355),DAY($A355)),'Data ARA PJK'!$A$7:$A$5000,0), MATCH('Graphs ARA PJK'!B$3,'Data ARA PJK'!$A$3:$X$3,0)), D354)</f>
        <v>1101</v>
      </c>
      <c r="E355" s="7">
        <f>_xlfn.IFNA(INDEX('Data ARA PJK'!$A$7:$AW$5000,MATCH(DATE('Graphs ARA PJK'!E$4,MONTH($A355),DAY($A355)),'Data ARA PJK'!$A$7:$A$5000,0), MATCH('Graphs ARA PJK'!B$3,'Data ARA PJK'!$A$3:$X$3,0)), E354)</f>
        <v>1143</v>
      </c>
      <c r="F355" s="7">
        <f>_xlfn.IFNA(INDEX('Data ARA PJK'!$A$7:$AW$5000,MATCH(DATE('Graphs ARA PJK'!F$4,MONTH($A355),DAY($A355)),'Data ARA PJK'!$A$7:$A$5000,0), MATCH('Graphs ARA PJK'!B$3,'Data ARA PJK'!$A$3:$X$3,0)), F354)</f>
        <v>1379</v>
      </c>
      <c r="G355" s="7">
        <f>_xlfn.IFNA(INDEX('Data ARA PJK'!$A$7:$AW$5000,MATCH(DATE('Graphs ARA PJK'!G$4,MONTH($A355),DAY($A355)),'Data ARA PJK'!$A$7:$A$5000,0), MATCH('Graphs ARA PJK'!B$3,'Data ARA PJK'!$A$3:$X$3,0)), G354)</f>
        <v>1454</v>
      </c>
      <c r="H355" s="7">
        <f t="shared" si="66"/>
        <v>1101</v>
      </c>
      <c r="I355" s="7">
        <f t="shared" si="67"/>
        <v>1379</v>
      </c>
      <c r="J355" s="7">
        <f t="shared" si="68"/>
        <v>278</v>
      </c>
      <c r="K355" s="9">
        <f t="shared" si="69"/>
        <v>45307</v>
      </c>
      <c r="L355" s="13">
        <f t="shared" si="70"/>
        <v>7518.4</v>
      </c>
      <c r="M355" s="13">
        <f t="shared" si="71"/>
        <v>8705.85</v>
      </c>
      <c r="N355" s="13">
        <f t="shared" si="72"/>
        <v>6991.3499999999995</v>
      </c>
      <c r="O355" s="13">
        <f t="shared" si="73"/>
        <v>7258.0499999999993</v>
      </c>
      <c r="P355" s="13">
        <f t="shared" si="74"/>
        <v>8756.65</v>
      </c>
      <c r="Q355" s="13">
        <f t="shared" si="75"/>
        <v>9232.9</v>
      </c>
      <c r="R355" s="13">
        <f t="shared" si="76"/>
        <v>6991.3499999999995</v>
      </c>
      <c r="S355" s="13">
        <f t="shared" si="77"/>
        <v>8756.65</v>
      </c>
      <c r="T355" s="13">
        <f t="shared" si="78"/>
        <v>1765.3000000000002</v>
      </c>
    </row>
    <row r="356" spans="1:20">
      <c r="A356" s="9">
        <v>45306</v>
      </c>
      <c r="B356" s="7">
        <f>_xlfn.IFNA(INDEX('Data ARA PJK'!$A$7:$AW$5000,MATCH(DATE('Graphs ARA PJK'!B$4,MONTH($A356),DAY($A356)),'Data ARA PJK'!$A$7:$A$5000,0), MATCH('Graphs ARA PJK'!B$3,'Data ARA PJK'!$A$3:$X$3,0)), B355)</f>
        <v>1184</v>
      </c>
      <c r="C356" s="7">
        <f>_xlfn.IFNA(INDEX('Data ARA PJK'!$A$7:$AW$5000,MATCH(DATE('Graphs ARA PJK'!C$4,MONTH($A356),DAY($A356)),'Data ARA PJK'!$A$7:$A$5000,0), MATCH('Graphs ARA PJK'!B$3,'Data ARA PJK'!$A$3:$X$3,0)), C355)</f>
        <v>1125</v>
      </c>
      <c r="D356" s="7">
        <f>_xlfn.IFNA(INDEX('Data ARA PJK'!$A$7:$AW$5000,MATCH(DATE('Graphs ARA PJK'!D$4,MONTH($A356),DAY($A356)),'Data ARA PJK'!$A$7:$A$5000,0), MATCH('Graphs ARA PJK'!B$3,'Data ARA PJK'!$A$3:$X$3,0)), D355)</f>
        <v>1101</v>
      </c>
      <c r="E356" s="7">
        <f>_xlfn.IFNA(INDEX('Data ARA PJK'!$A$7:$AW$5000,MATCH(DATE('Graphs ARA PJK'!E$4,MONTH($A356),DAY($A356)),'Data ARA PJK'!$A$7:$A$5000,0), MATCH('Graphs ARA PJK'!B$3,'Data ARA PJK'!$A$3:$X$3,0)), E355)</f>
        <v>1143</v>
      </c>
      <c r="F356" s="7">
        <f>_xlfn.IFNA(INDEX('Data ARA PJK'!$A$7:$AW$5000,MATCH(DATE('Graphs ARA PJK'!F$4,MONTH($A356),DAY($A356)),'Data ARA PJK'!$A$7:$A$5000,0), MATCH('Graphs ARA PJK'!B$3,'Data ARA PJK'!$A$3:$X$3,0)), F355)</f>
        <v>1379</v>
      </c>
      <c r="G356" s="7">
        <f>_xlfn.IFNA(INDEX('Data ARA PJK'!$A$7:$AW$5000,MATCH(DATE('Graphs ARA PJK'!G$4,MONTH($A356),DAY($A356)),'Data ARA PJK'!$A$7:$A$5000,0), MATCH('Graphs ARA PJK'!B$3,'Data ARA PJK'!$A$3:$X$3,0)), G355)</f>
        <v>1454</v>
      </c>
      <c r="H356" s="7">
        <f t="shared" si="66"/>
        <v>1101</v>
      </c>
      <c r="I356" s="7">
        <f t="shared" si="67"/>
        <v>1379</v>
      </c>
      <c r="J356" s="7">
        <f t="shared" si="68"/>
        <v>278</v>
      </c>
      <c r="K356" s="9">
        <f t="shared" si="69"/>
        <v>45306</v>
      </c>
      <c r="L356" s="13">
        <f t="shared" si="70"/>
        <v>7518.4</v>
      </c>
      <c r="M356" s="13">
        <f t="shared" si="71"/>
        <v>7143.75</v>
      </c>
      <c r="N356" s="13">
        <f t="shared" si="72"/>
        <v>6991.3499999999995</v>
      </c>
      <c r="O356" s="13">
        <f t="shared" si="73"/>
        <v>7258.0499999999993</v>
      </c>
      <c r="P356" s="13">
        <f t="shared" si="74"/>
        <v>8756.65</v>
      </c>
      <c r="Q356" s="13">
        <f t="shared" si="75"/>
        <v>9232.9</v>
      </c>
      <c r="R356" s="13">
        <f t="shared" si="76"/>
        <v>6991.3499999999995</v>
      </c>
      <c r="S356" s="13">
        <f t="shared" si="77"/>
        <v>8756.65</v>
      </c>
      <c r="T356" s="13">
        <f t="shared" si="78"/>
        <v>1765.3000000000002</v>
      </c>
    </row>
    <row r="357" spans="1:20">
      <c r="A357" s="9">
        <v>45305</v>
      </c>
      <c r="B357" s="7">
        <f>_xlfn.IFNA(INDEX('Data ARA PJK'!$A$7:$AW$5000,MATCH(DATE('Graphs ARA PJK'!B$4,MONTH($A357),DAY($A357)),'Data ARA PJK'!$A$7:$A$5000,0), MATCH('Graphs ARA PJK'!B$3,'Data ARA PJK'!$A$3:$X$3,0)), B356)</f>
        <v>1184</v>
      </c>
      <c r="C357" s="7">
        <f>_xlfn.IFNA(INDEX('Data ARA PJK'!$A$7:$AW$5000,MATCH(DATE('Graphs ARA PJK'!C$4,MONTH($A357),DAY($A357)),'Data ARA PJK'!$A$7:$A$5000,0), MATCH('Graphs ARA PJK'!B$3,'Data ARA PJK'!$A$3:$X$3,0)), C356)</f>
        <v>1125</v>
      </c>
      <c r="D357" s="7">
        <f>_xlfn.IFNA(INDEX('Data ARA PJK'!$A$7:$AW$5000,MATCH(DATE('Graphs ARA PJK'!D$4,MONTH($A357),DAY($A357)),'Data ARA PJK'!$A$7:$A$5000,0), MATCH('Graphs ARA PJK'!B$3,'Data ARA PJK'!$A$3:$X$3,0)), D356)</f>
        <v>1033</v>
      </c>
      <c r="E357" s="7">
        <f>_xlfn.IFNA(INDEX('Data ARA PJK'!$A$7:$AW$5000,MATCH(DATE('Graphs ARA PJK'!E$4,MONTH($A357),DAY($A357)),'Data ARA PJK'!$A$7:$A$5000,0), MATCH('Graphs ARA PJK'!B$3,'Data ARA PJK'!$A$3:$X$3,0)), E356)</f>
        <v>1143</v>
      </c>
      <c r="F357" s="7">
        <f>_xlfn.IFNA(INDEX('Data ARA PJK'!$A$7:$AW$5000,MATCH(DATE('Graphs ARA PJK'!F$4,MONTH($A357),DAY($A357)),'Data ARA PJK'!$A$7:$A$5000,0), MATCH('Graphs ARA PJK'!B$3,'Data ARA PJK'!$A$3:$X$3,0)), F356)</f>
        <v>1379</v>
      </c>
      <c r="G357" s="7">
        <f>_xlfn.IFNA(INDEX('Data ARA PJK'!$A$7:$AW$5000,MATCH(DATE('Graphs ARA PJK'!G$4,MONTH($A357),DAY($A357)),'Data ARA PJK'!$A$7:$A$5000,0), MATCH('Graphs ARA PJK'!B$3,'Data ARA PJK'!$A$3:$X$3,0)), G356)</f>
        <v>1454</v>
      </c>
      <c r="H357" s="7">
        <f t="shared" si="66"/>
        <v>1033</v>
      </c>
      <c r="I357" s="7">
        <f t="shared" si="67"/>
        <v>1379</v>
      </c>
      <c r="J357" s="7">
        <f t="shared" si="68"/>
        <v>346</v>
      </c>
      <c r="K357" s="9">
        <f t="shared" si="69"/>
        <v>45305</v>
      </c>
      <c r="L357" s="13">
        <f t="shared" si="70"/>
        <v>7518.4</v>
      </c>
      <c r="M357" s="13">
        <f t="shared" si="71"/>
        <v>7143.75</v>
      </c>
      <c r="N357" s="13">
        <f t="shared" si="72"/>
        <v>6559.5499999999993</v>
      </c>
      <c r="O357" s="13">
        <f t="shared" si="73"/>
        <v>7258.0499999999993</v>
      </c>
      <c r="P357" s="13">
        <f t="shared" si="74"/>
        <v>8756.65</v>
      </c>
      <c r="Q357" s="13">
        <f t="shared" si="75"/>
        <v>9232.9</v>
      </c>
      <c r="R357" s="13">
        <f t="shared" si="76"/>
        <v>6559.5499999999993</v>
      </c>
      <c r="S357" s="13">
        <f t="shared" si="77"/>
        <v>8756.65</v>
      </c>
      <c r="T357" s="13">
        <f t="shared" si="78"/>
        <v>2197.1000000000004</v>
      </c>
    </row>
    <row r="358" spans="1:20">
      <c r="A358" s="9">
        <v>45304</v>
      </c>
      <c r="B358" s="7">
        <f>_xlfn.IFNA(INDEX('Data ARA PJK'!$A$7:$AW$5000,MATCH(DATE('Graphs ARA PJK'!B$4,MONTH($A358),DAY($A358)),'Data ARA PJK'!$A$7:$A$5000,0), MATCH('Graphs ARA PJK'!B$3,'Data ARA PJK'!$A$3:$X$3,0)), B357)</f>
        <v>1184</v>
      </c>
      <c r="C358" s="7">
        <f>_xlfn.IFNA(INDEX('Data ARA PJK'!$A$7:$AW$5000,MATCH(DATE('Graphs ARA PJK'!C$4,MONTH($A358),DAY($A358)),'Data ARA PJK'!$A$7:$A$5000,0), MATCH('Graphs ARA PJK'!B$3,'Data ARA PJK'!$A$3:$X$3,0)), C357)</f>
        <v>1125</v>
      </c>
      <c r="D358" s="7">
        <f>_xlfn.IFNA(INDEX('Data ARA PJK'!$A$7:$AW$5000,MATCH(DATE('Graphs ARA PJK'!D$4,MONTH($A358),DAY($A358)),'Data ARA PJK'!$A$7:$A$5000,0), MATCH('Graphs ARA PJK'!B$3,'Data ARA PJK'!$A$3:$X$3,0)), D357)</f>
        <v>1033</v>
      </c>
      <c r="E358" s="7">
        <f>_xlfn.IFNA(INDEX('Data ARA PJK'!$A$7:$AW$5000,MATCH(DATE('Graphs ARA PJK'!E$4,MONTH($A358),DAY($A358)),'Data ARA PJK'!$A$7:$A$5000,0), MATCH('Graphs ARA PJK'!B$3,'Data ARA PJK'!$A$3:$X$3,0)), E357)</f>
        <v>1172</v>
      </c>
      <c r="F358" s="7">
        <f>_xlfn.IFNA(INDEX('Data ARA PJK'!$A$7:$AW$5000,MATCH(DATE('Graphs ARA PJK'!F$4,MONTH($A358),DAY($A358)),'Data ARA PJK'!$A$7:$A$5000,0), MATCH('Graphs ARA PJK'!B$3,'Data ARA PJK'!$A$3:$X$3,0)), F357)</f>
        <v>1379</v>
      </c>
      <c r="G358" s="7">
        <f>_xlfn.IFNA(INDEX('Data ARA PJK'!$A$7:$AW$5000,MATCH(DATE('Graphs ARA PJK'!G$4,MONTH($A358),DAY($A358)),'Data ARA PJK'!$A$7:$A$5000,0), MATCH('Graphs ARA PJK'!B$3,'Data ARA PJK'!$A$3:$X$3,0)), G357)</f>
        <v>1454</v>
      </c>
      <c r="H358" s="7">
        <f t="shared" si="66"/>
        <v>1033</v>
      </c>
      <c r="I358" s="7">
        <f t="shared" si="67"/>
        <v>1379</v>
      </c>
      <c r="J358" s="7">
        <f t="shared" si="68"/>
        <v>346</v>
      </c>
      <c r="K358" s="9">
        <f t="shared" si="69"/>
        <v>45304</v>
      </c>
      <c r="L358" s="13">
        <f t="shared" si="70"/>
        <v>7518.4</v>
      </c>
      <c r="M358" s="13">
        <f t="shared" si="71"/>
        <v>7143.75</v>
      </c>
      <c r="N358" s="13">
        <f t="shared" si="72"/>
        <v>6559.5499999999993</v>
      </c>
      <c r="O358" s="13">
        <f t="shared" si="73"/>
        <v>7442.2</v>
      </c>
      <c r="P358" s="13">
        <f t="shared" si="74"/>
        <v>8756.65</v>
      </c>
      <c r="Q358" s="13">
        <f t="shared" si="75"/>
        <v>9232.9</v>
      </c>
      <c r="R358" s="13">
        <f t="shared" si="76"/>
        <v>6559.5499999999993</v>
      </c>
      <c r="S358" s="13">
        <f t="shared" si="77"/>
        <v>8756.65</v>
      </c>
      <c r="T358" s="13">
        <f t="shared" si="78"/>
        <v>2197.1000000000004</v>
      </c>
    </row>
    <row r="359" spans="1:20">
      <c r="A359" s="9">
        <v>45303</v>
      </c>
      <c r="B359" s="7">
        <f>_xlfn.IFNA(INDEX('Data ARA PJK'!$A$7:$AW$5000,MATCH(DATE('Graphs ARA PJK'!B$4,MONTH($A359),DAY($A359)),'Data ARA PJK'!$A$7:$A$5000,0), MATCH('Graphs ARA PJK'!B$3,'Data ARA PJK'!$A$3:$X$3,0)), B358)</f>
        <v>1184</v>
      </c>
      <c r="C359" s="7">
        <f>_xlfn.IFNA(INDEX('Data ARA PJK'!$A$7:$AW$5000,MATCH(DATE('Graphs ARA PJK'!C$4,MONTH($A359),DAY($A359)),'Data ARA PJK'!$A$7:$A$5000,0), MATCH('Graphs ARA PJK'!B$3,'Data ARA PJK'!$A$3:$X$3,0)), C358)</f>
        <v>1125</v>
      </c>
      <c r="D359" s="7">
        <f>_xlfn.IFNA(INDEX('Data ARA PJK'!$A$7:$AW$5000,MATCH(DATE('Graphs ARA PJK'!D$4,MONTH($A359),DAY($A359)),'Data ARA PJK'!$A$7:$A$5000,0), MATCH('Graphs ARA PJK'!B$3,'Data ARA PJK'!$A$3:$X$3,0)), D358)</f>
        <v>1033</v>
      </c>
      <c r="E359" s="7">
        <f>_xlfn.IFNA(INDEX('Data ARA PJK'!$A$7:$AW$5000,MATCH(DATE('Graphs ARA PJK'!E$4,MONTH($A359),DAY($A359)),'Data ARA PJK'!$A$7:$A$5000,0), MATCH('Graphs ARA PJK'!B$3,'Data ARA PJK'!$A$3:$X$3,0)), E358)</f>
        <v>1172</v>
      </c>
      <c r="F359" s="7">
        <f>_xlfn.IFNA(INDEX('Data ARA PJK'!$A$7:$AW$5000,MATCH(DATE('Graphs ARA PJK'!F$4,MONTH($A359),DAY($A359)),'Data ARA PJK'!$A$7:$A$5000,0), MATCH('Graphs ARA PJK'!B$3,'Data ARA PJK'!$A$3:$X$3,0)), F358)</f>
        <v>1447</v>
      </c>
      <c r="G359" s="7">
        <f>_xlfn.IFNA(INDEX('Data ARA PJK'!$A$7:$AW$5000,MATCH(DATE('Graphs ARA PJK'!G$4,MONTH($A359),DAY($A359)),'Data ARA PJK'!$A$7:$A$5000,0), MATCH('Graphs ARA PJK'!B$3,'Data ARA PJK'!$A$3:$X$3,0)), G358)</f>
        <v>1454</v>
      </c>
      <c r="H359" s="7">
        <f t="shared" si="66"/>
        <v>1033</v>
      </c>
      <c r="I359" s="7">
        <f t="shared" si="67"/>
        <v>1447</v>
      </c>
      <c r="J359" s="7">
        <f t="shared" si="68"/>
        <v>414</v>
      </c>
      <c r="K359" s="9">
        <f t="shared" si="69"/>
        <v>45303</v>
      </c>
      <c r="L359" s="13">
        <f t="shared" si="70"/>
        <v>7518.4</v>
      </c>
      <c r="M359" s="13">
        <f t="shared" si="71"/>
        <v>7143.75</v>
      </c>
      <c r="N359" s="13">
        <f t="shared" si="72"/>
        <v>6559.5499999999993</v>
      </c>
      <c r="O359" s="13">
        <f t="shared" si="73"/>
        <v>7442.2</v>
      </c>
      <c r="P359" s="13">
        <f t="shared" si="74"/>
        <v>9188.4499999999989</v>
      </c>
      <c r="Q359" s="13">
        <f t="shared" si="75"/>
        <v>9232.9</v>
      </c>
      <c r="R359" s="13">
        <f t="shared" si="76"/>
        <v>6559.5499999999993</v>
      </c>
      <c r="S359" s="13">
        <f t="shared" si="77"/>
        <v>9188.4499999999989</v>
      </c>
      <c r="T359" s="13">
        <f t="shared" si="78"/>
        <v>2628.8999999999996</v>
      </c>
    </row>
    <row r="360" spans="1:20">
      <c r="A360" s="9">
        <v>45302</v>
      </c>
      <c r="B360" s="7">
        <f>_xlfn.IFNA(INDEX('Data ARA PJK'!$A$7:$AW$5000,MATCH(DATE('Graphs ARA PJK'!B$4,MONTH($A360),DAY($A360)),'Data ARA PJK'!$A$7:$A$5000,0), MATCH('Graphs ARA PJK'!B$3,'Data ARA PJK'!$A$3:$X$3,0)), B359)</f>
        <v>1184</v>
      </c>
      <c r="C360" s="7">
        <f>_xlfn.IFNA(INDEX('Data ARA PJK'!$A$7:$AW$5000,MATCH(DATE('Graphs ARA PJK'!C$4,MONTH($A360),DAY($A360)),'Data ARA PJK'!$A$7:$A$5000,0), MATCH('Graphs ARA PJK'!B$3,'Data ARA PJK'!$A$3:$X$3,0)), C359)</f>
        <v>1125</v>
      </c>
      <c r="D360" s="7">
        <f>_xlfn.IFNA(INDEX('Data ARA PJK'!$A$7:$AW$5000,MATCH(DATE('Graphs ARA PJK'!D$4,MONTH($A360),DAY($A360)),'Data ARA PJK'!$A$7:$A$5000,0), MATCH('Graphs ARA PJK'!B$3,'Data ARA PJK'!$A$3:$X$3,0)), D359)</f>
        <v>1033</v>
      </c>
      <c r="E360" s="7">
        <f>_xlfn.IFNA(INDEX('Data ARA PJK'!$A$7:$AW$5000,MATCH(DATE('Graphs ARA PJK'!E$4,MONTH($A360),DAY($A360)),'Data ARA PJK'!$A$7:$A$5000,0), MATCH('Graphs ARA PJK'!B$3,'Data ARA PJK'!$A$3:$X$3,0)), E359)</f>
        <v>1172</v>
      </c>
      <c r="F360" s="7">
        <f>_xlfn.IFNA(INDEX('Data ARA PJK'!$A$7:$AW$5000,MATCH(DATE('Graphs ARA PJK'!F$4,MONTH($A360),DAY($A360)),'Data ARA PJK'!$A$7:$A$5000,0), MATCH('Graphs ARA PJK'!B$3,'Data ARA PJK'!$A$3:$X$3,0)), F359)</f>
        <v>1447</v>
      </c>
      <c r="G360" s="7">
        <f>_xlfn.IFNA(INDEX('Data ARA PJK'!$A$7:$AW$5000,MATCH(DATE('Graphs ARA PJK'!G$4,MONTH($A360),DAY($A360)),'Data ARA PJK'!$A$7:$A$5000,0), MATCH('Graphs ARA PJK'!B$3,'Data ARA PJK'!$A$3:$X$3,0)), G359)</f>
        <v>1454</v>
      </c>
      <c r="H360" s="7">
        <f t="shared" si="66"/>
        <v>1033</v>
      </c>
      <c r="I360" s="7">
        <f t="shared" si="67"/>
        <v>1447</v>
      </c>
      <c r="J360" s="7">
        <f t="shared" si="68"/>
        <v>414</v>
      </c>
      <c r="K360" s="9">
        <f t="shared" si="69"/>
        <v>45302</v>
      </c>
      <c r="L360" s="13">
        <f t="shared" si="70"/>
        <v>7518.4</v>
      </c>
      <c r="M360" s="13">
        <f t="shared" si="71"/>
        <v>7143.75</v>
      </c>
      <c r="N360" s="13">
        <f t="shared" si="72"/>
        <v>6559.5499999999993</v>
      </c>
      <c r="O360" s="13">
        <f t="shared" si="73"/>
        <v>7442.2</v>
      </c>
      <c r="P360" s="13">
        <f t="shared" si="74"/>
        <v>9188.4499999999989</v>
      </c>
      <c r="Q360" s="13">
        <f t="shared" si="75"/>
        <v>9232.9</v>
      </c>
      <c r="R360" s="13">
        <f t="shared" si="76"/>
        <v>6559.5499999999993</v>
      </c>
      <c r="S360" s="13">
        <f t="shared" si="77"/>
        <v>9188.4499999999989</v>
      </c>
      <c r="T360" s="13">
        <f t="shared" si="78"/>
        <v>2628.8999999999996</v>
      </c>
    </row>
    <row r="361" spans="1:20">
      <c r="A361" s="9">
        <v>45301</v>
      </c>
      <c r="B361" s="7">
        <f>_xlfn.IFNA(INDEX('Data ARA PJK'!$A$7:$AW$5000,MATCH(DATE('Graphs ARA PJK'!B$4,MONTH($A361),DAY($A361)),'Data ARA PJK'!$A$7:$A$5000,0), MATCH('Graphs ARA PJK'!B$3,'Data ARA PJK'!$A$3:$X$3,0)), B360)</f>
        <v>1211</v>
      </c>
      <c r="C361" s="7">
        <f>_xlfn.IFNA(INDEX('Data ARA PJK'!$A$7:$AW$5000,MATCH(DATE('Graphs ARA PJK'!C$4,MONTH($A361),DAY($A361)),'Data ARA PJK'!$A$7:$A$5000,0), MATCH('Graphs ARA PJK'!B$3,'Data ARA PJK'!$A$3:$X$3,0)), C360)</f>
        <v>1125</v>
      </c>
      <c r="D361" s="7">
        <f>_xlfn.IFNA(INDEX('Data ARA PJK'!$A$7:$AW$5000,MATCH(DATE('Graphs ARA PJK'!D$4,MONTH($A361),DAY($A361)),'Data ARA PJK'!$A$7:$A$5000,0), MATCH('Graphs ARA PJK'!B$3,'Data ARA PJK'!$A$3:$X$3,0)), D360)</f>
        <v>1033</v>
      </c>
      <c r="E361" s="7">
        <f>_xlfn.IFNA(INDEX('Data ARA PJK'!$A$7:$AW$5000,MATCH(DATE('Graphs ARA PJK'!E$4,MONTH($A361),DAY($A361)),'Data ARA PJK'!$A$7:$A$5000,0), MATCH('Graphs ARA PJK'!B$3,'Data ARA PJK'!$A$3:$X$3,0)), E360)</f>
        <v>1172</v>
      </c>
      <c r="F361" s="7">
        <f>_xlfn.IFNA(INDEX('Data ARA PJK'!$A$7:$AW$5000,MATCH(DATE('Graphs ARA PJK'!F$4,MONTH($A361),DAY($A361)),'Data ARA PJK'!$A$7:$A$5000,0), MATCH('Graphs ARA PJK'!B$3,'Data ARA PJK'!$A$3:$X$3,0)), F360)</f>
        <v>1447</v>
      </c>
      <c r="G361" s="7">
        <f>_xlfn.IFNA(INDEX('Data ARA PJK'!$A$7:$AW$5000,MATCH(DATE('Graphs ARA PJK'!G$4,MONTH($A361),DAY($A361)),'Data ARA PJK'!$A$7:$A$5000,0), MATCH('Graphs ARA PJK'!B$3,'Data ARA PJK'!$A$3:$X$3,0)), G360)</f>
        <v>1461</v>
      </c>
      <c r="H361" s="7">
        <f t="shared" si="66"/>
        <v>1033</v>
      </c>
      <c r="I361" s="7">
        <f t="shared" si="67"/>
        <v>1447</v>
      </c>
      <c r="J361" s="7">
        <f t="shared" si="68"/>
        <v>414</v>
      </c>
      <c r="K361" s="9">
        <f t="shared" si="69"/>
        <v>45301</v>
      </c>
      <c r="L361" s="13">
        <f t="shared" si="70"/>
        <v>7689.8499999999995</v>
      </c>
      <c r="M361" s="13">
        <f t="shared" si="71"/>
        <v>7143.75</v>
      </c>
      <c r="N361" s="13">
        <f t="shared" si="72"/>
        <v>6559.5499999999993</v>
      </c>
      <c r="O361" s="13">
        <f t="shared" si="73"/>
        <v>7442.2</v>
      </c>
      <c r="P361" s="13">
        <f t="shared" si="74"/>
        <v>9188.4499999999989</v>
      </c>
      <c r="Q361" s="13">
        <f t="shared" si="75"/>
        <v>9277.35</v>
      </c>
      <c r="R361" s="13">
        <f t="shared" si="76"/>
        <v>6559.5499999999993</v>
      </c>
      <c r="S361" s="13">
        <f t="shared" si="77"/>
        <v>9188.4499999999989</v>
      </c>
      <c r="T361" s="13">
        <f t="shared" si="78"/>
        <v>2628.8999999999996</v>
      </c>
    </row>
    <row r="362" spans="1:20">
      <c r="A362" s="9">
        <v>45300</v>
      </c>
      <c r="B362" s="7">
        <f>_xlfn.IFNA(INDEX('Data ARA PJK'!$A$7:$AW$5000,MATCH(DATE('Graphs ARA PJK'!B$4,MONTH($A362),DAY($A362)),'Data ARA PJK'!$A$7:$A$5000,0), MATCH('Graphs ARA PJK'!B$3,'Data ARA PJK'!$A$3:$X$3,0)), B361)</f>
        <v>1211</v>
      </c>
      <c r="C362" s="7">
        <f>_xlfn.IFNA(INDEX('Data ARA PJK'!$A$7:$AW$5000,MATCH(DATE('Graphs ARA PJK'!C$4,MONTH($A362),DAY($A362)),'Data ARA PJK'!$A$7:$A$5000,0), MATCH('Graphs ARA PJK'!B$3,'Data ARA PJK'!$A$3:$X$3,0)), C361)</f>
        <v>1125</v>
      </c>
      <c r="D362" s="7">
        <f>_xlfn.IFNA(INDEX('Data ARA PJK'!$A$7:$AW$5000,MATCH(DATE('Graphs ARA PJK'!D$4,MONTH($A362),DAY($A362)),'Data ARA PJK'!$A$7:$A$5000,0), MATCH('Graphs ARA PJK'!B$3,'Data ARA PJK'!$A$3:$X$3,0)), D361)</f>
        <v>1033</v>
      </c>
      <c r="E362" s="7">
        <f>_xlfn.IFNA(INDEX('Data ARA PJK'!$A$7:$AW$5000,MATCH(DATE('Graphs ARA PJK'!E$4,MONTH($A362),DAY($A362)),'Data ARA PJK'!$A$7:$A$5000,0), MATCH('Graphs ARA PJK'!B$3,'Data ARA PJK'!$A$3:$X$3,0)), E361)</f>
        <v>1172</v>
      </c>
      <c r="F362" s="7">
        <f>_xlfn.IFNA(INDEX('Data ARA PJK'!$A$7:$AW$5000,MATCH(DATE('Graphs ARA PJK'!F$4,MONTH($A362),DAY($A362)),'Data ARA PJK'!$A$7:$A$5000,0), MATCH('Graphs ARA PJK'!B$3,'Data ARA PJK'!$A$3:$X$3,0)), F361)</f>
        <v>1447</v>
      </c>
      <c r="G362" s="7">
        <f>_xlfn.IFNA(INDEX('Data ARA PJK'!$A$7:$AW$5000,MATCH(DATE('Graphs ARA PJK'!G$4,MONTH($A362),DAY($A362)),'Data ARA PJK'!$A$7:$A$5000,0), MATCH('Graphs ARA PJK'!B$3,'Data ARA PJK'!$A$3:$X$3,0)), G361)</f>
        <v>1461</v>
      </c>
      <c r="H362" s="7">
        <f t="shared" si="66"/>
        <v>1033</v>
      </c>
      <c r="I362" s="7">
        <f t="shared" si="67"/>
        <v>1447</v>
      </c>
      <c r="J362" s="7">
        <f t="shared" si="68"/>
        <v>414</v>
      </c>
      <c r="K362" s="9">
        <f t="shared" si="69"/>
        <v>45300</v>
      </c>
      <c r="L362" s="13">
        <f t="shared" si="70"/>
        <v>7689.8499999999995</v>
      </c>
      <c r="M362" s="13">
        <f t="shared" si="71"/>
        <v>7143.75</v>
      </c>
      <c r="N362" s="13">
        <f t="shared" si="72"/>
        <v>6559.5499999999993</v>
      </c>
      <c r="O362" s="13">
        <f t="shared" si="73"/>
        <v>7442.2</v>
      </c>
      <c r="P362" s="13">
        <f t="shared" si="74"/>
        <v>9188.4499999999989</v>
      </c>
      <c r="Q362" s="13">
        <f t="shared" si="75"/>
        <v>9277.35</v>
      </c>
      <c r="R362" s="13">
        <f t="shared" si="76"/>
        <v>6559.5499999999993</v>
      </c>
      <c r="S362" s="13">
        <f t="shared" si="77"/>
        <v>9188.4499999999989</v>
      </c>
      <c r="T362" s="13">
        <f t="shared" si="78"/>
        <v>2628.8999999999996</v>
      </c>
    </row>
    <row r="363" spans="1:20">
      <c r="A363" s="9">
        <v>45299</v>
      </c>
      <c r="B363" s="7">
        <f>_xlfn.IFNA(INDEX('Data ARA PJK'!$A$7:$AW$5000,MATCH(DATE('Graphs ARA PJK'!B$4,MONTH($A363),DAY($A363)),'Data ARA PJK'!$A$7:$A$5000,0), MATCH('Graphs ARA PJK'!B$3,'Data ARA PJK'!$A$3:$X$3,0)), B362)</f>
        <v>1211</v>
      </c>
      <c r="C363" s="7">
        <f>_xlfn.IFNA(INDEX('Data ARA PJK'!$A$7:$AW$5000,MATCH(DATE('Graphs ARA PJK'!C$4,MONTH($A363),DAY($A363)),'Data ARA PJK'!$A$7:$A$5000,0), MATCH('Graphs ARA PJK'!B$3,'Data ARA PJK'!$A$3:$X$3,0)), C362)</f>
        <v>1096</v>
      </c>
      <c r="D363" s="7">
        <f>_xlfn.IFNA(INDEX('Data ARA PJK'!$A$7:$AW$5000,MATCH(DATE('Graphs ARA PJK'!D$4,MONTH($A363),DAY($A363)),'Data ARA PJK'!$A$7:$A$5000,0), MATCH('Graphs ARA PJK'!B$3,'Data ARA PJK'!$A$3:$X$3,0)), D362)</f>
        <v>1033</v>
      </c>
      <c r="E363" s="7">
        <f>_xlfn.IFNA(INDEX('Data ARA PJK'!$A$7:$AW$5000,MATCH(DATE('Graphs ARA PJK'!E$4,MONTH($A363),DAY($A363)),'Data ARA PJK'!$A$7:$A$5000,0), MATCH('Graphs ARA PJK'!B$3,'Data ARA PJK'!$A$3:$X$3,0)), E362)</f>
        <v>1172</v>
      </c>
      <c r="F363" s="7">
        <f>_xlfn.IFNA(INDEX('Data ARA PJK'!$A$7:$AW$5000,MATCH(DATE('Graphs ARA PJK'!F$4,MONTH($A363),DAY($A363)),'Data ARA PJK'!$A$7:$A$5000,0), MATCH('Graphs ARA PJK'!B$3,'Data ARA PJK'!$A$3:$X$3,0)), F362)</f>
        <v>1447</v>
      </c>
      <c r="G363" s="7">
        <f>_xlfn.IFNA(INDEX('Data ARA PJK'!$A$7:$AW$5000,MATCH(DATE('Graphs ARA PJK'!G$4,MONTH($A363),DAY($A363)),'Data ARA PJK'!$A$7:$A$5000,0), MATCH('Graphs ARA PJK'!B$3,'Data ARA PJK'!$A$3:$X$3,0)), G362)</f>
        <v>1461</v>
      </c>
      <c r="H363" s="7">
        <f t="shared" si="66"/>
        <v>1033</v>
      </c>
      <c r="I363" s="7">
        <f t="shared" si="67"/>
        <v>1447</v>
      </c>
      <c r="J363" s="7">
        <f t="shared" si="68"/>
        <v>414</v>
      </c>
      <c r="K363" s="9">
        <f t="shared" si="69"/>
        <v>45299</v>
      </c>
      <c r="L363" s="13">
        <f t="shared" si="70"/>
        <v>7689.8499999999995</v>
      </c>
      <c r="M363" s="13">
        <f t="shared" si="71"/>
        <v>6959.5999999999995</v>
      </c>
      <c r="N363" s="13">
        <f t="shared" si="72"/>
        <v>6559.5499999999993</v>
      </c>
      <c r="O363" s="13">
        <f t="shared" si="73"/>
        <v>7442.2</v>
      </c>
      <c r="P363" s="13">
        <f t="shared" si="74"/>
        <v>9188.4499999999989</v>
      </c>
      <c r="Q363" s="13">
        <f t="shared" si="75"/>
        <v>9277.35</v>
      </c>
      <c r="R363" s="13">
        <f t="shared" si="76"/>
        <v>6559.5499999999993</v>
      </c>
      <c r="S363" s="13">
        <f t="shared" si="77"/>
        <v>9188.4499999999989</v>
      </c>
      <c r="T363" s="13">
        <f t="shared" si="78"/>
        <v>2628.8999999999996</v>
      </c>
    </row>
    <row r="364" spans="1:20">
      <c r="A364" s="9">
        <v>45298</v>
      </c>
      <c r="B364" s="7">
        <f>_xlfn.IFNA(INDEX('Data ARA PJK'!$A$7:$AW$5000,MATCH(DATE('Graphs ARA PJK'!B$4,MONTH($A364),DAY($A364)),'Data ARA PJK'!$A$7:$A$5000,0), MATCH('Graphs ARA PJK'!B$3,'Data ARA PJK'!$A$3:$X$3,0)), B363)</f>
        <v>1211</v>
      </c>
      <c r="C364" s="7">
        <f>_xlfn.IFNA(INDEX('Data ARA PJK'!$A$7:$AW$5000,MATCH(DATE('Graphs ARA PJK'!C$4,MONTH($A364),DAY($A364)),'Data ARA PJK'!$A$7:$A$5000,0), MATCH('Graphs ARA PJK'!B$3,'Data ARA PJK'!$A$3:$X$3,0)), C363)</f>
        <v>1096</v>
      </c>
      <c r="D364" s="7">
        <f>_xlfn.IFNA(INDEX('Data ARA PJK'!$A$7:$AW$5000,MATCH(DATE('Graphs ARA PJK'!D$4,MONTH($A364),DAY($A364)),'Data ARA PJK'!$A$7:$A$5000,0), MATCH('Graphs ARA PJK'!B$3,'Data ARA PJK'!$A$3:$X$3,0)), D363)</f>
        <v>1165</v>
      </c>
      <c r="E364" s="7">
        <f>_xlfn.IFNA(INDEX('Data ARA PJK'!$A$7:$AW$5000,MATCH(DATE('Graphs ARA PJK'!E$4,MONTH($A364),DAY($A364)),'Data ARA PJK'!$A$7:$A$5000,0), MATCH('Graphs ARA PJK'!B$3,'Data ARA PJK'!$A$3:$X$3,0)), E363)</f>
        <v>1172</v>
      </c>
      <c r="F364" s="7">
        <f>_xlfn.IFNA(INDEX('Data ARA PJK'!$A$7:$AW$5000,MATCH(DATE('Graphs ARA PJK'!F$4,MONTH($A364),DAY($A364)),'Data ARA PJK'!$A$7:$A$5000,0), MATCH('Graphs ARA PJK'!B$3,'Data ARA PJK'!$A$3:$X$3,0)), F363)</f>
        <v>1447</v>
      </c>
      <c r="G364" s="7">
        <f>_xlfn.IFNA(INDEX('Data ARA PJK'!$A$7:$AW$5000,MATCH(DATE('Graphs ARA PJK'!G$4,MONTH($A364),DAY($A364)),'Data ARA PJK'!$A$7:$A$5000,0), MATCH('Graphs ARA PJK'!B$3,'Data ARA PJK'!$A$3:$X$3,0)), G363)</f>
        <v>1461</v>
      </c>
      <c r="H364" s="7">
        <f t="shared" si="66"/>
        <v>1096</v>
      </c>
      <c r="I364" s="7">
        <f t="shared" si="67"/>
        <v>1447</v>
      </c>
      <c r="J364" s="7">
        <f t="shared" si="68"/>
        <v>351</v>
      </c>
      <c r="K364" s="9">
        <f t="shared" si="69"/>
        <v>45298</v>
      </c>
      <c r="L364" s="13">
        <f t="shared" si="70"/>
        <v>7689.8499999999995</v>
      </c>
      <c r="M364" s="13">
        <f t="shared" si="71"/>
        <v>6959.5999999999995</v>
      </c>
      <c r="N364" s="13">
        <f t="shared" si="72"/>
        <v>7397.75</v>
      </c>
      <c r="O364" s="13">
        <f t="shared" si="73"/>
        <v>7442.2</v>
      </c>
      <c r="P364" s="13">
        <f t="shared" si="74"/>
        <v>9188.4499999999989</v>
      </c>
      <c r="Q364" s="13">
        <f t="shared" si="75"/>
        <v>9277.35</v>
      </c>
      <c r="R364" s="13">
        <f t="shared" si="76"/>
        <v>6959.5999999999995</v>
      </c>
      <c r="S364" s="13">
        <f t="shared" si="77"/>
        <v>9188.4499999999989</v>
      </c>
      <c r="T364" s="13">
        <f t="shared" si="78"/>
        <v>2228.8499999999995</v>
      </c>
    </row>
    <row r="365" spans="1:20">
      <c r="A365" s="9">
        <v>45297</v>
      </c>
      <c r="B365" s="7">
        <f>_xlfn.IFNA(INDEX('Data ARA PJK'!$A$7:$AW$5000,MATCH(DATE('Graphs ARA PJK'!B$4,MONTH($A365),DAY($A365)),'Data ARA PJK'!$A$7:$A$5000,0), MATCH('Graphs ARA PJK'!B$3,'Data ARA PJK'!$A$3:$X$3,0)), B364)</f>
        <v>1211</v>
      </c>
      <c r="C365" s="7">
        <f>_xlfn.IFNA(INDEX('Data ARA PJK'!$A$7:$AW$5000,MATCH(DATE('Graphs ARA PJK'!C$4,MONTH($A365),DAY($A365)),'Data ARA PJK'!$A$7:$A$5000,0), MATCH('Graphs ARA PJK'!B$3,'Data ARA PJK'!$A$3:$X$3,0)), C364)</f>
        <v>1096</v>
      </c>
      <c r="D365" s="7">
        <f>_xlfn.IFNA(INDEX('Data ARA PJK'!$A$7:$AW$5000,MATCH(DATE('Graphs ARA PJK'!D$4,MONTH($A365),DAY($A365)),'Data ARA PJK'!$A$7:$A$5000,0), MATCH('Graphs ARA PJK'!B$3,'Data ARA PJK'!$A$3:$X$3,0)), D364)</f>
        <v>1165</v>
      </c>
      <c r="E365" s="7">
        <f>_xlfn.IFNA(INDEX('Data ARA PJK'!$A$7:$AW$5000,MATCH(DATE('Graphs ARA PJK'!E$4,MONTH($A365),DAY($A365)),'Data ARA PJK'!$A$7:$A$5000,0), MATCH('Graphs ARA PJK'!B$3,'Data ARA PJK'!$A$3:$X$3,0)), E364)</f>
        <v>1114</v>
      </c>
      <c r="F365" s="7">
        <f>_xlfn.IFNA(INDEX('Data ARA PJK'!$A$7:$AW$5000,MATCH(DATE('Graphs ARA PJK'!F$4,MONTH($A365),DAY($A365)),'Data ARA PJK'!$A$7:$A$5000,0), MATCH('Graphs ARA PJK'!B$3,'Data ARA PJK'!$A$3:$X$3,0)), F364)</f>
        <v>1447</v>
      </c>
      <c r="G365" s="7">
        <f>_xlfn.IFNA(INDEX('Data ARA PJK'!$A$7:$AW$5000,MATCH(DATE('Graphs ARA PJK'!G$4,MONTH($A365),DAY($A365)),'Data ARA PJK'!$A$7:$A$5000,0), MATCH('Graphs ARA PJK'!B$3,'Data ARA PJK'!$A$3:$X$3,0)), G364)</f>
        <v>1461</v>
      </c>
      <c r="H365" s="7">
        <f t="shared" si="66"/>
        <v>1096</v>
      </c>
      <c r="I365" s="7">
        <f t="shared" si="67"/>
        <v>1447</v>
      </c>
      <c r="J365" s="7">
        <f t="shared" si="68"/>
        <v>351</v>
      </c>
      <c r="K365" s="9">
        <f t="shared" si="69"/>
        <v>45297</v>
      </c>
      <c r="L365" s="13">
        <f t="shared" si="70"/>
        <v>7689.8499999999995</v>
      </c>
      <c r="M365" s="13">
        <f t="shared" si="71"/>
        <v>6959.5999999999995</v>
      </c>
      <c r="N365" s="13">
        <f t="shared" si="72"/>
        <v>7397.75</v>
      </c>
      <c r="O365" s="13">
        <f t="shared" si="73"/>
        <v>7073.9</v>
      </c>
      <c r="P365" s="13">
        <f t="shared" si="74"/>
        <v>9188.4499999999989</v>
      </c>
      <c r="Q365" s="13">
        <f t="shared" si="75"/>
        <v>9277.35</v>
      </c>
      <c r="R365" s="13">
        <f t="shared" si="76"/>
        <v>6959.5999999999995</v>
      </c>
      <c r="S365" s="13">
        <f t="shared" si="77"/>
        <v>9188.4499999999989</v>
      </c>
      <c r="T365" s="13">
        <f t="shared" si="78"/>
        <v>2228.8499999999995</v>
      </c>
    </row>
    <row r="366" spans="1:20">
      <c r="A366" s="9">
        <v>45296</v>
      </c>
      <c r="B366" s="7">
        <f>_xlfn.IFNA(INDEX('Data ARA PJK'!$A$7:$AW$5000,MATCH(DATE('Graphs ARA PJK'!B$4,MONTH($A366),DAY($A366)),'Data ARA PJK'!$A$7:$A$5000,0), MATCH('Graphs ARA PJK'!B$3,'Data ARA PJK'!$A$3:$X$3,0)), B365)</f>
        <v>1211</v>
      </c>
      <c r="C366" s="7">
        <f>_xlfn.IFNA(INDEX('Data ARA PJK'!$A$7:$AW$5000,MATCH(DATE('Graphs ARA PJK'!C$4,MONTH($A366),DAY($A366)),'Data ARA PJK'!$A$7:$A$5000,0), MATCH('Graphs ARA PJK'!B$3,'Data ARA PJK'!$A$3:$X$3,0)), C365)</f>
        <v>1096</v>
      </c>
      <c r="D366" s="7">
        <f>_xlfn.IFNA(INDEX('Data ARA PJK'!$A$7:$AW$5000,MATCH(DATE('Graphs ARA PJK'!D$4,MONTH($A366),DAY($A366)),'Data ARA PJK'!$A$7:$A$5000,0), MATCH('Graphs ARA PJK'!B$3,'Data ARA PJK'!$A$3:$X$3,0)), D365)</f>
        <v>1165</v>
      </c>
      <c r="E366" s="7">
        <f>_xlfn.IFNA(INDEX('Data ARA PJK'!$A$7:$AW$5000,MATCH(DATE('Graphs ARA PJK'!E$4,MONTH($A366),DAY($A366)),'Data ARA PJK'!$A$7:$A$5000,0), MATCH('Graphs ARA PJK'!B$3,'Data ARA PJK'!$A$3:$X$3,0)), E365)</f>
        <v>1114</v>
      </c>
      <c r="F366" s="7">
        <f>_xlfn.IFNA(INDEX('Data ARA PJK'!$A$7:$AW$5000,MATCH(DATE('Graphs ARA PJK'!F$4,MONTH($A366),DAY($A366)),'Data ARA PJK'!$A$7:$A$5000,0), MATCH('Graphs ARA PJK'!B$3,'Data ARA PJK'!$A$3:$X$3,0)), F365)</f>
        <v>1396</v>
      </c>
      <c r="G366" s="7">
        <f>_xlfn.IFNA(INDEX('Data ARA PJK'!$A$7:$AW$5000,MATCH(DATE('Graphs ARA PJK'!G$4,MONTH($A366),DAY($A366)),'Data ARA PJK'!$A$7:$A$5000,0), MATCH('Graphs ARA PJK'!B$3,'Data ARA PJK'!$A$3:$X$3,0)), G365)</f>
        <v>1461</v>
      </c>
      <c r="H366" s="7">
        <f t="shared" si="66"/>
        <v>1096</v>
      </c>
      <c r="I366" s="7">
        <f t="shared" si="67"/>
        <v>1396</v>
      </c>
      <c r="J366" s="7">
        <f t="shared" si="68"/>
        <v>300</v>
      </c>
      <c r="K366" s="9">
        <f t="shared" si="69"/>
        <v>45296</v>
      </c>
      <c r="L366" s="13">
        <f t="shared" si="70"/>
        <v>7689.8499999999995</v>
      </c>
      <c r="M366" s="13">
        <f t="shared" si="71"/>
        <v>6959.5999999999995</v>
      </c>
      <c r="N366" s="13">
        <f t="shared" si="72"/>
        <v>7397.75</v>
      </c>
      <c r="O366" s="13">
        <f t="shared" si="73"/>
        <v>7073.9</v>
      </c>
      <c r="P366" s="13">
        <f t="shared" si="74"/>
        <v>8864.6</v>
      </c>
      <c r="Q366" s="13">
        <f t="shared" si="75"/>
        <v>9277.35</v>
      </c>
      <c r="R366" s="13">
        <f t="shared" si="76"/>
        <v>6959.5999999999995</v>
      </c>
      <c r="S366" s="13">
        <f t="shared" si="77"/>
        <v>8864.6</v>
      </c>
      <c r="T366" s="13">
        <f t="shared" si="78"/>
        <v>1905.0000000000009</v>
      </c>
    </row>
    <row r="367" spans="1:20">
      <c r="A367" s="9">
        <v>45295</v>
      </c>
      <c r="B367" s="7">
        <f>_xlfn.IFNA(INDEX('Data ARA PJK'!$A$7:$AW$5000,MATCH(DATE('Graphs ARA PJK'!B$4,MONTH($A367),DAY($A367)),'Data ARA PJK'!$A$7:$A$5000,0), MATCH('Graphs ARA PJK'!B$3,'Data ARA PJK'!$A$3:$X$3,0)), B366)</f>
        <v>1211</v>
      </c>
      <c r="C367" s="7">
        <f>_xlfn.IFNA(INDEX('Data ARA PJK'!$A$7:$AW$5000,MATCH(DATE('Graphs ARA PJK'!C$4,MONTH($A367),DAY($A367)),'Data ARA PJK'!$A$7:$A$5000,0), MATCH('Graphs ARA PJK'!B$3,'Data ARA PJK'!$A$3:$X$3,0)), C366)</f>
        <v>1096</v>
      </c>
      <c r="D367" s="7">
        <f>_xlfn.IFNA(INDEX('Data ARA PJK'!$A$7:$AW$5000,MATCH(DATE('Graphs ARA PJK'!D$4,MONTH($A367),DAY($A367)),'Data ARA PJK'!$A$7:$A$5000,0), MATCH('Graphs ARA PJK'!B$3,'Data ARA PJK'!$A$3:$X$3,0)), D366)</f>
        <v>1165</v>
      </c>
      <c r="E367" s="7">
        <f>_xlfn.IFNA(INDEX('Data ARA PJK'!$A$7:$AW$5000,MATCH(DATE('Graphs ARA PJK'!E$4,MONTH($A367),DAY($A367)),'Data ARA PJK'!$A$7:$A$5000,0), MATCH('Graphs ARA PJK'!B$3,'Data ARA PJK'!$A$3:$X$3,0)), E366)</f>
        <v>1114</v>
      </c>
      <c r="F367" s="7">
        <f>_xlfn.IFNA(INDEX('Data ARA PJK'!$A$7:$AW$5000,MATCH(DATE('Graphs ARA PJK'!F$4,MONTH($A367),DAY($A367)),'Data ARA PJK'!$A$7:$A$5000,0), MATCH('Graphs ARA PJK'!B$3,'Data ARA PJK'!$A$3:$X$3,0)), F366)</f>
        <v>1396</v>
      </c>
      <c r="G367" s="7">
        <f>_xlfn.IFNA(INDEX('Data ARA PJK'!$A$7:$AW$5000,MATCH(DATE('Graphs ARA PJK'!G$4,MONTH($A367),DAY($A367)),'Data ARA PJK'!$A$7:$A$5000,0), MATCH('Graphs ARA PJK'!B$3,'Data ARA PJK'!$A$3:$X$3,0)), G366)</f>
        <v>1461</v>
      </c>
      <c r="H367" s="7">
        <f t="shared" si="66"/>
        <v>1096</v>
      </c>
      <c r="I367" s="7">
        <f t="shared" si="67"/>
        <v>1396</v>
      </c>
      <c r="J367" s="7">
        <f t="shared" si="68"/>
        <v>300</v>
      </c>
      <c r="K367" s="9">
        <f t="shared" si="69"/>
        <v>45295</v>
      </c>
      <c r="L367" s="13">
        <f t="shared" si="70"/>
        <v>7689.8499999999995</v>
      </c>
      <c r="M367" s="13">
        <f t="shared" si="71"/>
        <v>6959.5999999999995</v>
      </c>
      <c r="N367" s="13">
        <f t="shared" si="72"/>
        <v>7397.75</v>
      </c>
      <c r="O367" s="13">
        <f t="shared" si="73"/>
        <v>7073.9</v>
      </c>
      <c r="P367" s="13">
        <f t="shared" si="74"/>
        <v>8864.6</v>
      </c>
      <c r="Q367" s="13">
        <f t="shared" si="75"/>
        <v>9277.35</v>
      </c>
      <c r="R367" s="13">
        <f t="shared" si="76"/>
        <v>6959.5999999999995</v>
      </c>
      <c r="S367" s="13">
        <f t="shared" si="77"/>
        <v>8864.6</v>
      </c>
      <c r="T367" s="13">
        <f t="shared" si="78"/>
        <v>1905.0000000000009</v>
      </c>
    </row>
    <row r="368" spans="1:20">
      <c r="A368" s="9">
        <v>45294</v>
      </c>
      <c r="B368" s="7">
        <f>_xlfn.IFNA(INDEX('Data ARA PJK'!$A$7:$AW$5000,MATCH(DATE('Graphs ARA PJK'!B$4,MONTH($A368),DAY($A368)),'Data ARA PJK'!$A$7:$A$5000,0), MATCH('Graphs ARA PJK'!B$3,'Data ARA PJK'!$A$3:$X$3,0)), B367)</f>
        <v>1007</v>
      </c>
      <c r="C368" s="7">
        <f>_xlfn.IFNA(INDEX('Data ARA PJK'!$A$7:$AW$5000,MATCH(DATE('Graphs ARA PJK'!C$4,MONTH($A368),DAY($A368)),'Data ARA PJK'!$A$7:$A$5000,0), MATCH('Graphs ARA PJK'!B$3,'Data ARA PJK'!$A$3:$X$3,0)), C367)</f>
        <v>1096</v>
      </c>
      <c r="D368" s="7">
        <f>_xlfn.IFNA(INDEX('Data ARA PJK'!$A$7:$AW$5000,MATCH(DATE('Graphs ARA PJK'!D$4,MONTH($A368),DAY($A368)),'Data ARA PJK'!$A$7:$A$5000,0), MATCH('Graphs ARA PJK'!B$3,'Data ARA PJK'!$A$3:$X$3,0)), D367)</f>
        <v>1165</v>
      </c>
      <c r="E368" s="7">
        <f>_xlfn.IFNA(INDEX('Data ARA PJK'!$A$7:$AW$5000,MATCH(DATE('Graphs ARA PJK'!E$4,MONTH($A368),DAY($A368)),'Data ARA PJK'!$A$7:$A$5000,0), MATCH('Graphs ARA PJK'!B$3,'Data ARA PJK'!$A$3:$X$3,0)), E367)</f>
        <v>1114</v>
      </c>
      <c r="F368" s="7">
        <f>_xlfn.IFNA(INDEX('Data ARA PJK'!$A$7:$AW$5000,MATCH(DATE('Graphs ARA PJK'!F$4,MONTH($A368),DAY($A368)),'Data ARA PJK'!$A$7:$A$5000,0), MATCH('Graphs ARA PJK'!B$3,'Data ARA PJK'!$A$3:$X$3,0)), F367)</f>
        <v>1396</v>
      </c>
      <c r="G368" s="7">
        <f>_xlfn.IFNA(INDEX('Data ARA PJK'!$A$7:$AW$5000,MATCH(DATE('Graphs ARA PJK'!G$4,MONTH($A368),DAY($A368)),'Data ARA PJK'!$A$7:$A$5000,0), MATCH('Graphs ARA PJK'!B$3,'Data ARA PJK'!$A$3:$X$3,0)), G367)</f>
        <v>1479</v>
      </c>
      <c r="H368" s="7">
        <f t="shared" si="66"/>
        <v>1007</v>
      </c>
      <c r="I368" s="7">
        <f t="shared" si="67"/>
        <v>1396</v>
      </c>
      <c r="J368" s="7">
        <f t="shared" si="68"/>
        <v>389</v>
      </c>
      <c r="K368" s="9">
        <f t="shared" si="69"/>
        <v>45294</v>
      </c>
      <c r="L368" s="13">
        <f t="shared" si="70"/>
        <v>6394.45</v>
      </c>
      <c r="M368" s="13">
        <f t="shared" si="71"/>
        <v>6959.5999999999995</v>
      </c>
      <c r="N368" s="13">
        <f t="shared" si="72"/>
        <v>7397.75</v>
      </c>
      <c r="O368" s="13">
        <f t="shared" si="73"/>
        <v>7073.9</v>
      </c>
      <c r="P368" s="13">
        <f t="shared" si="74"/>
        <v>8864.6</v>
      </c>
      <c r="Q368" s="13">
        <f t="shared" si="75"/>
        <v>9391.65</v>
      </c>
      <c r="R368" s="13">
        <f t="shared" si="76"/>
        <v>6394.45</v>
      </c>
      <c r="S368" s="13">
        <f t="shared" si="77"/>
        <v>8864.6</v>
      </c>
      <c r="T368" s="13">
        <f t="shared" si="78"/>
        <v>2470.1500000000005</v>
      </c>
    </row>
    <row r="369" spans="1:20">
      <c r="A369" s="9">
        <v>45293</v>
      </c>
      <c r="B369" s="7">
        <f>_xlfn.IFNA(INDEX('Data ARA PJK'!$A$7:$AW$5000,MATCH(DATE('Graphs ARA PJK'!B$4,MONTH($A369),DAY($A369)),'Data ARA PJK'!$A$7:$A$5000,0), MATCH('Graphs ARA PJK'!B$3,'Data ARA PJK'!$A$3:$X$3,0)), B368)</f>
        <v>1007</v>
      </c>
      <c r="C369" s="7">
        <f>_xlfn.IFNA(INDEX('Data ARA PJK'!$A$7:$AW$5000,MATCH(DATE('Graphs ARA PJK'!C$4,MONTH($A369),DAY($A369)),'Data ARA PJK'!$A$7:$A$5000,0), MATCH('Graphs ARA PJK'!B$3,'Data ARA PJK'!$A$3:$X$3,0)), C368)</f>
        <v>1096</v>
      </c>
      <c r="D369" s="7">
        <f>_xlfn.IFNA(INDEX('Data ARA PJK'!$A$7:$AW$5000,MATCH(DATE('Graphs ARA PJK'!D$4,MONTH($A369),DAY($A369)),'Data ARA PJK'!$A$7:$A$5000,0), MATCH('Graphs ARA PJK'!B$3,'Data ARA PJK'!$A$3:$X$3,0)), D368)</f>
        <v>1165</v>
      </c>
      <c r="E369" s="7">
        <f>_xlfn.IFNA(INDEX('Data ARA PJK'!$A$7:$AW$5000,MATCH(DATE('Graphs ARA PJK'!E$4,MONTH($A369),DAY($A369)),'Data ARA PJK'!$A$7:$A$5000,0), MATCH('Graphs ARA PJK'!B$3,'Data ARA PJK'!$A$3:$X$3,0)), E368)</f>
        <v>1114</v>
      </c>
      <c r="F369" s="7">
        <f>_xlfn.IFNA(INDEX('Data ARA PJK'!$A$7:$AW$5000,MATCH(DATE('Graphs ARA PJK'!F$4,MONTH($A369),DAY($A369)),'Data ARA PJK'!$A$7:$A$5000,0), MATCH('Graphs ARA PJK'!B$3,'Data ARA PJK'!$A$3:$X$3,0)), F368)</f>
        <v>1396</v>
      </c>
      <c r="G369" s="7">
        <f>_xlfn.IFNA(INDEX('Data ARA PJK'!$A$7:$AW$5000,MATCH(DATE('Graphs ARA PJK'!G$4,MONTH($A369),DAY($A369)),'Data ARA PJK'!$A$7:$A$5000,0), MATCH('Graphs ARA PJK'!B$3,'Data ARA PJK'!$A$3:$X$3,0)), G368)</f>
        <v>1479</v>
      </c>
      <c r="H369" s="7">
        <f t="shared" si="66"/>
        <v>1007</v>
      </c>
      <c r="I369" s="7">
        <f t="shared" si="67"/>
        <v>1396</v>
      </c>
      <c r="J369" s="7">
        <f t="shared" si="68"/>
        <v>389</v>
      </c>
      <c r="K369" s="9">
        <f t="shared" si="69"/>
        <v>45293</v>
      </c>
      <c r="L369" s="13">
        <f t="shared" si="70"/>
        <v>6394.45</v>
      </c>
      <c r="M369" s="13">
        <f t="shared" si="71"/>
        <v>6959.5999999999995</v>
      </c>
      <c r="N369" s="13">
        <f t="shared" si="72"/>
        <v>7397.75</v>
      </c>
      <c r="O369" s="13">
        <f t="shared" si="73"/>
        <v>7073.9</v>
      </c>
      <c r="P369" s="13">
        <f t="shared" si="74"/>
        <v>8864.6</v>
      </c>
      <c r="Q369" s="13">
        <f t="shared" si="75"/>
        <v>9391.65</v>
      </c>
      <c r="R369" s="13">
        <f t="shared" si="76"/>
        <v>6394.45</v>
      </c>
      <c r="S369" s="13">
        <f t="shared" si="77"/>
        <v>8864.6</v>
      </c>
      <c r="T369" s="13">
        <f t="shared" si="78"/>
        <v>2470.1500000000005</v>
      </c>
    </row>
    <row r="370" spans="1:20">
      <c r="A370" s="9">
        <v>45292</v>
      </c>
      <c r="B370" s="7">
        <f>_xlfn.IFNA(INDEX('Data ARA PJK'!$A$7:$AW$5000,MATCH(DATE('Graphs ARA PJK'!B$4,MONTH($A370),DAY($A370)),'Data ARA PJK'!$A$7:$A$5000,0), MATCH('Graphs ARA PJK'!B$3,'Data ARA PJK'!$A$3:$X$3,0)), B369)</f>
        <v>1007</v>
      </c>
      <c r="C370" s="7">
        <f>_xlfn.IFNA(INDEX('Data ARA PJK'!$A$7:$AW$5000,MATCH(DATE('Graphs ARA PJK'!C$4,MONTH($A370),DAY($A370)),'Data ARA PJK'!$A$7:$A$5000,0), MATCH('Graphs ARA PJK'!B$3,'Data ARA PJK'!$A$3:$X$3,0)), C369)</f>
        <v>1384</v>
      </c>
      <c r="D370" s="7">
        <f>_xlfn.IFNA(INDEX('Data ARA PJK'!$A$7:$AW$5000,MATCH(DATE('Graphs ARA PJK'!D$4,MONTH($A370),DAY($A370)),'Data ARA PJK'!$A$7:$A$5000,0), MATCH('Graphs ARA PJK'!B$3,'Data ARA PJK'!$A$3:$X$3,0)), D369)</f>
        <v>1165</v>
      </c>
      <c r="E370" s="7">
        <f>_xlfn.IFNA(INDEX('Data ARA PJK'!$A$7:$AW$5000,MATCH(DATE('Graphs ARA PJK'!E$4,MONTH($A370),DAY($A370)),'Data ARA PJK'!$A$7:$A$5000,0), MATCH('Graphs ARA PJK'!B$3,'Data ARA PJK'!$A$3:$X$3,0)), E369)</f>
        <v>1114</v>
      </c>
      <c r="F370" s="7">
        <f>_xlfn.IFNA(INDEX('Data ARA PJK'!$A$7:$AW$5000,MATCH(DATE('Graphs ARA PJK'!F$4,MONTH($A370),DAY($A370)),'Data ARA PJK'!$A$7:$A$5000,0), MATCH('Graphs ARA PJK'!B$3,'Data ARA PJK'!$A$3:$X$3,0)), F369)</f>
        <v>1396</v>
      </c>
      <c r="G370" s="7">
        <f>_xlfn.IFNA(INDEX('Data ARA PJK'!$A$7:$AW$5000,MATCH(DATE('Graphs ARA PJK'!G$4,MONTH($A370),DAY($A370)),'Data ARA PJK'!$A$7:$A$5000,0), MATCH('Graphs ARA PJK'!B$3,'Data ARA PJK'!$A$3:$X$3,0)), G369)</f>
        <v>1479</v>
      </c>
      <c r="H370" s="7">
        <f t="shared" si="66"/>
        <v>1007</v>
      </c>
      <c r="I370" s="7">
        <f t="shared" si="67"/>
        <v>1396</v>
      </c>
      <c r="J370" s="7">
        <f t="shared" si="68"/>
        <v>389</v>
      </c>
      <c r="K370" s="9">
        <f t="shared" si="69"/>
        <v>45292</v>
      </c>
      <c r="L370" s="13">
        <f t="shared" si="70"/>
        <v>6394.45</v>
      </c>
      <c r="M370" s="13">
        <f t="shared" si="71"/>
        <v>8788.4</v>
      </c>
      <c r="N370" s="13">
        <f t="shared" si="72"/>
        <v>7397.75</v>
      </c>
      <c r="O370" s="13">
        <f t="shared" si="73"/>
        <v>7073.9</v>
      </c>
      <c r="P370" s="13">
        <f t="shared" si="74"/>
        <v>8864.6</v>
      </c>
      <c r="Q370" s="13">
        <f t="shared" si="75"/>
        <v>9391.65</v>
      </c>
      <c r="R370" s="13">
        <f t="shared" si="76"/>
        <v>6394.45</v>
      </c>
      <c r="S370" s="13">
        <f t="shared" si="77"/>
        <v>8864.6</v>
      </c>
      <c r="T370" s="13">
        <f t="shared" si="78"/>
        <v>2470.1500000000005</v>
      </c>
    </row>
  </sheetData>
  <mergeCells count="2">
    <mergeCell ref="B3:J3"/>
    <mergeCell ref="L3:T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0.499984740745262"/>
  </sheetPr>
  <dimension ref="A1:B291"/>
  <sheetViews>
    <sheetView workbookViewId="0">
      <selection activeCell="G15" sqref="G15"/>
    </sheetView>
  </sheetViews>
  <sheetFormatPr defaultRowHeight="15"/>
  <cols>
    <col min="1" max="1" width="11" customWidth="1"/>
    <col min="2" max="2" width="20.42578125" bestFit="1" customWidth="1"/>
  </cols>
  <sheetData>
    <row r="1" spans="1:2">
      <c r="A1" s="7" t="s">
        <v>10</v>
      </c>
      <c r="B1" s="9" t="s">
        <v>11</v>
      </c>
    </row>
    <row r="2" spans="1:2">
      <c r="A2" t="s">
        <v>0</v>
      </c>
      <c r="B2" s="9">
        <v>43831</v>
      </c>
    </row>
    <row r="3" spans="1:2">
      <c r="A3" t="s">
        <v>1</v>
      </c>
    </row>
    <row r="4" spans="1:2">
      <c r="B4" t="s">
        <v>14</v>
      </c>
    </row>
    <row r="5" spans="1:2">
      <c r="B5" t="s">
        <v>13</v>
      </c>
    </row>
    <row r="6" spans="1:2">
      <c r="B6" t="str">
        <f>_xll.BFieldInfo(B$7)</f>
        <v>Last Price</v>
      </c>
    </row>
    <row r="7" spans="1:2">
      <c r="A7" t="s">
        <v>3</v>
      </c>
      <c r="B7" t="s">
        <v>4</v>
      </c>
    </row>
    <row r="8" spans="1:2">
      <c r="A8" s="8">
        <f>_xll.BDH(B$5,B$7,$B2,$B3,"Dir=V","Per=W","Dts=S","Sort=R","cols=2;rows=284")</f>
        <v>45814</v>
      </c>
      <c r="B8">
        <v>12063</v>
      </c>
    </row>
    <row r="9" spans="1:2">
      <c r="A9" s="8">
        <v>45807</v>
      </c>
      <c r="B9">
        <v>12036</v>
      </c>
    </row>
    <row r="10" spans="1:2">
      <c r="A10" s="8">
        <v>45800</v>
      </c>
      <c r="B10">
        <v>12282</v>
      </c>
    </row>
    <row r="11" spans="1:2">
      <c r="A11" s="8">
        <v>45793</v>
      </c>
      <c r="B11">
        <v>13054</v>
      </c>
    </row>
    <row r="12" spans="1:2">
      <c r="A12" s="8">
        <v>45786</v>
      </c>
      <c r="B12">
        <v>13448</v>
      </c>
    </row>
    <row r="13" spans="1:2">
      <c r="A13" s="8">
        <v>45779</v>
      </c>
      <c r="B13">
        <v>14044</v>
      </c>
    </row>
    <row r="14" spans="1:2">
      <c r="A14" s="8">
        <v>45772</v>
      </c>
      <c r="B14">
        <v>13287</v>
      </c>
    </row>
    <row r="15" spans="1:2">
      <c r="A15" s="8">
        <v>45765</v>
      </c>
      <c r="B15">
        <v>12318</v>
      </c>
    </row>
    <row r="16" spans="1:2">
      <c r="A16" s="8">
        <v>45758</v>
      </c>
      <c r="B16">
        <v>12639</v>
      </c>
    </row>
    <row r="17" spans="1:2">
      <c r="A17" s="8">
        <v>45751</v>
      </c>
      <c r="B17">
        <v>13079</v>
      </c>
    </row>
    <row r="18" spans="1:2">
      <c r="A18" s="8">
        <v>45744</v>
      </c>
      <c r="B18">
        <v>12513</v>
      </c>
    </row>
    <row r="19" spans="1:2">
      <c r="A19" s="8">
        <v>45737</v>
      </c>
      <c r="B19">
        <v>12412</v>
      </c>
    </row>
    <row r="20" spans="1:2">
      <c r="A20" s="8">
        <v>45730</v>
      </c>
      <c r="B20">
        <v>12340</v>
      </c>
    </row>
    <row r="21" spans="1:2">
      <c r="A21" s="8">
        <v>45723</v>
      </c>
      <c r="B21">
        <v>12815</v>
      </c>
    </row>
    <row r="22" spans="1:2">
      <c r="A22" s="8">
        <v>45716</v>
      </c>
      <c r="B22">
        <v>13158</v>
      </c>
    </row>
    <row r="23" spans="1:2">
      <c r="A23" s="8">
        <v>45709</v>
      </c>
      <c r="B23">
        <v>12614</v>
      </c>
    </row>
    <row r="24" spans="1:2">
      <c r="A24" s="8">
        <v>45702</v>
      </c>
      <c r="B24">
        <v>12621</v>
      </c>
    </row>
    <row r="25" spans="1:2">
      <c r="A25" s="8">
        <v>45695</v>
      </c>
      <c r="B25">
        <v>13057</v>
      </c>
    </row>
    <row r="26" spans="1:2">
      <c r="A26" s="8">
        <v>45688</v>
      </c>
      <c r="B26">
        <v>12706</v>
      </c>
    </row>
    <row r="27" spans="1:2">
      <c r="A27" s="8">
        <v>45681</v>
      </c>
      <c r="B27">
        <v>12155</v>
      </c>
    </row>
    <row r="28" spans="1:2">
      <c r="A28" s="8">
        <v>45674</v>
      </c>
      <c r="B28">
        <v>13206</v>
      </c>
    </row>
    <row r="29" spans="1:2">
      <c r="A29" s="8">
        <v>45667</v>
      </c>
      <c r="B29">
        <v>13370</v>
      </c>
    </row>
    <row r="30" spans="1:2">
      <c r="A30" s="8">
        <v>45660</v>
      </c>
      <c r="B30">
        <v>13773</v>
      </c>
    </row>
    <row r="31" spans="1:2">
      <c r="A31" s="8">
        <v>45653</v>
      </c>
      <c r="B31">
        <v>14069</v>
      </c>
    </row>
    <row r="32" spans="1:2">
      <c r="A32" s="8">
        <v>45646</v>
      </c>
      <c r="B32">
        <v>14824</v>
      </c>
    </row>
    <row r="33" spans="1:2">
      <c r="A33" s="8">
        <v>45639</v>
      </c>
      <c r="B33">
        <v>14120</v>
      </c>
    </row>
    <row r="34" spans="1:2">
      <c r="A34" s="8">
        <v>45632</v>
      </c>
      <c r="B34">
        <v>13957</v>
      </c>
    </row>
    <row r="35" spans="1:2">
      <c r="A35" s="8">
        <v>45625</v>
      </c>
      <c r="B35">
        <v>13446</v>
      </c>
    </row>
    <row r="36" spans="1:2">
      <c r="A36" s="8">
        <v>45618</v>
      </c>
      <c r="B36">
        <v>13895</v>
      </c>
    </row>
    <row r="37" spans="1:2">
      <c r="A37" s="8">
        <v>45611</v>
      </c>
      <c r="B37">
        <v>14340</v>
      </c>
    </row>
    <row r="38" spans="1:2">
      <c r="A38" s="8">
        <v>45604</v>
      </c>
      <c r="B38">
        <v>14250</v>
      </c>
    </row>
    <row r="39" spans="1:2">
      <c r="A39" s="8">
        <v>45597</v>
      </c>
      <c r="B39">
        <v>13349</v>
      </c>
    </row>
    <row r="40" spans="1:2">
      <c r="A40" s="8">
        <v>45590</v>
      </c>
      <c r="B40">
        <v>13499</v>
      </c>
    </row>
    <row r="41" spans="1:2">
      <c r="A41" s="8">
        <v>45583</v>
      </c>
      <c r="B41">
        <v>14516</v>
      </c>
    </row>
    <row r="42" spans="1:2">
      <c r="A42" s="8">
        <v>45576</v>
      </c>
      <c r="B42">
        <v>13489</v>
      </c>
    </row>
    <row r="43" spans="1:2">
      <c r="A43" s="8">
        <v>45569</v>
      </c>
      <c r="B43">
        <v>13246</v>
      </c>
    </row>
    <row r="44" spans="1:2">
      <c r="A44" s="8">
        <v>45562</v>
      </c>
      <c r="B44">
        <v>13969</v>
      </c>
    </row>
    <row r="45" spans="1:2">
      <c r="A45" s="8">
        <v>45555</v>
      </c>
      <c r="B45">
        <v>14081</v>
      </c>
    </row>
    <row r="46" spans="1:2">
      <c r="A46" s="8">
        <v>45548</v>
      </c>
      <c r="B46">
        <v>16252</v>
      </c>
    </row>
    <row r="47" spans="1:2">
      <c r="A47" s="8">
        <v>45541</v>
      </c>
      <c r="B47">
        <v>15718</v>
      </c>
    </row>
    <row r="48" spans="1:2">
      <c r="A48" s="8">
        <v>45534</v>
      </c>
      <c r="B48">
        <v>15539</v>
      </c>
    </row>
    <row r="49" spans="1:2">
      <c r="A49" s="8">
        <v>45527</v>
      </c>
      <c r="B49">
        <v>16186</v>
      </c>
    </row>
    <row r="50" spans="1:2">
      <c r="A50" s="8">
        <v>45520</v>
      </c>
      <c r="B50">
        <v>16275</v>
      </c>
    </row>
    <row r="51" spans="1:2">
      <c r="A51" s="8">
        <v>45513</v>
      </c>
      <c r="B51">
        <v>16574</v>
      </c>
    </row>
    <row r="52" spans="1:2">
      <c r="A52" s="8">
        <v>45506</v>
      </c>
      <c r="B52">
        <v>16293</v>
      </c>
    </row>
    <row r="53" spans="1:2">
      <c r="A53" s="8">
        <v>45499</v>
      </c>
      <c r="B53">
        <v>15961</v>
      </c>
    </row>
    <row r="54" spans="1:2">
      <c r="A54" s="8">
        <v>45492</v>
      </c>
      <c r="B54">
        <v>16074</v>
      </c>
    </row>
    <row r="55" spans="1:2">
      <c r="A55" s="8">
        <v>45485</v>
      </c>
      <c r="B55">
        <v>16530</v>
      </c>
    </row>
    <row r="56" spans="1:2">
      <c r="A56" s="8">
        <v>45478</v>
      </c>
      <c r="B56">
        <v>16169</v>
      </c>
    </row>
    <row r="57" spans="1:2">
      <c r="A57" s="8">
        <v>45471</v>
      </c>
      <c r="B57">
        <v>16734</v>
      </c>
    </row>
    <row r="58" spans="1:2">
      <c r="A58" s="8">
        <v>45464</v>
      </c>
      <c r="B58">
        <v>17089</v>
      </c>
    </row>
    <row r="59" spans="1:2">
      <c r="A59" s="8">
        <v>45457</v>
      </c>
      <c r="B59">
        <v>17367</v>
      </c>
    </row>
    <row r="60" spans="1:2">
      <c r="A60" s="8">
        <v>45450</v>
      </c>
      <c r="B60">
        <v>17698</v>
      </c>
    </row>
    <row r="61" spans="1:2">
      <c r="A61" s="8">
        <v>45443</v>
      </c>
      <c r="B61">
        <v>16977</v>
      </c>
    </row>
    <row r="62" spans="1:2">
      <c r="A62" s="8">
        <v>45436</v>
      </c>
      <c r="B62">
        <v>17492</v>
      </c>
    </row>
    <row r="63" spans="1:2">
      <c r="A63" s="8">
        <v>45429</v>
      </c>
      <c r="B63">
        <v>17810</v>
      </c>
    </row>
    <row r="64" spans="1:2">
      <c r="A64" s="8">
        <v>45422</v>
      </c>
      <c r="B64">
        <v>17489</v>
      </c>
    </row>
    <row r="65" spans="1:2">
      <c r="A65" s="8">
        <v>45415</v>
      </c>
      <c r="B65">
        <v>17067</v>
      </c>
    </row>
    <row r="66" spans="1:2">
      <c r="A66" s="8">
        <v>45408</v>
      </c>
      <c r="B66">
        <v>17453</v>
      </c>
    </row>
    <row r="67" spans="1:2">
      <c r="A67" s="8">
        <v>45401</v>
      </c>
      <c r="B67">
        <v>17529</v>
      </c>
    </row>
    <row r="68" spans="1:2">
      <c r="A68" s="8">
        <v>45394</v>
      </c>
      <c r="B68">
        <v>17469</v>
      </c>
    </row>
    <row r="69" spans="1:2">
      <c r="A69" s="8">
        <v>45387</v>
      </c>
      <c r="B69">
        <v>18218</v>
      </c>
    </row>
    <row r="70" spans="1:2">
      <c r="A70" s="8">
        <v>45380</v>
      </c>
      <c r="B70">
        <v>18317</v>
      </c>
    </row>
    <row r="71" spans="1:2">
      <c r="A71" s="8">
        <v>45373</v>
      </c>
      <c r="B71">
        <v>18893</v>
      </c>
    </row>
    <row r="72" spans="1:2">
      <c r="A72" s="8">
        <v>45366</v>
      </c>
      <c r="B72">
        <v>18116</v>
      </c>
    </row>
    <row r="73" spans="1:2">
      <c r="A73" s="8">
        <v>45359</v>
      </c>
      <c r="B73">
        <v>18046</v>
      </c>
    </row>
    <row r="74" spans="1:2">
      <c r="A74" s="8">
        <v>45352</v>
      </c>
      <c r="B74">
        <v>18477</v>
      </c>
    </row>
    <row r="75" spans="1:2">
      <c r="A75" s="8">
        <v>45345</v>
      </c>
      <c r="B75">
        <v>17800</v>
      </c>
    </row>
    <row r="76" spans="1:2">
      <c r="A76" s="8">
        <v>45338</v>
      </c>
      <c r="B76">
        <v>16855</v>
      </c>
    </row>
    <row r="77" spans="1:2">
      <c r="A77" s="8">
        <v>45331</v>
      </c>
      <c r="B77">
        <v>16199</v>
      </c>
    </row>
    <row r="78" spans="1:2">
      <c r="A78" s="8">
        <v>45324</v>
      </c>
      <c r="B78">
        <v>16680</v>
      </c>
    </row>
    <row r="79" spans="1:2">
      <c r="A79" s="8">
        <v>45317</v>
      </c>
      <c r="B79">
        <v>16379</v>
      </c>
    </row>
    <row r="80" spans="1:2">
      <c r="A80" s="8">
        <v>45310</v>
      </c>
      <c r="B80">
        <v>15785</v>
      </c>
    </row>
    <row r="81" spans="1:2">
      <c r="A81" s="8">
        <v>45303</v>
      </c>
      <c r="B81">
        <v>15920</v>
      </c>
    </row>
    <row r="82" spans="1:2">
      <c r="A82" s="8">
        <v>45296</v>
      </c>
      <c r="B82">
        <v>14837</v>
      </c>
    </row>
    <row r="83" spans="1:2">
      <c r="A83" s="8">
        <v>45289</v>
      </c>
      <c r="B83">
        <v>13975</v>
      </c>
    </row>
    <row r="84" spans="1:2">
      <c r="A84" s="8">
        <v>45282</v>
      </c>
      <c r="B84">
        <v>14733</v>
      </c>
    </row>
    <row r="85" spans="1:2">
      <c r="A85" s="8">
        <v>45275</v>
      </c>
      <c r="B85">
        <v>15285</v>
      </c>
    </row>
    <row r="86" spans="1:2">
      <c r="A86" s="8">
        <v>45268</v>
      </c>
      <c r="B86">
        <v>15736</v>
      </c>
    </row>
    <row r="87" spans="1:2">
      <c r="A87" s="8">
        <v>45261</v>
      </c>
      <c r="B87">
        <v>15166</v>
      </c>
    </row>
    <row r="88" spans="1:2">
      <c r="A88" s="8">
        <v>45254</v>
      </c>
      <c r="B88">
        <v>14799</v>
      </c>
    </row>
    <row r="89" spans="1:2">
      <c r="A89" s="8">
        <v>45247</v>
      </c>
      <c r="B89">
        <v>15709</v>
      </c>
    </row>
    <row r="90" spans="1:2">
      <c r="A90" s="8">
        <v>45240</v>
      </c>
      <c r="B90">
        <v>15431</v>
      </c>
    </row>
    <row r="91" spans="1:2">
      <c r="A91" s="8">
        <v>45233</v>
      </c>
      <c r="B91">
        <v>16204</v>
      </c>
    </row>
    <row r="92" spans="1:2">
      <c r="A92" s="8">
        <v>45226</v>
      </c>
      <c r="B92">
        <v>15592</v>
      </c>
    </row>
    <row r="93" spans="1:2">
      <c r="A93" s="8">
        <v>45219</v>
      </c>
      <c r="B93">
        <v>15473</v>
      </c>
    </row>
    <row r="94" spans="1:2">
      <c r="A94" s="8">
        <v>45212</v>
      </c>
      <c r="B94">
        <v>15798</v>
      </c>
    </row>
    <row r="95" spans="1:2">
      <c r="A95" s="8">
        <v>45205</v>
      </c>
      <c r="B95">
        <v>16702</v>
      </c>
    </row>
    <row r="96" spans="1:2">
      <c r="A96" s="8">
        <v>45198</v>
      </c>
      <c r="B96">
        <v>16402</v>
      </c>
    </row>
    <row r="97" spans="1:2">
      <c r="A97" s="8">
        <v>45191</v>
      </c>
      <c r="B97">
        <v>17559</v>
      </c>
    </row>
    <row r="98" spans="1:2">
      <c r="A98" s="8">
        <v>45184</v>
      </c>
      <c r="B98">
        <v>16920</v>
      </c>
    </row>
    <row r="99" spans="1:2">
      <c r="A99" s="8">
        <v>45177</v>
      </c>
      <c r="B99">
        <v>15311</v>
      </c>
    </row>
    <row r="100" spans="1:2">
      <c r="A100" s="8">
        <v>45170</v>
      </c>
      <c r="B100">
        <v>15437</v>
      </c>
    </row>
    <row r="101" spans="1:2">
      <c r="A101" s="8">
        <v>45163</v>
      </c>
      <c r="B101">
        <v>15782</v>
      </c>
    </row>
    <row r="102" spans="1:2">
      <c r="A102" s="8">
        <v>45156</v>
      </c>
      <c r="B102">
        <v>15322</v>
      </c>
    </row>
    <row r="103" spans="1:2">
      <c r="A103" s="8">
        <v>45149</v>
      </c>
      <c r="B103">
        <v>15424</v>
      </c>
    </row>
    <row r="104" spans="1:2">
      <c r="A104" s="8">
        <v>45142</v>
      </c>
      <c r="B104">
        <v>16826</v>
      </c>
    </row>
    <row r="105" spans="1:2">
      <c r="A105" s="8">
        <v>45135</v>
      </c>
      <c r="B105">
        <v>16003</v>
      </c>
    </row>
    <row r="106" spans="1:2">
      <c r="A106" s="8">
        <v>45128</v>
      </c>
      <c r="B106">
        <v>16680</v>
      </c>
    </row>
    <row r="107" spans="1:2">
      <c r="A107" s="8">
        <v>45121</v>
      </c>
      <c r="B107">
        <v>17638</v>
      </c>
    </row>
    <row r="108" spans="1:2">
      <c r="A108" s="8">
        <v>45114</v>
      </c>
      <c r="B108">
        <v>18667</v>
      </c>
    </row>
    <row r="109" spans="1:2">
      <c r="A109" s="8">
        <v>45107</v>
      </c>
      <c r="B109">
        <v>18604</v>
      </c>
    </row>
    <row r="110" spans="1:2">
      <c r="A110" s="8">
        <v>45100</v>
      </c>
      <c r="B110">
        <v>18911</v>
      </c>
    </row>
    <row r="111" spans="1:2">
      <c r="A111" s="8">
        <v>45093</v>
      </c>
      <c r="B111">
        <v>19236</v>
      </c>
    </row>
    <row r="112" spans="1:2">
      <c r="A112" s="8">
        <v>45086</v>
      </c>
      <c r="B112">
        <v>19517</v>
      </c>
    </row>
    <row r="113" spans="1:2">
      <c r="A113" s="8">
        <v>45079</v>
      </c>
      <c r="B113">
        <v>19555</v>
      </c>
    </row>
    <row r="114" spans="1:2">
      <c r="A114" s="8">
        <v>45072</v>
      </c>
      <c r="B114">
        <v>19821</v>
      </c>
    </row>
    <row r="115" spans="1:2">
      <c r="A115" s="8">
        <v>45065</v>
      </c>
      <c r="B115">
        <v>19893</v>
      </c>
    </row>
    <row r="116" spans="1:2">
      <c r="A116" s="8">
        <v>45058</v>
      </c>
      <c r="B116">
        <v>19775</v>
      </c>
    </row>
    <row r="117" spans="1:2">
      <c r="A117" s="8">
        <v>45051</v>
      </c>
      <c r="B117">
        <v>20812</v>
      </c>
    </row>
    <row r="118" spans="1:2">
      <c r="A118" s="8">
        <v>45044</v>
      </c>
      <c r="B118">
        <v>19464</v>
      </c>
    </row>
    <row r="119" spans="1:2">
      <c r="A119" s="8">
        <v>45037</v>
      </c>
      <c r="B119">
        <v>20367</v>
      </c>
    </row>
    <row r="120" spans="1:2">
      <c r="A120" s="8">
        <v>45030</v>
      </c>
      <c r="B120">
        <v>19413</v>
      </c>
    </row>
    <row r="121" spans="1:2">
      <c r="A121" s="8">
        <v>45023</v>
      </c>
      <c r="B121">
        <v>18576</v>
      </c>
    </row>
    <row r="122" spans="1:2">
      <c r="A122" s="8">
        <v>45016</v>
      </c>
      <c r="B122">
        <v>18445</v>
      </c>
    </row>
    <row r="123" spans="1:2">
      <c r="A123" s="8">
        <v>45009</v>
      </c>
      <c r="B123">
        <v>19179</v>
      </c>
    </row>
    <row r="124" spans="1:2">
      <c r="A124" s="8">
        <v>45002</v>
      </c>
      <c r="B124">
        <v>18689</v>
      </c>
    </row>
    <row r="125" spans="1:2">
      <c r="A125" s="8">
        <v>44995</v>
      </c>
      <c r="B125">
        <v>19527</v>
      </c>
    </row>
    <row r="126" spans="1:2">
      <c r="A126" s="8">
        <v>44988</v>
      </c>
      <c r="B126">
        <v>19193</v>
      </c>
    </row>
    <row r="127" spans="1:2">
      <c r="A127" s="8">
        <v>44981</v>
      </c>
      <c r="B127">
        <v>18704</v>
      </c>
    </row>
    <row r="128" spans="1:2">
      <c r="A128" s="8">
        <v>44974</v>
      </c>
      <c r="B128">
        <v>18125</v>
      </c>
    </row>
    <row r="129" spans="1:2">
      <c r="A129" s="8">
        <v>44967</v>
      </c>
      <c r="B129">
        <v>18242</v>
      </c>
    </row>
    <row r="130" spans="1:2">
      <c r="A130" s="8">
        <v>44960</v>
      </c>
      <c r="B130">
        <v>20757</v>
      </c>
    </row>
    <row r="131" spans="1:2">
      <c r="A131" s="8">
        <v>44953</v>
      </c>
      <c r="B131">
        <v>19106</v>
      </c>
    </row>
    <row r="132" spans="1:2">
      <c r="A132" s="8">
        <v>44946</v>
      </c>
      <c r="B132">
        <v>19315</v>
      </c>
    </row>
    <row r="133" spans="1:2">
      <c r="A133" s="8">
        <v>44939</v>
      </c>
      <c r="B133">
        <v>18574</v>
      </c>
    </row>
    <row r="134" spans="1:2">
      <c r="A134" s="8">
        <v>44932</v>
      </c>
      <c r="B134">
        <v>17766</v>
      </c>
    </row>
    <row r="135" spans="1:2">
      <c r="A135" s="8">
        <v>44925</v>
      </c>
      <c r="B135">
        <v>18419</v>
      </c>
    </row>
    <row r="136" spans="1:2">
      <c r="A136" s="8">
        <v>44918</v>
      </c>
      <c r="B136">
        <v>18685</v>
      </c>
    </row>
    <row r="137" spans="1:2">
      <c r="A137" s="8">
        <v>44911</v>
      </c>
      <c r="B137">
        <v>17783</v>
      </c>
    </row>
    <row r="138" spans="1:2">
      <c r="A138" s="8">
        <v>44904</v>
      </c>
      <c r="B138">
        <v>17046</v>
      </c>
    </row>
    <row r="139" spans="1:2">
      <c r="A139" s="8">
        <v>44897</v>
      </c>
      <c r="B139">
        <v>17375</v>
      </c>
    </row>
    <row r="140" spans="1:2">
      <c r="A140" s="8">
        <v>44890</v>
      </c>
      <c r="B140">
        <v>17465</v>
      </c>
    </row>
    <row r="141" spans="1:2">
      <c r="A141" s="8">
        <v>44883</v>
      </c>
      <c r="B141">
        <v>18437</v>
      </c>
    </row>
    <row r="142" spans="1:2">
      <c r="A142" s="8">
        <v>44876</v>
      </c>
      <c r="B142">
        <v>18407</v>
      </c>
    </row>
    <row r="143" spans="1:2">
      <c r="A143" s="8">
        <v>44869</v>
      </c>
      <c r="B143">
        <v>19069</v>
      </c>
    </row>
    <row r="144" spans="1:2">
      <c r="A144" s="8">
        <v>44862</v>
      </c>
      <c r="B144">
        <v>19090</v>
      </c>
    </row>
    <row r="145" spans="1:2">
      <c r="A145" s="8">
        <v>44855</v>
      </c>
      <c r="B145">
        <v>18744</v>
      </c>
    </row>
    <row r="146" spans="1:2">
      <c r="A146" s="8">
        <v>44848</v>
      </c>
      <c r="B146">
        <v>18735</v>
      </c>
    </row>
    <row r="147" spans="1:2">
      <c r="A147" s="8">
        <v>44841</v>
      </c>
      <c r="B147">
        <v>19124</v>
      </c>
    </row>
    <row r="148" spans="1:2">
      <c r="A148" s="8">
        <v>44834</v>
      </c>
      <c r="B148">
        <v>18375</v>
      </c>
    </row>
    <row r="149" spans="1:2">
      <c r="A149" s="8">
        <v>44827</v>
      </c>
      <c r="B149">
        <v>17461</v>
      </c>
    </row>
    <row r="150" spans="1:2">
      <c r="A150" s="8">
        <v>44820</v>
      </c>
      <c r="B150">
        <v>18030</v>
      </c>
    </row>
    <row r="151" spans="1:2">
      <c r="A151" s="8">
        <v>44813</v>
      </c>
      <c r="B151">
        <v>17539</v>
      </c>
    </row>
    <row r="152" spans="1:2">
      <c r="A152" s="8">
        <v>44806</v>
      </c>
      <c r="B152">
        <v>17362</v>
      </c>
    </row>
    <row r="153" spans="1:2">
      <c r="A153" s="8">
        <v>44799</v>
      </c>
      <c r="B153">
        <v>17637</v>
      </c>
    </row>
    <row r="154" spans="1:2">
      <c r="A154" s="8">
        <v>44792</v>
      </c>
      <c r="B154">
        <v>17761</v>
      </c>
    </row>
    <row r="155" spans="1:2">
      <c r="A155" s="8">
        <v>44785</v>
      </c>
      <c r="B155">
        <v>17439</v>
      </c>
    </row>
    <row r="156" spans="1:2">
      <c r="A156" s="8">
        <v>44778</v>
      </c>
      <c r="B156">
        <v>18236</v>
      </c>
    </row>
    <row r="157" spans="1:2">
      <c r="A157" s="8">
        <v>44771</v>
      </c>
      <c r="B157">
        <v>16693</v>
      </c>
    </row>
    <row r="158" spans="1:2">
      <c r="A158" s="8">
        <v>44764</v>
      </c>
      <c r="B158">
        <v>17709</v>
      </c>
    </row>
    <row r="159" spans="1:2">
      <c r="A159" s="8">
        <v>44757</v>
      </c>
      <c r="B159">
        <v>17109</v>
      </c>
    </row>
    <row r="160" spans="1:2">
      <c r="A160" s="8">
        <v>44750</v>
      </c>
      <c r="B160">
        <v>17130</v>
      </c>
    </row>
    <row r="161" spans="1:2">
      <c r="A161" s="8">
        <v>44743</v>
      </c>
      <c r="B161">
        <v>16054</v>
      </c>
    </row>
    <row r="162" spans="1:2">
      <c r="A162" s="8">
        <v>44736</v>
      </c>
      <c r="B162">
        <v>16342</v>
      </c>
    </row>
    <row r="163" spans="1:2">
      <c r="A163" s="8">
        <v>44729</v>
      </c>
      <c r="B163">
        <v>16512</v>
      </c>
    </row>
    <row r="164" spans="1:2">
      <c r="A164" s="8">
        <v>44722</v>
      </c>
      <c r="B164">
        <v>16841</v>
      </c>
    </row>
    <row r="165" spans="1:2">
      <c r="A165" s="8">
        <v>44715</v>
      </c>
      <c r="B165">
        <v>15702</v>
      </c>
    </row>
    <row r="166" spans="1:2">
      <c r="A166" s="8">
        <v>44708</v>
      </c>
      <c r="B166">
        <v>15106</v>
      </c>
    </row>
    <row r="167" spans="1:2">
      <c r="A167" s="8">
        <v>44701</v>
      </c>
      <c r="B167">
        <v>16120</v>
      </c>
    </row>
    <row r="168" spans="1:2">
      <c r="A168" s="8">
        <v>44694</v>
      </c>
      <c r="B168">
        <v>17923</v>
      </c>
    </row>
    <row r="169" spans="1:2">
      <c r="A169" s="8">
        <v>44687</v>
      </c>
      <c r="B169">
        <v>17170</v>
      </c>
    </row>
    <row r="170" spans="1:2">
      <c r="A170" s="8">
        <v>44680</v>
      </c>
      <c r="B170">
        <v>17602</v>
      </c>
    </row>
    <row r="171" spans="1:2">
      <c r="A171" s="8">
        <v>44673</v>
      </c>
      <c r="B171">
        <v>17292</v>
      </c>
    </row>
    <row r="172" spans="1:2">
      <c r="A172" s="8">
        <v>44666</v>
      </c>
      <c r="B172">
        <v>17645</v>
      </c>
    </row>
    <row r="173" spans="1:2">
      <c r="A173" s="8">
        <v>44659</v>
      </c>
      <c r="B173">
        <v>18365</v>
      </c>
    </row>
    <row r="174" spans="1:2">
      <c r="A174" s="8">
        <v>44652</v>
      </c>
      <c r="B174">
        <v>18573</v>
      </c>
    </row>
    <row r="175" spans="1:2">
      <c r="A175" s="8">
        <v>44645</v>
      </c>
      <c r="B175">
        <v>17698</v>
      </c>
    </row>
    <row r="176" spans="1:2">
      <c r="A176" s="8">
        <v>44638</v>
      </c>
      <c r="B176">
        <v>16709</v>
      </c>
    </row>
    <row r="177" spans="1:2">
      <c r="A177" s="8">
        <v>44631</v>
      </c>
      <c r="B177">
        <v>16513</v>
      </c>
    </row>
    <row r="178" spans="1:2">
      <c r="A178" s="8">
        <v>44624</v>
      </c>
      <c r="B178">
        <v>16717</v>
      </c>
    </row>
    <row r="179" spans="1:2">
      <c r="A179" s="8">
        <v>44617</v>
      </c>
      <c r="B179">
        <v>15872</v>
      </c>
    </row>
    <row r="180" spans="1:2">
      <c r="A180" s="8">
        <v>44610</v>
      </c>
      <c r="B180">
        <v>15490</v>
      </c>
    </row>
    <row r="181" spans="1:2">
      <c r="A181" s="8">
        <v>44603</v>
      </c>
      <c r="B181">
        <v>15648</v>
      </c>
    </row>
    <row r="182" spans="1:2">
      <c r="A182" s="8">
        <v>44596</v>
      </c>
      <c r="B182">
        <v>16366</v>
      </c>
    </row>
    <row r="183" spans="1:2">
      <c r="A183" s="8">
        <v>44589</v>
      </c>
      <c r="B183">
        <v>15396</v>
      </c>
    </row>
    <row r="184" spans="1:2">
      <c r="A184" s="8">
        <v>44582</v>
      </c>
      <c r="B184">
        <v>15672</v>
      </c>
    </row>
    <row r="185" spans="1:2">
      <c r="A185" s="8">
        <v>44575</v>
      </c>
      <c r="B185">
        <v>16119</v>
      </c>
    </row>
    <row r="186" spans="1:2">
      <c r="A186" s="8">
        <v>44568</v>
      </c>
      <c r="B186">
        <v>15982</v>
      </c>
    </row>
    <row r="187" spans="1:2">
      <c r="A187" s="8">
        <v>44561</v>
      </c>
      <c r="B187">
        <v>16179</v>
      </c>
    </row>
    <row r="188" spans="1:2">
      <c r="A188" s="8">
        <v>44554</v>
      </c>
      <c r="B188">
        <v>15926</v>
      </c>
    </row>
    <row r="189" spans="1:2">
      <c r="A189" s="8">
        <v>44547</v>
      </c>
      <c r="B189">
        <v>15630</v>
      </c>
    </row>
    <row r="190" spans="1:2">
      <c r="A190" s="8">
        <v>44540</v>
      </c>
      <c r="B190">
        <v>15663</v>
      </c>
    </row>
    <row r="191" spans="1:2">
      <c r="A191" s="8">
        <v>44533</v>
      </c>
      <c r="B191">
        <v>15778</v>
      </c>
    </row>
    <row r="192" spans="1:2">
      <c r="A192" s="8">
        <v>44526</v>
      </c>
      <c r="B192">
        <v>16014</v>
      </c>
    </row>
    <row r="193" spans="1:2">
      <c r="A193" s="8">
        <v>44519</v>
      </c>
      <c r="B193">
        <v>15737</v>
      </c>
    </row>
    <row r="194" spans="1:2">
      <c r="A194" s="8">
        <v>44512</v>
      </c>
      <c r="B194">
        <v>15617</v>
      </c>
    </row>
    <row r="195" spans="1:2">
      <c r="A195" s="8">
        <v>44505</v>
      </c>
      <c r="B195">
        <v>16741</v>
      </c>
    </row>
    <row r="196" spans="1:2">
      <c r="A196" s="8">
        <v>44498</v>
      </c>
      <c r="B196">
        <v>16536</v>
      </c>
    </row>
    <row r="197" spans="1:2">
      <c r="A197" s="8">
        <v>44491</v>
      </c>
      <c r="B197">
        <v>17251</v>
      </c>
    </row>
    <row r="198" spans="1:2">
      <c r="A198" s="8">
        <v>44484</v>
      </c>
      <c r="B198">
        <v>16428</v>
      </c>
    </row>
    <row r="199" spans="1:2">
      <c r="A199" s="8">
        <v>44477</v>
      </c>
      <c r="B199">
        <v>16670</v>
      </c>
    </row>
    <row r="200" spans="1:2">
      <c r="A200" s="8">
        <v>44470</v>
      </c>
      <c r="B200">
        <v>15843</v>
      </c>
    </row>
    <row r="201" spans="1:2">
      <c r="A201" s="8">
        <v>44463</v>
      </c>
      <c r="B201">
        <v>16719</v>
      </c>
    </row>
    <row r="202" spans="1:2">
      <c r="A202" s="8">
        <v>44456</v>
      </c>
      <c r="B202">
        <v>17286</v>
      </c>
    </row>
    <row r="203" spans="1:2">
      <c r="A203" s="8">
        <v>44449</v>
      </c>
      <c r="B203">
        <v>15902</v>
      </c>
    </row>
    <row r="204" spans="1:2">
      <c r="A204" s="8">
        <v>44442</v>
      </c>
      <c r="B204">
        <v>15251</v>
      </c>
    </row>
    <row r="205" spans="1:2">
      <c r="A205" s="8">
        <v>44435</v>
      </c>
      <c r="B205">
        <v>15213</v>
      </c>
    </row>
    <row r="206" spans="1:2">
      <c r="A206" s="8">
        <v>44428</v>
      </c>
      <c r="B206">
        <v>16026</v>
      </c>
    </row>
    <row r="207" spans="1:2">
      <c r="A207" s="8">
        <v>44421</v>
      </c>
      <c r="B207">
        <v>15857</v>
      </c>
    </row>
    <row r="208" spans="1:2">
      <c r="A208" s="8">
        <v>44414</v>
      </c>
      <c r="B208">
        <v>15411</v>
      </c>
    </row>
    <row r="209" spans="1:2">
      <c r="A209" s="8">
        <v>44407</v>
      </c>
      <c r="B209">
        <v>15367</v>
      </c>
    </row>
    <row r="210" spans="1:2">
      <c r="A210" s="8">
        <v>44400</v>
      </c>
      <c r="B210">
        <v>15607</v>
      </c>
    </row>
    <row r="211" spans="1:2">
      <c r="A211" s="8">
        <v>44393</v>
      </c>
      <c r="B211">
        <v>15258</v>
      </c>
    </row>
    <row r="212" spans="1:2">
      <c r="A212" s="8">
        <v>44386</v>
      </c>
      <c r="B212">
        <v>16500</v>
      </c>
    </row>
    <row r="213" spans="1:2">
      <c r="A213" s="8">
        <v>44379</v>
      </c>
      <c r="B213">
        <v>17634</v>
      </c>
    </row>
    <row r="214" spans="1:2">
      <c r="A214" s="8">
        <v>44372</v>
      </c>
      <c r="B214">
        <v>17558</v>
      </c>
    </row>
    <row r="215" spans="1:2">
      <c r="A215" s="8">
        <v>44365</v>
      </c>
      <c r="B215">
        <v>18004</v>
      </c>
    </row>
    <row r="216" spans="1:2">
      <c r="A216" s="8">
        <v>44358</v>
      </c>
      <c r="B216">
        <v>17494</v>
      </c>
    </row>
    <row r="217" spans="1:2">
      <c r="A217" s="8">
        <v>44351</v>
      </c>
      <c r="B217">
        <v>17895</v>
      </c>
    </row>
    <row r="218" spans="1:2">
      <c r="A218" s="8">
        <v>44344</v>
      </c>
      <c r="B218">
        <v>18517</v>
      </c>
    </row>
    <row r="219" spans="1:2">
      <c r="A219" s="8">
        <v>44337</v>
      </c>
      <c r="B219">
        <v>18613</v>
      </c>
    </row>
    <row r="220" spans="1:2">
      <c r="A220" s="8">
        <v>44330</v>
      </c>
      <c r="B220">
        <v>17462</v>
      </c>
    </row>
    <row r="221" spans="1:2">
      <c r="A221" s="8">
        <v>44323</v>
      </c>
      <c r="B221">
        <v>17521</v>
      </c>
    </row>
    <row r="222" spans="1:2">
      <c r="A222" s="8">
        <v>44316</v>
      </c>
      <c r="B222">
        <v>18307</v>
      </c>
    </row>
    <row r="223" spans="1:2">
      <c r="A223" s="8">
        <v>44309</v>
      </c>
      <c r="B223">
        <v>18818</v>
      </c>
    </row>
    <row r="224" spans="1:2">
      <c r="A224" s="8">
        <v>44302</v>
      </c>
      <c r="B224">
        <v>18334</v>
      </c>
    </row>
    <row r="225" spans="1:2">
      <c r="A225" s="8">
        <v>44295</v>
      </c>
      <c r="B225">
        <v>18035</v>
      </c>
    </row>
    <row r="226" spans="1:2">
      <c r="A226" s="8">
        <v>44288</v>
      </c>
      <c r="B226">
        <v>17163</v>
      </c>
    </row>
    <row r="227" spans="1:2">
      <c r="A227" s="8">
        <v>44281</v>
      </c>
      <c r="B227">
        <v>17949</v>
      </c>
    </row>
    <row r="228" spans="1:2">
      <c r="A228" s="8">
        <v>44274</v>
      </c>
      <c r="B228">
        <v>17209</v>
      </c>
    </row>
    <row r="229" spans="1:2">
      <c r="A229" s="8">
        <v>44267</v>
      </c>
      <c r="B229">
        <v>17405</v>
      </c>
    </row>
    <row r="230" spans="1:2">
      <c r="A230" s="8">
        <v>44260</v>
      </c>
      <c r="B230">
        <v>17499</v>
      </c>
    </row>
    <row r="231" spans="1:2">
      <c r="A231" s="8">
        <v>44253</v>
      </c>
      <c r="B231">
        <v>17801</v>
      </c>
    </row>
    <row r="232" spans="1:2">
      <c r="A232" s="8">
        <v>44246</v>
      </c>
      <c r="B232">
        <v>18585</v>
      </c>
    </row>
    <row r="233" spans="1:2">
      <c r="A233" s="8">
        <v>44239</v>
      </c>
      <c r="B233">
        <v>18449</v>
      </c>
    </row>
    <row r="234" spans="1:2">
      <c r="A234" s="8">
        <v>44232</v>
      </c>
      <c r="B234">
        <v>18455</v>
      </c>
    </row>
    <row r="235" spans="1:2">
      <c r="A235" s="8">
        <v>44225</v>
      </c>
      <c r="B235">
        <v>17805</v>
      </c>
    </row>
    <row r="236" spans="1:2">
      <c r="A236" s="8">
        <v>44218</v>
      </c>
      <c r="B236">
        <v>17709</v>
      </c>
    </row>
    <row r="237" spans="1:2">
      <c r="A237" s="8">
        <v>44211</v>
      </c>
      <c r="B237">
        <v>16845</v>
      </c>
    </row>
    <row r="238" spans="1:2">
      <c r="A238" s="8">
        <v>44204</v>
      </c>
      <c r="B238">
        <v>16911</v>
      </c>
    </row>
    <row r="239" spans="1:2">
      <c r="A239" s="8">
        <v>44197</v>
      </c>
      <c r="B239">
        <v>16199</v>
      </c>
    </row>
    <row r="240" spans="1:2">
      <c r="A240" s="8">
        <v>44190</v>
      </c>
      <c r="B240">
        <v>16853</v>
      </c>
    </row>
    <row r="241" spans="1:2">
      <c r="A241" s="8">
        <v>44183</v>
      </c>
      <c r="B241">
        <v>17577</v>
      </c>
    </row>
    <row r="242" spans="1:2">
      <c r="A242" s="8">
        <v>44176</v>
      </c>
      <c r="B242">
        <v>17328</v>
      </c>
    </row>
    <row r="243" spans="1:2">
      <c r="A243" s="8">
        <v>44169</v>
      </c>
      <c r="B243">
        <v>16562</v>
      </c>
    </row>
    <row r="244" spans="1:2">
      <c r="A244" s="8">
        <v>44162</v>
      </c>
      <c r="B244">
        <v>15214</v>
      </c>
    </row>
    <row r="245" spans="1:2">
      <c r="A245" s="8">
        <v>44155</v>
      </c>
      <c r="B245">
        <v>16389</v>
      </c>
    </row>
    <row r="246" spans="1:2">
      <c r="A246" s="8">
        <v>44148</v>
      </c>
      <c r="B246">
        <v>17157</v>
      </c>
    </row>
    <row r="247" spans="1:2">
      <c r="A247" s="8">
        <v>44141</v>
      </c>
      <c r="B247">
        <v>16731</v>
      </c>
    </row>
    <row r="248" spans="1:2">
      <c r="A248" s="8">
        <v>44134</v>
      </c>
      <c r="B248">
        <v>16741</v>
      </c>
    </row>
    <row r="249" spans="1:2">
      <c r="A249" s="8">
        <v>44127</v>
      </c>
      <c r="B249">
        <v>16206</v>
      </c>
    </row>
    <row r="250" spans="1:2">
      <c r="A250" s="8">
        <v>44120</v>
      </c>
      <c r="B250">
        <v>17452</v>
      </c>
    </row>
    <row r="251" spans="1:2">
      <c r="A251" s="8">
        <v>44113</v>
      </c>
      <c r="B251">
        <v>17496</v>
      </c>
    </row>
    <row r="252" spans="1:2">
      <c r="A252" s="8">
        <v>44106</v>
      </c>
      <c r="B252">
        <v>17322</v>
      </c>
    </row>
    <row r="253" spans="1:2">
      <c r="A253" s="8">
        <v>44099</v>
      </c>
      <c r="B253">
        <v>16820</v>
      </c>
    </row>
    <row r="254" spans="1:2">
      <c r="A254" s="8">
        <v>44092</v>
      </c>
      <c r="B254">
        <v>17537</v>
      </c>
    </row>
    <row r="255" spans="1:2">
      <c r="A255" s="8">
        <v>44085</v>
      </c>
      <c r="B255">
        <v>17321</v>
      </c>
    </row>
    <row r="256" spans="1:2">
      <c r="A256" s="8">
        <v>44078</v>
      </c>
      <c r="B256">
        <v>17080</v>
      </c>
    </row>
    <row r="257" spans="1:2">
      <c r="A257" s="8">
        <v>44071</v>
      </c>
      <c r="B257">
        <v>18790</v>
      </c>
    </row>
    <row r="258" spans="1:2">
      <c r="A258" s="8">
        <v>44064</v>
      </c>
      <c r="B258">
        <v>18492</v>
      </c>
    </row>
    <row r="259" spans="1:2">
      <c r="A259" s="8">
        <v>44057</v>
      </c>
      <c r="B259">
        <v>19182</v>
      </c>
    </row>
    <row r="260" spans="1:2">
      <c r="A260" s="8">
        <v>44050</v>
      </c>
      <c r="B260">
        <v>18679</v>
      </c>
    </row>
    <row r="261" spans="1:2">
      <c r="A261" s="8">
        <v>44043</v>
      </c>
      <c r="B261">
        <v>18368</v>
      </c>
    </row>
    <row r="262" spans="1:2">
      <c r="A262" s="8">
        <v>44036</v>
      </c>
      <c r="B262">
        <v>18507</v>
      </c>
    </row>
    <row r="263" spans="1:2">
      <c r="A263" s="8">
        <v>44029</v>
      </c>
      <c r="B263">
        <v>19684</v>
      </c>
    </row>
    <row r="264" spans="1:2">
      <c r="A264" s="8">
        <v>44022</v>
      </c>
      <c r="B264">
        <v>19766</v>
      </c>
    </row>
    <row r="265" spans="1:2">
      <c r="A265" s="8">
        <v>44015</v>
      </c>
      <c r="B265">
        <v>21828</v>
      </c>
    </row>
    <row r="266" spans="1:2">
      <c r="A266" s="8">
        <v>44008</v>
      </c>
      <c r="B266">
        <v>23299</v>
      </c>
    </row>
    <row r="267" spans="1:2">
      <c r="A267" s="8">
        <v>44001</v>
      </c>
      <c r="B267">
        <v>23055</v>
      </c>
    </row>
    <row r="268" spans="1:2">
      <c r="A268" s="8">
        <v>43994</v>
      </c>
      <c r="B268">
        <v>23086</v>
      </c>
    </row>
    <row r="269" spans="1:2">
      <c r="A269" s="8">
        <v>43987</v>
      </c>
      <c r="B269">
        <v>22144</v>
      </c>
    </row>
    <row r="270" spans="1:2">
      <c r="A270" s="8">
        <v>43980</v>
      </c>
      <c r="B270">
        <v>21185</v>
      </c>
    </row>
    <row r="271" spans="1:2">
      <c r="A271" s="8">
        <v>43973</v>
      </c>
      <c r="B271">
        <v>20936</v>
      </c>
    </row>
    <row r="272" spans="1:2">
      <c r="A272" s="8">
        <v>43966</v>
      </c>
      <c r="B272">
        <v>20717</v>
      </c>
    </row>
    <row r="273" spans="1:2">
      <c r="A273" s="8">
        <v>43959</v>
      </c>
      <c r="B273">
        <v>20935</v>
      </c>
    </row>
    <row r="274" spans="1:2">
      <c r="A274" s="8">
        <v>43952</v>
      </c>
      <c r="B274">
        <v>21907</v>
      </c>
    </row>
    <row r="275" spans="1:2">
      <c r="A275" s="8">
        <v>43945</v>
      </c>
      <c r="B275">
        <v>20535</v>
      </c>
    </row>
    <row r="276" spans="1:2">
      <c r="A276" s="8">
        <v>43938</v>
      </c>
      <c r="B276">
        <v>20840</v>
      </c>
    </row>
    <row r="277" spans="1:2">
      <c r="A277" s="8">
        <v>43931</v>
      </c>
      <c r="B277">
        <v>20197</v>
      </c>
    </row>
    <row r="278" spans="1:2">
      <c r="A278" s="8">
        <v>43924</v>
      </c>
      <c r="B278">
        <v>21166</v>
      </c>
    </row>
    <row r="279" spans="1:2">
      <c r="A279" s="8">
        <v>43917</v>
      </c>
      <c r="B279">
        <v>19507</v>
      </c>
    </row>
    <row r="280" spans="1:2">
      <c r="A280" s="8">
        <v>43910</v>
      </c>
      <c r="B280">
        <v>19375</v>
      </c>
    </row>
    <row r="281" spans="1:2">
      <c r="A281" s="8">
        <v>43903</v>
      </c>
      <c r="B281">
        <v>18043</v>
      </c>
    </row>
    <row r="282" spans="1:2">
      <c r="A282" s="8">
        <v>43896</v>
      </c>
      <c r="B282">
        <v>17029</v>
      </c>
    </row>
    <row r="283" spans="1:2">
      <c r="A283" s="8">
        <v>43889</v>
      </c>
      <c r="B283">
        <v>16635</v>
      </c>
    </row>
    <row r="284" spans="1:2">
      <c r="A284" s="8">
        <v>43882</v>
      </c>
      <c r="B284">
        <v>16389</v>
      </c>
    </row>
    <row r="285" spans="1:2">
      <c r="A285" s="8">
        <v>43875</v>
      </c>
      <c r="B285">
        <v>16734</v>
      </c>
    </row>
    <row r="286" spans="1:2">
      <c r="A286" s="8">
        <v>43868</v>
      </c>
      <c r="B286">
        <v>17292</v>
      </c>
    </row>
    <row r="287" spans="1:2">
      <c r="A287" s="8">
        <v>43861</v>
      </c>
      <c r="B287">
        <v>17500</v>
      </c>
    </row>
    <row r="288" spans="1:2">
      <c r="A288" s="8">
        <v>43854</v>
      </c>
      <c r="B288">
        <v>17308</v>
      </c>
    </row>
    <row r="289" spans="1:2">
      <c r="A289" s="8">
        <v>43847</v>
      </c>
      <c r="B289">
        <v>17296</v>
      </c>
    </row>
    <row r="290" spans="1:2">
      <c r="A290" s="8">
        <v>43840</v>
      </c>
      <c r="B290">
        <v>16688</v>
      </c>
    </row>
    <row r="291" spans="1:2">
      <c r="A291" s="8">
        <v>43833</v>
      </c>
      <c r="B291">
        <v>17227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0" tint="-0.499984740745262"/>
  </sheetPr>
  <dimension ref="A1:J370"/>
  <sheetViews>
    <sheetView workbookViewId="0">
      <selection activeCell="E8" sqref="E8"/>
    </sheetView>
  </sheetViews>
  <sheetFormatPr defaultRowHeight="15"/>
  <cols>
    <col min="1" max="1" width="10.140625" bestFit="1" customWidth="1"/>
  </cols>
  <sheetData>
    <row r="1" spans="1:10">
      <c r="A1" t="s">
        <v>110</v>
      </c>
    </row>
    <row r="3" spans="1:10">
      <c r="B3" s="11" t="s">
        <v>14</v>
      </c>
      <c r="C3" s="11"/>
      <c r="D3" s="11"/>
      <c r="E3" s="11"/>
      <c r="F3" s="11"/>
      <c r="G3" s="11"/>
      <c r="H3" s="11"/>
      <c r="I3" s="11"/>
      <c r="J3" s="11"/>
    </row>
    <row r="4" spans="1:10">
      <c r="A4" s="3" t="s">
        <v>5</v>
      </c>
      <c r="B4" s="5">
        <v>2020</v>
      </c>
      <c r="C4" s="3">
        <v>2021</v>
      </c>
      <c r="D4" s="3">
        <v>2022</v>
      </c>
      <c r="E4" s="3">
        <v>2023</v>
      </c>
      <c r="F4" s="3">
        <v>2024</v>
      </c>
      <c r="G4" s="4">
        <v>2025</v>
      </c>
      <c r="H4" s="3" t="s">
        <v>6</v>
      </c>
      <c r="I4" s="3" t="s">
        <v>7</v>
      </c>
      <c r="J4" s="3" t="s">
        <v>8</v>
      </c>
    </row>
    <row r="5" spans="1:10">
      <c r="A5" s="9">
        <v>45657</v>
      </c>
      <c r="B5" s="7">
        <v>16199</v>
      </c>
      <c r="C5" s="7">
        <f>INDEX('Data PADD 3'!$A$7:$B$500,MATCH(DATE('PADD 3 graphs'!C$4,MONTH('PADD 3 graphs'!$A5),DAY('PADD 3 graphs'!$A5)),'Data PADD 3'!$A$8:$A$278,0), MATCH('PADD 3 graphs'!$B$3,'Data PADD 3'!$A$4:$T$4,0))</f>
        <v>15982</v>
      </c>
      <c r="D5" s="7">
        <v>17766</v>
      </c>
      <c r="E5" s="7">
        <v>14837</v>
      </c>
      <c r="F5" s="7">
        <v>13773</v>
      </c>
      <c r="G5" s="7" t="e">
        <f>INDEX('Data PADD 3'!$A$8:$B$500,MATCH(DATE('PADD 3 graphs'!G$4,MONTH('PADD 3 graphs'!$A5),DAY('PADD 3 graphs'!$A5)),'Data PADD 3'!$A$8:$A$278,0), MATCH('PADD 3 graphs'!$B$3,'Data PADD 3'!$A$4:$T$4,0))</f>
        <v>#N/A</v>
      </c>
      <c r="H5">
        <f>MIN(B5:F5)</f>
        <v>13773</v>
      </c>
      <c r="I5">
        <f>MAX(B5:F5)</f>
        <v>17766</v>
      </c>
      <c r="J5">
        <f>I5-H5</f>
        <v>3993</v>
      </c>
    </row>
    <row r="6" spans="1:10">
      <c r="A6" s="9">
        <v>45656</v>
      </c>
      <c r="B6" s="7">
        <v>16199</v>
      </c>
      <c r="C6" s="7">
        <f>_xlfn.IFNA(INDEX('Data PADD 3'!$A$7:$B$500,MATCH(DATE('PADD 3 graphs'!C$4,MONTH('PADD 3 graphs'!$A6),DAY('PADD 3 graphs'!$A6)),'Data PADD 3'!$A$8:$A$278,0), MATCH('PADD 3 graphs'!$B$3,'Data PADD 3'!$A$4:$T$4,0)),C5)</f>
        <v>15982</v>
      </c>
      <c r="D6" s="7">
        <f>INDEX('Data PADD 3'!$A$7:$B$500,MATCH(DATE('PADD 3 graphs'!D$4,MONTH('PADD 3 graphs'!$A6),DAY('PADD 3 graphs'!$A6)),'Data PADD 3'!$A$8:$A$278,0), MATCH('PADD 3 graphs'!$B$3,'Data PADD 3'!$A$4:$T$4,0))</f>
        <v>17766</v>
      </c>
      <c r="E6" s="7">
        <v>14837</v>
      </c>
      <c r="F6" s="7">
        <v>13773</v>
      </c>
      <c r="G6" s="12" t="e">
        <f>_xlfn.IFNA(INDEX('Data PADD 3'!$A$8:$B$500,MATCH(DATE('PADD 3 graphs'!G$4,MONTH('PADD 3 graphs'!$A6),DAY('PADD 3 graphs'!$A6)),'Data PADD 3'!$A$8:$A$278,0), MATCH('PADD 3 graphs'!$B$3,'Data PADD 3'!$A$4:$T$4,0)),G5)</f>
        <v>#N/A</v>
      </c>
      <c r="H6" s="12">
        <f t="shared" ref="H6:H69" si="0">MIN(B6:F6)</f>
        <v>13773</v>
      </c>
      <c r="I6" s="7">
        <f t="shared" ref="I6:I69" si="1">MAX(B6:F6)</f>
        <v>17766</v>
      </c>
      <c r="J6" s="7">
        <f t="shared" ref="J6:J69" si="2">I6-H6</f>
        <v>3993</v>
      </c>
    </row>
    <row r="7" spans="1:10">
      <c r="A7" s="9">
        <v>45655</v>
      </c>
      <c r="B7" s="7">
        <v>16199</v>
      </c>
      <c r="C7" s="7">
        <f>_xlfn.IFNA(INDEX('Data PADD 3'!$A$7:$B$500,MATCH(DATE('PADD 3 graphs'!C$4,MONTH('PADD 3 graphs'!$A7),DAY('PADD 3 graphs'!$A7)),'Data PADD 3'!$A$8:$A$278,0), MATCH('PADD 3 graphs'!$B$3,'Data PADD 3'!$A$4:$T$4,0)),C6)</f>
        <v>15982</v>
      </c>
      <c r="D7" s="7">
        <f>_xlfn.IFNA(INDEX('Data PADD 3'!$A$7:$B$500,MATCH(DATE('PADD 3 graphs'!D$4,MONTH('PADD 3 graphs'!$A7),DAY('PADD 3 graphs'!$A7)),'Data PADD 3'!$A$8:$A$278,0), MATCH('PADD 3 graphs'!$B$3,'Data PADD 3'!$A$4:$T$4,0)),D6)</f>
        <v>17766</v>
      </c>
      <c r="E7" s="7">
        <f>INDEX('Data PADD 3'!$A$7:$B$500,MATCH(DATE('PADD 3 graphs'!E$4,MONTH('PADD 3 graphs'!$A7),DAY('PADD 3 graphs'!$A7)),'Data PADD 3'!$A$8:$A$278,0), MATCH('PADD 3 graphs'!$B$3,'Data PADD 3'!$A$4:$T$4,0))</f>
        <v>14837</v>
      </c>
      <c r="F7" s="7">
        <v>13773</v>
      </c>
      <c r="G7" s="12" t="e">
        <f>_xlfn.IFNA(INDEX('Data PADD 3'!$A$8:$B$500,MATCH(DATE('PADD 3 graphs'!G$4,MONTH('PADD 3 graphs'!$A7),DAY('PADD 3 graphs'!$A7)),'Data PADD 3'!$A$8:$A$278,0), MATCH('PADD 3 graphs'!$B$3,'Data PADD 3'!$A$4:$T$4,0)),G6)</f>
        <v>#N/A</v>
      </c>
      <c r="H7" s="12">
        <f t="shared" si="0"/>
        <v>13773</v>
      </c>
      <c r="I7" s="7">
        <f t="shared" si="1"/>
        <v>17766</v>
      </c>
      <c r="J7" s="7">
        <f t="shared" si="2"/>
        <v>3993</v>
      </c>
    </row>
    <row r="8" spans="1:10">
      <c r="A8" s="9">
        <v>45654</v>
      </c>
      <c r="B8" s="7">
        <v>16199</v>
      </c>
      <c r="C8" s="7">
        <f>_xlfn.IFNA(INDEX('Data PADD 3'!$A$7:$B$500,MATCH(DATE('PADD 3 graphs'!C$4,MONTH('PADD 3 graphs'!$A8),DAY('PADD 3 graphs'!$A8)),'Data PADD 3'!$A$8:$A$278,0), MATCH('PADD 3 graphs'!$B$3,'Data PADD 3'!$A$4:$T$4,0)),C7)</f>
        <v>15982</v>
      </c>
      <c r="D8" s="7">
        <f>_xlfn.IFNA(INDEX('Data PADD 3'!$A$7:$B$500,MATCH(DATE('PADD 3 graphs'!D$4,MONTH('PADD 3 graphs'!$A8),DAY('PADD 3 graphs'!$A8)),'Data PADD 3'!$A$8:$A$278,0), MATCH('PADD 3 graphs'!$B$3,'Data PADD 3'!$A$4:$T$4,0)),D7)</f>
        <v>17766</v>
      </c>
      <c r="E8" s="7">
        <f>_xlfn.IFNA(INDEX('Data PADD 3'!$A$7:$B$500,MATCH(DATE('PADD 3 graphs'!E$4,MONTH('PADD 3 graphs'!$A8),DAY('PADD 3 graphs'!$A8)),'Data PADD 3'!$A$8:$A$278,0), MATCH('PADD 3 graphs'!$B$3,'Data PADD 3'!$A$4:$T$4,0)),E7)</f>
        <v>14837</v>
      </c>
      <c r="F8" s="7">
        <v>13773</v>
      </c>
      <c r="G8" s="12" t="e">
        <f>_xlfn.IFNA(INDEX('Data PADD 3'!$A$8:$B$500,MATCH(DATE('PADD 3 graphs'!G$4,MONTH('PADD 3 graphs'!$A8),DAY('PADD 3 graphs'!$A8)),'Data PADD 3'!$A$8:$A$278,0), MATCH('PADD 3 graphs'!$B$3,'Data PADD 3'!$A$4:$T$4,0)),G7)</f>
        <v>#N/A</v>
      </c>
      <c r="H8" s="12">
        <f t="shared" si="0"/>
        <v>13773</v>
      </c>
      <c r="I8" s="7">
        <f t="shared" si="1"/>
        <v>17766</v>
      </c>
      <c r="J8" s="7">
        <f t="shared" si="2"/>
        <v>3993</v>
      </c>
    </row>
    <row r="9" spans="1:10">
      <c r="A9" s="9">
        <v>45653</v>
      </c>
      <c r="B9" s="7">
        <v>16199</v>
      </c>
      <c r="C9" s="7">
        <f>_xlfn.IFNA(INDEX('Data PADD 3'!$A$7:$B$500,MATCH(DATE('PADD 3 graphs'!C$4,MONTH('PADD 3 graphs'!$A9),DAY('PADD 3 graphs'!$A9)),'Data PADD 3'!$A$8:$A$278,0), MATCH('PADD 3 graphs'!$B$3,'Data PADD 3'!$A$4:$T$4,0)),C8)</f>
        <v>15982</v>
      </c>
      <c r="D9" s="7">
        <f>_xlfn.IFNA(INDEX('Data PADD 3'!$A$7:$B$500,MATCH(DATE('PADD 3 graphs'!D$4,MONTH('PADD 3 graphs'!$A9),DAY('PADD 3 graphs'!$A9)),'Data PADD 3'!$A$8:$A$278,0), MATCH('PADD 3 graphs'!$B$3,'Data PADD 3'!$A$4:$T$4,0)),D8)</f>
        <v>17766</v>
      </c>
      <c r="E9" s="7">
        <f>_xlfn.IFNA(INDEX('Data PADD 3'!$A$7:$B$500,MATCH(DATE('PADD 3 graphs'!E$4,MONTH('PADD 3 graphs'!$A9),DAY('PADD 3 graphs'!$A9)),'Data PADD 3'!$A$8:$A$278,0), MATCH('PADD 3 graphs'!$B$3,'Data PADD 3'!$A$4:$T$4,0)),E8)</f>
        <v>14837</v>
      </c>
      <c r="F9" s="7">
        <f>INDEX('Data PADD 3'!$A$7:$B$500,MATCH(DATE('PADD 3 graphs'!F$4,MONTH('PADD 3 graphs'!$A9),DAY('PADD 3 graphs'!$A9)),'Data PADD 3'!$A$8:$A$278,0), MATCH('PADD 3 graphs'!$B$3,'Data PADD 3'!$A$4:$T$4,0))</f>
        <v>13773</v>
      </c>
      <c r="G9" s="12" t="e">
        <f>_xlfn.IFNA(INDEX('Data PADD 3'!$A$8:$B$500,MATCH(DATE('PADD 3 graphs'!G$4,MONTH('PADD 3 graphs'!$A9),DAY('PADD 3 graphs'!$A9)),'Data PADD 3'!$A$8:$A$278,0), MATCH('PADD 3 graphs'!$B$3,'Data PADD 3'!$A$4:$T$4,0)),G8)</f>
        <v>#N/A</v>
      </c>
      <c r="H9" s="12">
        <f t="shared" si="0"/>
        <v>13773</v>
      </c>
      <c r="I9" s="7">
        <f t="shared" si="1"/>
        <v>17766</v>
      </c>
      <c r="J9" s="7">
        <f t="shared" si="2"/>
        <v>3993</v>
      </c>
    </row>
    <row r="10" spans="1:10">
      <c r="A10" s="9">
        <v>45652</v>
      </c>
      <c r="B10" s="7">
        <v>16199</v>
      </c>
      <c r="C10" s="7">
        <f>_xlfn.IFNA(INDEX('Data PADD 3'!$A$7:$B$500,MATCH(DATE('PADD 3 graphs'!C$4,MONTH('PADD 3 graphs'!$A10),DAY('PADD 3 graphs'!$A10)),'Data PADD 3'!$A$8:$A$278,0), MATCH('PADD 3 graphs'!$B$3,'Data PADD 3'!$A$4:$T$4,0)),C9)</f>
        <v>15982</v>
      </c>
      <c r="D10" s="7">
        <f>_xlfn.IFNA(INDEX('Data PADD 3'!$A$7:$B$500,MATCH(DATE('PADD 3 graphs'!D$4,MONTH('PADD 3 graphs'!$A10),DAY('PADD 3 graphs'!$A10)),'Data PADD 3'!$A$8:$A$278,0), MATCH('PADD 3 graphs'!$B$3,'Data PADD 3'!$A$4:$T$4,0)),D9)</f>
        <v>17766</v>
      </c>
      <c r="E10" s="7">
        <f>_xlfn.IFNA(INDEX('Data PADD 3'!$A$7:$B$500,MATCH(DATE('PADD 3 graphs'!E$4,MONTH('PADD 3 graphs'!$A10),DAY('PADD 3 graphs'!$A10)),'Data PADD 3'!$A$8:$A$278,0), MATCH('PADD 3 graphs'!$B$3,'Data PADD 3'!$A$4:$T$4,0)),E9)</f>
        <v>14837</v>
      </c>
      <c r="F10" s="7">
        <f>_xlfn.IFNA(INDEX('Data PADD 3'!$A$7:$B$500,MATCH(DATE('PADD 3 graphs'!F$4,MONTH('PADD 3 graphs'!$A10),DAY('PADD 3 graphs'!$A10)),'Data PADD 3'!$A$8:$A$278,0), MATCH('PADD 3 graphs'!$B$3,'Data PADD 3'!$A$4:$T$4,0)),F9)</f>
        <v>13773</v>
      </c>
      <c r="G10" s="12" t="e">
        <f>_xlfn.IFNA(INDEX('Data PADD 3'!$A$8:$B$500,MATCH(DATE('PADD 3 graphs'!G$4,MONTH('PADD 3 graphs'!$A10),DAY('PADD 3 graphs'!$A10)),'Data PADD 3'!$A$8:$A$278,0), MATCH('PADD 3 graphs'!$B$3,'Data PADD 3'!$A$4:$T$4,0)),G9)</f>
        <v>#N/A</v>
      </c>
      <c r="H10" s="12">
        <f t="shared" si="0"/>
        <v>13773</v>
      </c>
      <c r="I10" s="7">
        <f t="shared" si="1"/>
        <v>17766</v>
      </c>
      <c r="J10" s="7">
        <f t="shared" si="2"/>
        <v>3993</v>
      </c>
    </row>
    <row r="11" spans="1:10">
      <c r="A11" s="9">
        <v>45651</v>
      </c>
      <c r="B11" s="7">
        <f>INDEX('Data PADD 3'!$A$7:$B$500,MATCH(DATE('PADD 3 graphs'!$B$4,MONTH('PADD 3 graphs'!A11),DAY('PADD 3 graphs'!A11)),'Data PADD 3'!$A$8:$A$278,0), MATCH('PADD 3 graphs'!$B$3,'Data PADD 3'!$A$4:$T$4,0))</f>
        <v>16199</v>
      </c>
      <c r="C11" s="7">
        <f>_xlfn.IFNA(INDEX('Data PADD 3'!$A$7:$B$500,MATCH(DATE('PADD 3 graphs'!C$4,MONTH('PADD 3 graphs'!$A11),DAY('PADD 3 graphs'!$A11)),'Data PADD 3'!$A$8:$A$278,0), MATCH('PADD 3 graphs'!$B$3,'Data PADD 3'!$A$4:$T$4,0)),C10)</f>
        <v>15982</v>
      </c>
      <c r="D11" s="7">
        <f>_xlfn.IFNA(INDEX('Data PADD 3'!$A$7:$B$500,MATCH(DATE('PADD 3 graphs'!D$4,MONTH('PADD 3 graphs'!$A11),DAY('PADD 3 graphs'!$A11)),'Data PADD 3'!$A$8:$A$278,0), MATCH('PADD 3 graphs'!$B$3,'Data PADD 3'!$A$4:$T$4,0)),D10)</f>
        <v>17766</v>
      </c>
      <c r="E11" s="7">
        <f>_xlfn.IFNA(INDEX('Data PADD 3'!$A$7:$B$500,MATCH(DATE('PADD 3 graphs'!E$4,MONTH('PADD 3 graphs'!$A11),DAY('PADD 3 graphs'!$A11)),'Data PADD 3'!$A$8:$A$278,0), MATCH('PADD 3 graphs'!$B$3,'Data PADD 3'!$A$4:$T$4,0)),E10)</f>
        <v>14837</v>
      </c>
      <c r="F11" s="7">
        <f>_xlfn.IFNA(INDEX('Data PADD 3'!$A$7:$B$500,MATCH(DATE('PADD 3 graphs'!F$4,MONTH('PADD 3 graphs'!$A11),DAY('PADD 3 graphs'!$A11)),'Data PADD 3'!$A$8:$A$278,0), MATCH('PADD 3 graphs'!$B$3,'Data PADD 3'!$A$4:$T$4,0)),F10)</f>
        <v>13773</v>
      </c>
      <c r="G11" s="12" t="e">
        <f>_xlfn.IFNA(INDEX('Data PADD 3'!$A$8:$B$500,MATCH(DATE('PADD 3 graphs'!G$4,MONTH('PADD 3 graphs'!$A11),DAY('PADD 3 graphs'!$A11)),'Data PADD 3'!$A$8:$A$278,0), MATCH('PADD 3 graphs'!$B$3,'Data PADD 3'!$A$4:$T$4,0)),G10)</f>
        <v>#N/A</v>
      </c>
      <c r="H11" s="12">
        <f t="shared" si="0"/>
        <v>13773</v>
      </c>
      <c r="I11" s="7">
        <f t="shared" si="1"/>
        <v>17766</v>
      </c>
      <c r="J11" s="7">
        <f t="shared" si="2"/>
        <v>3993</v>
      </c>
    </row>
    <row r="12" spans="1:10">
      <c r="A12" s="9">
        <v>45650</v>
      </c>
      <c r="B12" s="7">
        <f>_xlfn.IFNA(INDEX('Data PADD 3'!$A$7:$B$500,MATCH(DATE('PADD 3 graphs'!B$4,MONTH('PADD 3 graphs'!$A12),DAY('PADD 3 graphs'!$A12)),'Data PADD 3'!$A$8:$A$278,0), MATCH('PADD 3 graphs'!$B$3,'Data PADD 3'!$A$4:$T$4,0)),B11)</f>
        <v>16199</v>
      </c>
      <c r="C12" s="7">
        <f>_xlfn.IFNA(INDEX('Data PADD 3'!$A$7:$B$500,MATCH(DATE('PADD 3 graphs'!C$4,MONTH('PADD 3 graphs'!$A12),DAY('PADD 3 graphs'!$A12)),'Data PADD 3'!$A$8:$A$278,0), MATCH('PADD 3 graphs'!$B$3,'Data PADD 3'!$A$4:$T$4,0)),C11)</f>
        <v>16179</v>
      </c>
      <c r="D12" s="7">
        <f>_xlfn.IFNA(INDEX('Data PADD 3'!$A$7:$B$500,MATCH(DATE('PADD 3 graphs'!D$4,MONTH('PADD 3 graphs'!$A12),DAY('PADD 3 graphs'!$A12)),'Data PADD 3'!$A$8:$A$278,0), MATCH('PADD 3 graphs'!$B$3,'Data PADD 3'!$A$4:$T$4,0)),D11)</f>
        <v>17766</v>
      </c>
      <c r="E12" s="7">
        <f>_xlfn.IFNA(INDEX('Data PADD 3'!$A$7:$B$500,MATCH(DATE('PADD 3 graphs'!E$4,MONTH('PADD 3 graphs'!$A12),DAY('PADD 3 graphs'!$A12)),'Data PADD 3'!$A$8:$A$278,0), MATCH('PADD 3 graphs'!$B$3,'Data PADD 3'!$A$4:$T$4,0)),E11)</f>
        <v>14837</v>
      </c>
      <c r="F12" s="7">
        <f>_xlfn.IFNA(INDEX('Data PADD 3'!$A$7:$B$500,MATCH(DATE('PADD 3 graphs'!F$4,MONTH('PADD 3 graphs'!$A12),DAY('PADD 3 graphs'!$A12)),'Data PADD 3'!$A$8:$A$278,0), MATCH('PADD 3 graphs'!$B$3,'Data PADD 3'!$A$4:$T$4,0)),F11)</f>
        <v>13773</v>
      </c>
      <c r="G12" s="12" t="e">
        <f>_xlfn.IFNA(INDEX('Data PADD 3'!$A$8:$B$500,MATCH(DATE('PADD 3 graphs'!G$4,MONTH('PADD 3 graphs'!$A12),DAY('PADD 3 graphs'!$A12)),'Data PADD 3'!$A$8:$A$278,0), MATCH('PADD 3 graphs'!$B$3,'Data PADD 3'!$A$4:$T$4,0)),G11)</f>
        <v>#N/A</v>
      </c>
      <c r="H12" s="12">
        <f t="shared" si="0"/>
        <v>13773</v>
      </c>
      <c r="I12" s="7">
        <f t="shared" si="1"/>
        <v>17766</v>
      </c>
      <c r="J12" s="7">
        <f t="shared" si="2"/>
        <v>3993</v>
      </c>
    </row>
    <row r="13" spans="1:10">
      <c r="A13" s="9">
        <v>45649</v>
      </c>
      <c r="B13" s="7">
        <f>_xlfn.IFNA(INDEX('Data PADD 3'!$A$7:$B$500,MATCH(DATE('PADD 3 graphs'!B$4,MONTH('PADD 3 graphs'!$A13),DAY('PADD 3 graphs'!$A13)),'Data PADD 3'!$A$8:$A$278,0), MATCH('PADD 3 graphs'!$B$3,'Data PADD 3'!$A$4:$T$4,0)),B12)</f>
        <v>16199</v>
      </c>
      <c r="C13" s="7">
        <f>_xlfn.IFNA(INDEX('Data PADD 3'!$A$7:$B$500,MATCH(DATE('PADD 3 graphs'!C$4,MONTH('PADD 3 graphs'!$A13),DAY('PADD 3 graphs'!$A13)),'Data PADD 3'!$A$8:$A$278,0), MATCH('PADD 3 graphs'!$B$3,'Data PADD 3'!$A$4:$T$4,0)),C12)</f>
        <v>16179</v>
      </c>
      <c r="D13" s="7">
        <f>_xlfn.IFNA(INDEX('Data PADD 3'!$A$7:$B$500,MATCH(DATE('PADD 3 graphs'!D$4,MONTH('PADD 3 graphs'!$A13),DAY('PADD 3 graphs'!$A13)),'Data PADD 3'!$A$8:$A$278,0), MATCH('PADD 3 graphs'!$B$3,'Data PADD 3'!$A$4:$T$4,0)),D12)</f>
        <v>18419</v>
      </c>
      <c r="E13" s="7">
        <f>_xlfn.IFNA(INDEX('Data PADD 3'!$A$7:$B$500,MATCH(DATE('PADD 3 graphs'!E$4,MONTH('PADD 3 graphs'!$A13),DAY('PADD 3 graphs'!$A13)),'Data PADD 3'!$A$8:$A$278,0), MATCH('PADD 3 graphs'!$B$3,'Data PADD 3'!$A$4:$T$4,0)),E12)</f>
        <v>14837</v>
      </c>
      <c r="F13" s="7">
        <f>_xlfn.IFNA(INDEX('Data PADD 3'!$A$7:$B$500,MATCH(DATE('PADD 3 graphs'!F$4,MONTH('PADD 3 graphs'!$A13),DAY('PADD 3 graphs'!$A13)),'Data PADD 3'!$A$8:$A$278,0), MATCH('PADD 3 graphs'!$B$3,'Data PADD 3'!$A$4:$T$4,0)),F12)</f>
        <v>13773</v>
      </c>
      <c r="G13" s="12" t="e">
        <f>_xlfn.IFNA(INDEX('Data PADD 3'!$A$8:$B$500,MATCH(DATE('PADD 3 graphs'!G$4,MONTH('PADD 3 graphs'!$A13),DAY('PADD 3 graphs'!$A13)),'Data PADD 3'!$A$8:$A$278,0), MATCH('PADD 3 graphs'!$B$3,'Data PADD 3'!$A$4:$T$4,0)),G12)</f>
        <v>#N/A</v>
      </c>
      <c r="H13" s="12">
        <f t="shared" si="0"/>
        <v>13773</v>
      </c>
      <c r="I13" s="7">
        <f t="shared" si="1"/>
        <v>18419</v>
      </c>
      <c r="J13" s="7">
        <f t="shared" si="2"/>
        <v>4646</v>
      </c>
    </row>
    <row r="14" spans="1:10">
      <c r="A14" s="9">
        <v>45648</v>
      </c>
      <c r="B14" s="7">
        <f>_xlfn.IFNA(INDEX('Data PADD 3'!$A$7:$B$500,MATCH(DATE('PADD 3 graphs'!B$4,MONTH('PADD 3 graphs'!$A14),DAY('PADD 3 graphs'!$A14)),'Data PADD 3'!$A$8:$A$278,0), MATCH('PADD 3 graphs'!$B$3,'Data PADD 3'!$A$4:$T$4,0)),B13)</f>
        <v>16199</v>
      </c>
      <c r="C14" s="7">
        <f>_xlfn.IFNA(INDEX('Data PADD 3'!$A$7:$B$500,MATCH(DATE('PADD 3 graphs'!C$4,MONTH('PADD 3 graphs'!$A14),DAY('PADD 3 graphs'!$A14)),'Data PADD 3'!$A$8:$A$278,0), MATCH('PADD 3 graphs'!$B$3,'Data PADD 3'!$A$4:$T$4,0)),C13)</f>
        <v>16179</v>
      </c>
      <c r="D14" s="7">
        <f>_xlfn.IFNA(INDEX('Data PADD 3'!$A$7:$B$500,MATCH(DATE('PADD 3 graphs'!D$4,MONTH('PADD 3 graphs'!$A14),DAY('PADD 3 graphs'!$A14)),'Data PADD 3'!$A$8:$A$278,0), MATCH('PADD 3 graphs'!$B$3,'Data PADD 3'!$A$4:$T$4,0)),D13)</f>
        <v>18419</v>
      </c>
      <c r="E14" s="7">
        <f>_xlfn.IFNA(INDEX('Data PADD 3'!$A$7:$B$500,MATCH(DATE('PADD 3 graphs'!E$4,MONTH('PADD 3 graphs'!$A14),DAY('PADD 3 graphs'!$A14)),'Data PADD 3'!$A$8:$A$278,0), MATCH('PADD 3 graphs'!$B$3,'Data PADD 3'!$A$4:$T$4,0)),E13)</f>
        <v>13975</v>
      </c>
      <c r="F14" s="7">
        <f>_xlfn.IFNA(INDEX('Data PADD 3'!$A$7:$B$500,MATCH(DATE('PADD 3 graphs'!F$4,MONTH('PADD 3 graphs'!$A14),DAY('PADD 3 graphs'!$A14)),'Data PADD 3'!$A$8:$A$278,0), MATCH('PADD 3 graphs'!$B$3,'Data PADD 3'!$A$4:$T$4,0)),F13)</f>
        <v>13773</v>
      </c>
      <c r="G14" s="12" t="e">
        <f>_xlfn.IFNA(INDEX('Data PADD 3'!$A$8:$B$500,MATCH(DATE('PADD 3 graphs'!G$4,MONTH('PADD 3 graphs'!$A14),DAY('PADD 3 graphs'!$A14)),'Data PADD 3'!$A$8:$A$278,0), MATCH('PADD 3 graphs'!$B$3,'Data PADD 3'!$A$4:$T$4,0)),G13)</f>
        <v>#N/A</v>
      </c>
      <c r="H14" s="12">
        <f t="shared" si="0"/>
        <v>13773</v>
      </c>
      <c r="I14" s="7">
        <f t="shared" si="1"/>
        <v>18419</v>
      </c>
      <c r="J14" s="7">
        <f t="shared" si="2"/>
        <v>4646</v>
      </c>
    </row>
    <row r="15" spans="1:10">
      <c r="A15" s="9">
        <v>45647</v>
      </c>
      <c r="B15" s="7">
        <f>_xlfn.IFNA(INDEX('Data PADD 3'!$A$7:$B$500,MATCH(DATE('PADD 3 graphs'!B$4,MONTH('PADD 3 graphs'!$A15),DAY('PADD 3 graphs'!$A15)),'Data PADD 3'!$A$8:$A$278,0), MATCH('PADD 3 graphs'!$B$3,'Data PADD 3'!$A$4:$T$4,0)),B14)</f>
        <v>16199</v>
      </c>
      <c r="C15" s="7">
        <f>_xlfn.IFNA(INDEX('Data PADD 3'!$A$7:$B$500,MATCH(DATE('PADD 3 graphs'!C$4,MONTH('PADD 3 graphs'!$A15),DAY('PADD 3 graphs'!$A15)),'Data PADD 3'!$A$8:$A$278,0), MATCH('PADD 3 graphs'!$B$3,'Data PADD 3'!$A$4:$T$4,0)),C14)</f>
        <v>16179</v>
      </c>
      <c r="D15" s="7">
        <f>_xlfn.IFNA(INDEX('Data PADD 3'!$A$7:$B$500,MATCH(DATE('PADD 3 graphs'!D$4,MONTH('PADD 3 graphs'!$A15),DAY('PADD 3 graphs'!$A15)),'Data PADD 3'!$A$8:$A$278,0), MATCH('PADD 3 graphs'!$B$3,'Data PADD 3'!$A$4:$T$4,0)),D14)</f>
        <v>18419</v>
      </c>
      <c r="E15" s="7">
        <f>_xlfn.IFNA(INDEX('Data PADD 3'!$A$7:$B$500,MATCH(DATE('PADD 3 graphs'!E$4,MONTH('PADD 3 graphs'!$A15),DAY('PADD 3 graphs'!$A15)),'Data PADD 3'!$A$8:$A$278,0), MATCH('PADD 3 graphs'!$B$3,'Data PADD 3'!$A$4:$T$4,0)),E14)</f>
        <v>13975</v>
      </c>
      <c r="F15" s="7">
        <f>_xlfn.IFNA(INDEX('Data PADD 3'!$A$7:$B$500,MATCH(DATE('PADD 3 graphs'!F$4,MONTH('PADD 3 graphs'!$A15),DAY('PADD 3 graphs'!$A15)),'Data PADD 3'!$A$8:$A$278,0), MATCH('PADD 3 graphs'!$B$3,'Data PADD 3'!$A$4:$T$4,0)),F14)</f>
        <v>13773</v>
      </c>
      <c r="G15" s="12" t="e">
        <f>_xlfn.IFNA(INDEX('Data PADD 3'!$A$8:$B$500,MATCH(DATE('PADD 3 graphs'!G$4,MONTH('PADD 3 graphs'!$A15),DAY('PADD 3 graphs'!$A15)),'Data PADD 3'!$A$8:$A$278,0), MATCH('PADD 3 graphs'!$B$3,'Data PADD 3'!$A$4:$T$4,0)),G14)</f>
        <v>#N/A</v>
      </c>
      <c r="H15" s="12">
        <f t="shared" si="0"/>
        <v>13773</v>
      </c>
      <c r="I15" s="7">
        <f t="shared" si="1"/>
        <v>18419</v>
      </c>
      <c r="J15" s="7">
        <f t="shared" si="2"/>
        <v>4646</v>
      </c>
    </row>
    <row r="16" spans="1:10">
      <c r="A16" s="9">
        <v>45646</v>
      </c>
      <c r="B16" s="7">
        <f>_xlfn.IFNA(INDEX('Data PADD 3'!$A$7:$B$500,MATCH(DATE('PADD 3 graphs'!B$4,MONTH('PADD 3 graphs'!$A16),DAY('PADD 3 graphs'!$A16)),'Data PADD 3'!$A$8:$A$278,0), MATCH('PADD 3 graphs'!$B$3,'Data PADD 3'!$A$4:$T$4,0)),B15)</f>
        <v>16199</v>
      </c>
      <c r="C16" s="7">
        <f>_xlfn.IFNA(INDEX('Data PADD 3'!$A$7:$B$500,MATCH(DATE('PADD 3 graphs'!C$4,MONTH('PADD 3 graphs'!$A16),DAY('PADD 3 graphs'!$A16)),'Data PADD 3'!$A$8:$A$278,0), MATCH('PADD 3 graphs'!$B$3,'Data PADD 3'!$A$4:$T$4,0)),C15)</f>
        <v>16179</v>
      </c>
      <c r="D16" s="7">
        <f>_xlfn.IFNA(INDEX('Data PADD 3'!$A$7:$B$500,MATCH(DATE('PADD 3 graphs'!D$4,MONTH('PADD 3 graphs'!$A16),DAY('PADD 3 graphs'!$A16)),'Data PADD 3'!$A$8:$A$278,0), MATCH('PADD 3 graphs'!$B$3,'Data PADD 3'!$A$4:$T$4,0)),D15)</f>
        <v>18419</v>
      </c>
      <c r="E16" s="7">
        <f>_xlfn.IFNA(INDEX('Data PADD 3'!$A$7:$B$500,MATCH(DATE('PADD 3 graphs'!E$4,MONTH('PADD 3 graphs'!$A16),DAY('PADD 3 graphs'!$A16)),'Data PADD 3'!$A$8:$A$278,0), MATCH('PADD 3 graphs'!$B$3,'Data PADD 3'!$A$4:$T$4,0)),E15)</f>
        <v>13975</v>
      </c>
      <c r="F16" s="7">
        <f>_xlfn.IFNA(INDEX('Data PADD 3'!$A$7:$B$500,MATCH(DATE('PADD 3 graphs'!F$4,MONTH('PADD 3 graphs'!$A16),DAY('PADD 3 graphs'!$A16)),'Data PADD 3'!$A$8:$A$278,0), MATCH('PADD 3 graphs'!$B$3,'Data PADD 3'!$A$4:$T$4,0)),F15)</f>
        <v>14069</v>
      </c>
      <c r="G16" s="12" t="e">
        <f>_xlfn.IFNA(INDEX('Data PADD 3'!$A$8:$B$500,MATCH(DATE('PADD 3 graphs'!G$4,MONTH('PADD 3 graphs'!$A16),DAY('PADD 3 graphs'!$A16)),'Data PADD 3'!$A$8:$A$278,0), MATCH('PADD 3 graphs'!$B$3,'Data PADD 3'!$A$4:$T$4,0)),G15)</f>
        <v>#N/A</v>
      </c>
      <c r="H16" s="12">
        <f t="shared" si="0"/>
        <v>13975</v>
      </c>
      <c r="I16" s="7">
        <f t="shared" si="1"/>
        <v>18419</v>
      </c>
      <c r="J16" s="7">
        <f t="shared" si="2"/>
        <v>4444</v>
      </c>
    </row>
    <row r="17" spans="1:10">
      <c r="A17" s="9">
        <v>45645</v>
      </c>
      <c r="B17" s="7">
        <f>_xlfn.IFNA(INDEX('Data PADD 3'!$A$7:$B$500,MATCH(DATE('PADD 3 graphs'!B$4,MONTH('PADD 3 graphs'!$A17),DAY('PADD 3 graphs'!$A17)),'Data PADD 3'!$A$8:$A$278,0), MATCH('PADD 3 graphs'!$B$3,'Data PADD 3'!$A$4:$T$4,0)),B16)</f>
        <v>16199</v>
      </c>
      <c r="C17" s="7">
        <f>_xlfn.IFNA(INDEX('Data PADD 3'!$A$7:$B$500,MATCH(DATE('PADD 3 graphs'!C$4,MONTH('PADD 3 graphs'!$A17),DAY('PADD 3 graphs'!$A17)),'Data PADD 3'!$A$8:$A$278,0), MATCH('PADD 3 graphs'!$B$3,'Data PADD 3'!$A$4:$T$4,0)),C16)</f>
        <v>16179</v>
      </c>
      <c r="D17" s="7">
        <f>_xlfn.IFNA(INDEX('Data PADD 3'!$A$7:$B$500,MATCH(DATE('PADD 3 graphs'!D$4,MONTH('PADD 3 graphs'!$A17),DAY('PADD 3 graphs'!$A17)),'Data PADD 3'!$A$8:$A$278,0), MATCH('PADD 3 graphs'!$B$3,'Data PADD 3'!$A$4:$T$4,0)),D16)</f>
        <v>18419</v>
      </c>
      <c r="E17" s="7">
        <f>_xlfn.IFNA(INDEX('Data PADD 3'!$A$7:$B$500,MATCH(DATE('PADD 3 graphs'!E$4,MONTH('PADD 3 graphs'!$A17),DAY('PADD 3 graphs'!$A17)),'Data PADD 3'!$A$8:$A$278,0), MATCH('PADD 3 graphs'!$B$3,'Data PADD 3'!$A$4:$T$4,0)),E16)</f>
        <v>13975</v>
      </c>
      <c r="F17" s="7">
        <f>_xlfn.IFNA(INDEX('Data PADD 3'!$A$7:$B$500,MATCH(DATE('PADD 3 graphs'!F$4,MONTH('PADD 3 graphs'!$A17),DAY('PADD 3 graphs'!$A17)),'Data PADD 3'!$A$8:$A$278,0), MATCH('PADD 3 graphs'!$B$3,'Data PADD 3'!$A$4:$T$4,0)),F16)</f>
        <v>14069</v>
      </c>
      <c r="G17" s="12" t="e">
        <f>_xlfn.IFNA(INDEX('Data PADD 3'!$A$8:$B$500,MATCH(DATE('PADD 3 graphs'!G$4,MONTH('PADD 3 graphs'!$A17),DAY('PADD 3 graphs'!$A17)),'Data PADD 3'!$A$8:$A$278,0), MATCH('PADD 3 graphs'!$B$3,'Data PADD 3'!$A$4:$T$4,0)),G16)</f>
        <v>#N/A</v>
      </c>
      <c r="H17" s="12">
        <f t="shared" si="0"/>
        <v>13975</v>
      </c>
      <c r="I17" s="7">
        <f t="shared" si="1"/>
        <v>18419</v>
      </c>
      <c r="J17" s="7">
        <f t="shared" si="2"/>
        <v>4444</v>
      </c>
    </row>
    <row r="18" spans="1:10">
      <c r="A18" s="9">
        <v>45644</v>
      </c>
      <c r="B18" s="7">
        <f>_xlfn.IFNA(INDEX('Data PADD 3'!$A$7:$B$500,MATCH(DATE('PADD 3 graphs'!B$4,MONTH('PADD 3 graphs'!$A18),DAY('PADD 3 graphs'!$A18)),'Data PADD 3'!$A$8:$A$278,0), MATCH('PADD 3 graphs'!$B$3,'Data PADD 3'!$A$4:$T$4,0)),B17)</f>
        <v>16853</v>
      </c>
      <c r="C18" s="7">
        <f>_xlfn.IFNA(INDEX('Data PADD 3'!$A$7:$B$500,MATCH(DATE('PADD 3 graphs'!C$4,MONTH('PADD 3 graphs'!$A18),DAY('PADD 3 graphs'!$A18)),'Data PADD 3'!$A$8:$A$278,0), MATCH('PADD 3 graphs'!$B$3,'Data PADD 3'!$A$4:$T$4,0)),C17)</f>
        <v>16179</v>
      </c>
      <c r="D18" s="7">
        <f>_xlfn.IFNA(INDEX('Data PADD 3'!$A$7:$B$500,MATCH(DATE('PADD 3 graphs'!D$4,MONTH('PADD 3 graphs'!$A18),DAY('PADD 3 graphs'!$A18)),'Data PADD 3'!$A$8:$A$278,0), MATCH('PADD 3 graphs'!$B$3,'Data PADD 3'!$A$4:$T$4,0)),D17)</f>
        <v>18419</v>
      </c>
      <c r="E18" s="7">
        <f>_xlfn.IFNA(INDEX('Data PADD 3'!$A$7:$B$500,MATCH(DATE('PADD 3 graphs'!E$4,MONTH('PADD 3 graphs'!$A18),DAY('PADD 3 graphs'!$A18)),'Data PADD 3'!$A$8:$A$278,0), MATCH('PADD 3 graphs'!$B$3,'Data PADD 3'!$A$4:$T$4,0)),E17)</f>
        <v>13975</v>
      </c>
      <c r="F18" s="7">
        <f>_xlfn.IFNA(INDEX('Data PADD 3'!$A$7:$B$500,MATCH(DATE('PADD 3 graphs'!F$4,MONTH('PADD 3 graphs'!$A18),DAY('PADD 3 graphs'!$A18)),'Data PADD 3'!$A$8:$A$278,0), MATCH('PADD 3 graphs'!$B$3,'Data PADD 3'!$A$4:$T$4,0)),F17)</f>
        <v>14069</v>
      </c>
      <c r="G18" s="12" t="e">
        <f>_xlfn.IFNA(INDEX('Data PADD 3'!$A$8:$B$500,MATCH(DATE('PADD 3 graphs'!G$4,MONTH('PADD 3 graphs'!$A18),DAY('PADD 3 graphs'!$A18)),'Data PADD 3'!$A$8:$A$278,0), MATCH('PADD 3 graphs'!$B$3,'Data PADD 3'!$A$4:$T$4,0)),G17)</f>
        <v>#N/A</v>
      </c>
      <c r="H18" s="12">
        <f t="shared" si="0"/>
        <v>13975</v>
      </c>
      <c r="I18" s="7">
        <f t="shared" si="1"/>
        <v>18419</v>
      </c>
      <c r="J18" s="7">
        <f t="shared" si="2"/>
        <v>4444</v>
      </c>
    </row>
    <row r="19" spans="1:10">
      <c r="A19" s="9">
        <v>45643</v>
      </c>
      <c r="B19" s="7">
        <f>_xlfn.IFNA(INDEX('Data PADD 3'!$A$7:$B$500,MATCH(DATE('PADD 3 graphs'!B$4,MONTH('PADD 3 graphs'!$A19),DAY('PADD 3 graphs'!$A19)),'Data PADD 3'!$A$8:$A$278,0), MATCH('PADD 3 graphs'!$B$3,'Data PADD 3'!$A$4:$T$4,0)),B18)</f>
        <v>16853</v>
      </c>
      <c r="C19" s="7">
        <f>_xlfn.IFNA(INDEX('Data PADD 3'!$A$7:$B$500,MATCH(DATE('PADD 3 graphs'!C$4,MONTH('PADD 3 graphs'!$A19),DAY('PADD 3 graphs'!$A19)),'Data PADD 3'!$A$8:$A$278,0), MATCH('PADD 3 graphs'!$B$3,'Data PADD 3'!$A$4:$T$4,0)),C18)</f>
        <v>15926</v>
      </c>
      <c r="D19" s="7">
        <f>_xlfn.IFNA(INDEX('Data PADD 3'!$A$7:$B$500,MATCH(DATE('PADD 3 graphs'!D$4,MONTH('PADD 3 graphs'!$A19),DAY('PADD 3 graphs'!$A19)),'Data PADD 3'!$A$8:$A$278,0), MATCH('PADD 3 graphs'!$B$3,'Data PADD 3'!$A$4:$T$4,0)),D18)</f>
        <v>18419</v>
      </c>
      <c r="E19" s="7">
        <f>_xlfn.IFNA(INDEX('Data PADD 3'!$A$7:$B$500,MATCH(DATE('PADD 3 graphs'!E$4,MONTH('PADD 3 graphs'!$A19),DAY('PADD 3 graphs'!$A19)),'Data PADD 3'!$A$8:$A$278,0), MATCH('PADD 3 graphs'!$B$3,'Data PADD 3'!$A$4:$T$4,0)),E18)</f>
        <v>13975</v>
      </c>
      <c r="F19" s="7">
        <f>_xlfn.IFNA(INDEX('Data PADD 3'!$A$7:$B$500,MATCH(DATE('PADD 3 graphs'!F$4,MONTH('PADD 3 graphs'!$A19),DAY('PADD 3 graphs'!$A19)),'Data PADD 3'!$A$8:$A$278,0), MATCH('PADD 3 graphs'!$B$3,'Data PADD 3'!$A$4:$T$4,0)),F18)</f>
        <v>14069</v>
      </c>
      <c r="G19" s="12" t="e">
        <f>_xlfn.IFNA(INDEX('Data PADD 3'!$A$8:$B$500,MATCH(DATE('PADD 3 graphs'!G$4,MONTH('PADD 3 graphs'!$A19),DAY('PADD 3 graphs'!$A19)),'Data PADD 3'!$A$8:$A$278,0), MATCH('PADD 3 graphs'!$B$3,'Data PADD 3'!$A$4:$T$4,0)),G18)</f>
        <v>#N/A</v>
      </c>
      <c r="H19" s="12">
        <f t="shared" si="0"/>
        <v>13975</v>
      </c>
      <c r="I19" s="7">
        <f t="shared" si="1"/>
        <v>18419</v>
      </c>
      <c r="J19" s="7">
        <f t="shared" si="2"/>
        <v>4444</v>
      </c>
    </row>
    <row r="20" spans="1:10">
      <c r="A20" s="9">
        <v>45642</v>
      </c>
      <c r="B20" s="7">
        <f>_xlfn.IFNA(INDEX('Data PADD 3'!$A$7:$B$500,MATCH(DATE('PADD 3 graphs'!B$4,MONTH('PADD 3 graphs'!$A20),DAY('PADD 3 graphs'!$A20)),'Data PADD 3'!$A$8:$A$278,0), MATCH('PADD 3 graphs'!$B$3,'Data PADD 3'!$A$4:$T$4,0)),B19)</f>
        <v>16853</v>
      </c>
      <c r="C20" s="7">
        <f>_xlfn.IFNA(INDEX('Data PADD 3'!$A$7:$B$500,MATCH(DATE('PADD 3 graphs'!C$4,MONTH('PADD 3 graphs'!$A20),DAY('PADD 3 graphs'!$A20)),'Data PADD 3'!$A$8:$A$278,0), MATCH('PADD 3 graphs'!$B$3,'Data PADD 3'!$A$4:$T$4,0)),C19)</f>
        <v>15926</v>
      </c>
      <c r="D20" s="7">
        <f>_xlfn.IFNA(INDEX('Data PADD 3'!$A$7:$B$500,MATCH(DATE('PADD 3 graphs'!D$4,MONTH('PADD 3 graphs'!$A20),DAY('PADD 3 graphs'!$A20)),'Data PADD 3'!$A$8:$A$278,0), MATCH('PADD 3 graphs'!$B$3,'Data PADD 3'!$A$4:$T$4,0)),D19)</f>
        <v>18685</v>
      </c>
      <c r="E20" s="7">
        <f>_xlfn.IFNA(INDEX('Data PADD 3'!$A$7:$B$500,MATCH(DATE('PADD 3 graphs'!E$4,MONTH('PADD 3 graphs'!$A20),DAY('PADD 3 graphs'!$A20)),'Data PADD 3'!$A$8:$A$278,0), MATCH('PADD 3 graphs'!$B$3,'Data PADD 3'!$A$4:$T$4,0)),E19)</f>
        <v>13975</v>
      </c>
      <c r="F20" s="7">
        <f>_xlfn.IFNA(INDEX('Data PADD 3'!$A$7:$B$500,MATCH(DATE('PADD 3 graphs'!F$4,MONTH('PADD 3 graphs'!$A20),DAY('PADD 3 graphs'!$A20)),'Data PADD 3'!$A$8:$A$278,0), MATCH('PADD 3 graphs'!$B$3,'Data PADD 3'!$A$4:$T$4,0)),F19)</f>
        <v>14069</v>
      </c>
      <c r="G20" s="12" t="e">
        <f>_xlfn.IFNA(INDEX('Data PADD 3'!$A$8:$B$500,MATCH(DATE('PADD 3 graphs'!G$4,MONTH('PADD 3 graphs'!$A20),DAY('PADD 3 graphs'!$A20)),'Data PADD 3'!$A$8:$A$278,0), MATCH('PADD 3 graphs'!$B$3,'Data PADD 3'!$A$4:$T$4,0)),G19)</f>
        <v>#N/A</v>
      </c>
      <c r="H20" s="12">
        <f t="shared" si="0"/>
        <v>13975</v>
      </c>
      <c r="I20" s="7">
        <f t="shared" si="1"/>
        <v>18685</v>
      </c>
      <c r="J20" s="7">
        <f t="shared" si="2"/>
        <v>4710</v>
      </c>
    </row>
    <row r="21" spans="1:10">
      <c r="A21" s="9">
        <v>45641</v>
      </c>
      <c r="B21" s="7">
        <f>_xlfn.IFNA(INDEX('Data PADD 3'!$A$7:$B$500,MATCH(DATE('PADD 3 graphs'!B$4,MONTH('PADD 3 graphs'!$A21),DAY('PADD 3 graphs'!$A21)),'Data PADD 3'!$A$8:$A$278,0), MATCH('PADD 3 graphs'!$B$3,'Data PADD 3'!$A$4:$T$4,0)),B20)</f>
        <v>16853</v>
      </c>
      <c r="C21" s="7">
        <f>_xlfn.IFNA(INDEX('Data PADD 3'!$A$7:$B$500,MATCH(DATE('PADD 3 graphs'!C$4,MONTH('PADD 3 graphs'!$A21),DAY('PADD 3 graphs'!$A21)),'Data PADD 3'!$A$8:$A$278,0), MATCH('PADD 3 graphs'!$B$3,'Data PADD 3'!$A$4:$T$4,0)),C20)</f>
        <v>15926</v>
      </c>
      <c r="D21" s="7">
        <f>_xlfn.IFNA(INDEX('Data PADD 3'!$A$7:$B$500,MATCH(DATE('PADD 3 graphs'!D$4,MONTH('PADD 3 graphs'!$A21),DAY('PADD 3 graphs'!$A21)),'Data PADD 3'!$A$8:$A$278,0), MATCH('PADD 3 graphs'!$B$3,'Data PADD 3'!$A$4:$T$4,0)),D20)</f>
        <v>18685</v>
      </c>
      <c r="E21" s="7">
        <f>_xlfn.IFNA(INDEX('Data PADD 3'!$A$7:$B$500,MATCH(DATE('PADD 3 graphs'!E$4,MONTH('PADD 3 graphs'!$A21),DAY('PADD 3 graphs'!$A21)),'Data PADD 3'!$A$8:$A$278,0), MATCH('PADD 3 graphs'!$B$3,'Data PADD 3'!$A$4:$T$4,0)),E20)</f>
        <v>14733</v>
      </c>
      <c r="F21" s="7">
        <f>_xlfn.IFNA(INDEX('Data PADD 3'!$A$7:$B$500,MATCH(DATE('PADD 3 graphs'!F$4,MONTH('PADD 3 graphs'!$A21),DAY('PADD 3 graphs'!$A21)),'Data PADD 3'!$A$8:$A$278,0), MATCH('PADD 3 graphs'!$B$3,'Data PADD 3'!$A$4:$T$4,0)),F20)</f>
        <v>14069</v>
      </c>
      <c r="G21" s="12" t="e">
        <f>_xlfn.IFNA(INDEX('Data PADD 3'!$A$8:$B$500,MATCH(DATE('PADD 3 graphs'!G$4,MONTH('PADD 3 graphs'!$A21),DAY('PADD 3 graphs'!$A21)),'Data PADD 3'!$A$8:$A$278,0), MATCH('PADD 3 graphs'!$B$3,'Data PADD 3'!$A$4:$T$4,0)),G20)</f>
        <v>#N/A</v>
      </c>
      <c r="H21" s="12">
        <f t="shared" si="0"/>
        <v>14069</v>
      </c>
      <c r="I21" s="7">
        <f t="shared" si="1"/>
        <v>18685</v>
      </c>
      <c r="J21" s="7">
        <f t="shared" si="2"/>
        <v>4616</v>
      </c>
    </row>
    <row r="22" spans="1:10">
      <c r="A22" s="9">
        <v>45640</v>
      </c>
      <c r="B22" s="7">
        <f>_xlfn.IFNA(INDEX('Data PADD 3'!$A$7:$B$500,MATCH(DATE('PADD 3 graphs'!B$4,MONTH('PADD 3 graphs'!$A22),DAY('PADD 3 graphs'!$A22)),'Data PADD 3'!$A$8:$A$278,0), MATCH('PADD 3 graphs'!$B$3,'Data PADD 3'!$A$4:$T$4,0)),B21)</f>
        <v>16853</v>
      </c>
      <c r="C22" s="7">
        <f>_xlfn.IFNA(INDEX('Data PADD 3'!$A$7:$B$500,MATCH(DATE('PADD 3 graphs'!C$4,MONTH('PADD 3 graphs'!$A22),DAY('PADD 3 graphs'!$A22)),'Data PADD 3'!$A$8:$A$278,0), MATCH('PADD 3 graphs'!$B$3,'Data PADD 3'!$A$4:$T$4,0)),C21)</f>
        <v>15926</v>
      </c>
      <c r="D22" s="7">
        <f>_xlfn.IFNA(INDEX('Data PADD 3'!$A$7:$B$500,MATCH(DATE('PADD 3 graphs'!D$4,MONTH('PADD 3 graphs'!$A22),DAY('PADD 3 graphs'!$A22)),'Data PADD 3'!$A$8:$A$278,0), MATCH('PADD 3 graphs'!$B$3,'Data PADD 3'!$A$4:$T$4,0)),D21)</f>
        <v>18685</v>
      </c>
      <c r="E22" s="7">
        <f>_xlfn.IFNA(INDEX('Data PADD 3'!$A$7:$B$500,MATCH(DATE('PADD 3 graphs'!E$4,MONTH('PADD 3 graphs'!$A22),DAY('PADD 3 graphs'!$A22)),'Data PADD 3'!$A$8:$A$278,0), MATCH('PADD 3 graphs'!$B$3,'Data PADD 3'!$A$4:$T$4,0)),E21)</f>
        <v>14733</v>
      </c>
      <c r="F22" s="7">
        <f>_xlfn.IFNA(INDEX('Data PADD 3'!$A$7:$B$500,MATCH(DATE('PADD 3 graphs'!F$4,MONTH('PADD 3 graphs'!$A22),DAY('PADD 3 graphs'!$A22)),'Data PADD 3'!$A$8:$A$278,0), MATCH('PADD 3 graphs'!$B$3,'Data PADD 3'!$A$4:$T$4,0)),F21)</f>
        <v>14069</v>
      </c>
      <c r="G22" s="12" t="e">
        <f>_xlfn.IFNA(INDEX('Data PADD 3'!$A$8:$B$500,MATCH(DATE('PADD 3 graphs'!G$4,MONTH('PADD 3 graphs'!$A22),DAY('PADD 3 graphs'!$A22)),'Data PADD 3'!$A$8:$A$278,0), MATCH('PADD 3 graphs'!$B$3,'Data PADD 3'!$A$4:$T$4,0)),G21)</f>
        <v>#N/A</v>
      </c>
      <c r="H22" s="12">
        <f t="shared" si="0"/>
        <v>14069</v>
      </c>
      <c r="I22" s="7">
        <f t="shared" si="1"/>
        <v>18685</v>
      </c>
      <c r="J22" s="7">
        <f t="shared" si="2"/>
        <v>4616</v>
      </c>
    </row>
    <row r="23" spans="1:10">
      <c r="A23" s="9">
        <v>45639</v>
      </c>
      <c r="B23" s="7">
        <f>_xlfn.IFNA(INDEX('Data PADD 3'!$A$7:$B$500,MATCH(DATE('PADD 3 graphs'!B$4,MONTH('PADD 3 graphs'!$A23),DAY('PADD 3 graphs'!$A23)),'Data PADD 3'!$A$8:$A$278,0), MATCH('PADD 3 graphs'!$B$3,'Data PADD 3'!$A$4:$T$4,0)),B22)</f>
        <v>16853</v>
      </c>
      <c r="C23" s="7">
        <f>_xlfn.IFNA(INDEX('Data PADD 3'!$A$7:$B$500,MATCH(DATE('PADD 3 graphs'!C$4,MONTH('PADD 3 graphs'!$A23),DAY('PADD 3 graphs'!$A23)),'Data PADD 3'!$A$8:$A$278,0), MATCH('PADD 3 graphs'!$B$3,'Data PADD 3'!$A$4:$T$4,0)),C22)</f>
        <v>15926</v>
      </c>
      <c r="D23" s="7">
        <f>_xlfn.IFNA(INDEX('Data PADD 3'!$A$7:$B$500,MATCH(DATE('PADD 3 graphs'!D$4,MONTH('PADD 3 graphs'!$A23),DAY('PADD 3 graphs'!$A23)),'Data PADD 3'!$A$8:$A$278,0), MATCH('PADD 3 graphs'!$B$3,'Data PADD 3'!$A$4:$T$4,0)),D22)</f>
        <v>18685</v>
      </c>
      <c r="E23" s="7">
        <f>_xlfn.IFNA(INDEX('Data PADD 3'!$A$7:$B$500,MATCH(DATE('PADD 3 graphs'!E$4,MONTH('PADD 3 graphs'!$A23),DAY('PADD 3 graphs'!$A23)),'Data PADD 3'!$A$8:$A$278,0), MATCH('PADD 3 graphs'!$B$3,'Data PADD 3'!$A$4:$T$4,0)),E22)</f>
        <v>14733</v>
      </c>
      <c r="F23" s="7">
        <f>_xlfn.IFNA(INDEX('Data PADD 3'!$A$7:$B$500,MATCH(DATE('PADD 3 graphs'!F$4,MONTH('PADD 3 graphs'!$A23),DAY('PADD 3 graphs'!$A23)),'Data PADD 3'!$A$8:$A$278,0), MATCH('PADD 3 graphs'!$B$3,'Data PADD 3'!$A$4:$T$4,0)),F22)</f>
        <v>14824</v>
      </c>
      <c r="G23" s="12" t="e">
        <f>_xlfn.IFNA(INDEX('Data PADD 3'!$A$8:$B$500,MATCH(DATE('PADD 3 graphs'!G$4,MONTH('PADD 3 graphs'!$A23),DAY('PADD 3 graphs'!$A23)),'Data PADD 3'!$A$8:$A$278,0), MATCH('PADD 3 graphs'!$B$3,'Data PADD 3'!$A$4:$T$4,0)),G22)</f>
        <v>#N/A</v>
      </c>
      <c r="H23" s="12">
        <f t="shared" si="0"/>
        <v>14733</v>
      </c>
      <c r="I23" s="7">
        <f t="shared" si="1"/>
        <v>18685</v>
      </c>
      <c r="J23" s="7">
        <f t="shared" si="2"/>
        <v>3952</v>
      </c>
    </row>
    <row r="24" spans="1:10">
      <c r="A24" s="9">
        <v>45638</v>
      </c>
      <c r="B24" s="7">
        <f>_xlfn.IFNA(INDEX('Data PADD 3'!$A$7:$B$500,MATCH(DATE('PADD 3 graphs'!B$4,MONTH('PADD 3 graphs'!$A24),DAY('PADD 3 graphs'!$A24)),'Data PADD 3'!$A$8:$A$278,0), MATCH('PADD 3 graphs'!$B$3,'Data PADD 3'!$A$4:$T$4,0)),B23)</f>
        <v>16853</v>
      </c>
      <c r="C24" s="7">
        <f>_xlfn.IFNA(INDEX('Data PADD 3'!$A$7:$B$500,MATCH(DATE('PADD 3 graphs'!C$4,MONTH('PADD 3 graphs'!$A24),DAY('PADD 3 graphs'!$A24)),'Data PADD 3'!$A$8:$A$278,0), MATCH('PADD 3 graphs'!$B$3,'Data PADD 3'!$A$4:$T$4,0)),C23)</f>
        <v>15926</v>
      </c>
      <c r="D24" s="7">
        <f>_xlfn.IFNA(INDEX('Data PADD 3'!$A$7:$B$500,MATCH(DATE('PADD 3 graphs'!D$4,MONTH('PADD 3 graphs'!$A24),DAY('PADD 3 graphs'!$A24)),'Data PADD 3'!$A$8:$A$278,0), MATCH('PADD 3 graphs'!$B$3,'Data PADD 3'!$A$4:$T$4,0)),D23)</f>
        <v>18685</v>
      </c>
      <c r="E24" s="7">
        <f>_xlfn.IFNA(INDEX('Data PADD 3'!$A$7:$B$500,MATCH(DATE('PADD 3 graphs'!E$4,MONTH('PADD 3 graphs'!$A24),DAY('PADD 3 graphs'!$A24)),'Data PADD 3'!$A$8:$A$278,0), MATCH('PADD 3 graphs'!$B$3,'Data PADD 3'!$A$4:$T$4,0)),E23)</f>
        <v>14733</v>
      </c>
      <c r="F24" s="7">
        <f>_xlfn.IFNA(INDEX('Data PADD 3'!$A$7:$B$500,MATCH(DATE('PADD 3 graphs'!F$4,MONTH('PADD 3 graphs'!$A24),DAY('PADD 3 graphs'!$A24)),'Data PADD 3'!$A$8:$A$278,0), MATCH('PADD 3 graphs'!$B$3,'Data PADD 3'!$A$4:$T$4,0)),F23)</f>
        <v>14824</v>
      </c>
      <c r="G24" s="12" t="e">
        <f>_xlfn.IFNA(INDEX('Data PADD 3'!$A$8:$B$500,MATCH(DATE('PADD 3 graphs'!G$4,MONTH('PADD 3 graphs'!$A24),DAY('PADD 3 graphs'!$A24)),'Data PADD 3'!$A$8:$A$278,0), MATCH('PADD 3 graphs'!$B$3,'Data PADD 3'!$A$4:$T$4,0)),G23)</f>
        <v>#N/A</v>
      </c>
      <c r="H24" s="12">
        <f t="shared" si="0"/>
        <v>14733</v>
      </c>
      <c r="I24" s="7">
        <f t="shared" si="1"/>
        <v>18685</v>
      </c>
      <c r="J24" s="7">
        <f t="shared" si="2"/>
        <v>3952</v>
      </c>
    </row>
    <row r="25" spans="1:10">
      <c r="A25" s="9">
        <v>45637</v>
      </c>
      <c r="B25" s="7">
        <f>_xlfn.IFNA(INDEX('Data PADD 3'!$A$7:$B$500,MATCH(DATE('PADD 3 graphs'!B$4,MONTH('PADD 3 graphs'!$A25),DAY('PADD 3 graphs'!$A25)),'Data PADD 3'!$A$8:$A$278,0), MATCH('PADD 3 graphs'!$B$3,'Data PADD 3'!$A$4:$T$4,0)),B24)</f>
        <v>17577</v>
      </c>
      <c r="C25" s="7">
        <f>_xlfn.IFNA(INDEX('Data PADD 3'!$A$7:$B$500,MATCH(DATE('PADD 3 graphs'!C$4,MONTH('PADD 3 graphs'!$A25),DAY('PADD 3 graphs'!$A25)),'Data PADD 3'!$A$8:$A$278,0), MATCH('PADD 3 graphs'!$B$3,'Data PADD 3'!$A$4:$T$4,0)),C24)</f>
        <v>15926</v>
      </c>
      <c r="D25" s="7">
        <f>_xlfn.IFNA(INDEX('Data PADD 3'!$A$7:$B$500,MATCH(DATE('PADD 3 graphs'!D$4,MONTH('PADD 3 graphs'!$A25),DAY('PADD 3 graphs'!$A25)),'Data PADD 3'!$A$8:$A$278,0), MATCH('PADD 3 graphs'!$B$3,'Data PADD 3'!$A$4:$T$4,0)),D24)</f>
        <v>18685</v>
      </c>
      <c r="E25" s="7">
        <f>_xlfn.IFNA(INDEX('Data PADD 3'!$A$7:$B$500,MATCH(DATE('PADD 3 graphs'!E$4,MONTH('PADD 3 graphs'!$A25),DAY('PADD 3 graphs'!$A25)),'Data PADD 3'!$A$8:$A$278,0), MATCH('PADD 3 graphs'!$B$3,'Data PADD 3'!$A$4:$T$4,0)),E24)</f>
        <v>14733</v>
      </c>
      <c r="F25" s="7">
        <f>_xlfn.IFNA(INDEX('Data PADD 3'!$A$7:$B$500,MATCH(DATE('PADD 3 graphs'!F$4,MONTH('PADD 3 graphs'!$A25),DAY('PADD 3 graphs'!$A25)),'Data PADD 3'!$A$8:$A$278,0), MATCH('PADD 3 graphs'!$B$3,'Data PADD 3'!$A$4:$T$4,0)),F24)</f>
        <v>14824</v>
      </c>
      <c r="G25" s="12" t="e">
        <f>_xlfn.IFNA(INDEX('Data PADD 3'!$A$8:$B$500,MATCH(DATE('PADD 3 graphs'!G$4,MONTH('PADD 3 graphs'!$A25),DAY('PADD 3 graphs'!$A25)),'Data PADD 3'!$A$8:$A$278,0), MATCH('PADD 3 graphs'!$B$3,'Data PADD 3'!$A$4:$T$4,0)),G24)</f>
        <v>#N/A</v>
      </c>
      <c r="H25" s="12">
        <f t="shared" si="0"/>
        <v>14733</v>
      </c>
      <c r="I25" s="7">
        <f t="shared" si="1"/>
        <v>18685</v>
      </c>
      <c r="J25" s="7">
        <f t="shared" si="2"/>
        <v>3952</v>
      </c>
    </row>
    <row r="26" spans="1:10">
      <c r="A26" s="9">
        <v>45636</v>
      </c>
      <c r="B26" s="7">
        <f>_xlfn.IFNA(INDEX('Data PADD 3'!$A$7:$B$500,MATCH(DATE('PADD 3 graphs'!B$4,MONTH('PADD 3 graphs'!$A26),DAY('PADD 3 graphs'!$A26)),'Data PADD 3'!$A$8:$A$278,0), MATCH('PADD 3 graphs'!$B$3,'Data PADD 3'!$A$4:$T$4,0)),B25)</f>
        <v>17577</v>
      </c>
      <c r="C26" s="7">
        <f>_xlfn.IFNA(INDEX('Data PADD 3'!$A$7:$B$500,MATCH(DATE('PADD 3 graphs'!C$4,MONTH('PADD 3 graphs'!$A26),DAY('PADD 3 graphs'!$A26)),'Data PADD 3'!$A$8:$A$278,0), MATCH('PADD 3 graphs'!$B$3,'Data PADD 3'!$A$4:$T$4,0)),C25)</f>
        <v>15630</v>
      </c>
      <c r="D26" s="7">
        <f>_xlfn.IFNA(INDEX('Data PADD 3'!$A$7:$B$500,MATCH(DATE('PADD 3 graphs'!D$4,MONTH('PADD 3 graphs'!$A26),DAY('PADD 3 graphs'!$A26)),'Data PADD 3'!$A$8:$A$278,0), MATCH('PADD 3 graphs'!$B$3,'Data PADD 3'!$A$4:$T$4,0)),D25)</f>
        <v>18685</v>
      </c>
      <c r="E26" s="7">
        <f>_xlfn.IFNA(INDEX('Data PADD 3'!$A$7:$B$500,MATCH(DATE('PADD 3 graphs'!E$4,MONTH('PADD 3 graphs'!$A26),DAY('PADD 3 graphs'!$A26)),'Data PADD 3'!$A$8:$A$278,0), MATCH('PADD 3 graphs'!$B$3,'Data PADD 3'!$A$4:$T$4,0)),E25)</f>
        <v>14733</v>
      </c>
      <c r="F26" s="7">
        <f>_xlfn.IFNA(INDEX('Data PADD 3'!$A$7:$B$500,MATCH(DATE('PADD 3 graphs'!F$4,MONTH('PADD 3 graphs'!$A26),DAY('PADD 3 graphs'!$A26)),'Data PADD 3'!$A$8:$A$278,0), MATCH('PADD 3 graphs'!$B$3,'Data PADD 3'!$A$4:$T$4,0)),F25)</f>
        <v>14824</v>
      </c>
      <c r="G26" s="12" t="e">
        <f>_xlfn.IFNA(INDEX('Data PADD 3'!$A$8:$B$500,MATCH(DATE('PADD 3 graphs'!G$4,MONTH('PADD 3 graphs'!$A26),DAY('PADD 3 graphs'!$A26)),'Data PADD 3'!$A$8:$A$278,0), MATCH('PADD 3 graphs'!$B$3,'Data PADD 3'!$A$4:$T$4,0)),G25)</f>
        <v>#N/A</v>
      </c>
      <c r="H26" s="12">
        <f t="shared" si="0"/>
        <v>14733</v>
      </c>
      <c r="I26" s="7">
        <f t="shared" si="1"/>
        <v>18685</v>
      </c>
      <c r="J26" s="7">
        <f t="shared" si="2"/>
        <v>3952</v>
      </c>
    </row>
    <row r="27" spans="1:10">
      <c r="A27" s="9">
        <v>45635</v>
      </c>
      <c r="B27" s="7">
        <f>_xlfn.IFNA(INDEX('Data PADD 3'!$A$7:$B$500,MATCH(DATE('PADD 3 graphs'!B$4,MONTH('PADD 3 graphs'!$A27),DAY('PADD 3 graphs'!$A27)),'Data PADD 3'!$A$8:$A$278,0), MATCH('PADD 3 graphs'!$B$3,'Data PADD 3'!$A$4:$T$4,0)),B26)</f>
        <v>17577</v>
      </c>
      <c r="C27" s="7">
        <f>_xlfn.IFNA(INDEX('Data PADD 3'!$A$7:$B$500,MATCH(DATE('PADD 3 graphs'!C$4,MONTH('PADD 3 graphs'!$A27),DAY('PADD 3 graphs'!$A27)),'Data PADD 3'!$A$8:$A$278,0), MATCH('PADD 3 graphs'!$B$3,'Data PADD 3'!$A$4:$T$4,0)),C26)</f>
        <v>15630</v>
      </c>
      <c r="D27" s="7">
        <f>_xlfn.IFNA(INDEX('Data PADD 3'!$A$7:$B$500,MATCH(DATE('PADD 3 graphs'!D$4,MONTH('PADD 3 graphs'!$A27),DAY('PADD 3 graphs'!$A27)),'Data PADD 3'!$A$8:$A$278,0), MATCH('PADD 3 graphs'!$B$3,'Data PADD 3'!$A$4:$T$4,0)),D26)</f>
        <v>17783</v>
      </c>
      <c r="E27" s="7">
        <f>_xlfn.IFNA(INDEX('Data PADD 3'!$A$7:$B$500,MATCH(DATE('PADD 3 graphs'!E$4,MONTH('PADD 3 graphs'!$A27),DAY('PADD 3 graphs'!$A27)),'Data PADD 3'!$A$8:$A$278,0), MATCH('PADD 3 graphs'!$B$3,'Data PADD 3'!$A$4:$T$4,0)),E26)</f>
        <v>14733</v>
      </c>
      <c r="F27" s="7">
        <f>_xlfn.IFNA(INDEX('Data PADD 3'!$A$7:$B$500,MATCH(DATE('PADD 3 graphs'!F$4,MONTH('PADD 3 graphs'!$A27),DAY('PADD 3 graphs'!$A27)),'Data PADD 3'!$A$8:$A$278,0), MATCH('PADD 3 graphs'!$B$3,'Data PADD 3'!$A$4:$T$4,0)),F26)</f>
        <v>14824</v>
      </c>
      <c r="G27" s="12" t="e">
        <f>_xlfn.IFNA(INDEX('Data PADD 3'!$A$8:$B$500,MATCH(DATE('PADD 3 graphs'!G$4,MONTH('PADD 3 graphs'!$A27),DAY('PADD 3 graphs'!$A27)),'Data PADD 3'!$A$8:$A$278,0), MATCH('PADD 3 graphs'!$B$3,'Data PADD 3'!$A$4:$T$4,0)),G26)</f>
        <v>#N/A</v>
      </c>
      <c r="H27" s="12">
        <f t="shared" si="0"/>
        <v>14733</v>
      </c>
      <c r="I27" s="7">
        <f t="shared" si="1"/>
        <v>17783</v>
      </c>
      <c r="J27" s="7">
        <f t="shared" si="2"/>
        <v>3050</v>
      </c>
    </row>
    <row r="28" spans="1:10">
      <c r="A28" s="9">
        <v>45634</v>
      </c>
      <c r="B28" s="7">
        <f>_xlfn.IFNA(INDEX('Data PADD 3'!$A$7:$B$500,MATCH(DATE('PADD 3 graphs'!B$4,MONTH('PADD 3 graphs'!$A28),DAY('PADD 3 graphs'!$A28)),'Data PADD 3'!$A$8:$A$278,0), MATCH('PADD 3 graphs'!$B$3,'Data PADD 3'!$A$4:$T$4,0)),B27)</f>
        <v>17577</v>
      </c>
      <c r="C28" s="7">
        <f>_xlfn.IFNA(INDEX('Data PADD 3'!$A$7:$B$500,MATCH(DATE('PADD 3 graphs'!C$4,MONTH('PADD 3 graphs'!$A28),DAY('PADD 3 graphs'!$A28)),'Data PADD 3'!$A$8:$A$278,0), MATCH('PADD 3 graphs'!$B$3,'Data PADD 3'!$A$4:$T$4,0)),C27)</f>
        <v>15630</v>
      </c>
      <c r="D28" s="7">
        <f>_xlfn.IFNA(INDEX('Data PADD 3'!$A$7:$B$500,MATCH(DATE('PADD 3 graphs'!D$4,MONTH('PADD 3 graphs'!$A28),DAY('PADD 3 graphs'!$A28)),'Data PADD 3'!$A$8:$A$278,0), MATCH('PADD 3 graphs'!$B$3,'Data PADD 3'!$A$4:$T$4,0)),D27)</f>
        <v>17783</v>
      </c>
      <c r="E28" s="7">
        <f>_xlfn.IFNA(INDEX('Data PADD 3'!$A$7:$B$500,MATCH(DATE('PADD 3 graphs'!E$4,MONTH('PADD 3 graphs'!$A28),DAY('PADD 3 graphs'!$A28)),'Data PADD 3'!$A$8:$A$278,0), MATCH('PADD 3 graphs'!$B$3,'Data PADD 3'!$A$4:$T$4,0)),E27)</f>
        <v>15285</v>
      </c>
      <c r="F28" s="7">
        <f>_xlfn.IFNA(INDEX('Data PADD 3'!$A$7:$B$500,MATCH(DATE('PADD 3 graphs'!F$4,MONTH('PADD 3 graphs'!$A28),DAY('PADD 3 graphs'!$A28)),'Data PADD 3'!$A$8:$A$278,0), MATCH('PADD 3 graphs'!$B$3,'Data PADD 3'!$A$4:$T$4,0)),F27)</f>
        <v>14824</v>
      </c>
      <c r="G28" s="12" t="e">
        <f>_xlfn.IFNA(INDEX('Data PADD 3'!$A$8:$B$500,MATCH(DATE('PADD 3 graphs'!G$4,MONTH('PADD 3 graphs'!$A28),DAY('PADD 3 graphs'!$A28)),'Data PADD 3'!$A$8:$A$278,0), MATCH('PADD 3 graphs'!$B$3,'Data PADD 3'!$A$4:$T$4,0)),G27)</f>
        <v>#N/A</v>
      </c>
      <c r="H28" s="12">
        <f t="shared" si="0"/>
        <v>14824</v>
      </c>
      <c r="I28" s="7">
        <f t="shared" si="1"/>
        <v>17783</v>
      </c>
      <c r="J28" s="7">
        <f t="shared" si="2"/>
        <v>2959</v>
      </c>
    </row>
    <row r="29" spans="1:10">
      <c r="A29" s="9">
        <v>45633</v>
      </c>
      <c r="B29" s="7">
        <f>_xlfn.IFNA(INDEX('Data PADD 3'!$A$7:$B$500,MATCH(DATE('PADD 3 graphs'!B$4,MONTH('PADD 3 graphs'!$A29),DAY('PADD 3 graphs'!$A29)),'Data PADD 3'!$A$8:$A$278,0), MATCH('PADD 3 graphs'!$B$3,'Data PADD 3'!$A$4:$T$4,0)),B28)</f>
        <v>17577</v>
      </c>
      <c r="C29" s="7">
        <f>_xlfn.IFNA(INDEX('Data PADD 3'!$A$7:$B$500,MATCH(DATE('PADD 3 graphs'!C$4,MONTH('PADD 3 graphs'!$A29),DAY('PADD 3 graphs'!$A29)),'Data PADD 3'!$A$8:$A$278,0), MATCH('PADD 3 graphs'!$B$3,'Data PADD 3'!$A$4:$T$4,0)),C28)</f>
        <v>15630</v>
      </c>
      <c r="D29" s="7">
        <f>_xlfn.IFNA(INDEX('Data PADD 3'!$A$7:$B$500,MATCH(DATE('PADD 3 graphs'!D$4,MONTH('PADD 3 graphs'!$A29),DAY('PADD 3 graphs'!$A29)),'Data PADD 3'!$A$8:$A$278,0), MATCH('PADD 3 graphs'!$B$3,'Data PADD 3'!$A$4:$T$4,0)),D28)</f>
        <v>17783</v>
      </c>
      <c r="E29" s="7">
        <f>_xlfn.IFNA(INDEX('Data PADD 3'!$A$7:$B$500,MATCH(DATE('PADD 3 graphs'!E$4,MONTH('PADD 3 graphs'!$A29),DAY('PADD 3 graphs'!$A29)),'Data PADD 3'!$A$8:$A$278,0), MATCH('PADD 3 graphs'!$B$3,'Data PADD 3'!$A$4:$T$4,0)),E28)</f>
        <v>15285</v>
      </c>
      <c r="F29" s="7">
        <f>_xlfn.IFNA(INDEX('Data PADD 3'!$A$7:$B$500,MATCH(DATE('PADD 3 graphs'!F$4,MONTH('PADD 3 graphs'!$A29),DAY('PADD 3 graphs'!$A29)),'Data PADD 3'!$A$8:$A$278,0), MATCH('PADD 3 graphs'!$B$3,'Data PADD 3'!$A$4:$T$4,0)),F28)</f>
        <v>14824</v>
      </c>
      <c r="G29" s="12" t="e">
        <f>_xlfn.IFNA(INDEX('Data PADD 3'!$A$8:$B$500,MATCH(DATE('PADD 3 graphs'!G$4,MONTH('PADD 3 graphs'!$A29),DAY('PADD 3 graphs'!$A29)),'Data PADD 3'!$A$8:$A$278,0), MATCH('PADD 3 graphs'!$B$3,'Data PADD 3'!$A$4:$T$4,0)),G28)</f>
        <v>#N/A</v>
      </c>
      <c r="H29" s="12">
        <f t="shared" si="0"/>
        <v>14824</v>
      </c>
      <c r="I29" s="7">
        <f t="shared" si="1"/>
        <v>17783</v>
      </c>
      <c r="J29" s="7">
        <f t="shared" si="2"/>
        <v>2959</v>
      </c>
    </row>
    <row r="30" spans="1:10">
      <c r="A30" s="9">
        <v>45632</v>
      </c>
      <c r="B30" s="7">
        <f>_xlfn.IFNA(INDEX('Data PADD 3'!$A$7:$B$500,MATCH(DATE('PADD 3 graphs'!B$4,MONTH('PADD 3 graphs'!$A30),DAY('PADD 3 graphs'!$A30)),'Data PADD 3'!$A$8:$A$278,0), MATCH('PADD 3 graphs'!$B$3,'Data PADD 3'!$A$4:$T$4,0)),B29)</f>
        <v>17577</v>
      </c>
      <c r="C30" s="7">
        <f>_xlfn.IFNA(INDEX('Data PADD 3'!$A$7:$B$500,MATCH(DATE('PADD 3 graphs'!C$4,MONTH('PADD 3 graphs'!$A30),DAY('PADD 3 graphs'!$A30)),'Data PADD 3'!$A$8:$A$278,0), MATCH('PADD 3 graphs'!$B$3,'Data PADD 3'!$A$4:$T$4,0)),C29)</f>
        <v>15630</v>
      </c>
      <c r="D30" s="7">
        <f>_xlfn.IFNA(INDEX('Data PADD 3'!$A$7:$B$500,MATCH(DATE('PADD 3 graphs'!D$4,MONTH('PADD 3 graphs'!$A30),DAY('PADD 3 graphs'!$A30)),'Data PADD 3'!$A$8:$A$278,0), MATCH('PADD 3 graphs'!$B$3,'Data PADD 3'!$A$4:$T$4,0)),D29)</f>
        <v>17783</v>
      </c>
      <c r="E30" s="7">
        <f>_xlfn.IFNA(INDEX('Data PADD 3'!$A$7:$B$500,MATCH(DATE('PADD 3 graphs'!E$4,MONTH('PADD 3 graphs'!$A30),DAY('PADD 3 graphs'!$A30)),'Data PADD 3'!$A$8:$A$278,0), MATCH('PADD 3 graphs'!$B$3,'Data PADD 3'!$A$4:$T$4,0)),E29)</f>
        <v>15285</v>
      </c>
      <c r="F30" s="7">
        <f>_xlfn.IFNA(INDEX('Data PADD 3'!$A$7:$B$500,MATCH(DATE('PADD 3 graphs'!F$4,MONTH('PADD 3 graphs'!$A30),DAY('PADD 3 graphs'!$A30)),'Data PADD 3'!$A$8:$A$278,0), MATCH('PADD 3 graphs'!$B$3,'Data PADD 3'!$A$4:$T$4,0)),F29)</f>
        <v>14120</v>
      </c>
      <c r="G30" s="12" t="e">
        <f>_xlfn.IFNA(INDEX('Data PADD 3'!$A$8:$B$500,MATCH(DATE('PADD 3 graphs'!G$4,MONTH('PADD 3 graphs'!$A30),DAY('PADD 3 graphs'!$A30)),'Data PADD 3'!$A$8:$A$278,0), MATCH('PADD 3 graphs'!$B$3,'Data PADD 3'!$A$4:$T$4,0)),G29)</f>
        <v>#N/A</v>
      </c>
      <c r="H30" s="12">
        <f t="shared" si="0"/>
        <v>14120</v>
      </c>
      <c r="I30" s="7">
        <f t="shared" si="1"/>
        <v>17783</v>
      </c>
      <c r="J30" s="7">
        <f t="shared" si="2"/>
        <v>3663</v>
      </c>
    </row>
    <row r="31" spans="1:10">
      <c r="A31" s="9">
        <v>45631</v>
      </c>
      <c r="B31" s="7">
        <f>_xlfn.IFNA(INDEX('Data PADD 3'!$A$7:$B$500,MATCH(DATE('PADD 3 graphs'!B$4,MONTH('PADD 3 graphs'!$A31),DAY('PADD 3 graphs'!$A31)),'Data PADD 3'!$A$8:$A$278,0), MATCH('PADD 3 graphs'!$B$3,'Data PADD 3'!$A$4:$T$4,0)),B30)</f>
        <v>17577</v>
      </c>
      <c r="C31" s="7">
        <f>_xlfn.IFNA(INDEX('Data PADD 3'!$A$7:$B$500,MATCH(DATE('PADD 3 graphs'!C$4,MONTH('PADD 3 graphs'!$A31),DAY('PADD 3 graphs'!$A31)),'Data PADD 3'!$A$8:$A$278,0), MATCH('PADD 3 graphs'!$B$3,'Data PADD 3'!$A$4:$T$4,0)),C30)</f>
        <v>15630</v>
      </c>
      <c r="D31" s="7">
        <f>_xlfn.IFNA(INDEX('Data PADD 3'!$A$7:$B$500,MATCH(DATE('PADD 3 graphs'!D$4,MONTH('PADD 3 graphs'!$A31),DAY('PADD 3 graphs'!$A31)),'Data PADD 3'!$A$8:$A$278,0), MATCH('PADD 3 graphs'!$B$3,'Data PADD 3'!$A$4:$T$4,0)),D30)</f>
        <v>17783</v>
      </c>
      <c r="E31" s="7">
        <f>_xlfn.IFNA(INDEX('Data PADD 3'!$A$7:$B$500,MATCH(DATE('PADD 3 graphs'!E$4,MONTH('PADD 3 graphs'!$A31),DAY('PADD 3 graphs'!$A31)),'Data PADD 3'!$A$8:$A$278,0), MATCH('PADD 3 graphs'!$B$3,'Data PADD 3'!$A$4:$T$4,0)),E30)</f>
        <v>15285</v>
      </c>
      <c r="F31" s="7">
        <f>_xlfn.IFNA(INDEX('Data PADD 3'!$A$7:$B$500,MATCH(DATE('PADD 3 graphs'!F$4,MONTH('PADD 3 graphs'!$A31),DAY('PADD 3 graphs'!$A31)),'Data PADD 3'!$A$8:$A$278,0), MATCH('PADD 3 graphs'!$B$3,'Data PADD 3'!$A$4:$T$4,0)),F30)</f>
        <v>14120</v>
      </c>
      <c r="G31" s="12" t="e">
        <f>_xlfn.IFNA(INDEX('Data PADD 3'!$A$8:$B$500,MATCH(DATE('PADD 3 graphs'!G$4,MONTH('PADD 3 graphs'!$A31),DAY('PADD 3 graphs'!$A31)),'Data PADD 3'!$A$8:$A$278,0), MATCH('PADD 3 graphs'!$B$3,'Data PADD 3'!$A$4:$T$4,0)),G30)</f>
        <v>#N/A</v>
      </c>
      <c r="H31" s="12">
        <f t="shared" si="0"/>
        <v>14120</v>
      </c>
      <c r="I31" s="7">
        <f t="shared" si="1"/>
        <v>17783</v>
      </c>
      <c r="J31" s="7">
        <f t="shared" si="2"/>
        <v>3663</v>
      </c>
    </row>
    <row r="32" spans="1:10">
      <c r="A32" s="9">
        <v>45630</v>
      </c>
      <c r="B32" s="7">
        <f>_xlfn.IFNA(INDEX('Data PADD 3'!$A$7:$B$500,MATCH(DATE('PADD 3 graphs'!B$4,MONTH('PADD 3 graphs'!$A32),DAY('PADD 3 graphs'!$A32)),'Data PADD 3'!$A$8:$A$278,0), MATCH('PADD 3 graphs'!$B$3,'Data PADD 3'!$A$4:$T$4,0)),B31)</f>
        <v>17328</v>
      </c>
      <c r="C32" s="7">
        <f>_xlfn.IFNA(INDEX('Data PADD 3'!$A$7:$B$500,MATCH(DATE('PADD 3 graphs'!C$4,MONTH('PADD 3 graphs'!$A32),DAY('PADD 3 graphs'!$A32)),'Data PADD 3'!$A$8:$A$278,0), MATCH('PADD 3 graphs'!$B$3,'Data PADD 3'!$A$4:$T$4,0)),C31)</f>
        <v>15630</v>
      </c>
      <c r="D32" s="7">
        <f>_xlfn.IFNA(INDEX('Data PADD 3'!$A$7:$B$500,MATCH(DATE('PADD 3 graphs'!D$4,MONTH('PADD 3 graphs'!$A32),DAY('PADD 3 graphs'!$A32)),'Data PADD 3'!$A$8:$A$278,0), MATCH('PADD 3 graphs'!$B$3,'Data PADD 3'!$A$4:$T$4,0)),D31)</f>
        <v>17783</v>
      </c>
      <c r="E32" s="7">
        <f>_xlfn.IFNA(INDEX('Data PADD 3'!$A$7:$B$500,MATCH(DATE('PADD 3 graphs'!E$4,MONTH('PADD 3 graphs'!$A32),DAY('PADD 3 graphs'!$A32)),'Data PADD 3'!$A$8:$A$278,0), MATCH('PADD 3 graphs'!$B$3,'Data PADD 3'!$A$4:$T$4,0)),E31)</f>
        <v>15285</v>
      </c>
      <c r="F32" s="7">
        <f>_xlfn.IFNA(INDEX('Data PADD 3'!$A$7:$B$500,MATCH(DATE('PADD 3 graphs'!F$4,MONTH('PADD 3 graphs'!$A32),DAY('PADD 3 graphs'!$A32)),'Data PADD 3'!$A$8:$A$278,0), MATCH('PADD 3 graphs'!$B$3,'Data PADD 3'!$A$4:$T$4,0)),F31)</f>
        <v>14120</v>
      </c>
      <c r="G32" s="12" t="e">
        <f>_xlfn.IFNA(INDEX('Data PADD 3'!$A$8:$B$500,MATCH(DATE('PADD 3 graphs'!G$4,MONTH('PADD 3 graphs'!$A32),DAY('PADD 3 graphs'!$A32)),'Data PADD 3'!$A$8:$A$278,0), MATCH('PADD 3 graphs'!$B$3,'Data PADD 3'!$A$4:$T$4,0)),G31)</f>
        <v>#N/A</v>
      </c>
      <c r="H32" s="12">
        <f t="shared" si="0"/>
        <v>14120</v>
      </c>
      <c r="I32" s="7">
        <f t="shared" si="1"/>
        <v>17783</v>
      </c>
      <c r="J32" s="7">
        <f t="shared" si="2"/>
        <v>3663</v>
      </c>
    </row>
    <row r="33" spans="1:10">
      <c r="A33" s="9">
        <v>45629</v>
      </c>
      <c r="B33" s="7">
        <f>_xlfn.IFNA(INDEX('Data PADD 3'!$A$7:$B$500,MATCH(DATE('PADD 3 graphs'!B$4,MONTH('PADD 3 graphs'!$A33),DAY('PADD 3 graphs'!$A33)),'Data PADD 3'!$A$8:$A$278,0), MATCH('PADD 3 graphs'!$B$3,'Data PADD 3'!$A$4:$T$4,0)),B32)</f>
        <v>17328</v>
      </c>
      <c r="C33" s="7">
        <f>_xlfn.IFNA(INDEX('Data PADD 3'!$A$7:$B$500,MATCH(DATE('PADD 3 graphs'!C$4,MONTH('PADD 3 graphs'!$A33),DAY('PADD 3 graphs'!$A33)),'Data PADD 3'!$A$8:$A$278,0), MATCH('PADD 3 graphs'!$B$3,'Data PADD 3'!$A$4:$T$4,0)),C32)</f>
        <v>15663</v>
      </c>
      <c r="D33" s="7">
        <f>_xlfn.IFNA(INDEX('Data PADD 3'!$A$7:$B$500,MATCH(DATE('PADD 3 graphs'!D$4,MONTH('PADD 3 graphs'!$A33),DAY('PADD 3 graphs'!$A33)),'Data PADD 3'!$A$8:$A$278,0), MATCH('PADD 3 graphs'!$B$3,'Data PADD 3'!$A$4:$T$4,0)),D32)</f>
        <v>17783</v>
      </c>
      <c r="E33" s="7">
        <f>_xlfn.IFNA(INDEX('Data PADD 3'!$A$7:$B$500,MATCH(DATE('PADD 3 graphs'!E$4,MONTH('PADD 3 graphs'!$A33),DAY('PADD 3 graphs'!$A33)),'Data PADD 3'!$A$8:$A$278,0), MATCH('PADD 3 graphs'!$B$3,'Data PADD 3'!$A$4:$T$4,0)),E32)</f>
        <v>15285</v>
      </c>
      <c r="F33" s="7">
        <f>_xlfn.IFNA(INDEX('Data PADD 3'!$A$7:$B$500,MATCH(DATE('PADD 3 graphs'!F$4,MONTH('PADD 3 graphs'!$A33),DAY('PADD 3 graphs'!$A33)),'Data PADD 3'!$A$8:$A$278,0), MATCH('PADD 3 graphs'!$B$3,'Data PADD 3'!$A$4:$T$4,0)),F32)</f>
        <v>14120</v>
      </c>
      <c r="G33" s="12" t="e">
        <f>_xlfn.IFNA(INDEX('Data PADD 3'!$A$8:$B$500,MATCH(DATE('PADD 3 graphs'!G$4,MONTH('PADD 3 graphs'!$A33),DAY('PADD 3 graphs'!$A33)),'Data PADD 3'!$A$8:$A$278,0), MATCH('PADD 3 graphs'!$B$3,'Data PADD 3'!$A$4:$T$4,0)),G32)</f>
        <v>#N/A</v>
      </c>
      <c r="H33" s="12">
        <f t="shared" si="0"/>
        <v>14120</v>
      </c>
      <c r="I33" s="7">
        <f t="shared" si="1"/>
        <v>17783</v>
      </c>
      <c r="J33" s="7">
        <f t="shared" si="2"/>
        <v>3663</v>
      </c>
    </row>
    <row r="34" spans="1:10">
      <c r="A34" s="9">
        <v>45628</v>
      </c>
      <c r="B34" s="7">
        <f>_xlfn.IFNA(INDEX('Data PADD 3'!$A$7:$B$500,MATCH(DATE('PADD 3 graphs'!B$4,MONTH('PADD 3 graphs'!$A34),DAY('PADD 3 graphs'!$A34)),'Data PADD 3'!$A$8:$A$278,0), MATCH('PADD 3 graphs'!$B$3,'Data PADD 3'!$A$4:$T$4,0)),B33)</f>
        <v>17328</v>
      </c>
      <c r="C34" s="7">
        <f>_xlfn.IFNA(INDEX('Data PADD 3'!$A$7:$B$500,MATCH(DATE('PADD 3 graphs'!C$4,MONTH('PADD 3 graphs'!$A34),DAY('PADD 3 graphs'!$A34)),'Data PADD 3'!$A$8:$A$278,0), MATCH('PADD 3 graphs'!$B$3,'Data PADD 3'!$A$4:$T$4,0)),C33)</f>
        <v>15663</v>
      </c>
      <c r="D34" s="7">
        <f>_xlfn.IFNA(INDEX('Data PADD 3'!$A$7:$B$500,MATCH(DATE('PADD 3 graphs'!D$4,MONTH('PADD 3 graphs'!$A34),DAY('PADD 3 graphs'!$A34)),'Data PADD 3'!$A$8:$A$278,0), MATCH('PADD 3 graphs'!$B$3,'Data PADD 3'!$A$4:$T$4,0)),D33)</f>
        <v>17046</v>
      </c>
      <c r="E34" s="7">
        <f>_xlfn.IFNA(INDEX('Data PADD 3'!$A$7:$B$500,MATCH(DATE('PADD 3 graphs'!E$4,MONTH('PADD 3 graphs'!$A34),DAY('PADD 3 graphs'!$A34)),'Data PADD 3'!$A$8:$A$278,0), MATCH('PADD 3 graphs'!$B$3,'Data PADD 3'!$A$4:$T$4,0)),E33)</f>
        <v>15285</v>
      </c>
      <c r="F34" s="7">
        <f>_xlfn.IFNA(INDEX('Data PADD 3'!$A$7:$B$500,MATCH(DATE('PADD 3 graphs'!F$4,MONTH('PADD 3 graphs'!$A34),DAY('PADD 3 graphs'!$A34)),'Data PADD 3'!$A$8:$A$278,0), MATCH('PADD 3 graphs'!$B$3,'Data PADD 3'!$A$4:$T$4,0)),F33)</f>
        <v>14120</v>
      </c>
      <c r="G34" s="12" t="e">
        <f>_xlfn.IFNA(INDEX('Data PADD 3'!$A$8:$B$500,MATCH(DATE('PADD 3 graphs'!G$4,MONTH('PADD 3 graphs'!$A34),DAY('PADD 3 graphs'!$A34)),'Data PADD 3'!$A$8:$A$278,0), MATCH('PADD 3 graphs'!$B$3,'Data PADD 3'!$A$4:$T$4,0)),G33)</f>
        <v>#N/A</v>
      </c>
      <c r="H34" s="12">
        <f t="shared" si="0"/>
        <v>14120</v>
      </c>
      <c r="I34" s="7">
        <f t="shared" si="1"/>
        <v>17328</v>
      </c>
      <c r="J34" s="7">
        <f t="shared" si="2"/>
        <v>3208</v>
      </c>
    </row>
    <row r="35" spans="1:10">
      <c r="A35" s="9">
        <v>45627</v>
      </c>
      <c r="B35" s="7">
        <f>_xlfn.IFNA(INDEX('Data PADD 3'!$A$7:$B$500,MATCH(DATE('PADD 3 graphs'!B$4,MONTH('PADD 3 graphs'!$A35),DAY('PADD 3 graphs'!$A35)),'Data PADD 3'!$A$8:$A$278,0), MATCH('PADD 3 graphs'!$B$3,'Data PADD 3'!$A$4:$T$4,0)),B34)</f>
        <v>17328</v>
      </c>
      <c r="C35" s="7">
        <f>_xlfn.IFNA(INDEX('Data PADD 3'!$A$7:$B$500,MATCH(DATE('PADD 3 graphs'!C$4,MONTH('PADD 3 graphs'!$A35),DAY('PADD 3 graphs'!$A35)),'Data PADD 3'!$A$8:$A$278,0), MATCH('PADD 3 graphs'!$B$3,'Data PADD 3'!$A$4:$T$4,0)),C34)</f>
        <v>15663</v>
      </c>
      <c r="D35" s="7">
        <f>_xlfn.IFNA(INDEX('Data PADD 3'!$A$7:$B$500,MATCH(DATE('PADD 3 graphs'!D$4,MONTH('PADD 3 graphs'!$A35),DAY('PADD 3 graphs'!$A35)),'Data PADD 3'!$A$8:$A$278,0), MATCH('PADD 3 graphs'!$B$3,'Data PADD 3'!$A$4:$T$4,0)),D34)</f>
        <v>17046</v>
      </c>
      <c r="E35" s="7">
        <f>_xlfn.IFNA(INDEX('Data PADD 3'!$A$7:$B$500,MATCH(DATE('PADD 3 graphs'!E$4,MONTH('PADD 3 graphs'!$A35),DAY('PADD 3 graphs'!$A35)),'Data PADD 3'!$A$8:$A$278,0), MATCH('PADD 3 graphs'!$B$3,'Data PADD 3'!$A$4:$T$4,0)),E34)</f>
        <v>15736</v>
      </c>
      <c r="F35" s="7">
        <f>_xlfn.IFNA(INDEX('Data PADD 3'!$A$7:$B$500,MATCH(DATE('PADD 3 graphs'!F$4,MONTH('PADD 3 graphs'!$A35),DAY('PADD 3 graphs'!$A35)),'Data PADD 3'!$A$8:$A$278,0), MATCH('PADD 3 graphs'!$B$3,'Data PADD 3'!$A$4:$T$4,0)),F34)</f>
        <v>14120</v>
      </c>
      <c r="G35" s="12" t="e">
        <f>_xlfn.IFNA(INDEX('Data PADD 3'!$A$8:$B$500,MATCH(DATE('PADD 3 graphs'!G$4,MONTH('PADD 3 graphs'!$A35),DAY('PADD 3 graphs'!$A35)),'Data PADD 3'!$A$8:$A$278,0), MATCH('PADD 3 graphs'!$B$3,'Data PADD 3'!$A$4:$T$4,0)),G34)</f>
        <v>#N/A</v>
      </c>
      <c r="H35" s="12">
        <f t="shared" si="0"/>
        <v>14120</v>
      </c>
      <c r="I35" s="7">
        <f t="shared" si="1"/>
        <v>17328</v>
      </c>
      <c r="J35" s="7">
        <f t="shared" si="2"/>
        <v>3208</v>
      </c>
    </row>
    <row r="36" spans="1:10">
      <c r="A36" s="9">
        <v>45626</v>
      </c>
      <c r="B36" s="7">
        <f>_xlfn.IFNA(INDEX('Data PADD 3'!$A$7:$B$500,MATCH(DATE('PADD 3 graphs'!B$4,MONTH('PADD 3 graphs'!$A36),DAY('PADD 3 graphs'!$A36)),'Data PADD 3'!$A$8:$A$278,0), MATCH('PADD 3 graphs'!$B$3,'Data PADD 3'!$A$4:$T$4,0)),B35)</f>
        <v>17328</v>
      </c>
      <c r="C36" s="7">
        <f>_xlfn.IFNA(INDEX('Data PADD 3'!$A$7:$B$500,MATCH(DATE('PADD 3 graphs'!C$4,MONTH('PADD 3 graphs'!$A36),DAY('PADD 3 graphs'!$A36)),'Data PADD 3'!$A$8:$A$278,0), MATCH('PADD 3 graphs'!$B$3,'Data PADD 3'!$A$4:$T$4,0)),C35)</f>
        <v>15663</v>
      </c>
      <c r="D36" s="7">
        <f>_xlfn.IFNA(INDEX('Data PADD 3'!$A$7:$B$500,MATCH(DATE('PADD 3 graphs'!D$4,MONTH('PADD 3 graphs'!$A36),DAY('PADD 3 graphs'!$A36)),'Data PADD 3'!$A$8:$A$278,0), MATCH('PADD 3 graphs'!$B$3,'Data PADD 3'!$A$4:$T$4,0)),D35)</f>
        <v>17046</v>
      </c>
      <c r="E36" s="7">
        <f>_xlfn.IFNA(INDEX('Data PADD 3'!$A$7:$B$500,MATCH(DATE('PADD 3 graphs'!E$4,MONTH('PADD 3 graphs'!$A36),DAY('PADD 3 graphs'!$A36)),'Data PADD 3'!$A$8:$A$278,0), MATCH('PADD 3 graphs'!$B$3,'Data PADD 3'!$A$4:$T$4,0)),E35)</f>
        <v>15736</v>
      </c>
      <c r="F36" s="7">
        <f>_xlfn.IFNA(INDEX('Data PADD 3'!$A$7:$B$500,MATCH(DATE('PADD 3 graphs'!F$4,MONTH('PADD 3 graphs'!$A36),DAY('PADD 3 graphs'!$A36)),'Data PADD 3'!$A$8:$A$278,0), MATCH('PADD 3 graphs'!$B$3,'Data PADD 3'!$A$4:$T$4,0)),F35)</f>
        <v>14120</v>
      </c>
      <c r="G36" s="12" t="e">
        <f>_xlfn.IFNA(INDEX('Data PADD 3'!$A$8:$B$500,MATCH(DATE('PADD 3 graphs'!G$4,MONTH('PADD 3 graphs'!$A36),DAY('PADD 3 graphs'!$A36)),'Data PADD 3'!$A$8:$A$278,0), MATCH('PADD 3 graphs'!$B$3,'Data PADD 3'!$A$4:$T$4,0)),G35)</f>
        <v>#N/A</v>
      </c>
      <c r="H36" s="12">
        <f t="shared" si="0"/>
        <v>14120</v>
      </c>
      <c r="I36" s="7">
        <f t="shared" si="1"/>
        <v>17328</v>
      </c>
      <c r="J36" s="7">
        <f t="shared" si="2"/>
        <v>3208</v>
      </c>
    </row>
    <row r="37" spans="1:10">
      <c r="A37" s="9">
        <v>45625</v>
      </c>
      <c r="B37" s="7">
        <f>_xlfn.IFNA(INDEX('Data PADD 3'!$A$7:$B$500,MATCH(DATE('PADD 3 graphs'!B$4,MONTH('PADD 3 graphs'!$A37),DAY('PADD 3 graphs'!$A37)),'Data PADD 3'!$A$8:$A$278,0), MATCH('PADD 3 graphs'!$B$3,'Data PADD 3'!$A$4:$T$4,0)),B36)</f>
        <v>17328</v>
      </c>
      <c r="C37" s="7">
        <f>_xlfn.IFNA(INDEX('Data PADD 3'!$A$7:$B$500,MATCH(DATE('PADD 3 graphs'!C$4,MONTH('PADD 3 graphs'!$A37),DAY('PADD 3 graphs'!$A37)),'Data PADD 3'!$A$8:$A$278,0), MATCH('PADD 3 graphs'!$B$3,'Data PADD 3'!$A$4:$T$4,0)),C36)</f>
        <v>15663</v>
      </c>
      <c r="D37" s="7">
        <f>_xlfn.IFNA(INDEX('Data PADD 3'!$A$7:$B$500,MATCH(DATE('PADD 3 graphs'!D$4,MONTH('PADD 3 graphs'!$A37),DAY('PADD 3 graphs'!$A37)),'Data PADD 3'!$A$8:$A$278,0), MATCH('PADD 3 graphs'!$B$3,'Data PADD 3'!$A$4:$T$4,0)),D36)</f>
        <v>17046</v>
      </c>
      <c r="E37" s="7">
        <f>_xlfn.IFNA(INDEX('Data PADD 3'!$A$7:$B$500,MATCH(DATE('PADD 3 graphs'!E$4,MONTH('PADD 3 graphs'!$A37),DAY('PADD 3 graphs'!$A37)),'Data PADD 3'!$A$8:$A$278,0), MATCH('PADD 3 graphs'!$B$3,'Data PADD 3'!$A$4:$T$4,0)),E36)</f>
        <v>15736</v>
      </c>
      <c r="F37" s="7">
        <f>_xlfn.IFNA(INDEX('Data PADD 3'!$A$7:$B$500,MATCH(DATE('PADD 3 graphs'!F$4,MONTH('PADD 3 graphs'!$A37),DAY('PADD 3 graphs'!$A37)),'Data PADD 3'!$A$8:$A$278,0), MATCH('PADD 3 graphs'!$B$3,'Data PADD 3'!$A$4:$T$4,0)),F36)</f>
        <v>13957</v>
      </c>
      <c r="G37" s="12" t="e">
        <f>_xlfn.IFNA(INDEX('Data PADD 3'!$A$8:$B$500,MATCH(DATE('PADD 3 graphs'!G$4,MONTH('PADD 3 graphs'!$A37),DAY('PADD 3 graphs'!$A37)),'Data PADD 3'!$A$8:$A$278,0), MATCH('PADD 3 graphs'!$B$3,'Data PADD 3'!$A$4:$T$4,0)),G36)</f>
        <v>#N/A</v>
      </c>
      <c r="H37" s="12">
        <f t="shared" si="0"/>
        <v>13957</v>
      </c>
      <c r="I37" s="7">
        <f t="shared" si="1"/>
        <v>17328</v>
      </c>
      <c r="J37" s="7">
        <f t="shared" si="2"/>
        <v>3371</v>
      </c>
    </row>
    <row r="38" spans="1:10">
      <c r="A38" s="9">
        <v>45624</v>
      </c>
      <c r="B38" s="7">
        <f>_xlfn.IFNA(INDEX('Data PADD 3'!$A$7:$B$500,MATCH(DATE('PADD 3 graphs'!B$4,MONTH('PADD 3 graphs'!$A38),DAY('PADD 3 graphs'!$A38)),'Data PADD 3'!$A$8:$A$278,0), MATCH('PADD 3 graphs'!$B$3,'Data PADD 3'!$A$4:$T$4,0)),B37)</f>
        <v>17328</v>
      </c>
      <c r="C38" s="7">
        <f>_xlfn.IFNA(INDEX('Data PADD 3'!$A$7:$B$500,MATCH(DATE('PADD 3 graphs'!C$4,MONTH('PADD 3 graphs'!$A38),DAY('PADD 3 graphs'!$A38)),'Data PADD 3'!$A$8:$A$278,0), MATCH('PADD 3 graphs'!$B$3,'Data PADD 3'!$A$4:$T$4,0)),C37)</f>
        <v>15663</v>
      </c>
      <c r="D38" s="7">
        <f>_xlfn.IFNA(INDEX('Data PADD 3'!$A$7:$B$500,MATCH(DATE('PADD 3 graphs'!D$4,MONTH('PADD 3 graphs'!$A38),DAY('PADD 3 graphs'!$A38)),'Data PADD 3'!$A$8:$A$278,0), MATCH('PADD 3 graphs'!$B$3,'Data PADD 3'!$A$4:$T$4,0)),D37)</f>
        <v>17046</v>
      </c>
      <c r="E38" s="7">
        <f>_xlfn.IFNA(INDEX('Data PADD 3'!$A$7:$B$500,MATCH(DATE('PADD 3 graphs'!E$4,MONTH('PADD 3 graphs'!$A38),DAY('PADD 3 graphs'!$A38)),'Data PADD 3'!$A$8:$A$278,0), MATCH('PADD 3 graphs'!$B$3,'Data PADD 3'!$A$4:$T$4,0)),E37)</f>
        <v>15736</v>
      </c>
      <c r="F38" s="7">
        <f>_xlfn.IFNA(INDEX('Data PADD 3'!$A$7:$B$500,MATCH(DATE('PADD 3 graphs'!F$4,MONTH('PADD 3 graphs'!$A38),DAY('PADD 3 graphs'!$A38)),'Data PADD 3'!$A$8:$A$278,0), MATCH('PADD 3 graphs'!$B$3,'Data PADD 3'!$A$4:$T$4,0)),F37)</f>
        <v>13957</v>
      </c>
      <c r="G38" s="12" t="e">
        <f>_xlfn.IFNA(INDEX('Data PADD 3'!$A$8:$B$500,MATCH(DATE('PADD 3 graphs'!G$4,MONTH('PADD 3 graphs'!$A38),DAY('PADD 3 graphs'!$A38)),'Data PADD 3'!$A$8:$A$278,0), MATCH('PADD 3 graphs'!$B$3,'Data PADD 3'!$A$4:$T$4,0)),G37)</f>
        <v>#N/A</v>
      </c>
      <c r="H38" s="12">
        <f t="shared" si="0"/>
        <v>13957</v>
      </c>
      <c r="I38" s="7">
        <f t="shared" si="1"/>
        <v>17328</v>
      </c>
      <c r="J38" s="7">
        <f t="shared" si="2"/>
        <v>3371</v>
      </c>
    </row>
    <row r="39" spans="1:10">
      <c r="A39" s="9">
        <v>45623</v>
      </c>
      <c r="B39" s="7">
        <f>_xlfn.IFNA(INDEX('Data PADD 3'!$A$7:$B$500,MATCH(DATE('PADD 3 graphs'!B$4,MONTH('PADD 3 graphs'!$A39),DAY('PADD 3 graphs'!$A39)),'Data PADD 3'!$A$8:$A$278,0), MATCH('PADD 3 graphs'!$B$3,'Data PADD 3'!$A$4:$T$4,0)),B38)</f>
        <v>16562</v>
      </c>
      <c r="C39" s="7">
        <f>_xlfn.IFNA(INDEX('Data PADD 3'!$A$7:$B$500,MATCH(DATE('PADD 3 graphs'!C$4,MONTH('PADD 3 graphs'!$A39),DAY('PADD 3 graphs'!$A39)),'Data PADD 3'!$A$8:$A$278,0), MATCH('PADD 3 graphs'!$B$3,'Data PADD 3'!$A$4:$T$4,0)),C38)</f>
        <v>15663</v>
      </c>
      <c r="D39" s="7">
        <f>_xlfn.IFNA(INDEX('Data PADD 3'!$A$7:$B$500,MATCH(DATE('PADD 3 graphs'!D$4,MONTH('PADD 3 graphs'!$A39),DAY('PADD 3 graphs'!$A39)),'Data PADD 3'!$A$8:$A$278,0), MATCH('PADD 3 graphs'!$B$3,'Data PADD 3'!$A$4:$T$4,0)),D38)</f>
        <v>17046</v>
      </c>
      <c r="E39" s="7">
        <f>_xlfn.IFNA(INDEX('Data PADD 3'!$A$7:$B$500,MATCH(DATE('PADD 3 graphs'!E$4,MONTH('PADD 3 graphs'!$A39),DAY('PADD 3 graphs'!$A39)),'Data PADD 3'!$A$8:$A$278,0), MATCH('PADD 3 graphs'!$B$3,'Data PADD 3'!$A$4:$T$4,0)),E38)</f>
        <v>15736</v>
      </c>
      <c r="F39" s="7">
        <f>_xlfn.IFNA(INDEX('Data PADD 3'!$A$7:$B$500,MATCH(DATE('PADD 3 graphs'!F$4,MONTH('PADD 3 graphs'!$A39),DAY('PADD 3 graphs'!$A39)),'Data PADD 3'!$A$8:$A$278,0), MATCH('PADD 3 graphs'!$B$3,'Data PADD 3'!$A$4:$T$4,0)),F38)</f>
        <v>13957</v>
      </c>
      <c r="G39" s="12" t="e">
        <f>_xlfn.IFNA(INDEX('Data PADD 3'!$A$8:$B$500,MATCH(DATE('PADD 3 graphs'!G$4,MONTH('PADD 3 graphs'!$A39),DAY('PADD 3 graphs'!$A39)),'Data PADD 3'!$A$8:$A$278,0), MATCH('PADD 3 graphs'!$B$3,'Data PADD 3'!$A$4:$T$4,0)),G38)</f>
        <v>#N/A</v>
      </c>
      <c r="H39" s="12">
        <f t="shared" si="0"/>
        <v>13957</v>
      </c>
      <c r="I39" s="7">
        <f t="shared" si="1"/>
        <v>17046</v>
      </c>
      <c r="J39" s="7">
        <f t="shared" si="2"/>
        <v>3089</v>
      </c>
    </row>
    <row r="40" spans="1:10">
      <c r="A40" s="9">
        <v>45622</v>
      </c>
      <c r="B40" s="7">
        <f>_xlfn.IFNA(INDEX('Data PADD 3'!$A$7:$B$500,MATCH(DATE('PADD 3 graphs'!B$4,MONTH('PADD 3 graphs'!$A40),DAY('PADD 3 graphs'!$A40)),'Data PADD 3'!$A$8:$A$278,0), MATCH('PADD 3 graphs'!$B$3,'Data PADD 3'!$A$4:$T$4,0)),B39)</f>
        <v>16562</v>
      </c>
      <c r="C40" s="7">
        <f>_xlfn.IFNA(INDEX('Data PADD 3'!$A$7:$B$500,MATCH(DATE('PADD 3 graphs'!C$4,MONTH('PADD 3 graphs'!$A40),DAY('PADD 3 graphs'!$A40)),'Data PADD 3'!$A$8:$A$278,0), MATCH('PADD 3 graphs'!$B$3,'Data PADD 3'!$A$4:$T$4,0)),C39)</f>
        <v>15778</v>
      </c>
      <c r="D40" s="7">
        <f>_xlfn.IFNA(INDEX('Data PADD 3'!$A$7:$B$500,MATCH(DATE('PADD 3 graphs'!D$4,MONTH('PADD 3 graphs'!$A40),DAY('PADD 3 graphs'!$A40)),'Data PADD 3'!$A$8:$A$278,0), MATCH('PADD 3 graphs'!$B$3,'Data PADD 3'!$A$4:$T$4,0)),D39)</f>
        <v>17046</v>
      </c>
      <c r="E40" s="7">
        <f>_xlfn.IFNA(INDEX('Data PADD 3'!$A$7:$B$500,MATCH(DATE('PADD 3 graphs'!E$4,MONTH('PADD 3 graphs'!$A40),DAY('PADD 3 graphs'!$A40)),'Data PADD 3'!$A$8:$A$278,0), MATCH('PADD 3 graphs'!$B$3,'Data PADD 3'!$A$4:$T$4,0)),E39)</f>
        <v>15736</v>
      </c>
      <c r="F40" s="7">
        <f>_xlfn.IFNA(INDEX('Data PADD 3'!$A$7:$B$500,MATCH(DATE('PADD 3 graphs'!F$4,MONTH('PADD 3 graphs'!$A40),DAY('PADD 3 graphs'!$A40)),'Data PADD 3'!$A$8:$A$278,0), MATCH('PADD 3 graphs'!$B$3,'Data PADD 3'!$A$4:$T$4,0)),F39)</f>
        <v>13957</v>
      </c>
      <c r="G40" s="12" t="e">
        <f>_xlfn.IFNA(INDEX('Data PADD 3'!$A$8:$B$500,MATCH(DATE('PADD 3 graphs'!G$4,MONTH('PADD 3 graphs'!$A40),DAY('PADD 3 graphs'!$A40)),'Data PADD 3'!$A$8:$A$278,0), MATCH('PADD 3 graphs'!$B$3,'Data PADD 3'!$A$4:$T$4,0)),G39)</f>
        <v>#N/A</v>
      </c>
      <c r="H40" s="12">
        <f t="shared" si="0"/>
        <v>13957</v>
      </c>
      <c r="I40" s="7">
        <f t="shared" si="1"/>
        <v>17046</v>
      </c>
      <c r="J40" s="7">
        <f t="shared" si="2"/>
        <v>3089</v>
      </c>
    </row>
    <row r="41" spans="1:10">
      <c r="A41" s="9">
        <v>45621</v>
      </c>
      <c r="B41" s="7">
        <f>_xlfn.IFNA(INDEX('Data PADD 3'!$A$7:$B$500,MATCH(DATE('PADD 3 graphs'!B$4,MONTH('PADD 3 graphs'!$A41),DAY('PADD 3 graphs'!$A41)),'Data PADD 3'!$A$8:$A$278,0), MATCH('PADD 3 graphs'!$B$3,'Data PADD 3'!$A$4:$T$4,0)),B40)</f>
        <v>16562</v>
      </c>
      <c r="C41" s="7">
        <f>_xlfn.IFNA(INDEX('Data PADD 3'!$A$7:$B$500,MATCH(DATE('PADD 3 graphs'!C$4,MONTH('PADD 3 graphs'!$A41),DAY('PADD 3 graphs'!$A41)),'Data PADD 3'!$A$8:$A$278,0), MATCH('PADD 3 graphs'!$B$3,'Data PADD 3'!$A$4:$T$4,0)),C40)</f>
        <v>15778</v>
      </c>
      <c r="D41" s="7">
        <f>_xlfn.IFNA(INDEX('Data PADD 3'!$A$7:$B$500,MATCH(DATE('PADD 3 graphs'!D$4,MONTH('PADD 3 graphs'!$A41),DAY('PADD 3 graphs'!$A41)),'Data PADD 3'!$A$8:$A$278,0), MATCH('PADD 3 graphs'!$B$3,'Data PADD 3'!$A$4:$T$4,0)),D40)</f>
        <v>17375</v>
      </c>
      <c r="E41" s="7">
        <f>_xlfn.IFNA(INDEX('Data PADD 3'!$A$7:$B$500,MATCH(DATE('PADD 3 graphs'!E$4,MONTH('PADD 3 graphs'!$A41),DAY('PADD 3 graphs'!$A41)),'Data PADD 3'!$A$8:$A$278,0), MATCH('PADD 3 graphs'!$B$3,'Data PADD 3'!$A$4:$T$4,0)),E40)</f>
        <v>15736</v>
      </c>
      <c r="F41" s="7">
        <f>_xlfn.IFNA(INDEX('Data PADD 3'!$A$7:$B$500,MATCH(DATE('PADD 3 graphs'!F$4,MONTH('PADD 3 graphs'!$A41),DAY('PADD 3 graphs'!$A41)),'Data PADD 3'!$A$8:$A$278,0), MATCH('PADD 3 graphs'!$B$3,'Data PADD 3'!$A$4:$T$4,0)),F40)</f>
        <v>13957</v>
      </c>
      <c r="G41" s="12" t="e">
        <f>_xlfn.IFNA(INDEX('Data PADD 3'!$A$8:$B$500,MATCH(DATE('PADD 3 graphs'!G$4,MONTH('PADD 3 graphs'!$A41),DAY('PADD 3 graphs'!$A41)),'Data PADD 3'!$A$8:$A$278,0), MATCH('PADD 3 graphs'!$B$3,'Data PADD 3'!$A$4:$T$4,0)),G40)</f>
        <v>#N/A</v>
      </c>
      <c r="H41" s="12">
        <f t="shared" si="0"/>
        <v>13957</v>
      </c>
      <c r="I41" s="7">
        <f t="shared" si="1"/>
        <v>17375</v>
      </c>
      <c r="J41" s="7">
        <f t="shared" si="2"/>
        <v>3418</v>
      </c>
    </row>
    <row r="42" spans="1:10">
      <c r="A42" s="9">
        <v>45620</v>
      </c>
      <c r="B42" s="7">
        <f>_xlfn.IFNA(INDEX('Data PADD 3'!$A$7:$B$500,MATCH(DATE('PADD 3 graphs'!B$4,MONTH('PADD 3 graphs'!$A42),DAY('PADD 3 graphs'!$A42)),'Data PADD 3'!$A$8:$A$278,0), MATCH('PADD 3 graphs'!$B$3,'Data PADD 3'!$A$4:$T$4,0)),B41)</f>
        <v>16562</v>
      </c>
      <c r="C42" s="7">
        <f>_xlfn.IFNA(INDEX('Data PADD 3'!$A$7:$B$500,MATCH(DATE('PADD 3 graphs'!C$4,MONTH('PADD 3 graphs'!$A42),DAY('PADD 3 graphs'!$A42)),'Data PADD 3'!$A$8:$A$278,0), MATCH('PADD 3 graphs'!$B$3,'Data PADD 3'!$A$4:$T$4,0)),C41)</f>
        <v>15778</v>
      </c>
      <c r="D42" s="7">
        <f>_xlfn.IFNA(INDEX('Data PADD 3'!$A$7:$B$500,MATCH(DATE('PADD 3 graphs'!D$4,MONTH('PADD 3 graphs'!$A42),DAY('PADD 3 graphs'!$A42)),'Data PADD 3'!$A$8:$A$278,0), MATCH('PADD 3 graphs'!$B$3,'Data PADD 3'!$A$4:$T$4,0)),D41)</f>
        <v>17375</v>
      </c>
      <c r="E42" s="7">
        <f>_xlfn.IFNA(INDEX('Data PADD 3'!$A$7:$B$500,MATCH(DATE('PADD 3 graphs'!E$4,MONTH('PADD 3 graphs'!$A42),DAY('PADD 3 graphs'!$A42)),'Data PADD 3'!$A$8:$A$278,0), MATCH('PADD 3 graphs'!$B$3,'Data PADD 3'!$A$4:$T$4,0)),E41)</f>
        <v>15166</v>
      </c>
      <c r="F42" s="7">
        <f>_xlfn.IFNA(INDEX('Data PADD 3'!$A$7:$B$500,MATCH(DATE('PADD 3 graphs'!F$4,MONTH('PADD 3 graphs'!$A42),DAY('PADD 3 graphs'!$A42)),'Data PADD 3'!$A$8:$A$278,0), MATCH('PADD 3 graphs'!$B$3,'Data PADD 3'!$A$4:$T$4,0)),F41)</f>
        <v>13957</v>
      </c>
      <c r="G42" s="12" t="e">
        <f>_xlfn.IFNA(INDEX('Data PADD 3'!$A$8:$B$500,MATCH(DATE('PADD 3 graphs'!G$4,MONTH('PADD 3 graphs'!$A42),DAY('PADD 3 graphs'!$A42)),'Data PADD 3'!$A$8:$A$278,0), MATCH('PADD 3 graphs'!$B$3,'Data PADD 3'!$A$4:$T$4,0)),G41)</f>
        <v>#N/A</v>
      </c>
      <c r="H42" s="12">
        <f t="shared" si="0"/>
        <v>13957</v>
      </c>
      <c r="I42" s="7">
        <f t="shared" si="1"/>
        <v>17375</v>
      </c>
      <c r="J42" s="7">
        <f t="shared" si="2"/>
        <v>3418</v>
      </c>
    </row>
    <row r="43" spans="1:10">
      <c r="A43" s="9">
        <v>45619</v>
      </c>
      <c r="B43" s="7">
        <f>_xlfn.IFNA(INDEX('Data PADD 3'!$A$7:$B$500,MATCH(DATE('PADD 3 graphs'!B$4,MONTH('PADD 3 graphs'!$A43),DAY('PADD 3 graphs'!$A43)),'Data PADD 3'!$A$8:$A$278,0), MATCH('PADD 3 graphs'!$B$3,'Data PADD 3'!$A$4:$T$4,0)),B42)</f>
        <v>16562</v>
      </c>
      <c r="C43" s="7">
        <f>_xlfn.IFNA(INDEX('Data PADD 3'!$A$7:$B$500,MATCH(DATE('PADD 3 graphs'!C$4,MONTH('PADD 3 graphs'!$A43),DAY('PADD 3 graphs'!$A43)),'Data PADD 3'!$A$8:$A$278,0), MATCH('PADD 3 graphs'!$B$3,'Data PADD 3'!$A$4:$T$4,0)),C42)</f>
        <v>15778</v>
      </c>
      <c r="D43" s="7">
        <f>_xlfn.IFNA(INDEX('Data PADD 3'!$A$7:$B$500,MATCH(DATE('PADD 3 graphs'!D$4,MONTH('PADD 3 graphs'!$A43),DAY('PADD 3 graphs'!$A43)),'Data PADD 3'!$A$8:$A$278,0), MATCH('PADD 3 graphs'!$B$3,'Data PADD 3'!$A$4:$T$4,0)),D42)</f>
        <v>17375</v>
      </c>
      <c r="E43" s="7">
        <f>_xlfn.IFNA(INDEX('Data PADD 3'!$A$7:$B$500,MATCH(DATE('PADD 3 graphs'!E$4,MONTH('PADD 3 graphs'!$A43),DAY('PADD 3 graphs'!$A43)),'Data PADD 3'!$A$8:$A$278,0), MATCH('PADD 3 graphs'!$B$3,'Data PADD 3'!$A$4:$T$4,0)),E42)</f>
        <v>15166</v>
      </c>
      <c r="F43" s="7">
        <f>_xlfn.IFNA(INDEX('Data PADD 3'!$A$7:$B$500,MATCH(DATE('PADD 3 graphs'!F$4,MONTH('PADD 3 graphs'!$A43),DAY('PADD 3 graphs'!$A43)),'Data PADD 3'!$A$8:$A$278,0), MATCH('PADD 3 graphs'!$B$3,'Data PADD 3'!$A$4:$T$4,0)),F42)</f>
        <v>13957</v>
      </c>
      <c r="G43" s="12" t="e">
        <f>_xlfn.IFNA(INDEX('Data PADD 3'!$A$8:$B$500,MATCH(DATE('PADD 3 graphs'!G$4,MONTH('PADD 3 graphs'!$A43),DAY('PADD 3 graphs'!$A43)),'Data PADD 3'!$A$8:$A$278,0), MATCH('PADD 3 graphs'!$B$3,'Data PADD 3'!$A$4:$T$4,0)),G42)</f>
        <v>#N/A</v>
      </c>
      <c r="H43" s="12">
        <f t="shared" si="0"/>
        <v>13957</v>
      </c>
      <c r="I43" s="7">
        <f t="shared" si="1"/>
        <v>17375</v>
      </c>
      <c r="J43" s="7">
        <f t="shared" si="2"/>
        <v>3418</v>
      </c>
    </row>
    <row r="44" spans="1:10">
      <c r="A44" s="9">
        <v>45618</v>
      </c>
      <c r="B44" s="7">
        <f>_xlfn.IFNA(INDEX('Data PADD 3'!$A$7:$B$500,MATCH(DATE('PADD 3 graphs'!B$4,MONTH('PADD 3 graphs'!$A44),DAY('PADD 3 graphs'!$A44)),'Data PADD 3'!$A$8:$A$278,0), MATCH('PADD 3 graphs'!$B$3,'Data PADD 3'!$A$4:$T$4,0)),B43)</f>
        <v>16562</v>
      </c>
      <c r="C44" s="7">
        <f>_xlfn.IFNA(INDEX('Data PADD 3'!$A$7:$B$500,MATCH(DATE('PADD 3 graphs'!C$4,MONTH('PADD 3 graphs'!$A44),DAY('PADD 3 graphs'!$A44)),'Data PADD 3'!$A$8:$A$278,0), MATCH('PADD 3 graphs'!$B$3,'Data PADD 3'!$A$4:$T$4,0)),C43)</f>
        <v>15778</v>
      </c>
      <c r="D44" s="7">
        <f>_xlfn.IFNA(INDEX('Data PADD 3'!$A$7:$B$500,MATCH(DATE('PADD 3 graphs'!D$4,MONTH('PADD 3 graphs'!$A44),DAY('PADD 3 graphs'!$A44)),'Data PADD 3'!$A$8:$A$278,0), MATCH('PADD 3 graphs'!$B$3,'Data PADD 3'!$A$4:$T$4,0)),D43)</f>
        <v>17375</v>
      </c>
      <c r="E44" s="7">
        <f>_xlfn.IFNA(INDEX('Data PADD 3'!$A$7:$B$500,MATCH(DATE('PADD 3 graphs'!E$4,MONTH('PADD 3 graphs'!$A44),DAY('PADD 3 graphs'!$A44)),'Data PADD 3'!$A$8:$A$278,0), MATCH('PADD 3 graphs'!$B$3,'Data PADD 3'!$A$4:$T$4,0)),E43)</f>
        <v>15166</v>
      </c>
      <c r="F44" s="7">
        <f>_xlfn.IFNA(INDEX('Data PADD 3'!$A$7:$B$500,MATCH(DATE('PADD 3 graphs'!F$4,MONTH('PADD 3 graphs'!$A44),DAY('PADD 3 graphs'!$A44)),'Data PADD 3'!$A$8:$A$278,0), MATCH('PADD 3 graphs'!$B$3,'Data PADD 3'!$A$4:$T$4,0)),F43)</f>
        <v>13446</v>
      </c>
      <c r="G44" s="12" t="e">
        <f>_xlfn.IFNA(INDEX('Data PADD 3'!$A$8:$B$500,MATCH(DATE('PADD 3 graphs'!G$4,MONTH('PADD 3 graphs'!$A44),DAY('PADD 3 graphs'!$A44)),'Data PADD 3'!$A$8:$A$278,0), MATCH('PADD 3 graphs'!$B$3,'Data PADD 3'!$A$4:$T$4,0)),G43)</f>
        <v>#N/A</v>
      </c>
      <c r="H44" s="12">
        <f t="shared" si="0"/>
        <v>13446</v>
      </c>
      <c r="I44" s="7">
        <f t="shared" si="1"/>
        <v>17375</v>
      </c>
      <c r="J44" s="7">
        <f t="shared" si="2"/>
        <v>3929</v>
      </c>
    </row>
    <row r="45" spans="1:10">
      <c r="A45" s="9">
        <v>45617</v>
      </c>
      <c r="B45" s="7">
        <f>_xlfn.IFNA(INDEX('Data PADD 3'!$A$7:$B$500,MATCH(DATE('PADD 3 graphs'!B$4,MONTH('PADD 3 graphs'!$A45),DAY('PADD 3 graphs'!$A45)),'Data PADD 3'!$A$8:$A$278,0), MATCH('PADD 3 graphs'!$B$3,'Data PADD 3'!$A$4:$T$4,0)),B44)</f>
        <v>16562</v>
      </c>
      <c r="C45" s="7">
        <f>_xlfn.IFNA(INDEX('Data PADD 3'!$A$7:$B$500,MATCH(DATE('PADD 3 graphs'!C$4,MONTH('PADD 3 graphs'!$A45),DAY('PADD 3 graphs'!$A45)),'Data PADD 3'!$A$8:$A$278,0), MATCH('PADD 3 graphs'!$B$3,'Data PADD 3'!$A$4:$T$4,0)),C44)</f>
        <v>15778</v>
      </c>
      <c r="D45" s="7">
        <f>_xlfn.IFNA(INDEX('Data PADD 3'!$A$7:$B$500,MATCH(DATE('PADD 3 graphs'!D$4,MONTH('PADD 3 graphs'!$A45),DAY('PADD 3 graphs'!$A45)),'Data PADD 3'!$A$8:$A$278,0), MATCH('PADD 3 graphs'!$B$3,'Data PADD 3'!$A$4:$T$4,0)),D44)</f>
        <v>17375</v>
      </c>
      <c r="E45" s="7">
        <f>_xlfn.IFNA(INDEX('Data PADD 3'!$A$7:$B$500,MATCH(DATE('PADD 3 graphs'!E$4,MONTH('PADD 3 graphs'!$A45),DAY('PADD 3 graphs'!$A45)),'Data PADD 3'!$A$8:$A$278,0), MATCH('PADD 3 graphs'!$B$3,'Data PADD 3'!$A$4:$T$4,0)),E44)</f>
        <v>15166</v>
      </c>
      <c r="F45" s="7">
        <f>_xlfn.IFNA(INDEX('Data PADD 3'!$A$7:$B$500,MATCH(DATE('PADD 3 graphs'!F$4,MONTH('PADD 3 graphs'!$A45),DAY('PADD 3 graphs'!$A45)),'Data PADD 3'!$A$8:$A$278,0), MATCH('PADD 3 graphs'!$B$3,'Data PADD 3'!$A$4:$T$4,0)),F44)</f>
        <v>13446</v>
      </c>
      <c r="G45" s="12" t="e">
        <f>_xlfn.IFNA(INDEX('Data PADD 3'!$A$8:$B$500,MATCH(DATE('PADD 3 graphs'!G$4,MONTH('PADD 3 graphs'!$A45),DAY('PADD 3 graphs'!$A45)),'Data PADD 3'!$A$8:$A$278,0), MATCH('PADD 3 graphs'!$B$3,'Data PADD 3'!$A$4:$T$4,0)),G44)</f>
        <v>#N/A</v>
      </c>
      <c r="H45" s="12">
        <f t="shared" si="0"/>
        <v>13446</v>
      </c>
      <c r="I45" s="7">
        <f t="shared" si="1"/>
        <v>17375</v>
      </c>
      <c r="J45" s="7">
        <f t="shared" si="2"/>
        <v>3929</v>
      </c>
    </row>
    <row r="46" spans="1:10">
      <c r="A46" s="9">
        <v>45616</v>
      </c>
      <c r="B46" s="7">
        <f>_xlfn.IFNA(INDEX('Data PADD 3'!$A$7:$B$500,MATCH(DATE('PADD 3 graphs'!B$4,MONTH('PADD 3 graphs'!$A46),DAY('PADD 3 graphs'!$A46)),'Data PADD 3'!$A$8:$A$278,0), MATCH('PADD 3 graphs'!$B$3,'Data PADD 3'!$A$4:$T$4,0)),B45)</f>
        <v>15214</v>
      </c>
      <c r="C46" s="7">
        <f>_xlfn.IFNA(INDEX('Data PADD 3'!$A$7:$B$500,MATCH(DATE('PADD 3 graphs'!C$4,MONTH('PADD 3 graphs'!$A46),DAY('PADD 3 graphs'!$A46)),'Data PADD 3'!$A$8:$A$278,0), MATCH('PADD 3 graphs'!$B$3,'Data PADD 3'!$A$4:$T$4,0)),C45)</f>
        <v>15778</v>
      </c>
      <c r="D46" s="7">
        <f>_xlfn.IFNA(INDEX('Data PADD 3'!$A$7:$B$500,MATCH(DATE('PADD 3 graphs'!D$4,MONTH('PADD 3 graphs'!$A46),DAY('PADD 3 graphs'!$A46)),'Data PADD 3'!$A$8:$A$278,0), MATCH('PADD 3 graphs'!$B$3,'Data PADD 3'!$A$4:$T$4,0)),D45)</f>
        <v>17375</v>
      </c>
      <c r="E46" s="7">
        <f>_xlfn.IFNA(INDEX('Data PADD 3'!$A$7:$B$500,MATCH(DATE('PADD 3 graphs'!E$4,MONTH('PADD 3 graphs'!$A46),DAY('PADD 3 graphs'!$A46)),'Data PADD 3'!$A$8:$A$278,0), MATCH('PADD 3 graphs'!$B$3,'Data PADD 3'!$A$4:$T$4,0)),E45)</f>
        <v>15166</v>
      </c>
      <c r="F46" s="7">
        <f>_xlfn.IFNA(INDEX('Data PADD 3'!$A$7:$B$500,MATCH(DATE('PADD 3 graphs'!F$4,MONTH('PADD 3 graphs'!$A46),DAY('PADD 3 graphs'!$A46)),'Data PADD 3'!$A$8:$A$278,0), MATCH('PADD 3 graphs'!$B$3,'Data PADD 3'!$A$4:$T$4,0)),F45)</f>
        <v>13446</v>
      </c>
      <c r="G46" s="12" t="e">
        <f>_xlfn.IFNA(INDEX('Data PADD 3'!$A$8:$B$500,MATCH(DATE('PADD 3 graphs'!G$4,MONTH('PADD 3 graphs'!$A46),DAY('PADD 3 graphs'!$A46)),'Data PADD 3'!$A$8:$A$278,0), MATCH('PADD 3 graphs'!$B$3,'Data PADD 3'!$A$4:$T$4,0)),G45)</f>
        <v>#N/A</v>
      </c>
      <c r="H46" s="12">
        <f t="shared" si="0"/>
        <v>13446</v>
      </c>
      <c r="I46" s="7">
        <f t="shared" si="1"/>
        <v>17375</v>
      </c>
      <c r="J46" s="7">
        <f t="shared" si="2"/>
        <v>3929</v>
      </c>
    </row>
    <row r="47" spans="1:10">
      <c r="A47" s="9">
        <v>45615</v>
      </c>
      <c r="B47" s="7">
        <f>_xlfn.IFNA(INDEX('Data PADD 3'!$A$7:$B$500,MATCH(DATE('PADD 3 graphs'!B$4,MONTH('PADD 3 graphs'!$A47),DAY('PADD 3 graphs'!$A47)),'Data PADD 3'!$A$8:$A$278,0), MATCH('PADD 3 graphs'!$B$3,'Data PADD 3'!$A$4:$T$4,0)),B46)</f>
        <v>15214</v>
      </c>
      <c r="C47" s="7">
        <f>_xlfn.IFNA(INDEX('Data PADD 3'!$A$7:$B$500,MATCH(DATE('PADD 3 graphs'!C$4,MONTH('PADD 3 graphs'!$A47),DAY('PADD 3 graphs'!$A47)),'Data PADD 3'!$A$8:$A$278,0), MATCH('PADD 3 graphs'!$B$3,'Data PADD 3'!$A$4:$T$4,0)),C46)</f>
        <v>16014</v>
      </c>
      <c r="D47" s="7">
        <f>_xlfn.IFNA(INDEX('Data PADD 3'!$A$7:$B$500,MATCH(DATE('PADD 3 graphs'!D$4,MONTH('PADD 3 graphs'!$A47),DAY('PADD 3 graphs'!$A47)),'Data PADD 3'!$A$8:$A$278,0), MATCH('PADD 3 graphs'!$B$3,'Data PADD 3'!$A$4:$T$4,0)),D46)</f>
        <v>17375</v>
      </c>
      <c r="E47" s="7">
        <f>_xlfn.IFNA(INDEX('Data PADD 3'!$A$7:$B$500,MATCH(DATE('PADD 3 graphs'!E$4,MONTH('PADD 3 graphs'!$A47),DAY('PADD 3 graphs'!$A47)),'Data PADD 3'!$A$8:$A$278,0), MATCH('PADD 3 graphs'!$B$3,'Data PADD 3'!$A$4:$T$4,0)),E46)</f>
        <v>15166</v>
      </c>
      <c r="F47" s="7">
        <f>_xlfn.IFNA(INDEX('Data PADD 3'!$A$7:$B$500,MATCH(DATE('PADD 3 graphs'!F$4,MONTH('PADD 3 graphs'!$A47),DAY('PADD 3 graphs'!$A47)),'Data PADD 3'!$A$8:$A$278,0), MATCH('PADD 3 graphs'!$B$3,'Data PADD 3'!$A$4:$T$4,0)),F46)</f>
        <v>13446</v>
      </c>
      <c r="G47" s="12" t="e">
        <f>_xlfn.IFNA(INDEX('Data PADD 3'!$A$8:$B$500,MATCH(DATE('PADD 3 graphs'!G$4,MONTH('PADD 3 graphs'!$A47),DAY('PADD 3 graphs'!$A47)),'Data PADD 3'!$A$8:$A$278,0), MATCH('PADD 3 graphs'!$B$3,'Data PADD 3'!$A$4:$T$4,0)),G46)</f>
        <v>#N/A</v>
      </c>
      <c r="H47" s="12">
        <f t="shared" si="0"/>
        <v>13446</v>
      </c>
      <c r="I47" s="7">
        <f t="shared" si="1"/>
        <v>17375</v>
      </c>
      <c r="J47" s="7">
        <f t="shared" si="2"/>
        <v>3929</v>
      </c>
    </row>
    <row r="48" spans="1:10">
      <c r="A48" s="9">
        <v>45614</v>
      </c>
      <c r="B48" s="7">
        <f>_xlfn.IFNA(INDEX('Data PADD 3'!$A$7:$B$500,MATCH(DATE('PADD 3 graphs'!B$4,MONTH('PADD 3 graphs'!$A48),DAY('PADD 3 graphs'!$A48)),'Data PADD 3'!$A$8:$A$278,0), MATCH('PADD 3 graphs'!$B$3,'Data PADD 3'!$A$4:$T$4,0)),B47)</f>
        <v>15214</v>
      </c>
      <c r="C48" s="7">
        <f>_xlfn.IFNA(INDEX('Data PADD 3'!$A$7:$B$500,MATCH(DATE('PADD 3 graphs'!C$4,MONTH('PADD 3 graphs'!$A48),DAY('PADD 3 graphs'!$A48)),'Data PADD 3'!$A$8:$A$278,0), MATCH('PADD 3 graphs'!$B$3,'Data PADD 3'!$A$4:$T$4,0)),C47)</f>
        <v>16014</v>
      </c>
      <c r="D48" s="7">
        <f>_xlfn.IFNA(INDEX('Data PADD 3'!$A$7:$B$500,MATCH(DATE('PADD 3 graphs'!D$4,MONTH('PADD 3 graphs'!$A48),DAY('PADD 3 graphs'!$A48)),'Data PADD 3'!$A$8:$A$278,0), MATCH('PADD 3 graphs'!$B$3,'Data PADD 3'!$A$4:$T$4,0)),D47)</f>
        <v>17465</v>
      </c>
      <c r="E48" s="7">
        <f>_xlfn.IFNA(INDEX('Data PADD 3'!$A$7:$B$500,MATCH(DATE('PADD 3 graphs'!E$4,MONTH('PADD 3 graphs'!$A48),DAY('PADD 3 graphs'!$A48)),'Data PADD 3'!$A$8:$A$278,0), MATCH('PADD 3 graphs'!$B$3,'Data PADD 3'!$A$4:$T$4,0)),E47)</f>
        <v>15166</v>
      </c>
      <c r="F48" s="7">
        <f>_xlfn.IFNA(INDEX('Data PADD 3'!$A$7:$B$500,MATCH(DATE('PADD 3 graphs'!F$4,MONTH('PADD 3 graphs'!$A48),DAY('PADD 3 graphs'!$A48)),'Data PADD 3'!$A$8:$A$278,0), MATCH('PADD 3 graphs'!$B$3,'Data PADD 3'!$A$4:$T$4,0)),F47)</f>
        <v>13446</v>
      </c>
      <c r="G48" s="12" t="e">
        <f>_xlfn.IFNA(INDEX('Data PADD 3'!$A$8:$B$500,MATCH(DATE('PADD 3 graphs'!G$4,MONTH('PADD 3 graphs'!$A48),DAY('PADD 3 graphs'!$A48)),'Data PADD 3'!$A$8:$A$278,0), MATCH('PADD 3 graphs'!$B$3,'Data PADD 3'!$A$4:$T$4,0)),G47)</f>
        <v>#N/A</v>
      </c>
      <c r="H48" s="12">
        <f t="shared" si="0"/>
        <v>13446</v>
      </c>
      <c r="I48" s="7">
        <f t="shared" si="1"/>
        <v>17465</v>
      </c>
      <c r="J48" s="7">
        <f t="shared" si="2"/>
        <v>4019</v>
      </c>
    </row>
    <row r="49" spans="1:10">
      <c r="A49" s="9">
        <v>45613</v>
      </c>
      <c r="B49" s="7">
        <f>_xlfn.IFNA(INDEX('Data PADD 3'!$A$7:$B$500,MATCH(DATE('PADD 3 graphs'!B$4,MONTH('PADD 3 graphs'!$A49),DAY('PADD 3 graphs'!$A49)),'Data PADD 3'!$A$8:$A$278,0), MATCH('PADD 3 graphs'!$B$3,'Data PADD 3'!$A$4:$T$4,0)),B48)</f>
        <v>15214</v>
      </c>
      <c r="C49" s="7">
        <f>_xlfn.IFNA(INDEX('Data PADD 3'!$A$7:$B$500,MATCH(DATE('PADD 3 graphs'!C$4,MONTH('PADD 3 graphs'!$A49),DAY('PADD 3 graphs'!$A49)),'Data PADD 3'!$A$8:$A$278,0), MATCH('PADD 3 graphs'!$B$3,'Data PADD 3'!$A$4:$T$4,0)),C48)</f>
        <v>16014</v>
      </c>
      <c r="D49" s="7">
        <f>_xlfn.IFNA(INDEX('Data PADD 3'!$A$7:$B$500,MATCH(DATE('PADD 3 graphs'!D$4,MONTH('PADD 3 graphs'!$A49),DAY('PADD 3 graphs'!$A49)),'Data PADD 3'!$A$8:$A$278,0), MATCH('PADD 3 graphs'!$B$3,'Data PADD 3'!$A$4:$T$4,0)),D48)</f>
        <v>17465</v>
      </c>
      <c r="E49" s="7">
        <f>_xlfn.IFNA(INDEX('Data PADD 3'!$A$7:$B$500,MATCH(DATE('PADD 3 graphs'!E$4,MONTH('PADD 3 graphs'!$A49),DAY('PADD 3 graphs'!$A49)),'Data PADD 3'!$A$8:$A$278,0), MATCH('PADD 3 graphs'!$B$3,'Data PADD 3'!$A$4:$T$4,0)),E48)</f>
        <v>14799</v>
      </c>
      <c r="F49" s="7">
        <f>_xlfn.IFNA(INDEX('Data PADD 3'!$A$7:$B$500,MATCH(DATE('PADD 3 graphs'!F$4,MONTH('PADD 3 graphs'!$A49),DAY('PADD 3 graphs'!$A49)),'Data PADD 3'!$A$8:$A$278,0), MATCH('PADD 3 graphs'!$B$3,'Data PADD 3'!$A$4:$T$4,0)),F48)</f>
        <v>13446</v>
      </c>
      <c r="G49" s="12" t="e">
        <f>_xlfn.IFNA(INDEX('Data PADD 3'!$A$8:$B$500,MATCH(DATE('PADD 3 graphs'!G$4,MONTH('PADD 3 graphs'!$A49),DAY('PADD 3 graphs'!$A49)),'Data PADD 3'!$A$8:$A$278,0), MATCH('PADD 3 graphs'!$B$3,'Data PADD 3'!$A$4:$T$4,0)),G48)</f>
        <v>#N/A</v>
      </c>
      <c r="H49" s="12">
        <f t="shared" si="0"/>
        <v>13446</v>
      </c>
      <c r="I49" s="7">
        <f t="shared" si="1"/>
        <v>17465</v>
      </c>
      <c r="J49" s="7">
        <f t="shared" si="2"/>
        <v>4019</v>
      </c>
    </row>
    <row r="50" spans="1:10">
      <c r="A50" s="9">
        <v>45612</v>
      </c>
      <c r="B50" s="7">
        <f>_xlfn.IFNA(INDEX('Data PADD 3'!$A$7:$B$500,MATCH(DATE('PADD 3 graphs'!B$4,MONTH('PADD 3 graphs'!$A50),DAY('PADD 3 graphs'!$A50)),'Data PADD 3'!$A$8:$A$278,0), MATCH('PADD 3 graphs'!$B$3,'Data PADD 3'!$A$4:$T$4,0)),B49)</f>
        <v>15214</v>
      </c>
      <c r="C50" s="7">
        <f>_xlfn.IFNA(INDEX('Data PADD 3'!$A$7:$B$500,MATCH(DATE('PADD 3 graphs'!C$4,MONTH('PADD 3 graphs'!$A50),DAY('PADD 3 graphs'!$A50)),'Data PADD 3'!$A$8:$A$278,0), MATCH('PADD 3 graphs'!$B$3,'Data PADD 3'!$A$4:$T$4,0)),C49)</f>
        <v>16014</v>
      </c>
      <c r="D50" s="7">
        <f>_xlfn.IFNA(INDEX('Data PADD 3'!$A$7:$B$500,MATCH(DATE('PADD 3 graphs'!D$4,MONTH('PADD 3 graphs'!$A50),DAY('PADD 3 graphs'!$A50)),'Data PADD 3'!$A$8:$A$278,0), MATCH('PADD 3 graphs'!$B$3,'Data PADD 3'!$A$4:$T$4,0)),D49)</f>
        <v>17465</v>
      </c>
      <c r="E50" s="7">
        <f>_xlfn.IFNA(INDEX('Data PADD 3'!$A$7:$B$500,MATCH(DATE('PADD 3 graphs'!E$4,MONTH('PADD 3 graphs'!$A50),DAY('PADD 3 graphs'!$A50)),'Data PADD 3'!$A$8:$A$278,0), MATCH('PADD 3 graphs'!$B$3,'Data PADD 3'!$A$4:$T$4,0)),E49)</f>
        <v>14799</v>
      </c>
      <c r="F50" s="7">
        <f>_xlfn.IFNA(INDEX('Data PADD 3'!$A$7:$B$500,MATCH(DATE('PADD 3 graphs'!F$4,MONTH('PADD 3 graphs'!$A50),DAY('PADD 3 graphs'!$A50)),'Data PADD 3'!$A$8:$A$278,0), MATCH('PADD 3 graphs'!$B$3,'Data PADD 3'!$A$4:$T$4,0)),F49)</f>
        <v>13446</v>
      </c>
      <c r="G50" s="12" t="e">
        <f>_xlfn.IFNA(INDEX('Data PADD 3'!$A$8:$B$500,MATCH(DATE('PADD 3 graphs'!G$4,MONTH('PADD 3 graphs'!$A50),DAY('PADD 3 graphs'!$A50)),'Data PADD 3'!$A$8:$A$278,0), MATCH('PADD 3 graphs'!$B$3,'Data PADD 3'!$A$4:$T$4,0)),G49)</f>
        <v>#N/A</v>
      </c>
      <c r="H50" s="12">
        <f t="shared" si="0"/>
        <v>13446</v>
      </c>
      <c r="I50" s="7">
        <f t="shared" si="1"/>
        <v>17465</v>
      </c>
      <c r="J50" s="7">
        <f t="shared" si="2"/>
        <v>4019</v>
      </c>
    </row>
    <row r="51" spans="1:10">
      <c r="A51" s="9">
        <v>45611</v>
      </c>
      <c r="B51" s="7">
        <f>_xlfn.IFNA(INDEX('Data PADD 3'!$A$7:$B$500,MATCH(DATE('PADD 3 graphs'!B$4,MONTH('PADD 3 graphs'!$A51),DAY('PADD 3 graphs'!$A51)),'Data PADD 3'!$A$8:$A$278,0), MATCH('PADD 3 graphs'!$B$3,'Data PADD 3'!$A$4:$T$4,0)),B50)</f>
        <v>15214</v>
      </c>
      <c r="C51" s="7">
        <f>_xlfn.IFNA(INDEX('Data PADD 3'!$A$7:$B$500,MATCH(DATE('PADD 3 graphs'!C$4,MONTH('PADD 3 graphs'!$A51),DAY('PADD 3 graphs'!$A51)),'Data PADD 3'!$A$8:$A$278,0), MATCH('PADD 3 graphs'!$B$3,'Data PADD 3'!$A$4:$T$4,0)),C50)</f>
        <v>16014</v>
      </c>
      <c r="D51" s="7">
        <f>_xlfn.IFNA(INDEX('Data PADD 3'!$A$7:$B$500,MATCH(DATE('PADD 3 graphs'!D$4,MONTH('PADD 3 graphs'!$A51),DAY('PADD 3 graphs'!$A51)),'Data PADD 3'!$A$8:$A$278,0), MATCH('PADD 3 graphs'!$B$3,'Data PADD 3'!$A$4:$T$4,0)),D50)</f>
        <v>17465</v>
      </c>
      <c r="E51" s="7">
        <f>_xlfn.IFNA(INDEX('Data PADD 3'!$A$7:$B$500,MATCH(DATE('PADD 3 graphs'!E$4,MONTH('PADD 3 graphs'!$A51),DAY('PADD 3 graphs'!$A51)),'Data PADD 3'!$A$8:$A$278,0), MATCH('PADD 3 graphs'!$B$3,'Data PADD 3'!$A$4:$T$4,0)),E50)</f>
        <v>14799</v>
      </c>
      <c r="F51" s="7">
        <f>_xlfn.IFNA(INDEX('Data PADD 3'!$A$7:$B$500,MATCH(DATE('PADD 3 graphs'!F$4,MONTH('PADD 3 graphs'!$A51),DAY('PADD 3 graphs'!$A51)),'Data PADD 3'!$A$8:$A$278,0), MATCH('PADD 3 graphs'!$B$3,'Data PADD 3'!$A$4:$T$4,0)),F50)</f>
        <v>13895</v>
      </c>
      <c r="G51" s="12" t="e">
        <f>_xlfn.IFNA(INDEX('Data PADD 3'!$A$8:$B$500,MATCH(DATE('PADD 3 graphs'!G$4,MONTH('PADD 3 graphs'!$A51),DAY('PADD 3 graphs'!$A51)),'Data PADD 3'!$A$8:$A$278,0), MATCH('PADD 3 graphs'!$B$3,'Data PADD 3'!$A$4:$T$4,0)),G50)</f>
        <v>#N/A</v>
      </c>
      <c r="H51" s="12">
        <f t="shared" si="0"/>
        <v>13895</v>
      </c>
      <c r="I51" s="7">
        <f t="shared" si="1"/>
        <v>17465</v>
      </c>
      <c r="J51" s="7">
        <f t="shared" si="2"/>
        <v>3570</v>
      </c>
    </row>
    <row r="52" spans="1:10">
      <c r="A52" s="9">
        <v>45610</v>
      </c>
      <c r="B52" s="7">
        <f>_xlfn.IFNA(INDEX('Data PADD 3'!$A$7:$B$500,MATCH(DATE('PADD 3 graphs'!B$4,MONTH('PADD 3 graphs'!$A52),DAY('PADD 3 graphs'!$A52)),'Data PADD 3'!$A$8:$A$278,0), MATCH('PADD 3 graphs'!$B$3,'Data PADD 3'!$A$4:$T$4,0)),B51)</f>
        <v>15214</v>
      </c>
      <c r="C52" s="7">
        <f>_xlfn.IFNA(INDEX('Data PADD 3'!$A$7:$B$500,MATCH(DATE('PADD 3 graphs'!C$4,MONTH('PADD 3 graphs'!$A52),DAY('PADD 3 graphs'!$A52)),'Data PADD 3'!$A$8:$A$278,0), MATCH('PADD 3 graphs'!$B$3,'Data PADD 3'!$A$4:$T$4,0)),C51)</f>
        <v>16014</v>
      </c>
      <c r="D52" s="7">
        <f>_xlfn.IFNA(INDEX('Data PADD 3'!$A$7:$B$500,MATCH(DATE('PADD 3 graphs'!D$4,MONTH('PADD 3 graphs'!$A52),DAY('PADD 3 graphs'!$A52)),'Data PADD 3'!$A$8:$A$278,0), MATCH('PADD 3 graphs'!$B$3,'Data PADD 3'!$A$4:$T$4,0)),D51)</f>
        <v>17465</v>
      </c>
      <c r="E52" s="7">
        <f>_xlfn.IFNA(INDEX('Data PADD 3'!$A$7:$B$500,MATCH(DATE('PADD 3 graphs'!E$4,MONTH('PADD 3 graphs'!$A52),DAY('PADD 3 graphs'!$A52)),'Data PADD 3'!$A$8:$A$278,0), MATCH('PADD 3 graphs'!$B$3,'Data PADD 3'!$A$4:$T$4,0)),E51)</f>
        <v>14799</v>
      </c>
      <c r="F52" s="7">
        <f>_xlfn.IFNA(INDEX('Data PADD 3'!$A$7:$B$500,MATCH(DATE('PADD 3 graphs'!F$4,MONTH('PADD 3 graphs'!$A52),DAY('PADD 3 graphs'!$A52)),'Data PADD 3'!$A$8:$A$278,0), MATCH('PADD 3 graphs'!$B$3,'Data PADD 3'!$A$4:$T$4,0)),F51)</f>
        <v>13895</v>
      </c>
      <c r="G52" s="12" t="e">
        <f>_xlfn.IFNA(INDEX('Data PADD 3'!$A$8:$B$500,MATCH(DATE('PADD 3 graphs'!G$4,MONTH('PADD 3 graphs'!$A52),DAY('PADD 3 graphs'!$A52)),'Data PADD 3'!$A$8:$A$278,0), MATCH('PADD 3 graphs'!$B$3,'Data PADD 3'!$A$4:$T$4,0)),G51)</f>
        <v>#N/A</v>
      </c>
      <c r="H52" s="12">
        <f t="shared" si="0"/>
        <v>13895</v>
      </c>
      <c r="I52" s="7">
        <f t="shared" si="1"/>
        <v>17465</v>
      </c>
      <c r="J52" s="7">
        <f t="shared" si="2"/>
        <v>3570</v>
      </c>
    </row>
    <row r="53" spans="1:10">
      <c r="A53" s="9">
        <v>45609</v>
      </c>
      <c r="B53" s="7">
        <f>_xlfn.IFNA(INDEX('Data PADD 3'!$A$7:$B$500,MATCH(DATE('PADD 3 graphs'!B$4,MONTH('PADD 3 graphs'!$A53),DAY('PADD 3 graphs'!$A53)),'Data PADD 3'!$A$8:$A$278,0), MATCH('PADD 3 graphs'!$B$3,'Data PADD 3'!$A$4:$T$4,0)),B52)</f>
        <v>16389</v>
      </c>
      <c r="C53" s="7">
        <f>_xlfn.IFNA(INDEX('Data PADD 3'!$A$7:$B$500,MATCH(DATE('PADD 3 graphs'!C$4,MONTH('PADD 3 graphs'!$A53),DAY('PADD 3 graphs'!$A53)),'Data PADD 3'!$A$8:$A$278,0), MATCH('PADD 3 graphs'!$B$3,'Data PADD 3'!$A$4:$T$4,0)),C52)</f>
        <v>16014</v>
      </c>
      <c r="D53" s="7">
        <f>_xlfn.IFNA(INDEX('Data PADD 3'!$A$7:$B$500,MATCH(DATE('PADD 3 graphs'!D$4,MONTH('PADD 3 graphs'!$A53),DAY('PADD 3 graphs'!$A53)),'Data PADD 3'!$A$8:$A$278,0), MATCH('PADD 3 graphs'!$B$3,'Data PADD 3'!$A$4:$T$4,0)),D52)</f>
        <v>17465</v>
      </c>
      <c r="E53" s="7">
        <f>_xlfn.IFNA(INDEX('Data PADD 3'!$A$7:$B$500,MATCH(DATE('PADD 3 graphs'!E$4,MONTH('PADD 3 graphs'!$A53),DAY('PADD 3 graphs'!$A53)),'Data PADD 3'!$A$8:$A$278,0), MATCH('PADD 3 graphs'!$B$3,'Data PADD 3'!$A$4:$T$4,0)),E52)</f>
        <v>14799</v>
      </c>
      <c r="F53" s="7">
        <f>_xlfn.IFNA(INDEX('Data PADD 3'!$A$7:$B$500,MATCH(DATE('PADD 3 graphs'!F$4,MONTH('PADD 3 graphs'!$A53),DAY('PADD 3 graphs'!$A53)),'Data PADD 3'!$A$8:$A$278,0), MATCH('PADD 3 graphs'!$B$3,'Data PADD 3'!$A$4:$T$4,0)),F52)</f>
        <v>13895</v>
      </c>
      <c r="G53" s="12" t="e">
        <f>_xlfn.IFNA(INDEX('Data PADD 3'!$A$8:$B$500,MATCH(DATE('PADD 3 graphs'!G$4,MONTH('PADD 3 graphs'!$A53),DAY('PADD 3 graphs'!$A53)),'Data PADD 3'!$A$8:$A$278,0), MATCH('PADD 3 graphs'!$B$3,'Data PADD 3'!$A$4:$T$4,0)),G52)</f>
        <v>#N/A</v>
      </c>
      <c r="H53" s="12">
        <f t="shared" si="0"/>
        <v>13895</v>
      </c>
      <c r="I53" s="7">
        <f t="shared" si="1"/>
        <v>17465</v>
      </c>
      <c r="J53" s="7">
        <f t="shared" si="2"/>
        <v>3570</v>
      </c>
    </row>
    <row r="54" spans="1:10">
      <c r="A54" s="9">
        <v>45608</v>
      </c>
      <c r="B54" s="7">
        <f>_xlfn.IFNA(INDEX('Data PADD 3'!$A$7:$B$500,MATCH(DATE('PADD 3 graphs'!B$4,MONTH('PADD 3 graphs'!$A54),DAY('PADD 3 graphs'!$A54)),'Data PADD 3'!$A$8:$A$278,0), MATCH('PADD 3 graphs'!$B$3,'Data PADD 3'!$A$4:$T$4,0)),B53)</f>
        <v>16389</v>
      </c>
      <c r="C54" s="7">
        <f>_xlfn.IFNA(INDEX('Data PADD 3'!$A$7:$B$500,MATCH(DATE('PADD 3 graphs'!C$4,MONTH('PADD 3 graphs'!$A54),DAY('PADD 3 graphs'!$A54)),'Data PADD 3'!$A$8:$A$278,0), MATCH('PADD 3 graphs'!$B$3,'Data PADD 3'!$A$4:$T$4,0)),C53)</f>
        <v>15737</v>
      </c>
      <c r="D54" s="7">
        <f>_xlfn.IFNA(INDEX('Data PADD 3'!$A$7:$B$500,MATCH(DATE('PADD 3 graphs'!D$4,MONTH('PADD 3 graphs'!$A54),DAY('PADD 3 graphs'!$A54)),'Data PADD 3'!$A$8:$A$278,0), MATCH('PADD 3 graphs'!$B$3,'Data PADD 3'!$A$4:$T$4,0)),D53)</f>
        <v>17465</v>
      </c>
      <c r="E54" s="7">
        <f>_xlfn.IFNA(INDEX('Data PADD 3'!$A$7:$B$500,MATCH(DATE('PADD 3 graphs'!E$4,MONTH('PADD 3 graphs'!$A54),DAY('PADD 3 graphs'!$A54)),'Data PADD 3'!$A$8:$A$278,0), MATCH('PADD 3 graphs'!$B$3,'Data PADD 3'!$A$4:$T$4,0)),E53)</f>
        <v>14799</v>
      </c>
      <c r="F54" s="7">
        <f>_xlfn.IFNA(INDEX('Data PADD 3'!$A$7:$B$500,MATCH(DATE('PADD 3 graphs'!F$4,MONTH('PADD 3 graphs'!$A54),DAY('PADD 3 graphs'!$A54)),'Data PADD 3'!$A$8:$A$278,0), MATCH('PADD 3 graphs'!$B$3,'Data PADD 3'!$A$4:$T$4,0)),F53)</f>
        <v>13895</v>
      </c>
      <c r="G54" s="12" t="e">
        <f>_xlfn.IFNA(INDEX('Data PADD 3'!$A$8:$B$500,MATCH(DATE('PADD 3 graphs'!G$4,MONTH('PADD 3 graphs'!$A54),DAY('PADD 3 graphs'!$A54)),'Data PADD 3'!$A$8:$A$278,0), MATCH('PADD 3 graphs'!$B$3,'Data PADD 3'!$A$4:$T$4,0)),G53)</f>
        <v>#N/A</v>
      </c>
      <c r="H54" s="12">
        <f t="shared" si="0"/>
        <v>13895</v>
      </c>
      <c r="I54" s="7">
        <f t="shared" si="1"/>
        <v>17465</v>
      </c>
      <c r="J54" s="7">
        <f t="shared" si="2"/>
        <v>3570</v>
      </c>
    </row>
    <row r="55" spans="1:10">
      <c r="A55" s="9">
        <v>45607</v>
      </c>
      <c r="B55" s="7">
        <f>_xlfn.IFNA(INDEX('Data PADD 3'!$A$7:$B$500,MATCH(DATE('PADD 3 graphs'!B$4,MONTH('PADD 3 graphs'!$A55),DAY('PADD 3 graphs'!$A55)),'Data PADD 3'!$A$8:$A$278,0), MATCH('PADD 3 graphs'!$B$3,'Data PADD 3'!$A$4:$T$4,0)),B54)</f>
        <v>16389</v>
      </c>
      <c r="C55" s="7">
        <f>_xlfn.IFNA(INDEX('Data PADD 3'!$A$7:$B$500,MATCH(DATE('PADD 3 graphs'!C$4,MONTH('PADD 3 graphs'!$A55),DAY('PADD 3 graphs'!$A55)),'Data PADD 3'!$A$8:$A$278,0), MATCH('PADD 3 graphs'!$B$3,'Data PADD 3'!$A$4:$T$4,0)),C54)</f>
        <v>15737</v>
      </c>
      <c r="D55" s="7">
        <f>_xlfn.IFNA(INDEX('Data PADD 3'!$A$7:$B$500,MATCH(DATE('PADD 3 graphs'!D$4,MONTH('PADD 3 graphs'!$A55),DAY('PADD 3 graphs'!$A55)),'Data PADD 3'!$A$8:$A$278,0), MATCH('PADD 3 graphs'!$B$3,'Data PADD 3'!$A$4:$T$4,0)),D54)</f>
        <v>18437</v>
      </c>
      <c r="E55" s="7">
        <f>_xlfn.IFNA(INDEX('Data PADD 3'!$A$7:$B$500,MATCH(DATE('PADD 3 graphs'!E$4,MONTH('PADD 3 graphs'!$A55),DAY('PADD 3 graphs'!$A55)),'Data PADD 3'!$A$8:$A$278,0), MATCH('PADD 3 graphs'!$B$3,'Data PADD 3'!$A$4:$T$4,0)),E54)</f>
        <v>14799</v>
      </c>
      <c r="F55" s="7">
        <f>_xlfn.IFNA(INDEX('Data PADD 3'!$A$7:$B$500,MATCH(DATE('PADD 3 graphs'!F$4,MONTH('PADD 3 graphs'!$A55),DAY('PADD 3 graphs'!$A55)),'Data PADD 3'!$A$8:$A$278,0), MATCH('PADD 3 graphs'!$B$3,'Data PADD 3'!$A$4:$T$4,0)),F54)</f>
        <v>13895</v>
      </c>
      <c r="G55" s="12" t="e">
        <f>_xlfn.IFNA(INDEX('Data PADD 3'!$A$8:$B$500,MATCH(DATE('PADD 3 graphs'!G$4,MONTH('PADD 3 graphs'!$A55),DAY('PADD 3 graphs'!$A55)),'Data PADD 3'!$A$8:$A$278,0), MATCH('PADD 3 graphs'!$B$3,'Data PADD 3'!$A$4:$T$4,0)),G54)</f>
        <v>#N/A</v>
      </c>
      <c r="H55" s="12">
        <f t="shared" si="0"/>
        <v>13895</v>
      </c>
      <c r="I55" s="7">
        <f t="shared" si="1"/>
        <v>18437</v>
      </c>
      <c r="J55" s="7">
        <f t="shared" si="2"/>
        <v>4542</v>
      </c>
    </row>
    <row r="56" spans="1:10">
      <c r="A56" s="9">
        <v>45606</v>
      </c>
      <c r="B56" s="7">
        <f>_xlfn.IFNA(INDEX('Data PADD 3'!$A$7:$B$500,MATCH(DATE('PADD 3 graphs'!B$4,MONTH('PADD 3 graphs'!$A56),DAY('PADD 3 graphs'!$A56)),'Data PADD 3'!$A$8:$A$278,0), MATCH('PADD 3 graphs'!$B$3,'Data PADD 3'!$A$4:$T$4,0)),B55)</f>
        <v>16389</v>
      </c>
      <c r="C56" s="7">
        <f>_xlfn.IFNA(INDEX('Data PADD 3'!$A$7:$B$500,MATCH(DATE('PADD 3 graphs'!C$4,MONTH('PADD 3 graphs'!$A56),DAY('PADD 3 graphs'!$A56)),'Data PADD 3'!$A$8:$A$278,0), MATCH('PADD 3 graphs'!$B$3,'Data PADD 3'!$A$4:$T$4,0)),C55)</f>
        <v>15737</v>
      </c>
      <c r="D56" s="7">
        <f>_xlfn.IFNA(INDEX('Data PADD 3'!$A$7:$B$500,MATCH(DATE('PADD 3 graphs'!D$4,MONTH('PADD 3 graphs'!$A56),DAY('PADD 3 graphs'!$A56)),'Data PADD 3'!$A$8:$A$278,0), MATCH('PADD 3 graphs'!$B$3,'Data PADD 3'!$A$4:$T$4,0)),D55)</f>
        <v>18437</v>
      </c>
      <c r="E56" s="7">
        <f>_xlfn.IFNA(INDEX('Data PADD 3'!$A$7:$B$500,MATCH(DATE('PADD 3 graphs'!E$4,MONTH('PADD 3 graphs'!$A56),DAY('PADD 3 graphs'!$A56)),'Data PADD 3'!$A$8:$A$278,0), MATCH('PADD 3 graphs'!$B$3,'Data PADD 3'!$A$4:$T$4,0)),E55)</f>
        <v>15709</v>
      </c>
      <c r="F56" s="7">
        <f>_xlfn.IFNA(INDEX('Data PADD 3'!$A$7:$B$500,MATCH(DATE('PADD 3 graphs'!F$4,MONTH('PADD 3 graphs'!$A56),DAY('PADD 3 graphs'!$A56)),'Data PADD 3'!$A$8:$A$278,0), MATCH('PADD 3 graphs'!$B$3,'Data PADD 3'!$A$4:$T$4,0)),F55)</f>
        <v>13895</v>
      </c>
      <c r="G56" s="12" t="e">
        <f>_xlfn.IFNA(INDEX('Data PADD 3'!$A$8:$B$500,MATCH(DATE('PADD 3 graphs'!G$4,MONTH('PADD 3 graphs'!$A56),DAY('PADD 3 graphs'!$A56)),'Data PADD 3'!$A$8:$A$278,0), MATCH('PADD 3 graphs'!$B$3,'Data PADD 3'!$A$4:$T$4,0)),G55)</f>
        <v>#N/A</v>
      </c>
      <c r="H56" s="12">
        <f t="shared" si="0"/>
        <v>13895</v>
      </c>
      <c r="I56" s="7">
        <f t="shared" si="1"/>
        <v>18437</v>
      </c>
      <c r="J56" s="7">
        <f t="shared" si="2"/>
        <v>4542</v>
      </c>
    </row>
    <row r="57" spans="1:10">
      <c r="A57" s="9">
        <v>45605</v>
      </c>
      <c r="B57" s="7">
        <f>_xlfn.IFNA(INDEX('Data PADD 3'!$A$7:$B$500,MATCH(DATE('PADD 3 graphs'!B$4,MONTH('PADD 3 graphs'!$A57),DAY('PADD 3 graphs'!$A57)),'Data PADD 3'!$A$8:$A$278,0), MATCH('PADD 3 graphs'!$B$3,'Data PADD 3'!$A$4:$T$4,0)),B56)</f>
        <v>16389</v>
      </c>
      <c r="C57" s="7">
        <f>_xlfn.IFNA(INDEX('Data PADD 3'!$A$7:$B$500,MATCH(DATE('PADD 3 graphs'!C$4,MONTH('PADD 3 graphs'!$A57),DAY('PADD 3 graphs'!$A57)),'Data PADD 3'!$A$8:$A$278,0), MATCH('PADD 3 graphs'!$B$3,'Data PADD 3'!$A$4:$T$4,0)),C56)</f>
        <v>15737</v>
      </c>
      <c r="D57" s="7">
        <f>_xlfn.IFNA(INDEX('Data PADD 3'!$A$7:$B$500,MATCH(DATE('PADD 3 graphs'!D$4,MONTH('PADD 3 graphs'!$A57),DAY('PADD 3 graphs'!$A57)),'Data PADD 3'!$A$8:$A$278,0), MATCH('PADD 3 graphs'!$B$3,'Data PADD 3'!$A$4:$T$4,0)),D56)</f>
        <v>18437</v>
      </c>
      <c r="E57" s="7">
        <f>_xlfn.IFNA(INDEX('Data PADD 3'!$A$7:$B$500,MATCH(DATE('PADD 3 graphs'!E$4,MONTH('PADD 3 graphs'!$A57),DAY('PADD 3 graphs'!$A57)),'Data PADD 3'!$A$8:$A$278,0), MATCH('PADD 3 graphs'!$B$3,'Data PADD 3'!$A$4:$T$4,0)),E56)</f>
        <v>15709</v>
      </c>
      <c r="F57" s="7">
        <f>_xlfn.IFNA(INDEX('Data PADD 3'!$A$7:$B$500,MATCH(DATE('PADD 3 graphs'!F$4,MONTH('PADD 3 graphs'!$A57),DAY('PADD 3 graphs'!$A57)),'Data PADD 3'!$A$8:$A$278,0), MATCH('PADD 3 graphs'!$B$3,'Data PADD 3'!$A$4:$T$4,0)),F56)</f>
        <v>13895</v>
      </c>
      <c r="G57" s="12" t="e">
        <f>_xlfn.IFNA(INDEX('Data PADD 3'!$A$8:$B$500,MATCH(DATE('PADD 3 graphs'!G$4,MONTH('PADD 3 graphs'!$A57),DAY('PADD 3 graphs'!$A57)),'Data PADD 3'!$A$8:$A$278,0), MATCH('PADD 3 graphs'!$B$3,'Data PADD 3'!$A$4:$T$4,0)),G56)</f>
        <v>#N/A</v>
      </c>
      <c r="H57" s="12">
        <f t="shared" si="0"/>
        <v>13895</v>
      </c>
      <c r="I57" s="7">
        <f t="shared" si="1"/>
        <v>18437</v>
      </c>
      <c r="J57" s="7">
        <f t="shared" si="2"/>
        <v>4542</v>
      </c>
    </row>
    <row r="58" spans="1:10">
      <c r="A58" s="9">
        <v>45604</v>
      </c>
      <c r="B58" s="7">
        <f>_xlfn.IFNA(INDEX('Data PADD 3'!$A$7:$B$500,MATCH(DATE('PADD 3 graphs'!B$4,MONTH('PADD 3 graphs'!$A58),DAY('PADD 3 graphs'!$A58)),'Data PADD 3'!$A$8:$A$278,0), MATCH('PADD 3 graphs'!$B$3,'Data PADD 3'!$A$4:$T$4,0)),B57)</f>
        <v>16389</v>
      </c>
      <c r="C58" s="7">
        <f>_xlfn.IFNA(INDEX('Data PADD 3'!$A$7:$B$500,MATCH(DATE('PADD 3 graphs'!C$4,MONTH('PADD 3 graphs'!$A58),DAY('PADD 3 graphs'!$A58)),'Data PADD 3'!$A$8:$A$278,0), MATCH('PADD 3 graphs'!$B$3,'Data PADD 3'!$A$4:$T$4,0)),C57)</f>
        <v>15737</v>
      </c>
      <c r="D58" s="7">
        <f>_xlfn.IFNA(INDEX('Data PADD 3'!$A$7:$B$500,MATCH(DATE('PADD 3 graphs'!D$4,MONTH('PADD 3 graphs'!$A58),DAY('PADD 3 graphs'!$A58)),'Data PADD 3'!$A$8:$A$278,0), MATCH('PADD 3 graphs'!$B$3,'Data PADD 3'!$A$4:$T$4,0)),D57)</f>
        <v>18437</v>
      </c>
      <c r="E58" s="7">
        <f>_xlfn.IFNA(INDEX('Data PADD 3'!$A$7:$B$500,MATCH(DATE('PADD 3 graphs'!E$4,MONTH('PADD 3 graphs'!$A58),DAY('PADD 3 graphs'!$A58)),'Data PADD 3'!$A$8:$A$278,0), MATCH('PADD 3 graphs'!$B$3,'Data PADD 3'!$A$4:$T$4,0)),E57)</f>
        <v>15709</v>
      </c>
      <c r="F58" s="7">
        <f>_xlfn.IFNA(INDEX('Data PADD 3'!$A$7:$B$500,MATCH(DATE('PADD 3 graphs'!F$4,MONTH('PADD 3 graphs'!$A58),DAY('PADD 3 graphs'!$A58)),'Data PADD 3'!$A$8:$A$278,0), MATCH('PADD 3 graphs'!$B$3,'Data PADD 3'!$A$4:$T$4,0)),F57)</f>
        <v>14340</v>
      </c>
      <c r="G58" s="12" t="e">
        <f>_xlfn.IFNA(INDEX('Data PADD 3'!$A$8:$B$500,MATCH(DATE('PADD 3 graphs'!G$4,MONTH('PADD 3 graphs'!$A58),DAY('PADD 3 graphs'!$A58)),'Data PADD 3'!$A$8:$A$278,0), MATCH('PADD 3 graphs'!$B$3,'Data PADD 3'!$A$4:$T$4,0)),G57)</f>
        <v>#N/A</v>
      </c>
      <c r="H58" s="12">
        <f t="shared" si="0"/>
        <v>14340</v>
      </c>
      <c r="I58" s="7">
        <f t="shared" si="1"/>
        <v>18437</v>
      </c>
      <c r="J58" s="7">
        <f t="shared" si="2"/>
        <v>4097</v>
      </c>
    </row>
    <row r="59" spans="1:10">
      <c r="A59" s="9">
        <v>45603</v>
      </c>
      <c r="B59" s="7">
        <f>_xlfn.IFNA(INDEX('Data PADD 3'!$A$7:$B$500,MATCH(DATE('PADD 3 graphs'!B$4,MONTH('PADD 3 graphs'!$A59),DAY('PADD 3 graphs'!$A59)),'Data PADD 3'!$A$8:$A$278,0), MATCH('PADD 3 graphs'!$B$3,'Data PADD 3'!$A$4:$T$4,0)),B58)</f>
        <v>16389</v>
      </c>
      <c r="C59" s="7">
        <f>_xlfn.IFNA(INDEX('Data PADD 3'!$A$7:$B$500,MATCH(DATE('PADD 3 graphs'!C$4,MONTH('PADD 3 graphs'!$A59),DAY('PADD 3 graphs'!$A59)),'Data PADD 3'!$A$8:$A$278,0), MATCH('PADD 3 graphs'!$B$3,'Data PADD 3'!$A$4:$T$4,0)),C58)</f>
        <v>15737</v>
      </c>
      <c r="D59" s="7">
        <f>_xlfn.IFNA(INDEX('Data PADD 3'!$A$7:$B$500,MATCH(DATE('PADD 3 graphs'!D$4,MONTH('PADD 3 graphs'!$A59),DAY('PADD 3 graphs'!$A59)),'Data PADD 3'!$A$8:$A$278,0), MATCH('PADD 3 graphs'!$B$3,'Data PADD 3'!$A$4:$T$4,0)),D58)</f>
        <v>18437</v>
      </c>
      <c r="E59" s="7">
        <f>_xlfn.IFNA(INDEX('Data PADD 3'!$A$7:$B$500,MATCH(DATE('PADD 3 graphs'!E$4,MONTH('PADD 3 graphs'!$A59),DAY('PADD 3 graphs'!$A59)),'Data PADD 3'!$A$8:$A$278,0), MATCH('PADD 3 graphs'!$B$3,'Data PADD 3'!$A$4:$T$4,0)),E58)</f>
        <v>15709</v>
      </c>
      <c r="F59" s="7">
        <f>_xlfn.IFNA(INDEX('Data PADD 3'!$A$7:$B$500,MATCH(DATE('PADD 3 graphs'!F$4,MONTH('PADD 3 graphs'!$A59),DAY('PADD 3 graphs'!$A59)),'Data PADD 3'!$A$8:$A$278,0), MATCH('PADD 3 graphs'!$B$3,'Data PADD 3'!$A$4:$T$4,0)),F58)</f>
        <v>14340</v>
      </c>
      <c r="G59" s="12" t="e">
        <f>_xlfn.IFNA(INDEX('Data PADD 3'!$A$8:$B$500,MATCH(DATE('PADD 3 graphs'!G$4,MONTH('PADD 3 graphs'!$A59),DAY('PADD 3 graphs'!$A59)),'Data PADD 3'!$A$8:$A$278,0), MATCH('PADD 3 graphs'!$B$3,'Data PADD 3'!$A$4:$T$4,0)),G58)</f>
        <v>#N/A</v>
      </c>
      <c r="H59" s="12">
        <f t="shared" si="0"/>
        <v>14340</v>
      </c>
      <c r="I59" s="7">
        <f t="shared" si="1"/>
        <v>18437</v>
      </c>
      <c r="J59" s="7">
        <f t="shared" si="2"/>
        <v>4097</v>
      </c>
    </row>
    <row r="60" spans="1:10">
      <c r="A60" s="9">
        <v>45602</v>
      </c>
      <c r="B60" s="7">
        <f>_xlfn.IFNA(INDEX('Data PADD 3'!$A$7:$B$500,MATCH(DATE('PADD 3 graphs'!B$4,MONTH('PADD 3 graphs'!$A60),DAY('PADD 3 graphs'!$A60)),'Data PADD 3'!$A$8:$A$278,0), MATCH('PADD 3 graphs'!$B$3,'Data PADD 3'!$A$4:$T$4,0)),B59)</f>
        <v>17157</v>
      </c>
      <c r="C60" s="7">
        <f>_xlfn.IFNA(INDEX('Data PADD 3'!$A$7:$B$500,MATCH(DATE('PADD 3 graphs'!C$4,MONTH('PADD 3 graphs'!$A60),DAY('PADD 3 graphs'!$A60)),'Data PADD 3'!$A$8:$A$278,0), MATCH('PADD 3 graphs'!$B$3,'Data PADD 3'!$A$4:$T$4,0)),C59)</f>
        <v>15737</v>
      </c>
      <c r="D60" s="7">
        <f>_xlfn.IFNA(INDEX('Data PADD 3'!$A$7:$B$500,MATCH(DATE('PADD 3 graphs'!D$4,MONTH('PADD 3 graphs'!$A60),DAY('PADD 3 graphs'!$A60)),'Data PADD 3'!$A$8:$A$278,0), MATCH('PADD 3 graphs'!$B$3,'Data PADD 3'!$A$4:$T$4,0)),D59)</f>
        <v>18437</v>
      </c>
      <c r="E60" s="7">
        <f>_xlfn.IFNA(INDEX('Data PADD 3'!$A$7:$B$500,MATCH(DATE('PADD 3 graphs'!E$4,MONTH('PADD 3 graphs'!$A60),DAY('PADD 3 graphs'!$A60)),'Data PADD 3'!$A$8:$A$278,0), MATCH('PADD 3 graphs'!$B$3,'Data PADD 3'!$A$4:$T$4,0)),E59)</f>
        <v>15709</v>
      </c>
      <c r="F60" s="7">
        <f>_xlfn.IFNA(INDEX('Data PADD 3'!$A$7:$B$500,MATCH(DATE('PADD 3 graphs'!F$4,MONTH('PADD 3 graphs'!$A60),DAY('PADD 3 graphs'!$A60)),'Data PADD 3'!$A$8:$A$278,0), MATCH('PADD 3 graphs'!$B$3,'Data PADD 3'!$A$4:$T$4,0)),F59)</f>
        <v>14340</v>
      </c>
      <c r="G60" s="12" t="e">
        <f>_xlfn.IFNA(INDEX('Data PADD 3'!$A$8:$B$500,MATCH(DATE('PADD 3 graphs'!G$4,MONTH('PADD 3 graphs'!$A60),DAY('PADD 3 graphs'!$A60)),'Data PADD 3'!$A$8:$A$278,0), MATCH('PADD 3 graphs'!$B$3,'Data PADD 3'!$A$4:$T$4,0)),G59)</f>
        <v>#N/A</v>
      </c>
      <c r="H60" s="12">
        <f t="shared" si="0"/>
        <v>14340</v>
      </c>
      <c r="I60" s="7">
        <f t="shared" si="1"/>
        <v>18437</v>
      </c>
      <c r="J60" s="7">
        <f t="shared" si="2"/>
        <v>4097</v>
      </c>
    </row>
    <row r="61" spans="1:10">
      <c r="A61" s="9">
        <v>45601</v>
      </c>
      <c r="B61" s="7">
        <f>_xlfn.IFNA(INDEX('Data PADD 3'!$A$7:$B$500,MATCH(DATE('PADD 3 graphs'!B$4,MONTH('PADD 3 graphs'!$A61),DAY('PADD 3 graphs'!$A61)),'Data PADD 3'!$A$8:$A$278,0), MATCH('PADD 3 graphs'!$B$3,'Data PADD 3'!$A$4:$T$4,0)),B60)</f>
        <v>17157</v>
      </c>
      <c r="C61" s="7">
        <f>_xlfn.IFNA(INDEX('Data PADD 3'!$A$7:$B$500,MATCH(DATE('PADD 3 graphs'!C$4,MONTH('PADD 3 graphs'!$A61),DAY('PADD 3 graphs'!$A61)),'Data PADD 3'!$A$8:$A$278,0), MATCH('PADD 3 graphs'!$B$3,'Data PADD 3'!$A$4:$T$4,0)),C60)</f>
        <v>15617</v>
      </c>
      <c r="D61" s="7">
        <f>_xlfn.IFNA(INDEX('Data PADD 3'!$A$7:$B$500,MATCH(DATE('PADD 3 graphs'!D$4,MONTH('PADD 3 graphs'!$A61),DAY('PADD 3 graphs'!$A61)),'Data PADD 3'!$A$8:$A$278,0), MATCH('PADD 3 graphs'!$B$3,'Data PADD 3'!$A$4:$T$4,0)),D60)</f>
        <v>18437</v>
      </c>
      <c r="E61" s="7">
        <f>_xlfn.IFNA(INDEX('Data PADD 3'!$A$7:$B$500,MATCH(DATE('PADD 3 graphs'!E$4,MONTH('PADD 3 graphs'!$A61),DAY('PADD 3 graphs'!$A61)),'Data PADD 3'!$A$8:$A$278,0), MATCH('PADD 3 graphs'!$B$3,'Data PADD 3'!$A$4:$T$4,0)),E60)</f>
        <v>15709</v>
      </c>
      <c r="F61" s="7">
        <f>_xlfn.IFNA(INDEX('Data PADD 3'!$A$7:$B$500,MATCH(DATE('PADD 3 graphs'!F$4,MONTH('PADD 3 graphs'!$A61),DAY('PADD 3 graphs'!$A61)),'Data PADD 3'!$A$8:$A$278,0), MATCH('PADD 3 graphs'!$B$3,'Data PADD 3'!$A$4:$T$4,0)),F60)</f>
        <v>14340</v>
      </c>
      <c r="G61" s="12" t="e">
        <f>_xlfn.IFNA(INDEX('Data PADD 3'!$A$8:$B$500,MATCH(DATE('PADD 3 graphs'!G$4,MONTH('PADD 3 graphs'!$A61),DAY('PADD 3 graphs'!$A61)),'Data PADD 3'!$A$8:$A$278,0), MATCH('PADD 3 graphs'!$B$3,'Data PADD 3'!$A$4:$T$4,0)),G60)</f>
        <v>#N/A</v>
      </c>
      <c r="H61" s="12">
        <f t="shared" si="0"/>
        <v>14340</v>
      </c>
      <c r="I61" s="7">
        <f t="shared" si="1"/>
        <v>18437</v>
      </c>
      <c r="J61" s="7">
        <f t="shared" si="2"/>
        <v>4097</v>
      </c>
    </row>
    <row r="62" spans="1:10">
      <c r="A62" s="9">
        <v>45600</v>
      </c>
      <c r="B62" s="7">
        <f>_xlfn.IFNA(INDEX('Data PADD 3'!$A$7:$B$500,MATCH(DATE('PADD 3 graphs'!B$4,MONTH('PADD 3 graphs'!$A62),DAY('PADD 3 graphs'!$A62)),'Data PADD 3'!$A$8:$A$278,0), MATCH('PADD 3 graphs'!$B$3,'Data PADD 3'!$A$4:$T$4,0)),B61)</f>
        <v>17157</v>
      </c>
      <c r="C62" s="7">
        <f>_xlfn.IFNA(INDEX('Data PADD 3'!$A$7:$B$500,MATCH(DATE('PADD 3 graphs'!C$4,MONTH('PADD 3 graphs'!$A62),DAY('PADD 3 graphs'!$A62)),'Data PADD 3'!$A$8:$A$278,0), MATCH('PADD 3 graphs'!$B$3,'Data PADD 3'!$A$4:$T$4,0)),C61)</f>
        <v>15617</v>
      </c>
      <c r="D62" s="7">
        <f>_xlfn.IFNA(INDEX('Data PADD 3'!$A$7:$B$500,MATCH(DATE('PADD 3 graphs'!D$4,MONTH('PADD 3 graphs'!$A62),DAY('PADD 3 graphs'!$A62)),'Data PADD 3'!$A$8:$A$278,0), MATCH('PADD 3 graphs'!$B$3,'Data PADD 3'!$A$4:$T$4,0)),D61)</f>
        <v>18407</v>
      </c>
      <c r="E62" s="7">
        <f>_xlfn.IFNA(INDEX('Data PADD 3'!$A$7:$B$500,MATCH(DATE('PADD 3 graphs'!E$4,MONTH('PADD 3 graphs'!$A62),DAY('PADD 3 graphs'!$A62)),'Data PADD 3'!$A$8:$A$278,0), MATCH('PADD 3 graphs'!$B$3,'Data PADD 3'!$A$4:$T$4,0)),E61)</f>
        <v>15709</v>
      </c>
      <c r="F62" s="7">
        <f>_xlfn.IFNA(INDEX('Data PADD 3'!$A$7:$B$500,MATCH(DATE('PADD 3 graphs'!F$4,MONTH('PADD 3 graphs'!$A62),DAY('PADD 3 graphs'!$A62)),'Data PADD 3'!$A$8:$A$278,0), MATCH('PADD 3 graphs'!$B$3,'Data PADD 3'!$A$4:$T$4,0)),F61)</f>
        <v>14340</v>
      </c>
      <c r="G62" s="12" t="e">
        <f>_xlfn.IFNA(INDEX('Data PADD 3'!$A$8:$B$500,MATCH(DATE('PADD 3 graphs'!G$4,MONTH('PADD 3 graphs'!$A62),DAY('PADD 3 graphs'!$A62)),'Data PADD 3'!$A$8:$A$278,0), MATCH('PADD 3 graphs'!$B$3,'Data PADD 3'!$A$4:$T$4,0)),G61)</f>
        <v>#N/A</v>
      </c>
      <c r="H62" s="12">
        <f t="shared" si="0"/>
        <v>14340</v>
      </c>
      <c r="I62" s="7">
        <f t="shared" si="1"/>
        <v>18407</v>
      </c>
      <c r="J62" s="7">
        <f t="shared" si="2"/>
        <v>4067</v>
      </c>
    </row>
    <row r="63" spans="1:10">
      <c r="A63" s="9">
        <v>45599</v>
      </c>
      <c r="B63" s="7">
        <f>_xlfn.IFNA(INDEX('Data PADD 3'!$A$7:$B$500,MATCH(DATE('PADD 3 graphs'!B$4,MONTH('PADD 3 graphs'!$A63),DAY('PADD 3 graphs'!$A63)),'Data PADD 3'!$A$8:$A$278,0), MATCH('PADD 3 graphs'!$B$3,'Data PADD 3'!$A$4:$T$4,0)),B62)</f>
        <v>17157</v>
      </c>
      <c r="C63" s="7">
        <f>_xlfn.IFNA(INDEX('Data PADD 3'!$A$7:$B$500,MATCH(DATE('PADD 3 graphs'!C$4,MONTH('PADD 3 graphs'!$A63),DAY('PADD 3 graphs'!$A63)),'Data PADD 3'!$A$8:$A$278,0), MATCH('PADD 3 graphs'!$B$3,'Data PADD 3'!$A$4:$T$4,0)),C62)</f>
        <v>15617</v>
      </c>
      <c r="D63" s="7">
        <f>_xlfn.IFNA(INDEX('Data PADD 3'!$A$7:$B$500,MATCH(DATE('PADD 3 graphs'!D$4,MONTH('PADD 3 graphs'!$A63),DAY('PADD 3 graphs'!$A63)),'Data PADD 3'!$A$8:$A$278,0), MATCH('PADD 3 graphs'!$B$3,'Data PADD 3'!$A$4:$T$4,0)),D62)</f>
        <v>18407</v>
      </c>
      <c r="E63" s="7">
        <f>_xlfn.IFNA(INDEX('Data PADD 3'!$A$7:$B$500,MATCH(DATE('PADD 3 graphs'!E$4,MONTH('PADD 3 graphs'!$A63),DAY('PADD 3 graphs'!$A63)),'Data PADD 3'!$A$8:$A$278,0), MATCH('PADD 3 graphs'!$B$3,'Data PADD 3'!$A$4:$T$4,0)),E62)</f>
        <v>15431</v>
      </c>
      <c r="F63" s="7">
        <f>_xlfn.IFNA(INDEX('Data PADD 3'!$A$7:$B$500,MATCH(DATE('PADD 3 graphs'!F$4,MONTH('PADD 3 graphs'!$A63),DAY('PADD 3 graphs'!$A63)),'Data PADD 3'!$A$8:$A$278,0), MATCH('PADD 3 graphs'!$B$3,'Data PADD 3'!$A$4:$T$4,0)),F62)</f>
        <v>14340</v>
      </c>
      <c r="G63" s="12" t="e">
        <f>_xlfn.IFNA(INDEX('Data PADD 3'!$A$8:$B$500,MATCH(DATE('PADD 3 graphs'!G$4,MONTH('PADD 3 graphs'!$A63),DAY('PADD 3 graphs'!$A63)),'Data PADD 3'!$A$8:$A$278,0), MATCH('PADD 3 graphs'!$B$3,'Data PADD 3'!$A$4:$T$4,0)),G62)</f>
        <v>#N/A</v>
      </c>
      <c r="H63" s="12">
        <f t="shared" si="0"/>
        <v>14340</v>
      </c>
      <c r="I63" s="7">
        <f t="shared" si="1"/>
        <v>18407</v>
      </c>
      <c r="J63" s="7">
        <f t="shared" si="2"/>
        <v>4067</v>
      </c>
    </row>
    <row r="64" spans="1:10">
      <c r="A64" s="9">
        <v>45598</v>
      </c>
      <c r="B64" s="7">
        <f>_xlfn.IFNA(INDEX('Data PADD 3'!$A$7:$B$500,MATCH(DATE('PADD 3 graphs'!B$4,MONTH('PADD 3 graphs'!$A64),DAY('PADD 3 graphs'!$A64)),'Data PADD 3'!$A$8:$A$278,0), MATCH('PADD 3 graphs'!$B$3,'Data PADD 3'!$A$4:$T$4,0)),B63)</f>
        <v>17157</v>
      </c>
      <c r="C64" s="7">
        <f>_xlfn.IFNA(INDEX('Data PADD 3'!$A$7:$B$500,MATCH(DATE('PADD 3 graphs'!C$4,MONTH('PADD 3 graphs'!$A64),DAY('PADD 3 graphs'!$A64)),'Data PADD 3'!$A$8:$A$278,0), MATCH('PADD 3 graphs'!$B$3,'Data PADD 3'!$A$4:$T$4,0)),C63)</f>
        <v>15617</v>
      </c>
      <c r="D64" s="7">
        <f>_xlfn.IFNA(INDEX('Data PADD 3'!$A$7:$B$500,MATCH(DATE('PADD 3 graphs'!D$4,MONTH('PADD 3 graphs'!$A64),DAY('PADD 3 graphs'!$A64)),'Data PADD 3'!$A$8:$A$278,0), MATCH('PADD 3 graphs'!$B$3,'Data PADD 3'!$A$4:$T$4,0)),D63)</f>
        <v>18407</v>
      </c>
      <c r="E64" s="7">
        <f>_xlfn.IFNA(INDEX('Data PADD 3'!$A$7:$B$500,MATCH(DATE('PADD 3 graphs'!E$4,MONTH('PADD 3 graphs'!$A64),DAY('PADD 3 graphs'!$A64)),'Data PADD 3'!$A$8:$A$278,0), MATCH('PADD 3 graphs'!$B$3,'Data PADD 3'!$A$4:$T$4,0)),E63)</f>
        <v>15431</v>
      </c>
      <c r="F64" s="7">
        <f>_xlfn.IFNA(INDEX('Data PADD 3'!$A$7:$B$500,MATCH(DATE('PADD 3 graphs'!F$4,MONTH('PADD 3 graphs'!$A64),DAY('PADD 3 graphs'!$A64)),'Data PADD 3'!$A$8:$A$278,0), MATCH('PADD 3 graphs'!$B$3,'Data PADD 3'!$A$4:$T$4,0)),F63)</f>
        <v>14340</v>
      </c>
      <c r="G64" s="12" t="e">
        <f>_xlfn.IFNA(INDEX('Data PADD 3'!$A$8:$B$500,MATCH(DATE('PADD 3 graphs'!G$4,MONTH('PADD 3 graphs'!$A64),DAY('PADD 3 graphs'!$A64)),'Data PADD 3'!$A$8:$A$278,0), MATCH('PADD 3 graphs'!$B$3,'Data PADD 3'!$A$4:$T$4,0)),G63)</f>
        <v>#N/A</v>
      </c>
      <c r="H64" s="12">
        <f t="shared" si="0"/>
        <v>14340</v>
      </c>
      <c r="I64" s="7">
        <f t="shared" si="1"/>
        <v>18407</v>
      </c>
      <c r="J64" s="7">
        <f t="shared" si="2"/>
        <v>4067</v>
      </c>
    </row>
    <row r="65" spans="1:10">
      <c r="A65" s="9">
        <v>45597</v>
      </c>
      <c r="B65" s="7">
        <f>_xlfn.IFNA(INDEX('Data PADD 3'!$A$7:$B$500,MATCH(DATE('PADD 3 graphs'!B$4,MONTH('PADD 3 graphs'!$A65),DAY('PADD 3 graphs'!$A65)),'Data PADD 3'!$A$8:$A$278,0), MATCH('PADD 3 graphs'!$B$3,'Data PADD 3'!$A$4:$T$4,0)),B64)</f>
        <v>17157</v>
      </c>
      <c r="C65" s="7">
        <f>_xlfn.IFNA(INDEX('Data PADD 3'!$A$7:$B$500,MATCH(DATE('PADD 3 graphs'!C$4,MONTH('PADD 3 graphs'!$A65),DAY('PADD 3 graphs'!$A65)),'Data PADD 3'!$A$8:$A$278,0), MATCH('PADD 3 graphs'!$B$3,'Data PADD 3'!$A$4:$T$4,0)),C64)</f>
        <v>15617</v>
      </c>
      <c r="D65" s="7">
        <f>_xlfn.IFNA(INDEX('Data PADD 3'!$A$7:$B$500,MATCH(DATE('PADD 3 graphs'!D$4,MONTH('PADD 3 graphs'!$A65),DAY('PADD 3 graphs'!$A65)),'Data PADD 3'!$A$8:$A$278,0), MATCH('PADD 3 graphs'!$B$3,'Data PADD 3'!$A$4:$T$4,0)),D64)</f>
        <v>18407</v>
      </c>
      <c r="E65" s="7">
        <f>_xlfn.IFNA(INDEX('Data PADD 3'!$A$7:$B$500,MATCH(DATE('PADD 3 graphs'!E$4,MONTH('PADD 3 graphs'!$A65),DAY('PADD 3 graphs'!$A65)),'Data PADD 3'!$A$8:$A$278,0), MATCH('PADD 3 graphs'!$B$3,'Data PADD 3'!$A$4:$T$4,0)),E64)</f>
        <v>15431</v>
      </c>
      <c r="F65" s="7">
        <f>_xlfn.IFNA(INDEX('Data PADD 3'!$A$7:$B$500,MATCH(DATE('PADD 3 graphs'!F$4,MONTH('PADD 3 graphs'!$A65),DAY('PADD 3 graphs'!$A65)),'Data PADD 3'!$A$8:$A$278,0), MATCH('PADD 3 graphs'!$B$3,'Data PADD 3'!$A$4:$T$4,0)),F64)</f>
        <v>14250</v>
      </c>
      <c r="G65" s="12" t="e">
        <f>_xlfn.IFNA(INDEX('Data PADD 3'!$A$8:$B$500,MATCH(DATE('PADD 3 graphs'!G$4,MONTH('PADD 3 graphs'!$A65),DAY('PADD 3 graphs'!$A65)),'Data PADD 3'!$A$8:$A$278,0), MATCH('PADD 3 graphs'!$B$3,'Data PADD 3'!$A$4:$T$4,0)),G64)</f>
        <v>#N/A</v>
      </c>
      <c r="H65" s="12">
        <f t="shared" si="0"/>
        <v>14250</v>
      </c>
      <c r="I65" s="7">
        <f t="shared" si="1"/>
        <v>18407</v>
      </c>
      <c r="J65" s="7">
        <f t="shared" si="2"/>
        <v>4157</v>
      </c>
    </row>
    <row r="66" spans="1:10">
      <c r="A66" s="9">
        <v>45596</v>
      </c>
      <c r="B66" s="7">
        <f>_xlfn.IFNA(INDEX('Data PADD 3'!$A$7:$B$500,MATCH(DATE('PADD 3 graphs'!B$4,MONTH('PADD 3 graphs'!$A66),DAY('PADD 3 graphs'!$A66)),'Data PADD 3'!$A$8:$A$278,0), MATCH('PADD 3 graphs'!$B$3,'Data PADD 3'!$A$4:$T$4,0)),B65)</f>
        <v>17157</v>
      </c>
      <c r="C66" s="7">
        <f>_xlfn.IFNA(INDEX('Data PADD 3'!$A$7:$B$500,MATCH(DATE('PADD 3 graphs'!C$4,MONTH('PADD 3 graphs'!$A66),DAY('PADD 3 graphs'!$A66)),'Data PADD 3'!$A$8:$A$278,0), MATCH('PADD 3 graphs'!$B$3,'Data PADD 3'!$A$4:$T$4,0)),C65)</f>
        <v>15617</v>
      </c>
      <c r="D66" s="7">
        <f>_xlfn.IFNA(INDEX('Data PADD 3'!$A$7:$B$500,MATCH(DATE('PADD 3 graphs'!D$4,MONTH('PADD 3 graphs'!$A66),DAY('PADD 3 graphs'!$A66)),'Data PADD 3'!$A$8:$A$278,0), MATCH('PADD 3 graphs'!$B$3,'Data PADD 3'!$A$4:$T$4,0)),D65)</f>
        <v>18407</v>
      </c>
      <c r="E66" s="7">
        <f>_xlfn.IFNA(INDEX('Data PADD 3'!$A$7:$B$500,MATCH(DATE('PADD 3 graphs'!E$4,MONTH('PADD 3 graphs'!$A66),DAY('PADD 3 graphs'!$A66)),'Data PADD 3'!$A$8:$A$278,0), MATCH('PADD 3 graphs'!$B$3,'Data PADD 3'!$A$4:$T$4,0)),E65)</f>
        <v>15431</v>
      </c>
      <c r="F66" s="7">
        <f>_xlfn.IFNA(INDEX('Data PADD 3'!$A$7:$B$500,MATCH(DATE('PADD 3 graphs'!F$4,MONTH('PADD 3 graphs'!$A66),DAY('PADD 3 graphs'!$A66)),'Data PADD 3'!$A$8:$A$278,0), MATCH('PADD 3 graphs'!$B$3,'Data PADD 3'!$A$4:$T$4,0)),F65)</f>
        <v>14250</v>
      </c>
      <c r="G66" s="12" t="e">
        <f>_xlfn.IFNA(INDEX('Data PADD 3'!$A$8:$B$500,MATCH(DATE('PADD 3 graphs'!G$4,MONTH('PADD 3 graphs'!$A66),DAY('PADD 3 graphs'!$A66)),'Data PADD 3'!$A$8:$A$278,0), MATCH('PADD 3 graphs'!$B$3,'Data PADD 3'!$A$4:$T$4,0)),G65)</f>
        <v>#N/A</v>
      </c>
      <c r="H66" s="12">
        <f t="shared" si="0"/>
        <v>14250</v>
      </c>
      <c r="I66" s="7">
        <f t="shared" si="1"/>
        <v>18407</v>
      </c>
      <c r="J66" s="7">
        <f t="shared" si="2"/>
        <v>4157</v>
      </c>
    </row>
    <row r="67" spans="1:10">
      <c r="A67" s="9">
        <v>45595</v>
      </c>
      <c r="B67" s="7">
        <f>_xlfn.IFNA(INDEX('Data PADD 3'!$A$7:$B$500,MATCH(DATE('PADD 3 graphs'!B$4,MONTH('PADD 3 graphs'!$A67),DAY('PADD 3 graphs'!$A67)),'Data PADD 3'!$A$8:$A$278,0), MATCH('PADD 3 graphs'!$B$3,'Data PADD 3'!$A$4:$T$4,0)),B66)</f>
        <v>16731</v>
      </c>
      <c r="C67" s="7">
        <f>_xlfn.IFNA(INDEX('Data PADD 3'!$A$7:$B$500,MATCH(DATE('PADD 3 graphs'!C$4,MONTH('PADD 3 graphs'!$A67),DAY('PADD 3 graphs'!$A67)),'Data PADD 3'!$A$8:$A$278,0), MATCH('PADD 3 graphs'!$B$3,'Data PADD 3'!$A$4:$T$4,0)),C66)</f>
        <v>15617</v>
      </c>
      <c r="D67" s="7">
        <f>_xlfn.IFNA(INDEX('Data PADD 3'!$A$7:$B$500,MATCH(DATE('PADD 3 graphs'!D$4,MONTH('PADD 3 graphs'!$A67),DAY('PADD 3 graphs'!$A67)),'Data PADD 3'!$A$8:$A$278,0), MATCH('PADD 3 graphs'!$B$3,'Data PADD 3'!$A$4:$T$4,0)),D66)</f>
        <v>18407</v>
      </c>
      <c r="E67" s="7">
        <f>_xlfn.IFNA(INDEX('Data PADD 3'!$A$7:$B$500,MATCH(DATE('PADD 3 graphs'!E$4,MONTH('PADD 3 graphs'!$A67),DAY('PADD 3 graphs'!$A67)),'Data PADD 3'!$A$8:$A$278,0), MATCH('PADD 3 graphs'!$B$3,'Data PADD 3'!$A$4:$T$4,0)),E66)</f>
        <v>15431</v>
      </c>
      <c r="F67" s="7">
        <f>_xlfn.IFNA(INDEX('Data PADD 3'!$A$7:$B$500,MATCH(DATE('PADD 3 graphs'!F$4,MONTH('PADD 3 graphs'!$A67),DAY('PADD 3 graphs'!$A67)),'Data PADD 3'!$A$8:$A$278,0), MATCH('PADD 3 graphs'!$B$3,'Data PADD 3'!$A$4:$T$4,0)),F66)</f>
        <v>14250</v>
      </c>
      <c r="G67" s="12" t="e">
        <f>_xlfn.IFNA(INDEX('Data PADD 3'!$A$8:$B$500,MATCH(DATE('PADD 3 graphs'!G$4,MONTH('PADD 3 graphs'!$A67),DAY('PADD 3 graphs'!$A67)),'Data PADD 3'!$A$8:$A$278,0), MATCH('PADD 3 graphs'!$B$3,'Data PADD 3'!$A$4:$T$4,0)),G66)</f>
        <v>#N/A</v>
      </c>
      <c r="H67" s="12">
        <f t="shared" si="0"/>
        <v>14250</v>
      </c>
      <c r="I67" s="7">
        <f t="shared" si="1"/>
        <v>18407</v>
      </c>
      <c r="J67" s="7">
        <f t="shared" si="2"/>
        <v>4157</v>
      </c>
    </row>
    <row r="68" spans="1:10">
      <c r="A68" s="9">
        <v>45594</v>
      </c>
      <c r="B68" s="7">
        <f>_xlfn.IFNA(INDEX('Data PADD 3'!$A$7:$B$500,MATCH(DATE('PADD 3 graphs'!B$4,MONTH('PADD 3 graphs'!$A68),DAY('PADD 3 graphs'!$A68)),'Data PADD 3'!$A$8:$A$278,0), MATCH('PADD 3 graphs'!$B$3,'Data PADD 3'!$A$4:$T$4,0)),B67)</f>
        <v>16731</v>
      </c>
      <c r="C68" s="7">
        <f>_xlfn.IFNA(INDEX('Data PADD 3'!$A$7:$B$500,MATCH(DATE('PADD 3 graphs'!C$4,MONTH('PADD 3 graphs'!$A68),DAY('PADD 3 graphs'!$A68)),'Data PADD 3'!$A$8:$A$278,0), MATCH('PADD 3 graphs'!$B$3,'Data PADD 3'!$A$4:$T$4,0)),C67)</f>
        <v>16741</v>
      </c>
      <c r="D68" s="7">
        <f>_xlfn.IFNA(INDEX('Data PADD 3'!$A$7:$B$500,MATCH(DATE('PADD 3 graphs'!D$4,MONTH('PADD 3 graphs'!$A68),DAY('PADD 3 graphs'!$A68)),'Data PADD 3'!$A$8:$A$278,0), MATCH('PADD 3 graphs'!$B$3,'Data PADD 3'!$A$4:$T$4,0)),D67)</f>
        <v>18407</v>
      </c>
      <c r="E68" s="7">
        <f>_xlfn.IFNA(INDEX('Data PADD 3'!$A$7:$B$500,MATCH(DATE('PADD 3 graphs'!E$4,MONTH('PADD 3 graphs'!$A68),DAY('PADD 3 graphs'!$A68)),'Data PADD 3'!$A$8:$A$278,0), MATCH('PADD 3 graphs'!$B$3,'Data PADD 3'!$A$4:$T$4,0)),E67)</f>
        <v>15431</v>
      </c>
      <c r="F68" s="7">
        <f>_xlfn.IFNA(INDEX('Data PADD 3'!$A$7:$B$500,MATCH(DATE('PADD 3 graphs'!F$4,MONTH('PADD 3 graphs'!$A68),DAY('PADD 3 graphs'!$A68)),'Data PADD 3'!$A$8:$A$278,0), MATCH('PADD 3 graphs'!$B$3,'Data PADD 3'!$A$4:$T$4,0)),F67)</f>
        <v>14250</v>
      </c>
      <c r="G68" s="12" t="e">
        <f>_xlfn.IFNA(INDEX('Data PADD 3'!$A$8:$B$500,MATCH(DATE('PADD 3 graphs'!G$4,MONTH('PADD 3 graphs'!$A68),DAY('PADD 3 graphs'!$A68)),'Data PADD 3'!$A$8:$A$278,0), MATCH('PADD 3 graphs'!$B$3,'Data PADD 3'!$A$4:$T$4,0)),G67)</f>
        <v>#N/A</v>
      </c>
      <c r="H68" s="12">
        <f t="shared" si="0"/>
        <v>14250</v>
      </c>
      <c r="I68" s="7">
        <f t="shared" si="1"/>
        <v>18407</v>
      </c>
      <c r="J68" s="7">
        <f t="shared" si="2"/>
        <v>4157</v>
      </c>
    </row>
    <row r="69" spans="1:10">
      <c r="A69" s="9">
        <v>45593</v>
      </c>
      <c r="B69" s="7">
        <f>_xlfn.IFNA(INDEX('Data PADD 3'!$A$7:$B$500,MATCH(DATE('PADD 3 graphs'!B$4,MONTH('PADD 3 graphs'!$A69),DAY('PADD 3 graphs'!$A69)),'Data PADD 3'!$A$8:$A$278,0), MATCH('PADD 3 graphs'!$B$3,'Data PADD 3'!$A$4:$T$4,0)),B68)</f>
        <v>16731</v>
      </c>
      <c r="C69" s="7">
        <f>_xlfn.IFNA(INDEX('Data PADD 3'!$A$7:$B$500,MATCH(DATE('PADD 3 graphs'!C$4,MONTH('PADD 3 graphs'!$A69),DAY('PADD 3 graphs'!$A69)),'Data PADD 3'!$A$8:$A$278,0), MATCH('PADD 3 graphs'!$B$3,'Data PADD 3'!$A$4:$T$4,0)),C68)</f>
        <v>16741</v>
      </c>
      <c r="D69" s="7">
        <f>_xlfn.IFNA(INDEX('Data PADD 3'!$A$7:$B$500,MATCH(DATE('PADD 3 graphs'!D$4,MONTH('PADD 3 graphs'!$A69),DAY('PADD 3 graphs'!$A69)),'Data PADD 3'!$A$8:$A$278,0), MATCH('PADD 3 graphs'!$B$3,'Data PADD 3'!$A$4:$T$4,0)),D68)</f>
        <v>19069</v>
      </c>
      <c r="E69" s="7">
        <f>_xlfn.IFNA(INDEX('Data PADD 3'!$A$7:$B$500,MATCH(DATE('PADD 3 graphs'!E$4,MONTH('PADD 3 graphs'!$A69),DAY('PADD 3 graphs'!$A69)),'Data PADD 3'!$A$8:$A$278,0), MATCH('PADD 3 graphs'!$B$3,'Data PADD 3'!$A$4:$T$4,0)),E68)</f>
        <v>15431</v>
      </c>
      <c r="F69" s="7">
        <f>_xlfn.IFNA(INDEX('Data PADD 3'!$A$7:$B$500,MATCH(DATE('PADD 3 graphs'!F$4,MONTH('PADD 3 graphs'!$A69),DAY('PADD 3 graphs'!$A69)),'Data PADD 3'!$A$8:$A$278,0), MATCH('PADD 3 graphs'!$B$3,'Data PADD 3'!$A$4:$T$4,0)),F68)</f>
        <v>14250</v>
      </c>
      <c r="G69" s="12" t="e">
        <f>_xlfn.IFNA(INDEX('Data PADD 3'!$A$8:$B$500,MATCH(DATE('PADD 3 graphs'!G$4,MONTH('PADD 3 graphs'!$A69),DAY('PADD 3 graphs'!$A69)),'Data PADD 3'!$A$8:$A$278,0), MATCH('PADD 3 graphs'!$B$3,'Data PADD 3'!$A$4:$T$4,0)),G68)</f>
        <v>#N/A</v>
      </c>
      <c r="H69" s="12">
        <f t="shared" si="0"/>
        <v>14250</v>
      </c>
      <c r="I69" s="7">
        <f t="shared" si="1"/>
        <v>19069</v>
      </c>
      <c r="J69" s="7">
        <f t="shared" si="2"/>
        <v>4819</v>
      </c>
    </row>
    <row r="70" spans="1:10">
      <c r="A70" s="9">
        <v>45592</v>
      </c>
      <c r="B70" s="7">
        <f>_xlfn.IFNA(INDEX('Data PADD 3'!$A$7:$B$500,MATCH(DATE('PADD 3 graphs'!B$4,MONTH('PADD 3 graphs'!$A70),DAY('PADD 3 graphs'!$A70)),'Data PADD 3'!$A$8:$A$278,0), MATCH('PADD 3 graphs'!$B$3,'Data PADD 3'!$A$4:$T$4,0)),B69)</f>
        <v>16731</v>
      </c>
      <c r="C70" s="7">
        <f>_xlfn.IFNA(INDEX('Data PADD 3'!$A$7:$B$500,MATCH(DATE('PADD 3 graphs'!C$4,MONTH('PADD 3 graphs'!$A70),DAY('PADD 3 graphs'!$A70)),'Data PADD 3'!$A$8:$A$278,0), MATCH('PADD 3 graphs'!$B$3,'Data PADD 3'!$A$4:$T$4,0)),C69)</f>
        <v>16741</v>
      </c>
      <c r="D70" s="7">
        <f>_xlfn.IFNA(INDEX('Data PADD 3'!$A$7:$B$500,MATCH(DATE('PADD 3 graphs'!D$4,MONTH('PADD 3 graphs'!$A70),DAY('PADD 3 graphs'!$A70)),'Data PADD 3'!$A$8:$A$278,0), MATCH('PADD 3 graphs'!$B$3,'Data PADD 3'!$A$4:$T$4,0)),D69)</f>
        <v>19069</v>
      </c>
      <c r="E70" s="7">
        <f>_xlfn.IFNA(INDEX('Data PADD 3'!$A$7:$B$500,MATCH(DATE('PADD 3 graphs'!E$4,MONTH('PADD 3 graphs'!$A70),DAY('PADD 3 graphs'!$A70)),'Data PADD 3'!$A$8:$A$278,0), MATCH('PADD 3 graphs'!$B$3,'Data PADD 3'!$A$4:$T$4,0)),E69)</f>
        <v>16204</v>
      </c>
      <c r="F70" s="7">
        <f>_xlfn.IFNA(INDEX('Data PADD 3'!$A$7:$B$500,MATCH(DATE('PADD 3 graphs'!F$4,MONTH('PADD 3 graphs'!$A70),DAY('PADD 3 graphs'!$A70)),'Data PADD 3'!$A$8:$A$278,0), MATCH('PADD 3 graphs'!$B$3,'Data PADD 3'!$A$4:$T$4,0)),F69)</f>
        <v>14250</v>
      </c>
      <c r="G70" s="12" t="e">
        <f>_xlfn.IFNA(INDEX('Data PADD 3'!$A$8:$B$500,MATCH(DATE('PADD 3 graphs'!G$4,MONTH('PADD 3 graphs'!$A70),DAY('PADD 3 graphs'!$A70)),'Data PADD 3'!$A$8:$A$278,0), MATCH('PADD 3 graphs'!$B$3,'Data PADD 3'!$A$4:$T$4,0)),G69)</f>
        <v>#N/A</v>
      </c>
      <c r="H70" s="12">
        <f t="shared" ref="H70:H133" si="3">MIN(B70:F70)</f>
        <v>14250</v>
      </c>
      <c r="I70" s="7">
        <f t="shared" ref="I70:I133" si="4">MAX(B70:F70)</f>
        <v>19069</v>
      </c>
      <c r="J70" s="7">
        <f t="shared" ref="J70:J133" si="5">I70-H70</f>
        <v>4819</v>
      </c>
    </row>
    <row r="71" spans="1:10">
      <c r="A71" s="9">
        <v>45591</v>
      </c>
      <c r="B71" s="7">
        <f>_xlfn.IFNA(INDEX('Data PADD 3'!$A$7:$B$500,MATCH(DATE('PADD 3 graphs'!B$4,MONTH('PADD 3 graphs'!$A71),DAY('PADD 3 graphs'!$A71)),'Data PADD 3'!$A$8:$A$278,0), MATCH('PADD 3 graphs'!$B$3,'Data PADD 3'!$A$4:$T$4,0)),B70)</f>
        <v>16731</v>
      </c>
      <c r="C71" s="7">
        <f>_xlfn.IFNA(INDEX('Data PADD 3'!$A$7:$B$500,MATCH(DATE('PADD 3 graphs'!C$4,MONTH('PADD 3 graphs'!$A71),DAY('PADD 3 graphs'!$A71)),'Data PADD 3'!$A$8:$A$278,0), MATCH('PADD 3 graphs'!$B$3,'Data PADD 3'!$A$4:$T$4,0)),C70)</f>
        <v>16741</v>
      </c>
      <c r="D71" s="7">
        <f>_xlfn.IFNA(INDEX('Data PADD 3'!$A$7:$B$500,MATCH(DATE('PADD 3 graphs'!D$4,MONTH('PADD 3 graphs'!$A71),DAY('PADD 3 graphs'!$A71)),'Data PADD 3'!$A$8:$A$278,0), MATCH('PADD 3 graphs'!$B$3,'Data PADD 3'!$A$4:$T$4,0)),D70)</f>
        <v>19069</v>
      </c>
      <c r="E71" s="7">
        <f>_xlfn.IFNA(INDEX('Data PADD 3'!$A$7:$B$500,MATCH(DATE('PADD 3 graphs'!E$4,MONTH('PADD 3 graphs'!$A71),DAY('PADD 3 graphs'!$A71)),'Data PADD 3'!$A$8:$A$278,0), MATCH('PADD 3 graphs'!$B$3,'Data PADD 3'!$A$4:$T$4,0)),E70)</f>
        <v>16204</v>
      </c>
      <c r="F71" s="7">
        <f>_xlfn.IFNA(INDEX('Data PADD 3'!$A$7:$B$500,MATCH(DATE('PADD 3 graphs'!F$4,MONTH('PADD 3 graphs'!$A71),DAY('PADD 3 graphs'!$A71)),'Data PADD 3'!$A$8:$A$278,0), MATCH('PADD 3 graphs'!$B$3,'Data PADD 3'!$A$4:$T$4,0)),F70)</f>
        <v>14250</v>
      </c>
      <c r="G71" s="12" t="e">
        <f>_xlfn.IFNA(INDEX('Data PADD 3'!$A$8:$B$500,MATCH(DATE('PADD 3 graphs'!G$4,MONTH('PADD 3 graphs'!$A71),DAY('PADD 3 graphs'!$A71)),'Data PADD 3'!$A$8:$A$278,0), MATCH('PADD 3 graphs'!$B$3,'Data PADD 3'!$A$4:$T$4,0)),G70)</f>
        <v>#N/A</v>
      </c>
      <c r="H71" s="12">
        <f t="shared" si="3"/>
        <v>14250</v>
      </c>
      <c r="I71" s="7">
        <f t="shared" si="4"/>
        <v>19069</v>
      </c>
      <c r="J71" s="7">
        <f t="shared" si="5"/>
        <v>4819</v>
      </c>
    </row>
    <row r="72" spans="1:10">
      <c r="A72" s="9">
        <v>45590</v>
      </c>
      <c r="B72" s="7">
        <f>_xlfn.IFNA(INDEX('Data PADD 3'!$A$7:$B$500,MATCH(DATE('PADD 3 graphs'!B$4,MONTH('PADD 3 graphs'!$A72),DAY('PADD 3 graphs'!$A72)),'Data PADD 3'!$A$8:$A$278,0), MATCH('PADD 3 graphs'!$B$3,'Data PADD 3'!$A$4:$T$4,0)),B71)</f>
        <v>16731</v>
      </c>
      <c r="C72" s="7">
        <f>_xlfn.IFNA(INDEX('Data PADD 3'!$A$7:$B$500,MATCH(DATE('PADD 3 graphs'!C$4,MONTH('PADD 3 graphs'!$A72),DAY('PADD 3 graphs'!$A72)),'Data PADD 3'!$A$8:$A$278,0), MATCH('PADD 3 graphs'!$B$3,'Data PADD 3'!$A$4:$T$4,0)),C71)</f>
        <v>16741</v>
      </c>
      <c r="D72" s="7">
        <f>_xlfn.IFNA(INDEX('Data PADD 3'!$A$7:$B$500,MATCH(DATE('PADD 3 graphs'!D$4,MONTH('PADD 3 graphs'!$A72),DAY('PADD 3 graphs'!$A72)),'Data PADD 3'!$A$8:$A$278,0), MATCH('PADD 3 graphs'!$B$3,'Data PADD 3'!$A$4:$T$4,0)),D71)</f>
        <v>19069</v>
      </c>
      <c r="E72" s="7">
        <f>_xlfn.IFNA(INDEX('Data PADD 3'!$A$7:$B$500,MATCH(DATE('PADD 3 graphs'!E$4,MONTH('PADD 3 graphs'!$A72),DAY('PADD 3 graphs'!$A72)),'Data PADD 3'!$A$8:$A$278,0), MATCH('PADD 3 graphs'!$B$3,'Data PADD 3'!$A$4:$T$4,0)),E71)</f>
        <v>16204</v>
      </c>
      <c r="F72" s="7">
        <f>_xlfn.IFNA(INDEX('Data PADD 3'!$A$7:$B$500,MATCH(DATE('PADD 3 graphs'!F$4,MONTH('PADD 3 graphs'!$A72),DAY('PADD 3 graphs'!$A72)),'Data PADD 3'!$A$8:$A$278,0), MATCH('PADD 3 graphs'!$B$3,'Data PADD 3'!$A$4:$T$4,0)),F71)</f>
        <v>13349</v>
      </c>
      <c r="G72" s="12" t="e">
        <f>_xlfn.IFNA(INDEX('Data PADD 3'!$A$8:$B$500,MATCH(DATE('PADD 3 graphs'!G$4,MONTH('PADD 3 graphs'!$A72),DAY('PADD 3 graphs'!$A72)),'Data PADD 3'!$A$8:$A$278,0), MATCH('PADD 3 graphs'!$B$3,'Data PADD 3'!$A$4:$T$4,0)),G71)</f>
        <v>#N/A</v>
      </c>
      <c r="H72" s="12">
        <f t="shared" si="3"/>
        <v>13349</v>
      </c>
      <c r="I72" s="7">
        <f t="shared" si="4"/>
        <v>19069</v>
      </c>
      <c r="J72" s="7">
        <f t="shared" si="5"/>
        <v>5720</v>
      </c>
    </row>
    <row r="73" spans="1:10">
      <c r="A73" s="9">
        <v>45589</v>
      </c>
      <c r="B73" s="7">
        <f>_xlfn.IFNA(INDEX('Data PADD 3'!$A$7:$B$500,MATCH(DATE('PADD 3 graphs'!B$4,MONTH('PADD 3 graphs'!$A73),DAY('PADD 3 graphs'!$A73)),'Data PADD 3'!$A$8:$A$278,0), MATCH('PADD 3 graphs'!$B$3,'Data PADD 3'!$A$4:$T$4,0)),B72)</f>
        <v>16731</v>
      </c>
      <c r="C73" s="7">
        <f>_xlfn.IFNA(INDEX('Data PADD 3'!$A$7:$B$500,MATCH(DATE('PADD 3 graphs'!C$4,MONTH('PADD 3 graphs'!$A73),DAY('PADD 3 graphs'!$A73)),'Data PADD 3'!$A$8:$A$278,0), MATCH('PADD 3 graphs'!$B$3,'Data PADD 3'!$A$4:$T$4,0)),C72)</f>
        <v>16741</v>
      </c>
      <c r="D73" s="7">
        <f>_xlfn.IFNA(INDEX('Data PADD 3'!$A$7:$B$500,MATCH(DATE('PADD 3 graphs'!D$4,MONTH('PADD 3 graphs'!$A73),DAY('PADD 3 graphs'!$A73)),'Data PADD 3'!$A$8:$A$278,0), MATCH('PADD 3 graphs'!$B$3,'Data PADD 3'!$A$4:$T$4,0)),D72)</f>
        <v>19069</v>
      </c>
      <c r="E73" s="7">
        <f>_xlfn.IFNA(INDEX('Data PADD 3'!$A$7:$B$500,MATCH(DATE('PADD 3 graphs'!E$4,MONTH('PADD 3 graphs'!$A73),DAY('PADD 3 graphs'!$A73)),'Data PADD 3'!$A$8:$A$278,0), MATCH('PADD 3 graphs'!$B$3,'Data PADD 3'!$A$4:$T$4,0)),E72)</f>
        <v>16204</v>
      </c>
      <c r="F73" s="7">
        <f>_xlfn.IFNA(INDEX('Data PADD 3'!$A$7:$B$500,MATCH(DATE('PADD 3 graphs'!F$4,MONTH('PADD 3 graphs'!$A73),DAY('PADD 3 graphs'!$A73)),'Data PADD 3'!$A$8:$A$278,0), MATCH('PADD 3 graphs'!$B$3,'Data PADD 3'!$A$4:$T$4,0)),F72)</f>
        <v>13349</v>
      </c>
      <c r="G73" s="12" t="e">
        <f>_xlfn.IFNA(INDEX('Data PADD 3'!$A$8:$B$500,MATCH(DATE('PADD 3 graphs'!G$4,MONTH('PADD 3 graphs'!$A73),DAY('PADD 3 graphs'!$A73)),'Data PADD 3'!$A$8:$A$278,0), MATCH('PADD 3 graphs'!$B$3,'Data PADD 3'!$A$4:$T$4,0)),G72)</f>
        <v>#N/A</v>
      </c>
      <c r="H73" s="12">
        <f t="shared" si="3"/>
        <v>13349</v>
      </c>
      <c r="I73" s="7">
        <f t="shared" si="4"/>
        <v>19069</v>
      </c>
      <c r="J73" s="7">
        <f t="shared" si="5"/>
        <v>5720</v>
      </c>
    </row>
    <row r="74" spans="1:10">
      <c r="A74" s="9">
        <v>45588</v>
      </c>
      <c r="B74" s="7">
        <f>_xlfn.IFNA(INDEX('Data PADD 3'!$A$7:$B$500,MATCH(DATE('PADD 3 graphs'!B$4,MONTH('PADD 3 graphs'!$A74),DAY('PADD 3 graphs'!$A74)),'Data PADD 3'!$A$8:$A$278,0), MATCH('PADD 3 graphs'!$B$3,'Data PADD 3'!$A$4:$T$4,0)),B73)</f>
        <v>16741</v>
      </c>
      <c r="C74" s="7">
        <f>_xlfn.IFNA(INDEX('Data PADD 3'!$A$7:$B$500,MATCH(DATE('PADD 3 graphs'!C$4,MONTH('PADD 3 graphs'!$A74),DAY('PADD 3 graphs'!$A74)),'Data PADD 3'!$A$8:$A$278,0), MATCH('PADD 3 graphs'!$B$3,'Data PADD 3'!$A$4:$T$4,0)),C73)</f>
        <v>16741</v>
      </c>
      <c r="D74" s="7">
        <f>_xlfn.IFNA(INDEX('Data PADD 3'!$A$7:$B$500,MATCH(DATE('PADD 3 graphs'!D$4,MONTH('PADD 3 graphs'!$A74),DAY('PADD 3 graphs'!$A74)),'Data PADD 3'!$A$8:$A$278,0), MATCH('PADD 3 graphs'!$B$3,'Data PADD 3'!$A$4:$T$4,0)),D73)</f>
        <v>19069</v>
      </c>
      <c r="E74" s="7">
        <f>_xlfn.IFNA(INDEX('Data PADD 3'!$A$7:$B$500,MATCH(DATE('PADD 3 graphs'!E$4,MONTH('PADD 3 graphs'!$A74),DAY('PADD 3 graphs'!$A74)),'Data PADD 3'!$A$8:$A$278,0), MATCH('PADD 3 graphs'!$B$3,'Data PADD 3'!$A$4:$T$4,0)),E73)</f>
        <v>16204</v>
      </c>
      <c r="F74" s="7">
        <f>_xlfn.IFNA(INDEX('Data PADD 3'!$A$7:$B$500,MATCH(DATE('PADD 3 graphs'!F$4,MONTH('PADD 3 graphs'!$A74),DAY('PADD 3 graphs'!$A74)),'Data PADD 3'!$A$8:$A$278,0), MATCH('PADD 3 graphs'!$B$3,'Data PADD 3'!$A$4:$T$4,0)),F73)</f>
        <v>13349</v>
      </c>
      <c r="G74" s="12" t="e">
        <f>_xlfn.IFNA(INDEX('Data PADD 3'!$A$8:$B$500,MATCH(DATE('PADD 3 graphs'!G$4,MONTH('PADD 3 graphs'!$A74),DAY('PADD 3 graphs'!$A74)),'Data PADD 3'!$A$8:$A$278,0), MATCH('PADD 3 graphs'!$B$3,'Data PADD 3'!$A$4:$T$4,0)),G73)</f>
        <v>#N/A</v>
      </c>
      <c r="H74" s="12">
        <f t="shared" si="3"/>
        <v>13349</v>
      </c>
      <c r="I74" s="7">
        <f t="shared" si="4"/>
        <v>19069</v>
      </c>
      <c r="J74" s="7">
        <f t="shared" si="5"/>
        <v>5720</v>
      </c>
    </row>
    <row r="75" spans="1:10">
      <c r="A75" s="9">
        <v>45587</v>
      </c>
      <c r="B75" s="7">
        <f>_xlfn.IFNA(INDEX('Data PADD 3'!$A$7:$B$500,MATCH(DATE('PADD 3 graphs'!B$4,MONTH('PADD 3 graphs'!$A75),DAY('PADD 3 graphs'!$A75)),'Data PADD 3'!$A$8:$A$278,0), MATCH('PADD 3 graphs'!$B$3,'Data PADD 3'!$A$4:$T$4,0)),B74)</f>
        <v>16741</v>
      </c>
      <c r="C75" s="7">
        <f>_xlfn.IFNA(INDEX('Data PADD 3'!$A$7:$B$500,MATCH(DATE('PADD 3 graphs'!C$4,MONTH('PADD 3 graphs'!$A75),DAY('PADD 3 graphs'!$A75)),'Data PADD 3'!$A$8:$A$278,0), MATCH('PADD 3 graphs'!$B$3,'Data PADD 3'!$A$4:$T$4,0)),C74)</f>
        <v>16536</v>
      </c>
      <c r="D75" s="7">
        <f>_xlfn.IFNA(INDEX('Data PADD 3'!$A$7:$B$500,MATCH(DATE('PADD 3 graphs'!D$4,MONTH('PADD 3 graphs'!$A75),DAY('PADD 3 graphs'!$A75)),'Data PADD 3'!$A$8:$A$278,0), MATCH('PADD 3 graphs'!$B$3,'Data PADD 3'!$A$4:$T$4,0)),D74)</f>
        <v>19069</v>
      </c>
      <c r="E75" s="7">
        <f>_xlfn.IFNA(INDEX('Data PADD 3'!$A$7:$B$500,MATCH(DATE('PADD 3 graphs'!E$4,MONTH('PADD 3 graphs'!$A75),DAY('PADD 3 graphs'!$A75)),'Data PADD 3'!$A$8:$A$278,0), MATCH('PADD 3 graphs'!$B$3,'Data PADD 3'!$A$4:$T$4,0)),E74)</f>
        <v>16204</v>
      </c>
      <c r="F75" s="7">
        <f>_xlfn.IFNA(INDEX('Data PADD 3'!$A$7:$B$500,MATCH(DATE('PADD 3 graphs'!F$4,MONTH('PADD 3 graphs'!$A75),DAY('PADD 3 graphs'!$A75)),'Data PADD 3'!$A$8:$A$278,0), MATCH('PADD 3 graphs'!$B$3,'Data PADD 3'!$A$4:$T$4,0)),F74)</f>
        <v>13349</v>
      </c>
      <c r="G75" s="12" t="e">
        <f>_xlfn.IFNA(INDEX('Data PADD 3'!$A$8:$B$500,MATCH(DATE('PADD 3 graphs'!G$4,MONTH('PADD 3 graphs'!$A75),DAY('PADD 3 graphs'!$A75)),'Data PADD 3'!$A$8:$A$278,0), MATCH('PADD 3 graphs'!$B$3,'Data PADD 3'!$A$4:$T$4,0)),G74)</f>
        <v>#N/A</v>
      </c>
      <c r="H75" s="12">
        <f t="shared" si="3"/>
        <v>13349</v>
      </c>
      <c r="I75" s="7">
        <f t="shared" si="4"/>
        <v>19069</v>
      </c>
      <c r="J75" s="7">
        <f t="shared" si="5"/>
        <v>5720</v>
      </c>
    </row>
    <row r="76" spans="1:10">
      <c r="A76" s="9">
        <v>45586</v>
      </c>
      <c r="B76" s="7">
        <f>_xlfn.IFNA(INDEX('Data PADD 3'!$A$7:$B$500,MATCH(DATE('PADD 3 graphs'!B$4,MONTH('PADD 3 graphs'!$A76),DAY('PADD 3 graphs'!$A76)),'Data PADD 3'!$A$8:$A$278,0), MATCH('PADD 3 graphs'!$B$3,'Data PADD 3'!$A$4:$T$4,0)),B75)</f>
        <v>16741</v>
      </c>
      <c r="C76" s="7">
        <f>_xlfn.IFNA(INDEX('Data PADD 3'!$A$7:$B$500,MATCH(DATE('PADD 3 graphs'!C$4,MONTH('PADD 3 graphs'!$A76),DAY('PADD 3 graphs'!$A76)),'Data PADD 3'!$A$8:$A$278,0), MATCH('PADD 3 graphs'!$B$3,'Data PADD 3'!$A$4:$T$4,0)),C75)</f>
        <v>16536</v>
      </c>
      <c r="D76" s="7">
        <f>_xlfn.IFNA(INDEX('Data PADD 3'!$A$7:$B$500,MATCH(DATE('PADD 3 graphs'!D$4,MONTH('PADD 3 graphs'!$A76),DAY('PADD 3 graphs'!$A76)),'Data PADD 3'!$A$8:$A$278,0), MATCH('PADD 3 graphs'!$B$3,'Data PADD 3'!$A$4:$T$4,0)),D75)</f>
        <v>19090</v>
      </c>
      <c r="E76" s="7">
        <f>_xlfn.IFNA(INDEX('Data PADD 3'!$A$7:$B$500,MATCH(DATE('PADD 3 graphs'!E$4,MONTH('PADD 3 graphs'!$A76),DAY('PADD 3 graphs'!$A76)),'Data PADD 3'!$A$8:$A$278,0), MATCH('PADD 3 graphs'!$B$3,'Data PADD 3'!$A$4:$T$4,0)),E75)</f>
        <v>16204</v>
      </c>
      <c r="F76" s="7">
        <f>_xlfn.IFNA(INDEX('Data PADD 3'!$A$7:$B$500,MATCH(DATE('PADD 3 graphs'!F$4,MONTH('PADD 3 graphs'!$A76),DAY('PADD 3 graphs'!$A76)),'Data PADD 3'!$A$8:$A$278,0), MATCH('PADD 3 graphs'!$B$3,'Data PADD 3'!$A$4:$T$4,0)),F75)</f>
        <v>13349</v>
      </c>
      <c r="G76" s="12" t="e">
        <f>_xlfn.IFNA(INDEX('Data PADD 3'!$A$8:$B$500,MATCH(DATE('PADD 3 graphs'!G$4,MONTH('PADD 3 graphs'!$A76),DAY('PADD 3 graphs'!$A76)),'Data PADD 3'!$A$8:$A$278,0), MATCH('PADD 3 graphs'!$B$3,'Data PADD 3'!$A$4:$T$4,0)),G75)</f>
        <v>#N/A</v>
      </c>
      <c r="H76" s="12">
        <f t="shared" si="3"/>
        <v>13349</v>
      </c>
      <c r="I76" s="7">
        <f t="shared" si="4"/>
        <v>19090</v>
      </c>
      <c r="J76" s="7">
        <f t="shared" si="5"/>
        <v>5741</v>
      </c>
    </row>
    <row r="77" spans="1:10">
      <c r="A77" s="9">
        <v>45585</v>
      </c>
      <c r="B77" s="7">
        <f>_xlfn.IFNA(INDEX('Data PADD 3'!$A$7:$B$500,MATCH(DATE('PADD 3 graphs'!B$4,MONTH('PADD 3 graphs'!$A77),DAY('PADD 3 graphs'!$A77)),'Data PADD 3'!$A$8:$A$278,0), MATCH('PADD 3 graphs'!$B$3,'Data PADD 3'!$A$4:$T$4,0)),B76)</f>
        <v>16741</v>
      </c>
      <c r="C77" s="7">
        <f>_xlfn.IFNA(INDEX('Data PADD 3'!$A$7:$B$500,MATCH(DATE('PADD 3 graphs'!C$4,MONTH('PADD 3 graphs'!$A77),DAY('PADD 3 graphs'!$A77)),'Data PADD 3'!$A$8:$A$278,0), MATCH('PADD 3 graphs'!$B$3,'Data PADD 3'!$A$4:$T$4,0)),C76)</f>
        <v>16536</v>
      </c>
      <c r="D77" s="7">
        <f>_xlfn.IFNA(INDEX('Data PADD 3'!$A$7:$B$500,MATCH(DATE('PADD 3 graphs'!D$4,MONTH('PADD 3 graphs'!$A77),DAY('PADD 3 graphs'!$A77)),'Data PADD 3'!$A$8:$A$278,0), MATCH('PADD 3 graphs'!$B$3,'Data PADD 3'!$A$4:$T$4,0)),D76)</f>
        <v>19090</v>
      </c>
      <c r="E77" s="7">
        <f>_xlfn.IFNA(INDEX('Data PADD 3'!$A$7:$B$500,MATCH(DATE('PADD 3 graphs'!E$4,MONTH('PADD 3 graphs'!$A77),DAY('PADD 3 graphs'!$A77)),'Data PADD 3'!$A$8:$A$278,0), MATCH('PADD 3 graphs'!$B$3,'Data PADD 3'!$A$4:$T$4,0)),E76)</f>
        <v>15592</v>
      </c>
      <c r="F77" s="7">
        <f>_xlfn.IFNA(INDEX('Data PADD 3'!$A$7:$B$500,MATCH(DATE('PADD 3 graphs'!F$4,MONTH('PADD 3 graphs'!$A77),DAY('PADD 3 graphs'!$A77)),'Data PADD 3'!$A$8:$A$278,0), MATCH('PADD 3 graphs'!$B$3,'Data PADD 3'!$A$4:$T$4,0)),F76)</f>
        <v>13349</v>
      </c>
      <c r="G77" s="12" t="e">
        <f>_xlfn.IFNA(INDEX('Data PADD 3'!$A$8:$B$500,MATCH(DATE('PADD 3 graphs'!G$4,MONTH('PADD 3 graphs'!$A77),DAY('PADD 3 graphs'!$A77)),'Data PADD 3'!$A$8:$A$278,0), MATCH('PADD 3 graphs'!$B$3,'Data PADD 3'!$A$4:$T$4,0)),G76)</f>
        <v>#N/A</v>
      </c>
      <c r="H77" s="12">
        <f t="shared" si="3"/>
        <v>13349</v>
      </c>
      <c r="I77" s="7">
        <f t="shared" si="4"/>
        <v>19090</v>
      </c>
      <c r="J77" s="7">
        <f t="shared" si="5"/>
        <v>5741</v>
      </c>
    </row>
    <row r="78" spans="1:10">
      <c r="A78" s="9">
        <v>45584</v>
      </c>
      <c r="B78" s="7">
        <f>_xlfn.IFNA(INDEX('Data PADD 3'!$A$7:$B$500,MATCH(DATE('PADD 3 graphs'!B$4,MONTH('PADD 3 graphs'!$A78),DAY('PADD 3 graphs'!$A78)),'Data PADD 3'!$A$8:$A$278,0), MATCH('PADD 3 graphs'!$B$3,'Data PADD 3'!$A$4:$T$4,0)),B77)</f>
        <v>16741</v>
      </c>
      <c r="C78" s="7">
        <f>_xlfn.IFNA(INDEX('Data PADD 3'!$A$7:$B$500,MATCH(DATE('PADD 3 graphs'!C$4,MONTH('PADD 3 graphs'!$A78),DAY('PADD 3 graphs'!$A78)),'Data PADD 3'!$A$8:$A$278,0), MATCH('PADD 3 graphs'!$B$3,'Data PADD 3'!$A$4:$T$4,0)),C77)</f>
        <v>16536</v>
      </c>
      <c r="D78" s="7">
        <f>_xlfn.IFNA(INDEX('Data PADD 3'!$A$7:$B$500,MATCH(DATE('PADD 3 graphs'!D$4,MONTH('PADD 3 graphs'!$A78),DAY('PADD 3 graphs'!$A78)),'Data PADD 3'!$A$8:$A$278,0), MATCH('PADD 3 graphs'!$B$3,'Data PADD 3'!$A$4:$T$4,0)),D77)</f>
        <v>19090</v>
      </c>
      <c r="E78" s="7">
        <f>_xlfn.IFNA(INDEX('Data PADD 3'!$A$7:$B$500,MATCH(DATE('PADD 3 graphs'!E$4,MONTH('PADD 3 graphs'!$A78),DAY('PADD 3 graphs'!$A78)),'Data PADD 3'!$A$8:$A$278,0), MATCH('PADD 3 graphs'!$B$3,'Data PADD 3'!$A$4:$T$4,0)),E77)</f>
        <v>15592</v>
      </c>
      <c r="F78" s="7">
        <f>_xlfn.IFNA(INDEX('Data PADD 3'!$A$7:$B$500,MATCH(DATE('PADD 3 graphs'!F$4,MONTH('PADD 3 graphs'!$A78),DAY('PADD 3 graphs'!$A78)),'Data PADD 3'!$A$8:$A$278,0), MATCH('PADD 3 graphs'!$B$3,'Data PADD 3'!$A$4:$T$4,0)),F77)</f>
        <v>13349</v>
      </c>
      <c r="G78" s="12" t="e">
        <f>_xlfn.IFNA(INDEX('Data PADD 3'!$A$8:$B$500,MATCH(DATE('PADD 3 graphs'!G$4,MONTH('PADD 3 graphs'!$A78),DAY('PADD 3 graphs'!$A78)),'Data PADD 3'!$A$8:$A$278,0), MATCH('PADD 3 graphs'!$B$3,'Data PADD 3'!$A$4:$T$4,0)),G77)</f>
        <v>#N/A</v>
      </c>
      <c r="H78" s="12">
        <f t="shared" si="3"/>
        <v>13349</v>
      </c>
      <c r="I78" s="7">
        <f t="shared" si="4"/>
        <v>19090</v>
      </c>
      <c r="J78" s="7">
        <f t="shared" si="5"/>
        <v>5741</v>
      </c>
    </row>
    <row r="79" spans="1:10">
      <c r="A79" s="9">
        <v>45583</v>
      </c>
      <c r="B79" s="7">
        <f>_xlfn.IFNA(INDEX('Data PADD 3'!$A$7:$B$500,MATCH(DATE('PADD 3 graphs'!B$4,MONTH('PADD 3 graphs'!$A79),DAY('PADD 3 graphs'!$A79)),'Data PADD 3'!$A$8:$A$278,0), MATCH('PADD 3 graphs'!$B$3,'Data PADD 3'!$A$4:$T$4,0)),B78)</f>
        <v>16741</v>
      </c>
      <c r="C79" s="7">
        <f>_xlfn.IFNA(INDEX('Data PADD 3'!$A$7:$B$500,MATCH(DATE('PADD 3 graphs'!C$4,MONTH('PADD 3 graphs'!$A79),DAY('PADD 3 graphs'!$A79)),'Data PADD 3'!$A$8:$A$278,0), MATCH('PADD 3 graphs'!$B$3,'Data PADD 3'!$A$4:$T$4,0)),C78)</f>
        <v>16536</v>
      </c>
      <c r="D79" s="7">
        <f>_xlfn.IFNA(INDEX('Data PADD 3'!$A$7:$B$500,MATCH(DATE('PADD 3 graphs'!D$4,MONTH('PADD 3 graphs'!$A79),DAY('PADD 3 graphs'!$A79)),'Data PADD 3'!$A$8:$A$278,0), MATCH('PADD 3 graphs'!$B$3,'Data PADD 3'!$A$4:$T$4,0)),D78)</f>
        <v>19090</v>
      </c>
      <c r="E79" s="7">
        <f>_xlfn.IFNA(INDEX('Data PADD 3'!$A$7:$B$500,MATCH(DATE('PADD 3 graphs'!E$4,MONTH('PADD 3 graphs'!$A79),DAY('PADD 3 graphs'!$A79)),'Data PADD 3'!$A$8:$A$278,0), MATCH('PADD 3 graphs'!$B$3,'Data PADD 3'!$A$4:$T$4,0)),E78)</f>
        <v>15592</v>
      </c>
      <c r="F79" s="7">
        <f>_xlfn.IFNA(INDEX('Data PADD 3'!$A$7:$B$500,MATCH(DATE('PADD 3 graphs'!F$4,MONTH('PADD 3 graphs'!$A79),DAY('PADD 3 graphs'!$A79)),'Data PADD 3'!$A$8:$A$278,0), MATCH('PADD 3 graphs'!$B$3,'Data PADD 3'!$A$4:$T$4,0)),F78)</f>
        <v>13499</v>
      </c>
      <c r="G79" s="12" t="e">
        <f>_xlfn.IFNA(INDEX('Data PADD 3'!$A$8:$B$500,MATCH(DATE('PADD 3 graphs'!G$4,MONTH('PADD 3 graphs'!$A79),DAY('PADD 3 graphs'!$A79)),'Data PADD 3'!$A$8:$A$278,0), MATCH('PADD 3 graphs'!$B$3,'Data PADD 3'!$A$4:$T$4,0)),G78)</f>
        <v>#N/A</v>
      </c>
      <c r="H79" s="12">
        <f t="shared" si="3"/>
        <v>13499</v>
      </c>
      <c r="I79" s="7">
        <f t="shared" si="4"/>
        <v>19090</v>
      </c>
      <c r="J79" s="7">
        <f t="shared" si="5"/>
        <v>5591</v>
      </c>
    </row>
    <row r="80" spans="1:10">
      <c r="A80" s="9">
        <v>45582</v>
      </c>
      <c r="B80" s="7">
        <f>_xlfn.IFNA(INDEX('Data PADD 3'!$A$7:$B$500,MATCH(DATE('PADD 3 graphs'!B$4,MONTH('PADD 3 graphs'!$A80),DAY('PADD 3 graphs'!$A80)),'Data PADD 3'!$A$8:$A$278,0), MATCH('PADD 3 graphs'!$B$3,'Data PADD 3'!$A$4:$T$4,0)),B79)</f>
        <v>16741</v>
      </c>
      <c r="C80" s="7">
        <f>_xlfn.IFNA(INDEX('Data PADD 3'!$A$7:$B$500,MATCH(DATE('PADD 3 graphs'!C$4,MONTH('PADD 3 graphs'!$A80),DAY('PADD 3 graphs'!$A80)),'Data PADD 3'!$A$8:$A$278,0), MATCH('PADD 3 graphs'!$B$3,'Data PADD 3'!$A$4:$T$4,0)),C79)</f>
        <v>16536</v>
      </c>
      <c r="D80" s="7">
        <f>_xlfn.IFNA(INDEX('Data PADD 3'!$A$7:$B$500,MATCH(DATE('PADD 3 graphs'!D$4,MONTH('PADD 3 graphs'!$A80),DAY('PADD 3 graphs'!$A80)),'Data PADD 3'!$A$8:$A$278,0), MATCH('PADD 3 graphs'!$B$3,'Data PADD 3'!$A$4:$T$4,0)),D79)</f>
        <v>19090</v>
      </c>
      <c r="E80" s="7">
        <f>_xlfn.IFNA(INDEX('Data PADD 3'!$A$7:$B$500,MATCH(DATE('PADD 3 graphs'!E$4,MONTH('PADD 3 graphs'!$A80),DAY('PADD 3 graphs'!$A80)),'Data PADD 3'!$A$8:$A$278,0), MATCH('PADD 3 graphs'!$B$3,'Data PADD 3'!$A$4:$T$4,0)),E79)</f>
        <v>15592</v>
      </c>
      <c r="F80" s="7">
        <f>_xlfn.IFNA(INDEX('Data PADD 3'!$A$7:$B$500,MATCH(DATE('PADD 3 graphs'!F$4,MONTH('PADD 3 graphs'!$A80),DAY('PADD 3 graphs'!$A80)),'Data PADD 3'!$A$8:$A$278,0), MATCH('PADD 3 graphs'!$B$3,'Data PADD 3'!$A$4:$T$4,0)),F79)</f>
        <v>13499</v>
      </c>
      <c r="G80" s="12" t="e">
        <f>_xlfn.IFNA(INDEX('Data PADD 3'!$A$8:$B$500,MATCH(DATE('PADD 3 graphs'!G$4,MONTH('PADD 3 graphs'!$A80),DAY('PADD 3 graphs'!$A80)),'Data PADD 3'!$A$8:$A$278,0), MATCH('PADD 3 graphs'!$B$3,'Data PADD 3'!$A$4:$T$4,0)),G79)</f>
        <v>#N/A</v>
      </c>
      <c r="H80" s="12">
        <f t="shared" si="3"/>
        <v>13499</v>
      </c>
      <c r="I80" s="7">
        <f t="shared" si="4"/>
        <v>19090</v>
      </c>
      <c r="J80" s="7">
        <f t="shared" si="5"/>
        <v>5591</v>
      </c>
    </row>
    <row r="81" spans="1:10">
      <c r="A81" s="9">
        <v>45581</v>
      </c>
      <c r="B81" s="7">
        <f>_xlfn.IFNA(INDEX('Data PADD 3'!$A$7:$B$500,MATCH(DATE('PADD 3 graphs'!B$4,MONTH('PADD 3 graphs'!$A81),DAY('PADD 3 graphs'!$A81)),'Data PADD 3'!$A$8:$A$278,0), MATCH('PADD 3 graphs'!$B$3,'Data PADD 3'!$A$4:$T$4,0)),B80)</f>
        <v>16206</v>
      </c>
      <c r="C81" s="7">
        <f>_xlfn.IFNA(INDEX('Data PADD 3'!$A$7:$B$500,MATCH(DATE('PADD 3 graphs'!C$4,MONTH('PADD 3 graphs'!$A81),DAY('PADD 3 graphs'!$A81)),'Data PADD 3'!$A$8:$A$278,0), MATCH('PADD 3 graphs'!$B$3,'Data PADD 3'!$A$4:$T$4,0)),C80)</f>
        <v>16536</v>
      </c>
      <c r="D81" s="7">
        <f>_xlfn.IFNA(INDEX('Data PADD 3'!$A$7:$B$500,MATCH(DATE('PADD 3 graphs'!D$4,MONTH('PADD 3 graphs'!$A81),DAY('PADD 3 graphs'!$A81)),'Data PADD 3'!$A$8:$A$278,0), MATCH('PADD 3 graphs'!$B$3,'Data PADD 3'!$A$4:$T$4,0)),D80)</f>
        <v>19090</v>
      </c>
      <c r="E81" s="7">
        <f>_xlfn.IFNA(INDEX('Data PADD 3'!$A$7:$B$500,MATCH(DATE('PADD 3 graphs'!E$4,MONTH('PADD 3 graphs'!$A81),DAY('PADD 3 graphs'!$A81)),'Data PADD 3'!$A$8:$A$278,0), MATCH('PADD 3 graphs'!$B$3,'Data PADD 3'!$A$4:$T$4,0)),E80)</f>
        <v>15592</v>
      </c>
      <c r="F81" s="7">
        <f>_xlfn.IFNA(INDEX('Data PADD 3'!$A$7:$B$500,MATCH(DATE('PADD 3 graphs'!F$4,MONTH('PADD 3 graphs'!$A81),DAY('PADD 3 graphs'!$A81)),'Data PADD 3'!$A$8:$A$278,0), MATCH('PADD 3 graphs'!$B$3,'Data PADD 3'!$A$4:$T$4,0)),F80)</f>
        <v>13499</v>
      </c>
      <c r="G81" s="12" t="e">
        <f>_xlfn.IFNA(INDEX('Data PADD 3'!$A$8:$B$500,MATCH(DATE('PADD 3 graphs'!G$4,MONTH('PADD 3 graphs'!$A81),DAY('PADD 3 graphs'!$A81)),'Data PADD 3'!$A$8:$A$278,0), MATCH('PADD 3 graphs'!$B$3,'Data PADD 3'!$A$4:$T$4,0)),G80)</f>
        <v>#N/A</v>
      </c>
      <c r="H81" s="12">
        <f t="shared" si="3"/>
        <v>13499</v>
      </c>
      <c r="I81" s="7">
        <f t="shared" si="4"/>
        <v>19090</v>
      </c>
      <c r="J81" s="7">
        <f t="shared" si="5"/>
        <v>5591</v>
      </c>
    </row>
    <row r="82" spans="1:10">
      <c r="A82" s="9">
        <v>45580</v>
      </c>
      <c r="B82" s="7">
        <f>_xlfn.IFNA(INDEX('Data PADD 3'!$A$7:$B$500,MATCH(DATE('PADD 3 graphs'!B$4,MONTH('PADD 3 graphs'!$A82),DAY('PADD 3 graphs'!$A82)),'Data PADD 3'!$A$8:$A$278,0), MATCH('PADD 3 graphs'!$B$3,'Data PADD 3'!$A$4:$T$4,0)),B81)</f>
        <v>16206</v>
      </c>
      <c r="C82" s="7">
        <f>_xlfn.IFNA(INDEX('Data PADD 3'!$A$7:$B$500,MATCH(DATE('PADD 3 graphs'!C$4,MONTH('PADD 3 graphs'!$A82),DAY('PADD 3 graphs'!$A82)),'Data PADD 3'!$A$8:$A$278,0), MATCH('PADD 3 graphs'!$B$3,'Data PADD 3'!$A$4:$T$4,0)),C81)</f>
        <v>17251</v>
      </c>
      <c r="D82" s="7">
        <f>_xlfn.IFNA(INDEX('Data PADD 3'!$A$7:$B$500,MATCH(DATE('PADD 3 graphs'!D$4,MONTH('PADD 3 graphs'!$A82),DAY('PADD 3 graphs'!$A82)),'Data PADD 3'!$A$8:$A$278,0), MATCH('PADD 3 graphs'!$B$3,'Data PADD 3'!$A$4:$T$4,0)),D81)</f>
        <v>19090</v>
      </c>
      <c r="E82" s="7">
        <f>_xlfn.IFNA(INDEX('Data PADD 3'!$A$7:$B$500,MATCH(DATE('PADD 3 graphs'!E$4,MONTH('PADD 3 graphs'!$A82),DAY('PADD 3 graphs'!$A82)),'Data PADD 3'!$A$8:$A$278,0), MATCH('PADD 3 graphs'!$B$3,'Data PADD 3'!$A$4:$T$4,0)),E81)</f>
        <v>15592</v>
      </c>
      <c r="F82" s="7">
        <f>_xlfn.IFNA(INDEX('Data PADD 3'!$A$7:$B$500,MATCH(DATE('PADD 3 graphs'!F$4,MONTH('PADD 3 graphs'!$A82),DAY('PADD 3 graphs'!$A82)),'Data PADD 3'!$A$8:$A$278,0), MATCH('PADD 3 graphs'!$B$3,'Data PADD 3'!$A$4:$T$4,0)),F81)</f>
        <v>13499</v>
      </c>
      <c r="G82" s="12" t="e">
        <f>_xlfn.IFNA(INDEX('Data PADD 3'!$A$8:$B$500,MATCH(DATE('PADD 3 graphs'!G$4,MONTH('PADD 3 graphs'!$A82),DAY('PADD 3 graphs'!$A82)),'Data PADD 3'!$A$8:$A$278,0), MATCH('PADD 3 graphs'!$B$3,'Data PADD 3'!$A$4:$T$4,0)),G81)</f>
        <v>#N/A</v>
      </c>
      <c r="H82" s="12">
        <f t="shared" si="3"/>
        <v>13499</v>
      </c>
      <c r="I82" s="7">
        <f t="shared" si="4"/>
        <v>19090</v>
      </c>
      <c r="J82" s="7">
        <f t="shared" si="5"/>
        <v>5591</v>
      </c>
    </row>
    <row r="83" spans="1:10">
      <c r="A83" s="9">
        <v>45579</v>
      </c>
      <c r="B83" s="7">
        <f>_xlfn.IFNA(INDEX('Data PADD 3'!$A$7:$B$500,MATCH(DATE('PADD 3 graphs'!B$4,MONTH('PADD 3 graphs'!$A83),DAY('PADD 3 graphs'!$A83)),'Data PADD 3'!$A$8:$A$278,0), MATCH('PADD 3 graphs'!$B$3,'Data PADD 3'!$A$4:$T$4,0)),B82)</f>
        <v>16206</v>
      </c>
      <c r="C83" s="7">
        <f>_xlfn.IFNA(INDEX('Data PADD 3'!$A$7:$B$500,MATCH(DATE('PADD 3 graphs'!C$4,MONTH('PADD 3 graphs'!$A83),DAY('PADD 3 graphs'!$A83)),'Data PADD 3'!$A$8:$A$278,0), MATCH('PADD 3 graphs'!$B$3,'Data PADD 3'!$A$4:$T$4,0)),C82)</f>
        <v>17251</v>
      </c>
      <c r="D83" s="7">
        <f>_xlfn.IFNA(INDEX('Data PADD 3'!$A$7:$B$500,MATCH(DATE('PADD 3 graphs'!D$4,MONTH('PADD 3 graphs'!$A83),DAY('PADD 3 graphs'!$A83)),'Data PADD 3'!$A$8:$A$278,0), MATCH('PADD 3 graphs'!$B$3,'Data PADD 3'!$A$4:$T$4,0)),D82)</f>
        <v>18744</v>
      </c>
      <c r="E83" s="7">
        <f>_xlfn.IFNA(INDEX('Data PADD 3'!$A$7:$B$500,MATCH(DATE('PADD 3 graphs'!E$4,MONTH('PADD 3 graphs'!$A83),DAY('PADD 3 graphs'!$A83)),'Data PADD 3'!$A$8:$A$278,0), MATCH('PADD 3 graphs'!$B$3,'Data PADD 3'!$A$4:$T$4,0)),E82)</f>
        <v>15592</v>
      </c>
      <c r="F83" s="7">
        <f>_xlfn.IFNA(INDEX('Data PADD 3'!$A$7:$B$500,MATCH(DATE('PADD 3 graphs'!F$4,MONTH('PADD 3 graphs'!$A83),DAY('PADD 3 graphs'!$A83)),'Data PADD 3'!$A$8:$A$278,0), MATCH('PADD 3 graphs'!$B$3,'Data PADD 3'!$A$4:$T$4,0)),F82)</f>
        <v>13499</v>
      </c>
      <c r="G83" s="12" t="e">
        <f>_xlfn.IFNA(INDEX('Data PADD 3'!$A$8:$B$500,MATCH(DATE('PADD 3 graphs'!G$4,MONTH('PADD 3 graphs'!$A83),DAY('PADD 3 graphs'!$A83)),'Data PADD 3'!$A$8:$A$278,0), MATCH('PADD 3 graphs'!$B$3,'Data PADD 3'!$A$4:$T$4,0)),G82)</f>
        <v>#N/A</v>
      </c>
      <c r="H83" s="12">
        <f t="shared" si="3"/>
        <v>13499</v>
      </c>
      <c r="I83" s="7">
        <f t="shared" si="4"/>
        <v>18744</v>
      </c>
      <c r="J83" s="7">
        <f t="shared" si="5"/>
        <v>5245</v>
      </c>
    </row>
    <row r="84" spans="1:10">
      <c r="A84" s="9">
        <v>45578</v>
      </c>
      <c r="B84" s="7">
        <f>_xlfn.IFNA(INDEX('Data PADD 3'!$A$7:$B$500,MATCH(DATE('PADD 3 graphs'!B$4,MONTH('PADD 3 graphs'!$A84),DAY('PADD 3 graphs'!$A84)),'Data PADD 3'!$A$8:$A$278,0), MATCH('PADD 3 graphs'!$B$3,'Data PADD 3'!$A$4:$T$4,0)),B83)</f>
        <v>16206</v>
      </c>
      <c r="C84" s="7">
        <f>_xlfn.IFNA(INDEX('Data PADD 3'!$A$7:$B$500,MATCH(DATE('PADD 3 graphs'!C$4,MONTH('PADD 3 graphs'!$A84),DAY('PADD 3 graphs'!$A84)),'Data PADD 3'!$A$8:$A$278,0), MATCH('PADD 3 graphs'!$B$3,'Data PADD 3'!$A$4:$T$4,0)),C83)</f>
        <v>17251</v>
      </c>
      <c r="D84" s="7">
        <f>_xlfn.IFNA(INDEX('Data PADD 3'!$A$7:$B$500,MATCH(DATE('PADD 3 graphs'!D$4,MONTH('PADD 3 graphs'!$A84),DAY('PADD 3 graphs'!$A84)),'Data PADD 3'!$A$8:$A$278,0), MATCH('PADD 3 graphs'!$B$3,'Data PADD 3'!$A$4:$T$4,0)),D83)</f>
        <v>18744</v>
      </c>
      <c r="E84" s="7">
        <f>_xlfn.IFNA(INDEX('Data PADD 3'!$A$7:$B$500,MATCH(DATE('PADD 3 graphs'!E$4,MONTH('PADD 3 graphs'!$A84),DAY('PADD 3 graphs'!$A84)),'Data PADD 3'!$A$8:$A$278,0), MATCH('PADD 3 graphs'!$B$3,'Data PADD 3'!$A$4:$T$4,0)),E83)</f>
        <v>15473</v>
      </c>
      <c r="F84" s="7">
        <f>_xlfn.IFNA(INDEX('Data PADD 3'!$A$7:$B$500,MATCH(DATE('PADD 3 graphs'!F$4,MONTH('PADD 3 graphs'!$A84),DAY('PADD 3 graphs'!$A84)),'Data PADD 3'!$A$8:$A$278,0), MATCH('PADD 3 graphs'!$B$3,'Data PADD 3'!$A$4:$T$4,0)),F83)</f>
        <v>13499</v>
      </c>
      <c r="G84" s="12" t="e">
        <f>_xlfn.IFNA(INDEX('Data PADD 3'!$A$8:$B$500,MATCH(DATE('PADD 3 graphs'!G$4,MONTH('PADD 3 graphs'!$A84),DAY('PADD 3 graphs'!$A84)),'Data PADD 3'!$A$8:$A$278,0), MATCH('PADD 3 graphs'!$B$3,'Data PADD 3'!$A$4:$T$4,0)),G83)</f>
        <v>#N/A</v>
      </c>
      <c r="H84" s="12">
        <f t="shared" si="3"/>
        <v>13499</v>
      </c>
      <c r="I84" s="7">
        <f t="shared" si="4"/>
        <v>18744</v>
      </c>
      <c r="J84" s="7">
        <f t="shared" si="5"/>
        <v>5245</v>
      </c>
    </row>
    <row r="85" spans="1:10">
      <c r="A85" s="9">
        <v>45577</v>
      </c>
      <c r="B85" s="7">
        <f>_xlfn.IFNA(INDEX('Data PADD 3'!$A$7:$B$500,MATCH(DATE('PADD 3 graphs'!B$4,MONTH('PADD 3 graphs'!$A85),DAY('PADD 3 graphs'!$A85)),'Data PADD 3'!$A$8:$A$278,0), MATCH('PADD 3 graphs'!$B$3,'Data PADD 3'!$A$4:$T$4,0)),B84)</f>
        <v>16206</v>
      </c>
      <c r="C85" s="7">
        <f>_xlfn.IFNA(INDEX('Data PADD 3'!$A$7:$B$500,MATCH(DATE('PADD 3 graphs'!C$4,MONTH('PADD 3 graphs'!$A85),DAY('PADD 3 graphs'!$A85)),'Data PADD 3'!$A$8:$A$278,0), MATCH('PADD 3 graphs'!$B$3,'Data PADD 3'!$A$4:$T$4,0)),C84)</f>
        <v>17251</v>
      </c>
      <c r="D85" s="7">
        <f>_xlfn.IFNA(INDEX('Data PADD 3'!$A$7:$B$500,MATCH(DATE('PADD 3 graphs'!D$4,MONTH('PADD 3 graphs'!$A85),DAY('PADD 3 graphs'!$A85)),'Data PADD 3'!$A$8:$A$278,0), MATCH('PADD 3 graphs'!$B$3,'Data PADD 3'!$A$4:$T$4,0)),D84)</f>
        <v>18744</v>
      </c>
      <c r="E85" s="7">
        <f>_xlfn.IFNA(INDEX('Data PADD 3'!$A$7:$B$500,MATCH(DATE('PADD 3 graphs'!E$4,MONTH('PADD 3 graphs'!$A85),DAY('PADD 3 graphs'!$A85)),'Data PADD 3'!$A$8:$A$278,0), MATCH('PADD 3 graphs'!$B$3,'Data PADD 3'!$A$4:$T$4,0)),E84)</f>
        <v>15473</v>
      </c>
      <c r="F85" s="7">
        <f>_xlfn.IFNA(INDEX('Data PADD 3'!$A$7:$B$500,MATCH(DATE('PADD 3 graphs'!F$4,MONTH('PADD 3 graphs'!$A85),DAY('PADD 3 graphs'!$A85)),'Data PADD 3'!$A$8:$A$278,0), MATCH('PADD 3 graphs'!$B$3,'Data PADD 3'!$A$4:$T$4,0)),F84)</f>
        <v>13499</v>
      </c>
      <c r="G85" s="12" t="e">
        <f>_xlfn.IFNA(INDEX('Data PADD 3'!$A$8:$B$500,MATCH(DATE('PADD 3 graphs'!G$4,MONTH('PADD 3 graphs'!$A85),DAY('PADD 3 graphs'!$A85)),'Data PADD 3'!$A$8:$A$278,0), MATCH('PADD 3 graphs'!$B$3,'Data PADD 3'!$A$4:$T$4,0)),G84)</f>
        <v>#N/A</v>
      </c>
      <c r="H85" s="12">
        <f t="shared" si="3"/>
        <v>13499</v>
      </c>
      <c r="I85" s="7">
        <f t="shared" si="4"/>
        <v>18744</v>
      </c>
      <c r="J85" s="7">
        <f t="shared" si="5"/>
        <v>5245</v>
      </c>
    </row>
    <row r="86" spans="1:10">
      <c r="A86" s="9">
        <v>45576</v>
      </c>
      <c r="B86" s="7">
        <f>_xlfn.IFNA(INDEX('Data PADD 3'!$A$7:$B$500,MATCH(DATE('PADD 3 graphs'!B$4,MONTH('PADD 3 graphs'!$A86),DAY('PADD 3 graphs'!$A86)),'Data PADD 3'!$A$8:$A$278,0), MATCH('PADD 3 graphs'!$B$3,'Data PADD 3'!$A$4:$T$4,0)),B85)</f>
        <v>16206</v>
      </c>
      <c r="C86" s="7">
        <f>_xlfn.IFNA(INDEX('Data PADD 3'!$A$7:$B$500,MATCH(DATE('PADD 3 graphs'!C$4,MONTH('PADD 3 graphs'!$A86),DAY('PADD 3 graphs'!$A86)),'Data PADD 3'!$A$8:$A$278,0), MATCH('PADD 3 graphs'!$B$3,'Data PADD 3'!$A$4:$T$4,0)),C85)</f>
        <v>17251</v>
      </c>
      <c r="D86" s="7">
        <f>_xlfn.IFNA(INDEX('Data PADD 3'!$A$7:$B$500,MATCH(DATE('PADD 3 graphs'!D$4,MONTH('PADD 3 graphs'!$A86),DAY('PADD 3 graphs'!$A86)),'Data PADD 3'!$A$8:$A$278,0), MATCH('PADD 3 graphs'!$B$3,'Data PADD 3'!$A$4:$T$4,0)),D85)</f>
        <v>18744</v>
      </c>
      <c r="E86" s="7">
        <f>_xlfn.IFNA(INDEX('Data PADD 3'!$A$7:$B$500,MATCH(DATE('PADD 3 graphs'!E$4,MONTH('PADD 3 graphs'!$A86),DAY('PADD 3 graphs'!$A86)),'Data PADD 3'!$A$8:$A$278,0), MATCH('PADD 3 graphs'!$B$3,'Data PADD 3'!$A$4:$T$4,0)),E85)</f>
        <v>15473</v>
      </c>
      <c r="F86" s="7">
        <f>_xlfn.IFNA(INDEX('Data PADD 3'!$A$7:$B$500,MATCH(DATE('PADD 3 graphs'!F$4,MONTH('PADD 3 graphs'!$A86),DAY('PADD 3 graphs'!$A86)),'Data PADD 3'!$A$8:$A$278,0), MATCH('PADD 3 graphs'!$B$3,'Data PADD 3'!$A$4:$T$4,0)),F85)</f>
        <v>14516</v>
      </c>
      <c r="G86" s="12" t="e">
        <f>_xlfn.IFNA(INDEX('Data PADD 3'!$A$8:$B$500,MATCH(DATE('PADD 3 graphs'!G$4,MONTH('PADD 3 graphs'!$A86),DAY('PADD 3 graphs'!$A86)),'Data PADD 3'!$A$8:$A$278,0), MATCH('PADD 3 graphs'!$B$3,'Data PADD 3'!$A$4:$T$4,0)),G85)</f>
        <v>#N/A</v>
      </c>
      <c r="H86" s="12">
        <f t="shared" si="3"/>
        <v>14516</v>
      </c>
      <c r="I86" s="7">
        <f t="shared" si="4"/>
        <v>18744</v>
      </c>
      <c r="J86" s="7">
        <f t="shared" si="5"/>
        <v>4228</v>
      </c>
    </row>
    <row r="87" spans="1:10">
      <c r="A87" s="9">
        <v>45575</v>
      </c>
      <c r="B87" s="7">
        <f>_xlfn.IFNA(INDEX('Data PADD 3'!$A$7:$B$500,MATCH(DATE('PADD 3 graphs'!B$4,MONTH('PADD 3 graphs'!$A87),DAY('PADD 3 graphs'!$A87)),'Data PADD 3'!$A$8:$A$278,0), MATCH('PADD 3 graphs'!$B$3,'Data PADD 3'!$A$4:$T$4,0)),B86)</f>
        <v>16206</v>
      </c>
      <c r="C87" s="7">
        <f>_xlfn.IFNA(INDEX('Data PADD 3'!$A$7:$B$500,MATCH(DATE('PADD 3 graphs'!C$4,MONTH('PADD 3 graphs'!$A87),DAY('PADD 3 graphs'!$A87)),'Data PADD 3'!$A$8:$A$278,0), MATCH('PADD 3 graphs'!$B$3,'Data PADD 3'!$A$4:$T$4,0)),C86)</f>
        <v>17251</v>
      </c>
      <c r="D87" s="7">
        <f>_xlfn.IFNA(INDEX('Data PADD 3'!$A$7:$B$500,MATCH(DATE('PADD 3 graphs'!D$4,MONTH('PADD 3 graphs'!$A87),DAY('PADD 3 graphs'!$A87)),'Data PADD 3'!$A$8:$A$278,0), MATCH('PADD 3 graphs'!$B$3,'Data PADD 3'!$A$4:$T$4,0)),D86)</f>
        <v>18744</v>
      </c>
      <c r="E87" s="7">
        <f>_xlfn.IFNA(INDEX('Data PADD 3'!$A$7:$B$500,MATCH(DATE('PADD 3 graphs'!E$4,MONTH('PADD 3 graphs'!$A87),DAY('PADD 3 graphs'!$A87)),'Data PADD 3'!$A$8:$A$278,0), MATCH('PADD 3 graphs'!$B$3,'Data PADD 3'!$A$4:$T$4,0)),E86)</f>
        <v>15473</v>
      </c>
      <c r="F87" s="7">
        <f>_xlfn.IFNA(INDEX('Data PADD 3'!$A$7:$B$500,MATCH(DATE('PADD 3 graphs'!F$4,MONTH('PADD 3 graphs'!$A87),DAY('PADD 3 graphs'!$A87)),'Data PADD 3'!$A$8:$A$278,0), MATCH('PADD 3 graphs'!$B$3,'Data PADD 3'!$A$4:$T$4,0)),F86)</f>
        <v>14516</v>
      </c>
      <c r="G87" s="12" t="e">
        <f>_xlfn.IFNA(INDEX('Data PADD 3'!$A$8:$B$500,MATCH(DATE('PADD 3 graphs'!G$4,MONTH('PADD 3 graphs'!$A87),DAY('PADD 3 graphs'!$A87)),'Data PADD 3'!$A$8:$A$278,0), MATCH('PADD 3 graphs'!$B$3,'Data PADD 3'!$A$4:$T$4,0)),G86)</f>
        <v>#N/A</v>
      </c>
      <c r="H87" s="12">
        <f t="shared" si="3"/>
        <v>14516</v>
      </c>
      <c r="I87" s="7">
        <f t="shared" si="4"/>
        <v>18744</v>
      </c>
      <c r="J87" s="7">
        <f t="shared" si="5"/>
        <v>4228</v>
      </c>
    </row>
    <row r="88" spans="1:10">
      <c r="A88" s="9">
        <v>45574</v>
      </c>
      <c r="B88" s="7">
        <f>_xlfn.IFNA(INDEX('Data PADD 3'!$A$7:$B$500,MATCH(DATE('PADD 3 graphs'!B$4,MONTH('PADD 3 graphs'!$A88),DAY('PADD 3 graphs'!$A88)),'Data PADD 3'!$A$8:$A$278,0), MATCH('PADD 3 graphs'!$B$3,'Data PADD 3'!$A$4:$T$4,0)),B87)</f>
        <v>17452</v>
      </c>
      <c r="C88" s="7">
        <f>_xlfn.IFNA(INDEX('Data PADD 3'!$A$7:$B$500,MATCH(DATE('PADD 3 graphs'!C$4,MONTH('PADD 3 graphs'!$A88),DAY('PADD 3 graphs'!$A88)),'Data PADD 3'!$A$8:$A$278,0), MATCH('PADD 3 graphs'!$B$3,'Data PADD 3'!$A$4:$T$4,0)),C87)</f>
        <v>17251</v>
      </c>
      <c r="D88" s="7">
        <f>_xlfn.IFNA(INDEX('Data PADD 3'!$A$7:$B$500,MATCH(DATE('PADD 3 graphs'!D$4,MONTH('PADD 3 graphs'!$A88),DAY('PADD 3 graphs'!$A88)),'Data PADD 3'!$A$8:$A$278,0), MATCH('PADD 3 graphs'!$B$3,'Data PADD 3'!$A$4:$T$4,0)),D87)</f>
        <v>18744</v>
      </c>
      <c r="E88" s="7">
        <f>_xlfn.IFNA(INDEX('Data PADD 3'!$A$7:$B$500,MATCH(DATE('PADD 3 graphs'!E$4,MONTH('PADD 3 graphs'!$A88),DAY('PADD 3 graphs'!$A88)),'Data PADD 3'!$A$8:$A$278,0), MATCH('PADD 3 graphs'!$B$3,'Data PADD 3'!$A$4:$T$4,0)),E87)</f>
        <v>15473</v>
      </c>
      <c r="F88" s="7">
        <f>_xlfn.IFNA(INDEX('Data PADD 3'!$A$7:$B$500,MATCH(DATE('PADD 3 graphs'!F$4,MONTH('PADD 3 graphs'!$A88),DAY('PADD 3 graphs'!$A88)),'Data PADD 3'!$A$8:$A$278,0), MATCH('PADD 3 graphs'!$B$3,'Data PADD 3'!$A$4:$T$4,0)),F87)</f>
        <v>14516</v>
      </c>
      <c r="G88" s="12" t="e">
        <f>_xlfn.IFNA(INDEX('Data PADD 3'!$A$8:$B$500,MATCH(DATE('PADD 3 graphs'!G$4,MONTH('PADD 3 graphs'!$A88),DAY('PADD 3 graphs'!$A88)),'Data PADD 3'!$A$8:$A$278,0), MATCH('PADD 3 graphs'!$B$3,'Data PADD 3'!$A$4:$T$4,0)),G87)</f>
        <v>#N/A</v>
      </c>
      <c r="H88" s="12">
        <f t="shared" si="3"/>
        <v>14516</v>
      </c>
      <c r="I88" s="7">
        <f t="shared" si="4"/>
        <v>18744</v>
      </c>
      <c r="J88" s="7">
        <f t="shared" si="5"/>
        <v>4228</v>
      </c>
    </row>
    <row r="89" spans="1:10">
      <c r="A89" s="9">
        <v>45573</v>
      </c>
      <c r="B89" s="7">
        <f>_xlfn.IFNA(INDEX('Data PADD 3'!$A$7:$B$500,MATCH(DATE('PADD 3 graphs'!B$4,MONTH('PADD 3 graphs'!$A89),DAY('PADD 3 graphs'!$A89)),'Data PADD 3'!$A$8:$A$278,0), MATCH('PADD 3 graphs'!$B$3,'Data PADD 3'!$A$4:$T$4,0)),B88)</f>
        <v>17452</v>
      </c>
      <c r="C89" s="7">
        <f>_xlfn.IFNA(INDEX('Data PADD 3'!$A$7:$B$500,MATCH(DATE('PADD 3 graphs'!C$4,MONTH('PADD 3 graphs'!$A89),DAY('PADD 3 graphs'!$A89)),'Data PADD 3'!$A$8:$A$278,0), MATCH('PADD 3 graphs'!$B$3,'Data PADD 3'!$A$4:$T$4,0)),C88)</f>
        <v>16428</v>
      </c>
      <c r="D89" s="7">
        <f>_xlfn.IFNA(INDEX('Data PADD 3'!$A$7:$B$500,MATCH(DATE('PADD 3 graphs'!D$4,MONTH('PADD 3 graphs'!$A89),DAY('PADD 3 graphs'!$A89)),'Data PADD 3'!$A$8:$A$278,0), MATCH('PADD 3 graphs'!$B$3,'Data PADD 3'!$A$4:$T$4,0)),D88)</f>
        <v>18744</v>
      </c>
      <c r="E89" s="7">
        <f>_xlfn.IFNA(INDEX('Data PADD 3'!$A$7:$B$500,MATCH(DATE('PADD 3 graphs'!E$4,MONTH('PADD 3 graphs'!$A89),DAY('PADD 3 graphs'!$A89)),'Data PADD 3'!$A$8:$A$278,0), MATCH('PADD 3 graphs'!$B$3,'Data PADD 3'!$A$4:$T$4,0)),E88)</f>
        <v>15473</v>
      </c>
      <c r="F89" s="7">
        <f>_xlfn.IFNA(INDEX('Data PADD 3'!$A$7:$B$500,MATCH(DATE('PADD 3 graphs'!F$4,MONTH('PADD 3 graphs'!$A89),DAY('PADD 3 graphs'!$A89)),'Data PADD 3'!$A$8:$A$278,0), MATCH('PADD 3 graphs'!$B$3,'Data PADD 3'!$A$4:$T$4,0)),F88)</f>
        <v>14516</v>
      </c>
      <c r="G89" s="12" t="e">
        <f>_xlfn.IFNA(INDEX('Data PADD 3'!$A$8:$B$500,MATCH(DATE('PADD 3 graphs'!G$4,MONTH('PADD 3 graphs'!$A89),DAY('PADD 3 graphs'!$A89)),'Data PADD 3'!$A$8:$A$278,0), MATCH('PADD 3 graphs'!$B$3,'Data PADD 3'!$A$4:$T$4,0)),G88)</f>
        <v>#N/A</v>
      </c>
      <c r="H89" s="12">
        <f t="shared" si="3"/>
        <v>14516</v>
      </c>
      <c r="I89" s="7">
        <f t="shared" si="4"/>
        <v>18744</v>
      </c>
      <c r="J89" s="7">
        <f t="shared" si="5"/>
        <v>4228</v>
      </c>
    </row>
    <row r="90" spans="1:10">
      <c r="A90" s="9">
        <v>45572</v>
      </c>
      <c r="B90" s="7">
        <f>_xlfn.IFNA(INDEX('Data PADD 3'!$A$7:$B$500,MATCH(DATE('PADD 3 graphs'!B$4,MONTH('PADD 3 graphs'!$A90),DAY('PADD 3 graphs'!$A90)),'Data PADD 3'!$A$8:$A$278,0), MATCH('PADD 3 graphs'!$B$3,'Data PADD 3'!$A$4:$T$4,0)),B89)</f>
        <v>17452</v>
      </c>
      <c r="C90" s="7">
        <f>_xlfn.IFNA(INDEX('Data PADD 3'!$A$7:$B$500,MATCH(DATE('PADD 3 graphs'!C$4,MONTH('PADD 3 graphs'!$A90),DAY('PADD 3 graphs'!$A90)),'Data PADD 3'!$A$8:$A$278,0), MATCH('PADD 3 graphs'!$B$3,'Data PADD 3'!$A$4:$T$4,0)),C89)</f>
        <v>16428</v>
      </c>
      <c r="D90" s="7">
        <f>_xlfn.IFNA(INDEX('Data PADD 3'!$A$7:$B$500,MATCH(DATE('PADD 3 graphs'!D$4,MONTH('PADD 3 graphs'!$A90),DAY('PADD 3 graphs'!$A90)),'Data PADD 3'!$A$8:$A$278,0), MATCH('PADD 3 graphs'!$B$3,'Data PADD 3'!$A$4:$T$4,0)),D89)</f>
        <v>18735</v>
      </c>
      <c r="E90" s="7">
        <f>_xlfn.IFNA(INDEX('Data PADD 3'!$A$7:$B$500,MATCH(DATE('PADD 3 graphs'!E$4,MONTH('PADD 3 graphs'!$A90),DAY('PADD 3 graphs'!$A90)),'Data PADD 3'!$A$8:$A$278,0), MATCH('PADD 3 graphs'!$B$3,'Data PADD 3'!$A$4:$T$4,0)),E89)</f>
        <v>15473</v>
      </c>
      <c r="F90" s="7">
        <f>_xlfn.IFNA(INDEX('Data PADD 3'!$A$7:$B$500,MATCH(DATE('PADD 3 graphs'!F$4,MONTH('PADD 3 graphs'!$A90),DAY('PADD 3 graphs'!$A90)),'Data PADD 3'!$A$8:$A$278,0), MATCH('PADD 3 graphs'!$B$3,'Data PADD 3'!$A$4:$T$4,0)),F89)</f>
        <v>14516</v>
      </c>
      <c r="G90" s="12" t="e">
        <f>_xlfn.IFNA(INDEX('Data PADD 3'!$A$8:$B$500,MATCH(DATE('PADD 3 graphs'!G$4,MONTH('PADD 3 graphs'!$A90),DAY('PADD 3 graphs'!$A90)),'Data PADD 3'!$A$8:$A$278,0), MATCH('PADD 3 graphs'!$B$3,'Data PADD 3'!$A$4:$T$4,0)),G89)</f>
        <v>#N/A</v>
      </c>
      <c r="H90" s="12">
        <f t="shared" si="3"/>
        <v>14516</v>
      </c>
      <c r="I90" s="7">
        <f t="shared" si="4"/>
        <v>18735</v>
      </c>
      <c r="J90" s="7">
        <f t="shared" si="5"/>
        <v>4219</v>
      </c>
    </row>
    <row r="91" spans="1:10">
      <c r="A91" s="9">
        <v>45571</v>
      </c>
      <c r="B91" s="7">
        <f>_xlfn.IFNA(INDEX('Data PADD 3'!$A$7:$B$500,MATCH(DATE('PADD 3 graphs'!B$4,MONTH('PADD 3 graphs'!$A91),DAY('PADD 3 graphs'!$A91)),'Data PADD 3'!$A$8:$A$278,0), MATCH('PADD 3 graphs'!$B$3,'Data PADD 3'!$A$4:$T$4,0)),B90)</f>
        <v>17452</v>
      </c>
      <c r="C91" s="7">
        <f>_xlfn.IFNA(INDEX('Data PADD 3'!$A$7:$B$500,MATCH(DATE('PADD 3 graphs'!C$4,MONTH('PADD 3 graphs'!$A91),DAY('PADD 3 graphs'!$A91)),'Data PADD 3'!$A$8:$A$278,0), MATCH('PADD 3 graphs'!$B$3,'Data PADD 3'!$A$4:$T$4,0)),C90)</f>
        <v>16428</v>
      </c>
      <c r="D91" s="7">
        <f>_xlfn.IFNA(INDEX('Data PADD 3'!$A$7:$B$500,MATCH(DATE('PADD 3 graphs'!D$4,MONTH('PADD 3 graphs'!$A91),DAY('PADD 3 graphs'!$A91)),'Data PADD 3'!$A$8:$A$278,0), MATCH('PADD 3 graphs'!$B$3,'Data PADD 3'!$A$4:$T$4,0)),D90)</f>
        <v>18735</v>
      </c>
      <c r="E91" s="7">
        <f>_xlfn.IFNA(INDEX('Data PADD 3'!$A$7:$B$500,MATCH(DATE('PADD 3 graphs'!E$4,MONTH('PADD 3 graphs'!$A91),DAY('PADD 3 graphs'!$A91)),'Data PADD 3'!$A$8:$A$278,0), MATCH('PADD 3 graphs'!$B$3,'Data PADD 3'!$A$4:$T$4,0)),E90)</f>
        <v>15798</v>
      </c>
      <c r="F91" s="7">
        <f>_xlfn.IFNA(INDEX('Data PADD 3'!$A$7:$B$500,MATCH(DATE('PADD 3 graphs'!F$4,MONTH('PADD 3 graphs'!$A91),DAY('PADD 3 graphs'!$A91)),'Data PADD 3'!$A$8:$A$278,0), MATCH('PADD 3 graphs'!$B$3,'Data PADD 3'!$A$4:$T$4,0)),F90)</f>
        <v>14516</v>
      </c>
      <c r="G91" s="12" t="e">
        <f>_xlfn.IFNA(INDEX('Data PADD 3'!$A$8:$B$500,MATCH(DATE('PADD 3 graphs'!G$4,MONTH('PADD 3 graphs'!$A91),DAY('PADD 3 graphs'!$A91)),'Data PADD 3'!$A$8:$A$278,0), MATCH('PADD 3 graphs'!$B$3,'Data PADD 3'!$A$4:$T$4,0)),G90)</f>
        <v>#N/A</v>
      </c>
      <c r="H91" s="12">
        <f t="shared" si="3"/>
        <v>14516</v>
      </c>
      <c r="I91" s="7">
        <f t="shared" si="4"/>
        <v>18735</v>
      </c>
      <c r="J91" s="7">
        <f t="shared" si="5"/>
        <v>4219</v>
      </c>
    </row>
    <row r="92" spans="1:10">
      <c r="A92" s="9">
        <v>45570</v>
      </c>
      <c r="B92" s="7">
        <f>_xlfn.IFNA(INDEX('Data PADD 3'!$A$7:$B$500,MATCH(DATE('PADD 3 graphs'!B$4,MONTH('PADD 3 graphs'!$A92),DAY('PADD 3 graphs'!$A92)),'Data PADD 3'!$A$8:$A$278,0), MATCH('PADD 3 graphs'!$B$3,'Data PADD 3'!$A$4:$T$4,0)),B91)</f>
        <v>17452</v>
      </c>
      <c r="C92" s="7">
        <f>_xlfn.IFNA(INDEX('Data PADD 3'!$A$7:$B$500,MATCH(DATE('PADD 3 graphs'!C$4,MONTH('PADD 3 graphs'!$A92),DAY('PADD 3 graphs'!$A92)),'Data PADD 3'!$A$8:$A$278,0), MATCH('PADD 3 graphs'!$B$3,'Data PADD 3'!$A$4:$T$4,0)),C91)</f>
        <v>16428</v>
      </c>
      <c r="D92" s="7">
        <f>_xlfn.IFNA(INDEX('Data PADD 3'!$A$7:$B$500,MATCH(DATE('PADD 3 graphs'!D$4,MONTH('PADD 3 graphs'!$A92),DAY('PADD 3 graphs'!$A92)),'Data PADD 3'!$A$8:$A$278,0), MATCH('PADD 3 graphs'!$B$3,'Data PADD 3'!$A$4:$T$4,0)),D91)</f>
        <v>18735</v>
      </c>
      <c r="E92" s="7">
        <f>_xlfn.IFNA(INDEX('Data PADD 3'!$A$7:$B$500,MATCH(DATE('PADD 3 graphs'!E$4,MONTH('PADD 3 graphs'!$A92),DAY('PADD 3 graphs'!$A92)),'Data PADD 3'!$A$8:$A$278,0), MATCH('PADD 3 graphs'!$B$3,'Data PADD 3'!$A$4:$T$4,0)),E91)</f>
        <v>15798</v>
      </c>
      <c r="F92" s="7">
        <f>_xlfn.IFNA(INDEX('Data PADD 3'!$A$7:$B$500,MATCH(DATE('PADD 3 graphs'!F$4,MONTH('PADD 3 graphs'!$A92),DAY('PADD 3 graphs'!$A92)),'Data PADD 3'!$A$8:$A$278,0), MATCH('PADD 3 graphs'!$B$3,'Data PADD 3'!$A$4:$T$4,0)),F91)</f>
        <v>14516</v>
      </c>
      <c r="G92" s="12" t="e">
        <f>_xlfn.IFNA(INDEX('Data PADD 3'!$A$8:$B$500,MATCH(DATE('PADD 3 graphs'!G$4,MONTH('PADD 3 graphs'!$A92),DAY('PADD 3 graphs'!$A92)),'Data PADD 3'!$A$8:$A$278,0), MATCH('PADD 3 graphs'!$B$3,'Data PADD 3'!$A$4:$T$4,0)),G91)</f>
        <v>#N/A</v>
      </c>
      <c r="H92" s="12">
        <f t="shared" si="3"/>
        <v>14516</v>
      </c>
      <c r="I92" s="7">
        <f t="shared" si="4"/>
        <v>18735</v>
      </c>
      <c r="J92" s="7">
        <f t="shared" si="5"/>
        <v>4219</v>
      </c>
    </row>
    <row r="93" spans="1:10">
      <c r="A93" s="9">
        <v>45569</v>
      </c>
      <c r="B93" s="7">
        <f>_xlfn.IFNA(INDEX('Data PADD 3'!$A$7:$B$500,MATCH(DATE('PADD 3 graphs'!B$4,MONTH('PADD 3 graphs'!$A93),DAY('PADD 3 graphs'!$A93)),'Data PADD 3'!$A$8:$A$278,0), MATCH('PADD 3 graphs'!$B$3,'Data PADD 3'!$A$4:$T$4,0)),B92)</f>
        <v>17452</v>
      </c>
      <c r="C93" s="7">
        <f>_xlfn.IFNA(INDEX('Data PADD 3'!$A$7:$B$500,MATCH(DATE('PADD 3 graphs'!C$4,MONTH('PADD 3 graphs'!$A93),DAY('PADD 3 graphs'!$A93)),'Data PADD 3'!$A$8:$A$278,0), MATCH('PADD 3 graphs'!$B$3,'Data PADD 3'!$A$4:$T$4,0)),C92)</f>
        <v>16428</v>
      </c>
      <c r="D93" s="7">
        <f>_xlfn.IFNA(INDEX('Data PADD 3'!$A$7:$B$500,MATCH(DATE('PADD 3 graphs'!D$4,MONTH('PADD 3 graphs'!$A93),DAY('PADD 3 graphs'!$A93)),'Data PADD 3'!$A$8:$A$278,0), MATCH('PADD 3 graphs'!$B$3,'Data PADD 3'!$A$4:$T$4,0)),D92)</f>
        <v>18735</v>
      </c>
      <c r="E93" s="7">
        <f>_xlfn.IFNA(INDEX('Data PADD 3'!$A$7:$B$500,MATCH(DATE('PADD 3 graphs'!E$4,MONTH('PADD 3 graphs'!$A93),DAY('PADD 3 graphs'!$A93)),'Data PADD 3'!$A$8:$A$278,0), MATCH('PADD 3 graphs'!$B$3,'Data PADD 3'!$A$4:$T$4,0)),E92)</f>
        <v>15798</v>
      </c>
      <c r="F93" s="7">
        <f>_xlfn.IFNA(INDEX('Data PADD 3'!$A$7:$B$500,MATCH(DATE('PADD 3 graphs'!F$4,MONTH('PADD 3 graphs'!$A93),DAY('PADD 3 graphs'!$A93)),'Data PADD 3'!$A$8:$A$278,0), MATCH('PADD 3 graphs'!$B$3,'Data PADD 3'!$A$4:$T$4,0)),F92)</f>
        <v>13489</v>
      </c>
      <c r="G93" s="12" t="e">
        <f>_xlfn.IFNA(INDEX('Data PADD 3'!$A$8:$B$500,MATCH(DATE('PADD 3 graphs'!G$4,MONTH('PADD 3 graphs'!$A93),DAY('PADD 3 graphs'!$A93)),'Data PADD 3'!$A$8:$A$278,0), MATCH('PADD 3 graphs'!$B$3,'Data PADD 3'!$A$4:$T$4,0)),G92)</f>
        <v>#N/A</v>
      </c>
      <c r="H93" s="12">
        <f t="shared" si="3"/>
        <v>13489</v>
      </c>
      <c r="I93" s="7">
        <f t="shared" si="4"/>
        <v>18735</v>
      </c>
      <c r="J93" s="7">
        <f t="shared" si="5"/>
        <v>5246</v>
      </c>
    </row>
    <row r="94" spans="1:10">
      <c r="A94" s="9">
        <v>45568</v>
      </c>
      <c r="B94" s="7">
        <f>_xlfn.IFNA(INDEX('Data PADD 3'!$A$7:$B$500,MATCH(DATE('PADD 3 graphs'!B$4,MONTH('PADD 3 graphs'!$A94),DAY('PADD 3 graphs'!$A94)),'Data PADD 3'!$A$8:$A$278,0), MATCH('PADD 3 graphs'!$B$3,'Data PADD 3'!$A$4:$T$4,0)),B93)</f>
        <v>17452</v>
      </c>
      <c r="C94" s="7">
        <f>_xlfn.IFNA(INDEX('Data PADD 3'!$A$7:$B$500,MATCH(DATE('PADD 3 graphs'!C$4,MONTH('PADD 3 graphs'!$A94),DAY('PADD 3 graphs'!$A94)),'Data PADD 3'!$A$8:$A$278,0), MATCH('PADD 3 graphs'!$B$3,'Data PADD 3'!$A$4:$T$4,0)),C93)</f>
        <v>16428</v>
      </c>
      <c r="D94" s="7">
        <f>_xlfn.IFNA(INDEX('Data PADD 3'!$A$7:$B$500,MATCH(DATE('PADD 3 graphs'!D$4,MONTH('PADD 3 graphs'!$A94),DAY('PADD 3 graphs'!$A94)),'Data PADD 3'!$A$8:$A$278,0), MATCH('PADD 3 graphs'!$B$3,'Data PADD 3'!$A$4:$T$4,0)),D93)</f>
        <v>18735</v>
      </c>
      <c r="E94" s="7">
        <f>_xlfn.IFNA(INDEX('Data PADD 3'!$A$7:$B$500,MATCH(DATE('PADD 3 graphs'!E$4,MONTH('PADD 3 graphs'!$A94),DAY('PADD 3 graphs'!$A94)),'Data PADD 3'!$A$8:$A$278,0), MATCH('PADD 3 graphs'!$B$3,'Data PADD 3'!$A$4:$T$4,0)),E93)</f>
        <v>15798</v>
      </c>
      <c r="F94" s="7">
        <f>_xlfn.IFNA(INDEX('Data PADD 3'!$A$7:$B$500,MATCH(DATE('PADD 3 graphs'!F$4,MONTH('PADD 3 graphs'!$A94),DAY('PADD 3 graphs'!$A94)),'Data PADD 3'!$A$8:$A$278,0), MATCH('PADD 3 graphs'!$B$3,'Data PADD 3'!$A$4:$T$4,0)),F93)</f>
        <v>13489</v>
      </c>
      <c r="G94" s="12" t="e">
        <f>_xlfn.IFNA(INDEX('Data PADD 3'!$A$8:$B$500,MATCH(DATE('PADD 3 graphs'!G$4,MONTH('PADD 3 graphs'!$A94),DAY('PADD 3 graphs'!$A94)),'Data PADD 3'!$A$8:$A$278,0), MATCH('PADD 3 graphs'!$B$3,'Data PADD 3'!$A$4:$T$4,0)),G93)</f>
        <v>#N/A</v>
      </c>
      <c r="H94" s="12">
        <f t="shared" si="3"/>
        <v>13489</v>
      </c>
      <c r="I94" s="7">
        <f t="shared" si="4"/>
        <v>18735</v>
      </c>
      <c r="J94" s="7">
        <f t="shared" si="5"/>
        <v>5246</v>
      </c>
    </row>
    <row r="95" spans="1:10">
      <c r="A95" s="9">
        <v>45567</v>
      </c>
      <c r="B95" s="7">
        <f>_xlfn.IFNA(INDEX('Data PADD 3'!$A$7:$B$500,MATCH(DATE('PADD 3 graphs'!B$4,MONTH('PADD 3 graphs'!$A95),DAY('PADD 3 graphs'!$A95)),'Data PADD 3'!$A$8:$A$278,0), MATCH('PADD 3 graphs'!$B$3,'Data PADD 3'!$A$4:$T$4,0)),B94)</f>
        <v>17496</v>
      </c>
      <c r="C95" s="7">
        <f>_xlfn.IFNA(INDEX('Data PADD 3'!$A$7:$B$500,MATCH(DATE('PADD 3 graphs'!C$4,MONTH('PADD 3 graphs'!$A95),DAY('PADD 3 graphs'!$A95)),'Data PADD 3'!$A$8:$A$278,0), MATCH('PADD 3 graphs'!$B$3,'Data PADD 3'!$A$4:$T$4,0)),C94)</f>
        <v>16428</v>
      </c>
      <c r="D95" s="7">
        <f>_xlfn.IFNA(INDEX('Data PADD 3'!$A$7:$B$500,MATCH(DATE('PADD 3 graphs'!D$4,MONTH('PADD 3 graphs'!$A95),DAY('PADD 3 graphs'!$A95)),'Data PADD 3'!$A$8:$A$278,0), MATCH('PADD 3 graphs'!$B$3,'Data PADD 3'!$A$4:$T$4,0)),D94)</f>
        <v>18735</v>
      </c>
      <c r="E95" s="7">
        <f>_xlfn.IFNA(INDEX('Data PADD 3'!$A$7:$B$500,MATCH(DATE('PADD 3 graphs'!E$4,MONTH('PADD 3 graphs'!$A95),DAY('PADD 3 graphs'!$A95)),'Data PADD 3'!$A$8:$A$278,0), MATCH('PADD 3 graphs'!$B$3,'Data PADD 3'!$A$4:$T$4,0)),E94)</f>
        <v>15798</v>
      </c>
      <c r="F95" s="7">
        <f>_xlfn.IFNA(INDEX('Data PADD 3'!$A$7:$B$500,MATCH(DATE('PADD 3 graphs'!F$4,MONTH('PADD 3 graphs'!$A95),DAY('PADD 3 graphs'!$A95)),'Data PADD 3'!$A$8:$A$278,0), MATCH('PADD 3 graphs'!$B$3,'Data PADD 3'!$A$4:$T$4,0)),F94)</f>
        <v>13489</v>
      </c>
      <c r="G95" s="12" t="e">
        <f>_xlfn.IFNA(INDEX('Data PADD 3'!$A$8:$B$500,MATCH(DATE('PADD 3 graphs'!G$4,MONTH('PADD 3 graphs'!$A95),DAY('PADD 3 graphs'!$A95)),'Data PADD 3'!$A$8:$A$278,0), MATCH('PADD 3 graphs'!$B$3,'Data PADD 3'!$A$4:$T$4,0)),G94)</f>
        <v>#N/A</v>
      </c>
      <c r="H95" s="12">
        <f t="shared" si="3"/>
        <v>13489</v>
      </c>
      <c r="I95" s="7">
        <f t="shared" si="4"/>
        <v>18735</v>
      </c>
      <c r="J95" s="7">
        <f t="shared" si="5"/>
        <v>5246</v>
      </c>
    </row>
    <row r="96" spans="1:10">
      <c r="A96" s="9">
        <v>45566</v>
      </c>
      <c r="B96" s="7">
        <f>_xlfn.IFNA(INDEX('Data PADD 3'!$A$7:$B$500,MATCH(DATE('PADD 3 graphs'!B$4,MONTH('PADD 3 graphs'!$A96),DAY('PADD 3 graphs'!$A96)),'Data PADD 3'!$A$8:$A$278,0), MATCH('PADD 3 graphs'!$B$3,'Data PADD 3'!$A$4:$T$4,0)),B95)</f>
        <v>17496</v>
      </c>
      <c r="C96" s="7">
        <f>_xlfn.IFNA(INDEX('Data PADD 3'!$A$7:$B$500,MATCH(DATE('PADD 3 graphs'!C$4,MONTH('PADD 3 graphs'!$A96),DAY('PADD 3 graphs'!$A96)),'Data PADD 3'!$A$8:$A$278,0), MATCH('PADD 3 graphs'!$B$3,'Data PADD 3'!$A$4:$T$4,0)),C95)</f>
        <v>16670</v>
      </c>
      <c r="D96" s="7">
        <f>_xlfn.IFNA(INDEX('Data PADD 3'!$A$7:$B$500,MATCH(DATE('PADD 3 graphs'!D$4,MONTH('PADD 3 graphs'!$A96),DAY('PADD 3 graphs'!$A96)),'Data PADD 3'!$A$8:$A$278,0), MATCH('PADD 3 graphs'!$B$3,'Data PADD 3'!$A$4:$T$4,0)),D95)</f>
        <v>18735</v>
      </c>
      <c r="E96" s="7">
        <f>_xlfn.IFNA(INDEX('Data PADD 3'!$A$7:$B$500,MATCH(DATE('PADD 3 graphs'!E$4,MONTH('PADD 3 graphs'!$A96),DAY('PADD 3 graphs'!$A96)),'Data PADD 3'!$A$8:$A$278,0), MATCH('PADD 3 graphs'!$B$3,'Data PADD 3'!$A$4:$T$4,0)),E95)</f>
        <v>15798</v>
      </c>
      <c r="F96" s="7">
        <f>_xlfn.IFNA(INDEX('Data PADD 3'!$A$7:$B$500,MATCH(DATE('PADD 3 graphs'!F$4,MONTH('PADD 3 graphs'!$A96),DAY('PADD 3 graphs'!$A96)),'Data PADD 3'!$A$8:$A$278,0), MATCH('PADD 3 graphs'!$B$3,'Data PADD 3'!$A$4:$T$4,0)),F95)</f>
        <v>13489</v>
      </c>
      <c r="G96" s="12" t="e">
        <f>_xlfn.IFNA(INDEX('Data PADD 3'!$A$8:$B$500,MATCH(DATE('PADD 3 graphs'!G$4,MONTH('PADD 3 graphs'!$A96),DAY('PADD 3 graphs'!$A96)),'Data PADD 3'!$A$8:$A$278,0), MATCH('PADD 3 graphs'!$B$3,'Data PADD 3'!$A$4:$T$4,0)),G95)</f>
        <v>#N/A</v>
      </c>
      <c r="H96" s="12">
        <f t="shared" si="3"/>
        <v>13489</v>
      </c>
      <c r="I96" s="7">
        <f t="shared" si="4"/>
        <v>18735</v>
      </c>
      <c r="J96" s="7">
        <f t="shared" si="5"/>
        <v>5246</v>
      </c>
    </row>
    <row r="97" spans="1:10">
      <c r="A97" s="9">
        <v>45565</v>
      </c>
      <c r="B97" s="7">
        <f>_xlfn.IFNA(INDEX('Data PADD 3'!$A$7:$B$500,MATCH(DATE('PADD 3 graphs'!B$4,MONTH('PADD 3 graphs'!$A97),DAY('PADD 3 graphs'!$A97)),'Data PADD 3'!$A$8:$A$278,0), MATCH('PADD 3 graphs'!$B$3,'Data PADD 3'!$A$4:$T$4,0)),B96)</f>
        <v>17496</v>
      </c>
      <c r="C97" s="7">
        <f>_xlfn.IFNA(INDEX('Data PADD 3'!$A$7:$B$500,MATCH(DATE('PADD 3 graphs'!C$4,MONTH('PADD 3 graphs'!$A97),DAY('PADD 3 graphs'!$A97)),'Data PADD 3'!$A$8:$A$278,0), MATCH('PADD 3 graphs'!$B$3,'Data PADD 3'!$A$4:$T$4,0)),C96)</f>
        <v>16670</v>
      </c>
      <c r="D97" s="7">
        <f>_xlfn.IFNA(INDEX('Data PADD 3'!$A$7:$B$500,MATCH(DATE('PADD 3 graphs'!D$4,MONTH('PADD 3 graphs'!$A97),DAY('PADD 3 graphs'!$A97)),'Data PADD 3'!$A$8:$A$278,0), MATCH('PADD 3 graphs'!$B$3,'Data PADD 3'!$A$4:$T$4,0)),D96)</f>
        <v>19124</v>
      </c>
      <c r="E97" s="7">
        <f>_xlfn.IFNA(INDEX('Data PADD 3'!$A$7:$B$500,MATCH(DATE('PADD 3 graphs'!E$4,MONTH('PADD 3 graphs'!$A97),DAY('PADD 3 graphs'!$A97)),'Data PADD 3'!$A$8:$A$278,0), MATCH('PADD 3 graphs'!$B$3,'Data PADD 3'!$A$4:$T$4,0)),E96)</f>
        <v>15798</v>
      </c>
      <c r="F97" s="7">
        <f>_xlfn.IFNA(INDEX('Data PADD 3'!$A$7:$B$500,MATCH(DATE('PADD 3 graphs'!F$4,MONTH('PADD 3 graphs'!$A97),DAY('PADD 3 graphs'!$A97)),'Data PADD 3'!$A$8:$A$278,0), MATCH('PADD 3 graphs'!$B$3,'Data PADD 3'!$A$4:$T$4,0)),F96)</f>
        <v>13489</v>
      </c>
      <c r="G97" s="12" t="e">
        <f>_xlfn.IFNA(INDEX('Data PADD 3'!$A$8:$B$500,MATCH(DATE('PADD 3 graphs'!G$4,MONTH('PADD 3 graphs'!$A97),DAY('PADD 3 graphs'!$A97)),'Data PADD 3'!$A$8:$A$278,0), MATCH('PADD 3 graphs'!$B$3,'Data PADD 3'!$A$4:$T$4,0)),G96)</f>
        <v>#N/A</v>
      </c>
      <c r="H97" s="12">
        <f t="shared" si="3"/>
        <v>13489</v>
      </c>
      <c r="I97" s="7">
        <f t="shared" si="4"/>
        <v>19124</v>
      </c>
      <c r="J97" s="7">
        <f t="shared" si="5"/>
        <v>5635</v>
      </c>
    </row>
    <row r="98" spans="1:10">
      <c r="A98" s="9">
        <v>45564</v>
      </c>
      <c r="B98" s="7">
        <f>_xlfn.IFNA(INDEX('Data PADD 3'!$A$7:$B$500,MATCH(DATE('PADD 3 graphs'!B$4,MONTH('PADD 3 graphs'!$A98),DAY('PADD 3 graphs'!$A98)),'Data PADD 3'!$A$8:$A$278,0), MATCH('PADD 3 graphs'!$B$3,'Data PADD 3'!$A$4:$T$4,0)),B97)</f>
        <v>17496</v>
      </c>
      <c r="C98" s="7">
        <f>_xlfn.IFNA(INDEX('Data PADD 3'!$A$7:$B$500,MATCH(DATE('PADD 3 graphs'!C$4,MONTH('PADD 3 graphs'!$A98),DAY('PADD 3 graphs'!$A98)),'Data PADD 3'!$A$8:$A$278,0), MATCH('PADD 3 graphs'!$B$3,'Data PADD 3'!$A$4:$T$4,0)),C97)</f>
        <v>16670</v>
      </c>
      <c r="D98" s="7">
        <f>_xlfn.IFNA(INDEX('Data PADD 3'!$A$7:$B$500,MATCH(DATE('PADD 3 graphs'!D$4,MONTH('PADD 3 graphs'!$A98),DAY('PADD 3 graphs'!$A98)),'Data PADD 3'!$A$8:$A$278,0), MATCH('PADD 3 graphs'!$B$3,'Data PADD 3'!$A$4:$T$4,0)),D97)</f>
        <v>19124</v>
      </c>
      <c r="E98" s="7">
        <f>_xlfn.IFNA(INDEX('Data PADD 3'!$A$7:$B$500,MATCH(DATE('PADD 3 graphs'!E$4,MONTH('PADD 3 graphs'!$A98),DAY('PADD 3 graphs'!$A98)),'Data PADD 3'!$A$8:$A$278,0), MATCH('PADD 3 graphs'!$B$3,'Data PADD 3'!$A$4:$T$4,0)),E97)</f>
        <v>16702</v>
      </c>
      <c r="F98" s="7">
        <f>_xlfn.IFNA(INDEX('Data PADD 3'!$A$7:$B$500,MATCH(DATE('PADD 3 graphs'!F$4,MONTH('PADD 3 graphs'!$A98),DAY('PADD 3 graphs'!$A98)),'Data PADD 3'!$A$8:$A$278,0), MATCH('PADD 3 graphs'!$B$3,'Data PADD 3'!$A$4:$T$4,0)),F97)</f>
        <v>13489</v>
      </c>
      <c r="G98" s="12" t="e">
        <f>_xlfn.IFNA(INDEX('Data PADD 3'!$A$8:$B$500,MATCH(DATE('PADD 3 graphs'!G$4,MONTH('PADD 3 graphs'!$A98),DAY('PADD 3 graphs'!$A98)),'Data PADD 3'!$A$8:$A$278,0), MATCH('PADD 3 graphs'!$B$3,'Data PADD 3'!$A$4:$T$4,0)),G97)</f>
        <v>#N/A</v>
      </c>
      <c r="H98" s="12">
        <f t="shared" si="3"/>
        <v>13489</v>
      </c>
      <c r="I98" s="7">
        <f t="shared" si="4"/>
        <v>19124</v>
      </c>
      <c r="J98" s="7">
        <f t="shared" si="5"/>
        <v>5635</v>
      </c>
    </row>
    <row r="99" spans="1:10">
      <c r="A99" s="9">
        <v>45563</v>
      </c>
      <c r="B99" s="7">
        <f>_xlfn.IFNA(INDEX('Data PADD 3'!$A$7:$B$500,MATCH(DATE('PADD 3 graphs'!B$4,MONTH('PADD 3 graphs'!$A99),DAY('PADD 3 graphs'!$A99)),'Data PADD 3'!$A$8:$A$278,0), MATCH('PADD 3 graphs'!$B$3,'Data PADD 3'!$A$4:$T$4,0)),B98)</f>
        <v>17496</v>
      </c>
      <c r="C99" s="7">
        <f>_xlfn.IFNA(INDEX('Data PADD 3'!$A$7:$B$500,MATCH(DATE('PADD 3 graphs'!C$4,MONTH('PADD 3 graphs'!$A99),DAY('PADD 3 graphs'!$A99)),'Data PADD 3'!$A$8:$A$278,0), MATCH('PADD 3 graphs'!$B$3,'Data PADD 3'!$A$4:$T$4,0)),C98)</f>
        <v>16670</v>
      </c>
      <c r="D99" s="7">
        <f>_xlfn.IFNA(INDEX('Data PADD 3'!$A$7:$B$500,MATCH(DATE('PADD 3 graphs'!D$4,MONTH('PADD 3 graphs'!$A99),DAY('PADD 3 graphs'!$A99)),'Data PADD 3'!$A$8:$A$278,0), MATCH('PADD 3 graphs'!$B$3,'Data PADD 3'!$A$4:$T$4,0)),D98)</f>
        <v>19124</v>
      </c>
      <c r="E99" s="7">
        <f>_xlfn.IFNA(INDEX('Data PADD 3'!$A$7:$B$500,MATCH(DATE('PADD 3 graphs'!E$4,MONTH('PADD 3 graphs'!$A99),DAY('PADD 3 graphs'!$A99)),'Data PADD 3'!$A$8:$A$278,0), MATCH('PADD 3 graphs'!$B$3,'Data PADD 3'!$A$4:$T$4,0)),E98)</f>
        <v>16702</v>
      </c>
      <c r="F99" s="7">
        <f>_xlfn.IFNA(INDEX('Data PADD 3'!$A$7:$B$500,MATCH(DATE('PADD 3 graphs'!F$4,MONTH('PADD 3 graphs'!$A99),DAY('PADD 3 graphs'!$A99)),'Data PADD 3'!$A$8:$A$278,0), MATCH('PADD 3 graphs'!$B$3,'Data PADD 3'!$A$4:$T$4,0)),F98)</f>
        <v>13489</v>
      </c>
      <c r="G99" s="12" t="e">
        <f>_xlfn.IFNA(INDEX('Data PADD 3'!$A$8:$B$500,MATCH(DATE('PADD 3 graphs'!G$4,MONTH('PADD 3 graphs'!$A99),DAY('PADD 3 graphs'!$A99)),'Data PADD 3'!$A$8:$A$278,0), MATCH('PADD 3 graphs'!$B$3,'Data PADD 3'!$A$4:$T$4,0)),G98)</f>
        <v>#N/A</v>
      </c>
      <c r="H99" s="12">
        <f t="shared" si="3"/>
        <v>13489</v>
      </c>
      <c r="I99" s="7">
        <f t="shared" si="4"/>
        <v>19124</v>
      </c>
      <c r="J99" s="7">
        <f t="shared" si="5"/>
        <v>5635</v>
      </c>
    </row>
    <row r="100" spans="1:10">
      <c r="A100" s="9">
        <v>45562</v>
      </c>
      <c r="B100" s="7">
        <f>_xlfn.IFNA(INDEX('Data PADD 3'!$A$7:$B$500,MATCH(DATE('PADD 3 graphs'!B$4,MONTH('PADD 3 graphs'!$A100),DAY('PADD 3 graphs'!$A100)),'Data PADD 3'!$A$8:$A$278,0), MATCH('PADD 3 graphs'!$B$3,'Data PADD 3'!$A$4:$T$4,0)),B99)</f>
        <v>17496</v>
      </c>
      <c r="C100" s="7">
        <f>_xlfn.IFNA(INDEX('Data PADD 3'!$A$7:$B$500,MATCH(DATE('PADD 3 graphs'!C$4,MONTH('PADD 3 graphs'!$A100),DAY('PADD 3 graphs'!$A100)),'Data PADD 3'!$A$8:$A$278,0), MATCH('PADD 3 graphs'!$B$3,'Data PADD 3'!$A$4:$T$4,0)),C99)</f>
        <v>16670</v>
      </c>
      <c r="D100" s="7">
        <f>_xlfn.IFNA(INDEX('Data PADD 3'!$A$7:$B$500,MATCH(DATE('PADD 3 graphs'!D$4,MONTH('PADD 3 graphs'!$A100),DAY('PADD 3 graphs'!$A100)),'Data PADD 3'!$A$8:$A$278,0), MATCH('PADD 3 graphs'!$B$3,'Data PADD 3'!$A$4:$T$4,0)),D99)</f>
        <v>19124</v>
      </c>
      <c r="E100" s="7">
        <f>_xlfn.IFNA(INDEX('Data PADD 3'!$A$7:$B$500,MATCH(DATE('PADD 3 graphs'!E$4,MONTH('PADD 3 graphs'!$A100),DAY('PADD 3 graphs'!$A100)),'Data PADD 3'!$A$8:$A$278,0), MATCH('PADD 3 graphs'!$B$3,'Data PADD 3'!$A$4:$T$4,0)),E99)</f>
        <v>16702</v>
      </c>
      <c r="F100" s="7">
        <f>_xlfn.IFNA(INDEX('Data PADD 3'!$A$7:$B$500,MATCH(DATE('PADD 3 graphs'!F$4,MONTH('PADD 3 graphs'!$A100),DAY('PADD 3 graphs'!$A100)),'Data PADD 3'!$A$8:$A$278,0), MATCH('PADD 3 graphs'!$B$3,'Data PADD 3'!$A$4:$T$4,0)),F99)</f>
        <v>13246</v>
      </c>
      <c r="G100" s="12" t="e">
        <f>_xlfn.IFNA(INDEX('Data PADD 3'!$A$8:$B$500,MATCH(DATE('PADD 3 graphs'!G$4,MONTH('PADD 3 graphs'!$A100),DAY('PADD 3 graphs'!$A100)),'Data PADD 3'!$A$8:$A$278,0), MATCH('PADD 3 graphs'!$B$3,'Data PADD 3'!$A$4:$T$4,0)),G99)</f>
        <v>#N/A</v>
      </c>
      <c r="H100" s="12">
        <f t="shared" si="3"/>
        <v>13246</v>
      </c>
      <c r="I100" s="7">
        <f t="shared" si="4"/>
        <v>19124</v>
      </c>
      <c r="J100" s="7">
        <f t="shared" si="5"/>
        <v>5878</v>
      </c>
    </row>
    <row r="101" spans="1:10">
      <c r="A101" s="9">
        <v>45561</v>
      </c>
      <c r="B101" s="7">
        <f>_xlfn.IFNA(INDEX('Data PADD 3'!$A$7:$B$500,MATCH(DATE('PADD 3 graphs'!B$4,MONTH('PADD 3 graphs'!$A101),DAY('PADD 3 graphs'!$A101)),'Data PADD 3'!$A$8:$A$278,0), MATCH('PADD 3 graphs'!$B$3,'Data PADD 3'!$A$4:$T$4,0)),B100)</f>
        <v>17496</v>
      </c>
      <c r="C101" s="7">
        <f>_xlfn.IFNA(INDEX('Data PADD 3'!$A$7:$B$500,MATCH(DATE('PADD 3 graphs'!C$4,MONTH('PADD 3 graphs'!$A101),DAY('PADD 3 graphs'!$A101)),'Data PADD 3'!$A$8:$A$278,0), MATCH('PADD 3 graphs'!$B$3,'Data PADD 3'!$A$4:$T$4,0)),C100)</f>
        <v>16670</v>
      </c>
      <c r="D101" s="7">
        <f>_xlfn.IFNA(INDEX('Data PADD 3'!$A$7:$B$500,MATCH(DATE('PADD 3 graphs'!D$4,MONTH('PADD 3 graphs'!$A101),DAY('PADD 3 graphs'!$A101)),'Data PADD 3'!$A$8:$A$278,0), MATCH('PADD 3 graphs'!$B$3,'Data PADD 3'!$A$4:$T$4,0)),D100)</f>
        <v>19124</v>
      </c>
      <c r="E101" s="7">
        <f>_xlfn.IFNA(INDEX('Data PADD 3'!$A$7:$B$500,MATCH(DATE('PADD 3 graphs'!E$4,MONTH('PADD 3 graphs'!$A101),DAY('PADD 3 graphs'!$A101)),'Data PADD 3'!$A$8:$A$278,0), MATCH('PADD 3 graphs'!$B$3,'Data PADD 3'!$A$4:$T$4,0)),E100)</f>
        <v>16702</v>
      </c>
      <c r="F101" s="7">
        <f>_xlfn.IFNA(INDEX('Data PADD 3'!$A$7:$B$500,MATCH(DATE('PADD 3 graphs'!F$4,MONTH('PADD 3 graphs'!$A101),DAY('PADD 3 graphs'!$A101)),'Data PADD 3'!$A$8:$A$278,0), MATCH('PADD 3 graphs'!$B$3,'Data PADD 3'!$A$4:$T$4,0)),F100)</f>
        <v>13246</v>
      </c>
      <c r="G101" s="12" t="e">
        <f>_xlfn.IFNA(INDEX('Data PADD 3'!$A$8:$B$500,MATCH(DATE('PADD 3 graphs'!G$4,MONTH('PADD 3 graphs'!$A101),DAY('PADD 3 graphs'!$A101)),'Data PADD 3'!$A$8:$A$278,0), MATCH('PADD 3 graphs'!$B$3,'Data PADD 3'!$A$4:$T$4,0)),G100)</f>
        <v>#N/A</v>
      </c>
      <c r="H101" s="12">
        <f t="shared" si="3"/>
        <v>13246</v>
      </c>
      <c r="I101" s="7">
        <f t="shared" si="4"/>
        <v>19124</v>
      </c>
      <c r="J101" s="7">
        <f t="shared" si="5"/>
        <v>5878</v>
      </c>
    </row>
    <row r="102" spans="1:10">
      <c r="A102" s="9">
        <v>45560</v>
      </c>
      <c r="B102" s="7">
        <f>_xlfn.IFNA(INDEX('Data PADD 3'!$A$7:$B$500,MATCH(DATE('PADD 3 graphs'!B$4,MONTH('PADD 3 graphs'!$A102),DAY('PADD 3 graphs'!$A102)),'Data PADD 3'!$A$8:$A$278,0), MATCH('PADD 3 graphs'!$B$3,'Data PADD 3'!$A$4:$T$4,0)),B101)</f>
        <v>17322</v>
      </c>
      <c r="C102" s="7">
        <f>_xlfn.IFNA(INDEX('Data PADD 3'!$A$7:$B$500,MATCH(DATE('PADD 3 graphs'!C$4,MONTH('PADD 3 graphs'!$A102),DAY('PADD 3 graphs'!$A102)),'Data PADD 3'!$A$8:$A$278,0), MATCH('PADD 3 graphs'!$B$3,'Data PADD 3'!$A$4:$T$4,0)),C101)</f>
        <v>16670</v>
      </c>
      <c r="D102" s="7">
        <f>_xlfn.IFNA(INDEX('Data PADD 3'!$A$7:$B$500,MATCH(DATE('PADD 3 graphs'!D$4,MONTH('PADD 3 graphs'!$A102),DAY('PADD 3 graphs'!$A102)),'Data PADD 3'!$A$8:$A$278,0), MATCH('PADD 3 graphs'!$B$3,'Data PADD 3'!$A$4:$T$4,0)),D101)</f>
        <v>19124</v>
      </c>
      <c r="E102" s="7">
        <f>_xlfn.IFNA(INDEX('Data PADD 3'!$A$7:$B$500,MATCH(DATE('PADD 3 graphs'!E$4,MONTH('PADD 3 graphs'!$A102),DAY('PADD 3 graphs'!$A102)),'Data PADD 3'!$A$8:$A$278,0), MATCH('PADD 3 graphs'!$B$3,'Data PADD 3'!$A$4:$T$4,0)),E101)</f>
        <v>16702</v>
      </c>
      <c r="F102" s="7">
        <f>_xlfn.IFNA(INDEX('Data PADD 3'!$A$7:$B$500,MATCH(DATE('PADD 3 graphs'!F$4,MONTH('PADD 3 graphs'!$A102),DAY('PADD 3 graphs'!$A102)),'Data PADD 3'!$A$8:$A$278,0), MATCH('PADD 3 graphs'!$B$3,'Data PADD 3'!$A$4:$T$4,0)),F101)</f>
        <v>13246</v>
      </c>
      <c r="G102" s="12" t="e">
        <f>_xlfn.IFNA(INDEX('Data PADD 3'!$A$8:$B$500,MATCH(DATE('PADD 3 graphs'!G$4,MONTH('PADD 3 graphs'!$A102),DAY('PADD 3 graphs'!$A102)),'Data PADD 3'!$A$8:$A$278,0), MATCH('PADD 3 graphs'!$B$3,'Data PADD 3'!$A$4:$T$4,0)),G101)</f>
        <v>#N/A</v>
      </c>
      <c r="H102" s="12">
        <f t="shared" si="3"/>
        <v>13246</v>
      </c>
      <c r="I102" s="7">
        <f t="shared" si="4"/>
        <v>19124</v>
      </c>
      <c r="J102" s="7">
        <f t="shared" si="5"/>
        <v>5878</v>
      </c>
    </row>
    <row r="103" spans="1:10">
      <c r="A103" s="9">
        <v>45559</v>
      </c>
      <c r="B103" s="7">
        <f>_xlfn.IFNA(INDEX('Data PADD 3'!$A$7:$B$500,MATCH(DATE('PADD 3 graphs'!B$4,MONTH('PADD 3 graphs'!$A103),DAY('PADD 3 graphs'!$A103)),'Data PADD 3'!$A$8:$A$278,0), MATCH('PADD 3 graphs'!$B$3,'Data PADD 3'!$A$4:$T$4,0)),B102)</f>
        <v>17322</v>
      </c>
      <c r="C103" s="7">
        <f>_xlfn.IFNA(INDEX('Data PADD 3'!$A$7:$B$500,MATCH(DATE('PADD 3 graphs'!C$4,MONTH('PADD 3 graphs'!$A103),DAY('PADD 3 graphs'!$A103)),'Data PADD 3'!$A$8:$A$278,0), MATCH('PADD 3 graphs'!$B$3,'Data PADD 3'!$A$4:$T$4,0)),C102)</f>
        <v>15843</v>
      </c>
      <c r="D103" s="7">
        <f>_xlfn.IFNA(INDEX('Data PADD 3'!$A$7:$B$500,MATCH(DATE('PADD 3 graphs'!D$4,MONTH('PADD 3 graphs'!$A103),DAY('PADD 3 graphs'!$A103)),'Data PADD 3'!$A$8:$A$278,0), MATCH('PADD 3 graphs'!$B$3,'Data PADD 3'!$A$4:$T$4,0)),D102)</f>
        <v>19124</v>
      </c>
      <c r="E103" s="7">
        <f>_xlfn.IFNA(INDEX('Data PADD 3'!$A$7:$B$500,MATCH(DATE('PADD 3 graphs'!E$4,MONTH('PADD 3 graphs'!$A103),DAY('PADD 3 graphs'!$A103)),'Data PADD 3'!$A$8:$A$278,0), MATCH('PADD 3 graphs'!$B$3,'Data PADD 3'!$A$4:$T$4,0)),E102)</f>
        <v>16702</v>
      </c>
      <c r="F103" s="7">
        <f>_xlfn.IFNA(INDEX('Data PADD 3'!$A$7:$B$500,MATCH(DATE('PADD 3 graphs'!F$4,MONTH('PADD 3 graphs'!$A103),DAY('PADD 3 graphs'!$A103)),'Data PADD 3'!$A$8:$A$278,0), MATCH('PADD 3 graphs'!$B$3,'Data PADD 3'!$A$4:$T$4,0)),F102)</f>
        <v>13246</v>
      </c>
      <c r="G103" s="12" t="e">
        <f>_xlfn.IFNA(INDEX('Data PADD 3'!$A$8:$B$500,MATCH(DATE('PADD 3 graphs'!G$4,MONTH('PADD 3 graphs'!$A103),DAY('PADD 3 graphs'!$A103)),'Data PADD 3'!$A$8:$A$278,0), MATCH('PADD 3 graphs'!$B$3,'Data PADD 3'!$A$4:$T$4,0)),G102)</f>
        <v>#N/A</v>
      </c>
      <c r="H103" s="12">
        <f t="shared" si="3"/>
        <v>13246</v>
      </c>
      <c r="I103" s="7">
        <f t="shared" si="4"/>
        <v>19124</v>
      </c>
      <c r="J103" s="7">
        <f t="shared" si="5"/>
        <v>5878</v>
      </c>
    </row>
    <row r="104" spans="1:10">
      <c r="A104" s="9">
        <v>45558</v>
      </c>
      <c r="B104" s="7">
        <f>_xlfn.IFNA(INDEX('Data PADD 3'!$A$7:$B$500,MATCH(DATE('PADD 3 graphs'!B$4,MONTH('PADD 3 graphs'!$A104),DAY('PADD 3 graphs'!$A104)),'Data PADD 3'!$A$8:$A$278,0), MATCH('PADD 3 graphs'!$B$3,'Data PADD 3'!$A$4:$T$4,0)),B103)</f>
        <v>17322</v>
      </c>
      <c r="C104" s="7">
        <f>_xlfn.IFNA(INDEX('Data PADD 3'!$A$7:$B$500,MATCH(DATE('PADD 3 graphs'!C$4,MONTH('PADD 3 graphs'!$A104),DAY('PADD 3 graphs'!$A104)),'Data PADD 3'!$A$8:$A$278,0), MATCH('PADD 3 graphs'!$B$3,'Data PADD 3'!$A$4:$T$4,0)),C103)</f>
        <v>15843</v>
      </c>
      <c r="D104" s="7">
        <f>_xlfn.IFNA(INDEX('Data PADD 3'!$A$7:$B$500,MATCH(DATE('PADD 3 graphs'!D$4,MONTH('PADD 3 graphs'!$A104),DAY('PADD 3 graphs'!$A104)),'Data PADD 3'!$A$8:$A$278,0), MATCH('PADD 3 graphs'!$B$3,'Data PADD 3'!$A$4:$T$4,0)),D103)</f>
        <v>18375</v>
      </c>
      <c r="E104" s="7">
        <f>_xlfn.IFNA(INDEX('Data PADD 3'!$A$7:$B$500,MATCH(DATE('PADD 3 graphs'!E$4,MONTH('PADD 3 graphs'!$A104),DAY('PADD 3 graphs'!$A104)),'Data PADD 3'!$A$8:$A$278,0), MATCH('PADD 3 graphs'!$B$3,'Data PADD 3'!$A$4:$T$4,0)),E103)</f>
        <v>16702</v>
      </c>
      <c r="F104" s="7">
        <f>_xlfn.IFNA(INDEX('Data PADD 3'!$A$7:$B$500,MATCH(DATE('PADD 3 graphs'!F$4,MONTH('PADD 3 graphs'!$A104),DAY('PADD 3 graphs'!$A104)),'Data PADD 3'!$A$8:$A$278,0), MATCH('PADD 3 graphs'!$B$3,'Data PADD 3'!$A$4:$T$4,0)),F103)</f>
        <v>13246</v>
      </c>
      <c r="G104" s="12" t="e">
        <f>_xlfn.IFNA(INDEX('Data PADD 3'!$A$8:$B$500,MATCH(DATE('PADD 3 graphs'!G$4,MONTH('PADD 3 graphs'!$A104),DAY('PADD 3 graphs'!$A104)),'Data PADD 3'!$A$8:$A$278,0), MATCH('PADD 3 graphs'!$B$3,'Data PADD 3'!$A$4:$T$4,0)),G103)</f>
        <v>#N/A</v>
      </c>
      <c r="H104" s="12">
        <f t="shared" si="3"/>
        <v>13246</v>
      </c>
      <c r="I104" s="7">
        <f t="shared" si="4"/>
        <v>18375</v>
      </c>
      <c r="J104" s="7">
        <f t="shared" si="5"/>
        <v>5129</v>
      </c>
    </row>
    <row r="105" spans="1:10">
      <c r="A105" s="9">
        <v>45557</v>
      </c>
      <c r="B105" s="7">
        <f>_xlfn.IFNA(INDEX('Data PADD 3'!$A$7:$B$500,MATCH(DATE('PADD 3 graphs'!B$4,MONTH('PADD 3 graphs'!$A105),DAY('PADD 3 graphs'!$A105)),'Data PADD 3'!$A$8:$A$278,0), MATCH('PADD 3 graphs'!$B$3,'Data PADD 3'!$A$4:$T$4,0)),B104)</f>
        <v>17322</v>
      </c>
      <c r="C105" s="7">
        <f>_xlfn.IFNA(INDEX('Data PADD 3'!$A$7:$B$500,MATCH(DATE('PADD 3 graphs'!C$4,MONTH('PADD 3 graphs'!$A105),DAY('PADD 3 graphs'!$A105)),'Data PADD 3'!$A$8:$A$278,0), MATCH('PADD 3 graphs'!$B$3,'Data PADD 3'!$A$4:$T$4,0)),C104)</f>
        <v>15843</v>
      </c>
      <c r="D105" s="7">
        <f>_xlfn.IFNA(INDEX('Data PADD 3'!$A$7:$B$500,MATCH(DATE('PADD 3 graphs'!D$4,MONTH('PADD 3 graphs'!$A105),DAY('PADD 3 graphs'!$A105)),'Data PADD 3'!$A$8:$A$278,0), MATCH('PADD 3 graphs'!$B$3,'Data PADD 3'!$A$4:$T$4,0)),D104)</f>
        <v>18375</v>
      </c>
      <c r="E105" s="7">
        <f>_xlfn.IFNA(INDEX('Data PADD 3'!$A$7:$B$500,MATCH(DATE('PADD 3 graphs'!E$4,MONTH('PADD 3 graphs'!$A105),DAY('PADD 3 graphs'!$A105)),'Data PADD 3'!$A$8:$A$278,0), MATCH('PADD 3 graphs'!$B$3,'Data PADD 3'!$A$4:$T$4,0)),E104)</f>
        <v>16402</v>
      </c>
      <c r="F105" s="7">
        <f>_xlfn.IFNA(INDEX('Data PADD 3'!$A$7:$B$500,MATCH(DATE('PADD 3 graphs'!F$4,MONTH('PADD 3 graphs'!$A105),DAY('PADD 3 graphs'!$A105)),'Data PADD 3'!$A$8:$A$278,0), MATCH('PADD 3 graphs'!$B$3,'Data PADD 3'!$A$4:$T$4,0)),F104)</f>
        <v>13246</v>
      </c>
      <c r="G105" s="12" t="e">
        <f>_xlfn.IFNA(INDEX('Data PADD 3'!$A$8:$B$500,MATCH(DATE('PADD 3 graphs'!G$4,MONTH('PADD 3 graphs'!$A105),DAY('PADD 3 graphs'!$A105)),'Data PADD 3'!$A$8:$A$278,0), MATCH('PADD 3 graphs'!$B$3,'Data PADD 3'!$A$4:$T$4,0)),G104)</f>
        <v>#N/A</v>
      </c>
      <c r="H105" s="12">
        <f t="shared" si="3"/>
        <v>13246</v>
      </c>
      <c r="I105" s="7">
        <f t="shared" si="4"/>
        <v>18375</v>
      </c>
      <c r="J105" s="7">
        <f t="shared" si="5"/>
        <v>5129</v>
      </c>
    </row>
    <row r="106" spans="1:10">
      <c r="A106" s="9">
        <v>45556</v>
      </c>
      <c r="B106" s="7">
        <f>_xlfn.IFNA(INDEX('Data PADD 3'!$A$7:$B$500,MATCH(DATE('PADD 3 graphs'!B$4,MONTH('PADD 3 graphs'!$A106),DAY('PADD 3 graphs'!$A106)),'Data PADD 3'!$A$8:$A$278,0), MATCH('PADD 3 graphs'!$B$3,'Data PADD 3'!$A$4:$T$4,0)),B105)</f>
        <v>17322</v>
      </c>
      <c r="C106" s="7">
        <f>_xlfn.IFNA(INDEX('Data PADD 3'!$A$7:$B$500,MATCH(DATE('PADD 3 graphs'!C$4,MONTH('PADD 3 graphs'!$A106),DAY('PADD 3 graphs'!$A106)),'Data PADD 3'!$A$8:$A$278,0), MATCH('PADD 3 graphs'!$B$3,'Data PADD 3'!$A$4:$T$4,0)),C105)</f>
        <v>15843</v>
      </c>
      <c r="D106" s="7">
        <f>_xlfn.IFNA(INDEX('Data PADD 3'!$A$7:$B$500,MATCH(DATE('PADD 3 graphs'!D$4,MONTH('PADD 3 graphs'!$A106),DAY('PADD 3 graphs'!$A106)),'Data PADD 3'!$A$8:$A$278,0), MATCH('PADD 3 graphs'!$B$3,'Data PADD 3'!$A$4:$T$4,0)),D105)</f>
        <v>18375</v>
      </c>
      <c r="E106" s="7">
        <f>_xlfn.IFNA(INDEX('Data PADD 3'!$A$7:$B$500,MATCH(DATE('PADD 3 graphs'!E$4,MONTH('PADD 3 graphs'!$A106),DAY('PADD 3 graphs'!$A106)),'Data PADD 3'!$A$8:$A$278,0), MATCH('PADD 3 graphs'!$B$3,'Data PADD 3'!$A$4:$T$4,0)),E105)</f>
        <v>16402</v>
      </c>
      <c r="F106" s="7">
        <f>_xlfn.IFNA(INDEX('Data PADD 3'!$A$7:$B$500,MATCH(DATE('PADD 3 graphs'!F$4,MONTH('PADD 3 graphs'!$A106),DAY('PADD 3 graphs'!$A106)),'Data PADD 3'!$A$8:$A$278,0), MATCH('PADD 3 graphs'!$B$3,'Data PADD 3'!$A$4:$T$4,0)),F105)</f>
        <v>13246</v>
      </c>
      <c r="G106" s="12" t="e">
        <f>_xlfn.IFNA(INDEX('Data PADD 3'!$A$8:$B$500,MATCH(DATE('PADD 3 graphs'!G$4,MONTH('PADD 3 graphs'!$A106),DAY('PADD 3 graphs'!$A106)),'Data PADD 3'!$A$8:$A$278,0), MATCH('PADD 3 graphs'!$B$3,'Data PADD 3'!$A$4:$T$4,0)),G105)</f>
        <v>#N/A</v>
      </c>
      <c r="H106" s="12">
        <f t="shared" si="3"/>
        <v>13246</v>
      </c>
      <c r="I106" s="7">
        <f t="shared" si="4"/>
        <v>18375</v>
      </c>
      <c r="J106" s="7">
        <f t="shared" si="5"/>
        <v>5129</v>
      </c>
    </row>
    <row r="107" spans="1:10">
      <c r="A107" s="9">
        <v>45555</v>
      </c>
      <c r="B107" s="7">
        <f>_xlfn.IFNA(INDEX('Data PADD 3'!$A$7:$B$500,MATCH(DATE('PADD 3 graphs'!B$4,MONTH('PADD 3 graphs'!$A107),DAY('PADD 3 graphs'!$A107)),'Data PADD 3'!$A$8:$A$278,0), MATCH('PADD 3 graphs'!$B$3,'Data PADD 3'!$A$4:$T$4,0)),B106)</f>
        <v>17322</v>
      </c>
      <c r="C107" s="7">
        <f>_xlfn.IFNA(INDEX('Data PADD 3'!$A$7:$B$500,MATCH(DATE('PADD 3 graphs'!C$4,MONTH('PADD 3 graphs'!$A107),DAY('PADD 3 graphs'!$A107)),'Data PADD 3'!$A$8:$A$278,0), MATCH('PADD 3 graphs'!$B$3,'Data PADD 3'!$A$4:$T$4,0)),C106)</f>
        <v>15843</v>
      </c>
      <c r="D107" s="7">
        <f>_xlfn.IFNA(INDEX('Data PADD 3'!$A$7:$B$500,MATCH(DATE('PADD 3 graphs'!D$4,MONTH('PADD 3 graphs'!$A107),DAY('PADD 3 graphs'!$A107)),'Data PADD 3'!$A$8:$A$278,0), MATCH('PADD 3 graphs'!$B$3,'Data PADD 3'!$A$4:$T$4,0)),D106)</f>
        <v>18375</v>
      </c>
      <c r="E107" s="7">
        <f>_xlfn.IFNA(INDEX('Data PADD 3'!$A$7:$B$500,MATCH(DATE('PADD 3 graphs'!E$4,MONTH('PADD 3 graphs'!$A107),DAY('PADD 3 graphs'!$A107)),'Data PADD 3'!$A$8:$A$278,0), MATCH('PADD 3 graphs'!$B$3,'Data PADD 3'!$A$4:$T$4,0)),E106)</f>
        <v>16402</v>
      </c>
      <c r="F107" s="7">
        <f>_xlfn.IFNA(INDEX('Data PADD 3'!$A$7:$B$500,MATCH(DATE('PADD 3 graphs'!F$4,MONTH('PADD 3 graphs'!$A107),DAY('PADD 3 graphs'!$A107)),'Data PADD 3'!$A$8:$A$278,0), MATCH('PADD 3 graphs'!$B$3,'Data PADD 3'!$A$4:$T$4,0)),F106)</f>
        <v>13969</v>
      </c>
      <c r="G107" s="12" t="e">
        <f>_xlfn.IFNA(INDEX('Data PADD 3'!$A$8:$B$500,MATCH(DATE('PADD 3 graphs'!G$4,MONTH('PADD 3 graphs'!$A107),DAY('PADD 3 graphs'!$A107)),'Data PADD 3'!$A$8:$A$278,0), MATCH('PADD 3 graphs'!$B$3,'Data PADD 3'!$A$4:$T$4,0)),G106)</f>
        <v>#N/A</v>
      </c>
      <c r="H107" s="12">
        <f t="shared" si="3"/>
        <v>13969</v>
      </c>
      <c r="I107" s="7">
        <f t="shared" si="4"/>
        <v>18375</v>
      </c>
      <c r="J107" s="7">
        <f t="shared" si="5"/>
        <v>4406</v>
      </c>
    </row>
    <row r="108" spans="1:10">
      <c r="A108" s="9">
        <v>45554</v>
      </c>
      <c r="B108" s="7">
        <f>_xlfn.IFNA(INDEX('Data PADD 3'!$A$7:$B$500,MATCH(DATE('PADD 3 graphs'!B$4,MONTH('PADD 3 graphs'!$A108),DAY('PADD 3 graphs'!$A108)),'Data PADD 3'!$A$8:$A$278,0), MATCH('PADD 3 graphs'!$B$3,'Data PADD 3'!$A$4:$T$4,0)),B107)</f>
        <v>17322</v>
      </c>
      <c r="C108" s="7">
        <f>_xlfn.IFNA(INDEX('Data PADD 3'!$A$7:$B$500,MATCH(DATE('PADD 3 graphs'!C$4,MONTH('PADD 3 graphs'!$A108),DAY('PADD 3 graphs'!$A108)),'Data PADD 3'!$A$8:$A$278,0), MATCH('PADD 3 graphs'!$B$3,'Data PADD 3'!$A$4:$T$4,0)),C107)</f>
        <v>15843</v>
      </c>
      <c r="D108" s="7">
        <f>_xlfn.IFNA(INDEX('Data PADD 3'!$A$7:$B$500,MATCH(DATE('PADD 3 graphs'!D$4,MONTH('PADD 3 graphs'!$A108),DAY('PADD 3 graphs'!$A108)),'Data PADD 3'!$A$8:$A$278,0), MATCH('PADD 3 graphs'!$B$3,'Data PADD 3'!$A$4:$T$4,0)),D107)</f>
        <v>18375</v>
      </c>
      <c r="E108" s="7">
        <f>_xlfn.IFNA(INDEX('Data PADD 3'!$A$7:$B$500,MATCH(DATE('PADD 3 graphs'!E$4,MONTH('PADD 3 graphs'!$A108),DAY('PADD 3 graphs'!$A108)),'Data PADD 3'!$A$8:$A$278,0), MATCH('PADD 3 graphs'!$B$3,'Data PADD 3'!$A$4:$T$4,0)),E107)</f>
        <v>16402</v>
      </c>
      <c r="F108" s="7">
        <f>_xlfn.IFNA(INDEX('Data PADD 3'!$A$7:$B$500,MATCH(DATE('PADD 3 graphs'!F$4,MONTH('PADD 3 graphs'!$A108),DAY('PADD 3 graphs'!$A108)),'Data PADD 3'!$A$8:$A$278,0), MATCH('PADD 3 graphs'!$B$3,'Data PADD 3'!$A$4:$T$4,0)),F107)</f>
        <v>13969</v>
      </c>
      <c r="G108" s="12" t="e">
        <f>_xlfn.IFNA(INDEX('Data PADD 3'!$A$8:$B$500,MATCH(DATE('PADD 3 graphs'!G$4,MONTH('PADD 3 graphs'!$A108),DAY('PADD 3 graphs'!$A108)),'Data PADD 3'!$A$8:$A$278,0), MATCH('PADD 3 graphs'!$B$3,'Data PADD 3'!$A$4:$T$4,0)),G107)</f>
        <v>#N/A</v>
      </c>
      <c r="H108" s="12">
        <f t="shared" si="3"/>
        <v>13969</v>
      </c>
      <c r="I108" s="7">
        <f t="shared" si="4"/>
        <v>18375</v>
      </c>
      <c r="J108" s="7">
        <f t="shared" si="5"/>
        <v>4406</v>
      </c>
    </row>
    <row r="109" spans="1:10">
      <c r="A109" s="9">
        <v>45553</v>
      </c>
      <c r="B109" s="7">
        <f>_xlfn.IFNA(INDEX('Data PADD 3'!$A$7:$B$500,MATCH(DATE('PADD 3 graphs'!B$4,MONTH('PADD 3 graphs'!$A109),DAY('PADD 3 graphs'!$A109)),'Data PADD 3'!$A$8:$A$278,0), MATCH('PADD 3 graphs'!$B$3,'Data PADD 3'!$A$4:$T$4,0)),B108)</f>
        <v>16820</v>
      </c>
      <c r="C109" s="7">
        <f>_xlfn.IFNA(INDEX('Data PADD 3'!$A$7:$B$500,MATCH(DATE('PADD 3 graphs'!C$4,MONTH('PADD 3 graphs'!$A109),DAY('PADD 3 graphs'!$A109)),'Data PADD 3'!$A$8:$A$278,0), MATCH('PADD 3 graphs'!$B$3,'Data PADD 3'!$A$4:$T$4,0)),C108)</f>
        <v>15843</v>
      </c>
      <c r="D109" s="7">
        <f>_xlfn.IFNA(INDEX('Data PADD 3'!$A$7:$B$500,MATCH(DATE('PADD 3 graphs'!D$4,MONTH('PADD 3 graphs'!$A109),DAY('PADD 3 graphs'!$A109)),'Data PADD 3'!$A$8:$A$278,0), MATCH('PADD 3 graphs'!$B$3,'Data PADD 3'!$A$4:$T$4,0)),D108)</f>
        <v>18375</v>
      </c>
      <c r="E109" s="7">
        <f>_xlfn.IFNA(INDEX('Data PADD 3'!$A$7:$B$500,MATCH(DATE('PADD 3 graphs'!E$4,MONTH('PADD 3 graphs'!$A109),DAY('PADD 3 graphs'!$A109)),'Data PADD 3'!$A$8:$A$278,0), MATCH('PADD 3 graphs'!$B$3,'Data PADD 3'!$A$4:$T$4,0)),E108)</f>
        <v>16402</v>
      </c>
      <c r="F109" s="7">
        <f>_xlfn.IFNA(INDEX('Data PADD 3'!$A$7:$B$500,MATCH(DATE('PADD 3 graphs'!F$4,MONTH('PADD 3 graphs'!$A109),DAY('PADD 3 graphs'!$A109)),'Data PADD 3'!$A$8:$A$278,0), MATCH('PADD 3 graphs'!$B$3,'Data PADD 3'!$A$4:$T$4,0)),F108)</f>
        <v>13969</v>
      </c>
      <c r="G109" s="12" t="e">
        <f>_xlfn.IFNA(INDEX('Data PADD 3'!$A$8:$B$500,MATCH(DATE('PADD 3 graphs'!G$4,MONTH('PADD 3 graphs'!$A109),DAY('PADD 3 graphs'!$A109)),'Data PADD 3'!$A$8:$A$278,0), MATCH('PADD 3 graphs'!$B$3,'Data PADD 3'!$A$4:$T$4,0)),G108)</f>
        <v>#N/A</v>
      </c>
      <c r="H109" s="12">
        <f t="shared" si="3"/>
        <v>13969</v>
      </c>
      <c r="I109" s="7">
        <f t="shared" si="4"/>
        <v>18375</v>
      </c>
      <c r="J109" s="7">
        <f t="shared" si="5"/>
        <v>4406</v>
      </c>
    </row>
    <row r="110" spans="1:10">
      <c r="A110" s="9">
        <v>45552</v>
      </c>
      <c r="B110" s="7">
        <f>_xlfn.IFNA(INDEX('Data PADD 3'!$A$7:$B$500,MATCH(DATE('PADD 3 graphs'!B$4,MONTH('PADD 3 graphs'!$A110),DAY('PADD 3 graphs'!$A110)),'Data PADD 3'!$A$8:$A$278,0), MATCH('PADD 3 graphs'!$B$3,'Data PADD 3'!$A$4:$T$4,0)),B109)</f>
        <v>16820</v>
      </c>
      <c r="C110" s="7">
        <f>_xlfn.IFNA(INDEX('Data PADD 3'!$A$7:$B$500,MATCH(DATE('PADD 3 graphs'!C$4,MONTH('PADD 3 graphs'!$A110),DAY('PADD 3 graphs'!$A110)),'Data PADD 3'!$A$8:$A$278,0), MATCH('PADD 3 graphs'!$B$3,'Data PADD 3'!$A$4:$T$4,0)),C109)</f>
        <v>16719</v>
      </c>
      <c r="D110" s="7">
        <f>_xlfn.IFNA(INDEX('Data PADD 3'!$A$7:$B$500,MATCH(DATE('PADD 3 graphs'!D$4,MONTH('PADD 3 graphs'!$A110),DAY('PADD 3 graphs'!$A110)),'Data PADD 3'!$A$8:$A$278,0), MATCH('PADD 3 graphs'!$B$3,'Data PADD 3'!$A$4:$T$4,0)),D109)</f>
        <v>18375</v>
      </c>
      <c r="E110" s="7">
        <f>_xlfn.IFNA(INDEX('Data PADD 3'!$A$7:$B$500,MATCH(DATE('PADD 3 graphs'!E$4,MONTH('PADD 3 graphs'!$A110),DAY('PADD 3 graphs'!$A110)),'Data PADD 3'!$A$8:$A$278,0), MATCH('PADD 3 graphs'!$B$3,'Data PADD 3'!$A$4:$T$4,0)),E109)</f>
        <v>16402</v>
      </c>
      <c r="F110" s="7">
        <f>_xlfn.IFNA(INDEX('Data PADD 3'!$A$7:$B$500,MATCH(DATE('PADD 3 graphs'!F$4,MONTH('PADD 3 graphs'!$A110),DAY('PADD 3 graphs'!$A110)),'Data PADD 3'!$A$8:$A$278,0), MATCH('PADD 3 graphs'!$B$3,'Data PADD 3'!$A$4:$T$4,0)),F109)</f>
        <v>13969</v>
      </c>
      <c r="G110" s="12" t="e">
        <f>_xlfn.IFNA(INDEX('Data PADD 3'!$A$8:$B$500,MATCH(DATE('PADD 3 graphs'!G$4,MONTH('PADD 3 graphs'!$A110),DAY('PADD 3 graphs'!$A110)),'Data PADD 3'!$A$8:$A$278,0), MATCH('PADD 3 graphs'!$B$3,'Data PADD 3'!$A$4:$T$4,0)),G109)</f>
        <v>#N/A</v>
      </c>
      <c r="H110" s="12">
        <f t="shared" si="3"/>
        <v>13969</v>
      </c>
      <c r="I110" s="7">
        <f t="shared" si="4"/>
        <v>18375</v>
      </c>
      <c r="J110" s="7">
        <f t="shared" si="5"/>
        <v>4406</v>
      </c>
    </row>
    <row r="111" spans="1:10">
      <c r="A111" s="9">
        <v>45551</v>
      </c>
      <c r="B111" s="7">
        <f>_xlfn.IFNA(INDEX('Data PADD 3'!$A$7:$B$500,MATCH(DATE('PADD 3 graphs'!B$4,MONTH('PADD 3 graphs'!$A111),DAY('PADD 3 graphs'!$A111)),'Data PADD 3'!$A$8:$A$278,0), MATCH('PADD 3 graphs'!$B$3,'Data PADD 3'!$A$4:$T$4,0)),B110)</f>
        <v>16820</v>
      </c>
      <c r="C111" s="7">
        <f>_xlfn.IFNA(INDEX('Data PADD 3'!$A$7:$B$500,MATCH(DATE('PADD 3 graphs'!C$4,MONTH('PADD 3 graphs'!$A111),DAY('PADD 3 graphs'!$A111)),'Data PADD 3'!$A$8:$A$278,0), MATCH('PADD 3 graphs'!$B$3,'Data PADD 3'!$A$4:$T$4,0)),C110)</f>
        <v>16719</v>
      </c>
      <c r="D111" s="7">
        <f>_xlfn.IFNA(INDEX('Data PADD 3'!$A$7:$B$500,MATCH(DATE('PADD 3 graphs'!D$4,MONTH('PADD 3 graphs'!$A111),DAY('PADD 3 graphs'!$A111)),'Data PADD 3'!$A$8:$A$278,0), MATCH('PADD 3 graphs'!$B$3,'Data PADD 3'!$A$4:$T$4,0)),D110)</f>
        <v>17461</v>
      </c>
      <c r="E111" s="7">
        <f>_xlfn.IFNA(INDEX('Data PADD 3'!$A$7:$B$500,MATCH(DATE('PADD 3 graphs'!E$4,MONTH('PADD 3 graphs'!$A111),DAY('PADD 3 graphs'!$A111)),'Data PADD 3'!$A$8:$A$278,0), MATCH('PADD 3 graphs'!$B$3,'Data PADD 3'!$A$4:$T$4,0)),E110)</f>
        <v>16402</v>
      </c>
      <c r="F111" s="7">
        <f>_xlfn.IFNA(INDEX('Data PADD 3'!$A$7:$B$500,MATCH(DATE('PADD 3 graphs'!F$4,MONTH('PADD 3 graphs'!$A111),DAY('PADD 3 graphs'!$A111)),'Data PADD 3'!$A$8:$A$278,0), MATCH('PADD 3 graphs'!$B$3,'Data PADD 3'!$A$4:$T$4,0)),F110)</f>
        <v>13969</v>
      </c>
      <c r="G111" s="12" t="e">
        <f>_xlfn.IFNA(INDEX('Data PADD 3'!$A$8:$B$500,MATCH(DATE('PADD 3 graphs'!G$4,MONTH('PADD 3 graphs'!$A111),DAY('PADD 3 graphs'!$A111)),'Data PADD 3'!$A$8:$A$278,0), MATCH('PADD 3 graphs'!$B$3,'Data PADD 3'!$A$4:$T$4,0)),G110)</f>
        <v>#N/A</v>
      </c>
      <c r="H111" s="12">
        <f t="shared" si="3"/>
        <v>13969</v>
      </c>
      <c r="I111" s="7">
        <f t="shared" si="4"/>
        <v>17461</v>
      </c>
      <c r="J111" s="7">
        <f t="shared" si="5"/>
        <v>3492</v>
      </c>
    </row>
    <row r="112" spans="1:10">
      <c r="A112" s="9">
        <v>45550</v>
      </c>
      <c r="B112" s="7">
        <f>_xlfn.IFNA(INDEX('Data PADD 3'!$A$7:$B$500,MATCH(DATE('PADD 3 graphs'!B$4,MONTH('PADD 3 graphs'!$A112),DAY('PADD 3 graphs'!$A112)),'Data PADD 3'!$A$8:$A$278,0), MATCH('PADD 3 graphs'!$B$3,'Data PADD 3'!$A$4:$T$4,0)),B111)</f>
        <v>16820</v>
      </c>
      <c r="C112" s="7">
        <f>_xlfn.IFNA(INDEX('Data PADD 3'!$A$7:$B$500,MATCH(DATE('PADD 3 graphs'!C$4,MONTH('PADD 3 graphs'!$A112),DAY('PADD 3 graphs'!$A112)),'Data PADD 3'!$A$8:$A$278,0), MATCH('PADD 3 graphs'!$B$3,'Data PADD 3'!$A$4:$T$4,0)),C111)</f>
        <v>16719</v>
      </c>
      <c r="D112" s="7">
        <f>_xlfn.IFNA(INDEX('Data PADD 3'!$A$7:$B$500,MATCH(DATE('PADD 3 graphs'!D$4,MONTH('PADD 3 graphs'!$A112),DAY('PADD 3 graphs'!$A112)),'Data PADD 3'!$A$8:$A$278,0), MATCH('PADD 3 graphs'!$B$3,'Data PADD 3'!$A$4:$T$4,0)),D111)</f>
        <v>17461</v>
      </c>
      <c r="E112" s="7">
        <f>_xlfn.IFNA(INDEX('Data PADD 3'!$A$7:$B$500,MATCH(DATE('PADD 3 graphs'!E$4,MONTH('PADD 3 graphs'!$A112),DAY('PADD 3 graphs'!$A112)),'Data PADD 3'!$A$8:$A$278,0), MATCH('PADD 3 graphs'!$B$3,'Data PADD 3'!$A$4:$T$4,0)),E111)</f>
        <v>17559</v>
      </c>
      <c r="F112" s="7">
        <f>_xlfn.IFNA(INDEX('Data PADD 3'!$A$7:$B$500,MATCH(DATE('PADD 3 graphs'!F$4,MONTH('PADD 3 graphs'!$A112),DAY('PADD 3 graphs'!$A112)),'Data PADD 3'!$A$8:$A$278,0), MATCH('PADD 3 graphs'!$B$3,'Data PADD 3'!$A$4:$T$4,0)),F111)</f>
        <v>13969</v>
      </c>
      <c r="G112" s="12" t="e">
        <f>_xlfn.IFNA(INDEX('Data PADD 3'!$A$8:$B$500,MATCH(DATE('PADD 3 graphs'!G$4,MONTH('PADD 3 graphs'!$A112),DAY('PADD 3 graphs'!$A112)),'Data PADD 3'!$A$8:$A$278,0), MATCH('PADD 3 graphs'!$B$3,'Data PADD 3'!$A$4:$T$4,0)),G111)</f>
        <v>#N/A</v>
      </c>
      <c r="H112" s="12">
        <f t="shared" si="3"/>
        <v>13969</v>
      </c>
      <c r="I112" s="7">
        <f t="shared" si="4"/>
        <v>17559</v>
      </c>
      <c r="J112" s="7">
        <f t="shared" si="5"/>
        <v>3590</v>
      </c>
    </row>
    <row r="113" spans="1:10">
      <c r="A113" s="9">
        <v>45549</v>
      </c>
      <c r="B113" s="7">
        <f>_xlfn.IFNA(INDEX('Data PADD 3'!$A$7:$B$500,MATCH(DATE('PADD 3 graphs'!B$4,MONTH('PADD 3 graphs'!$A113),DAY('PADD 3 graphs'!$A113)),'Data PADD 3'!$A$8:$A$278,0), MATCH('PADD 3 graphs'!$B$3,'Data PADD 3'!$A$4:$T$4,0)),B112)</f>
        <v>16820</v>
      </c>
      <c r="C113" s="7">
        <f>_xlfn.IFNA(INDEX('Data PADD 3'!$A$7:$B$500,MATCH(DATE('PADD 3 graphs'!C$4,MONTH('PADD 3 graphs'!$A113),DAY('PADD 3 graphs'!$A113)),'Data PADD 3'!$A$8:$A$278,0), MATCH('PADD 3 graphs'!$B$3,'Data PADD 3'!$A$4:$T$4,0)),C112)</f>
        <v>16719</v>
      </c>
      <c r="D113" s="7">
        <f>_xlfn.IFNA(INDEX('Data PADD 3'!$A$7:$B$500,MATCH(DATE('PADD 3 graphs'!D$4,MONTH('PADD 3 graphs'!$A113),DAY('PADD 3 graphs'!$A113)),'Data PADD 3'!$A$8:$A$278,0), MATCH('PADD 3 graphs'!$B$3,'Data PADD 3'!$A$4:$T$4,0)),D112)</f>
        <v>17461</v>
      </c>
      <c r="E113" s="7">
        <f>_xlfn.IFNA(INDEX('Data PADD 3'!$A$7:$B$500,MATCH(DATE('PADD 3 graphs'!E$4,MONTH('PADD 3 graphs'!$A113),DAY('PADD 3 graphs'!$A113)),'Data PADD 3'!$A$8:$A$278,0), MATCH('PADD 3 graphs'!$B$3,'Data PADD 3'!$A$4:$T$4,0)),E112)</f>
        <v>17559</v>
      </c>
      <c r="F113" s="7">
        <f>_xlfn.IFNA(INDEX('Data PADD 3'!$A$7:$B$500,MATCH(DATE('PADD 3 graphs'!F$4,MONTH('PADD 3 graphs'!$A113),DAY('PADD 3 graphs'!$A113)),'Data PADD 3'!$A$8:$A$278,0), MATCH('PADD 3 graphs'!$B$3,'Data PADD 3'!$A$4:$T$4,0)),F112)</f>
        <v>13969</v>
      </c>
      <c r="G113" s="12" t="e">
        <f>_xlfn.IFNA(INDEX('Data PADD 3'!$A$8:$B$500,MATCH(DATE('PADD 3 graphs'!G$4,MONTH('PADD 3 graphs'!$A113),DAY('PADD 3 graphs'!$A113)),'Data PADD 3'!$A$8:$A$278,0), MATCH('PADD 3 graphs'!$B$3,'Data PADD 3'!$A$4:$T$4,0)),G112)</f>
        <v>#N/A</v>
      </c>
      <c r="H113" s="12">
        <f t="shared" si="3"/>
        <v>13969</v>
      </c>
      <c r="I113" s="7">
        <f t="shared" si="4"/>
        <v>17559</v>
      </c>
      <c r="J113" s="7">
        <f t="shared" si="5"/>
        <v>3590</v>
      </c>
    </row>
    <row r="114" spans="1:10">
      <c r="A114" s="9">
        <v>45548</v>
      </c>
      <c r="B114" s="7">
        <f>_xlfn.IFNA(INDEX('Data PADD 3'!$A$7:$B$500,MATCH(DATE('PADD 3 graphs'!B$4,MONTH('PADD 3 graphs'!$A114),DAY('PADD 3 graphs'!$A114)),'Data PADD 3'!$A$8:$A$278,0), MATCH('PADD 3 graphs'!$B$3,'Data PADD 3'!$A$4:$T$4,0)),B113)</f>
        <v>16820</v>
      </c>
      <c r="C114" s="7">
        <f>_xlfn.IFNA(INDEX('Data PADD 3'!$A$7:$B$500,MATCH(DATE('PADD 3 graphs'!C$4,MONTH('PADD 3 graphs'!$A114),DAY('PADD 3 graphs'!$A114)),'Data PADD 3'!$A$8:$A$278,0), MATCH('PADD 3 graphs'!$B$3,'Data PADD 3'!$A$4:$T$4,0)),C113)</f>
        <v>16719</v>
      </c>
      <c r="D114" s="7">
        <f>_xlfn.IFNA(INDEX('Data PADD 3'!$A$7:$B$500,MATCH(DATE('PADD 3 graphs'!D$4,MONTH('PADD 3 graphs'!$A114),DAY('PADD 3 graphs'!$A114)),'Data PADD 3'!$A$8:$A$278,0), MATCH('PADD 3 graphs'!$B$3,'Data PADD 3'!$A$4:$T$4,0)),D113)</f>
        <v>17461</v>
      </c>
      <c r="E114" s="7">
        <f>_xlfn.IFNA(INDEX('Data PADD 3'!$A$7:$B$500,MATCH(DATE('PADD 3 graphs'!E$4,MONTH('PADD 3 graphs'!$A114),DAY('PADD 3 graphs'!$A114)),'Data PADD 3'!$A$8:$A$278,0), MATCH('PADD 3 graphs'!$B$3,'Data PADD 3'!$A$4:$T$4,0)),E113)</f>
        <v>17559</v>
      </c>
      <c r="F114" s="7">
        <f>_xlfn.IFNA(INDEX('Data PADD 3'!$A$7:$B$500,MATCH(DATE('PADD 3 graphs'!F$4,MONTH('PADD 3 graphs'!$A114),DAY('PADD 3 graphs'!$A114)),'Data PADD 3'!$A$8:$A$278,0), MATCH('PADD 3 graphs'!$B$3,'Data PADD 3'!$A$4:$T$4,0)),F113)</f>
        <v>14081</v>
      </c>
      <c r="G114" s="12" t="e">
        <f>_xlfn.IFNA(INDEX('Data PADD 3'!$A$8:$B$500,MATCH(DATE('PADD 3 graphs'!G$4,MONTH('PADD 3 graphs'!$A114),DAY('PADD 3 graphs'!$A114)),'Data PADD 3'!$A$8:$A$278,0), MATCH('PADD 3 graphs'!$B$3,'Data PADD 3'!$A$4:$T$4,0)),G113)</f>
        <v>#N/A</v>
      </c>
      <c r="H114" s="12">
        <f t="shared" si="3"/>
        <v>14081</v>
      </c>
      <c r="I114" s="7">
        <f t="shared" si="4"/>
        <v>17559</v>
      </c>
      <c r="J114" s="7">
        <f t="shared" si="5"/>
        <v>3478</v>
      </c>
    </row>
    <row r="115" spans="1:10">
      <c r="A115" s="9">
        <v>45547</v>
      </c>
      <c r="B115" s="7">
        <f>_xlfn.IFNA(INDEX('Data PADD 3'!$A$7:$B$500,MATCH(DATE('PADD 3 graphs'!B$4,MONTH('PADD 3 graphs'!$A115),DAY('PADD 3 graphs'!$A115)),'Data PADD 3'!$A$8:$A$278,0), MATCH('PADD 3 graphs'!$B$3,'Data PADD 3'!$A$4:$T$4,0)),B114)</f>
        <v>16820</v>
      </c>
      <c r="C115" s="7">
        <f>_xlfn.IFNA(INDEX('Data PADD 3'!$A$7:$B$500,MATCH(DATE('PADD 3 graphs'!C$4,MONTH('PADD 3 graphs'!$A115),DAY('PADD 3 graphs'!$A115)),'Data PADD 3'!$A$8:$A$278,0), MATCH('PADD 3 graphs'!$B$3,'Data PADD 3'!$A$4:$T$4,0)),C114)</f>
        <v>16719</v>
      </c>
      <c r="D115" s="7">
        <f>_xlfn.IFNA(INDEX('Data PADD 3'!$A$7:$B$500,MATCH(DATE('PADD 3 graphs'!D$4,MONTH('PADD 3 graphs'!$A115),DAY('PADD 3 graphs'!$A115)),'Data PADD 3'!$A$8:$A$278,0), MATCH('PADD 3 graphs'!$B$3,'Data PADD 3'!$A$4:$T$4,0)),D114)</f>
        <v>17461</v>
      </c>
      <c r="E115" s="7">
        <f>_xlfn.IFNA(INDEX('Data PADD 3'!$A$7:$B$500,MATCH(DATE('PADD 3 graphs'!E$4,MONTH('PADD 3 graphs'!$A115),DAY('PADD 3 graphs'!$A115)),'Data PADD 3'!$A$8:$A$278,0), MATCH('PADD 3 graphs'!$B$3,'Data PADD 3'!$A$4:$T$4,0)),E114)</f>
        <v>17559</v>
      </c>
      <c r="F115" s="7">
        <f>_xlfn.IFNA(INDEX('Data PADD 3'!$A$7:$B$500,MATCH(DATE('PADD 3 graphs'!F$4,MONTH('PADD 3 graphs'!$A115),DAY('PADD 3 graphs'!$A115)),'Data PADD 3'!$A$8:$A$278,0), MATCH('PADD 3 graphs'!$B$3,'Data PADD 3'!$A$4:$T$4,0)),F114)</f>
        <v>14081</v>
      </c>
      <c r="G115" s="12" t="e">
        <f>_xlfn.IFNA(INDEX('Data PADD 3'!$A$8:$B$500,MATCH(DATE('PADD 3 graphs'!G$4,MONTH('PADD 3 graphs'!$A115),DAY('PADD 3 graphs'!$A115)),'Data PADD 3'!$A$8:$A$278,0), MATCH('PADD 3 graphs'!$B$3,'Data PADD 3'!$A$4:$T$4,0)),G114)</f>
        <v>#N/A</v>
      </c>
      <c r="H115" s="12">
        <f t="shared" si="3"/>
        <v>14081</v>
      </c>
      <c r="I115" s="7">
        <f t="shared" si="4"/>
        <v>17559</v>
      </c>
      <c r="J115" s="7">
        <f t="shared" si="5"/>
        <v>3478</v>
      </c>
    </row>
    <row r="116" spans="1:10">
      <c r="A116" s="9">
        <v>45546</v>
      </c>
      <c r="B116" s="7">
        <f>_xlfn.IFNA(INDEX('Data PADD 3'!$A$7:$B$500,MATCH(DATE('PADD 3 graphs'!B$4,MONTH('PADD 3 graphs'!$A116),DAY('PADD 3 graphs'!$A116)),'Data PADD 3'!$A$8:$A$278,0), MATCH('PADD 3 graphs'!$B$3,'Data PADD 3'!$A$4:$T$4,0)),B115)</f>
        <v>17537</v>
      </c>
      <c r="C116" s="7">
        <f>_xlfn.IFNA(INDEX('Data PADD 3'!$A$7:$B$500,MATCH(DATE('PADD 3 graphs'!C$4,MONTH('PADD 3 graphs'!$A116),DAY('PADD 3 graphs'!$A116)),'Data PADD 3'!$A$8:$A$278,0), MATCH('PADD 3 graphs'!$B$3,'Data PADD 3'!$A$4:$T$4,0)),C115)</f>
        <v>16719</v>
      </c>
      <c r="D116" s="7">
        <f>_xlfn.IFNA(INDEX('Data PADD 3'!$A$7:$B$500,MATCH(DATE('PADD 3 graphs'!D$4,MONTH('PADD 3 graphs'!$A116),DAY('PADD 3 graphs'!$A116)),'Data PADD 3'!$A$8:$A$278,0), MATCH('PADD 3 graphs'!$B$3,'Data PADD 3'!$A$4:$T$4,0)),D115)</f>
        <v>17461</v>
      </c>
      <c r="E116" s="7">
        <f>_xlfn.IFNA(INDEX('Data PADD 3'!$A$7:$B$500,MATCH(DATE('PADD 3 graphs'!E$4,MONTH('PADD 3 graphs'!$A116),DAY('PADD 3 graphs'!$A116)),'Data PADD 3'!$A$8:$A$278,0), MATCH('PADD 3 graphs'!$B$3,'Data PADD 3'!$A$4:$T$4,0)),E115)</f>
        <v>17559</v>
      </c>
      <c r="F116" s="7">
        <f>_xlfn.IFNA(INDEX('Data PADD 3'!$A$7:$B$500,MATCH(DATE('PADD 3 graphs'!F$4,MONTH('PADD 3 graphs'!$A116),DAY('PADD 3 graphs'!$A116)),'Data PADD 3'!$A$8:$A$278,0), MATCH('PADD 3 graphs'!$B$3,'Data PADD 3'!$A$4:$T$4,0)),F115)</f>
        <v>14081</v>
      </c>
      <c r="G116" s="12" t="e">
        <f>_xlfn.IFNA(INDEX('Data PADD 3'!$A$8:$B$500,MATCH(DATE('PADD 3 graphs'!G$4,MONTH('PADD 3 graphs'!$A116),DAY('PADD 3 graphs'!$A116)),'Data PADD 3'!$A$8:$A$278,0), MATCH('PADD 3 graphs'!$B$3,'Data PADD 3'!$A$4:$T$4,0)),G115)</f>
        <v>#N/A</v>
      </c>
      <c r="H116" s="12">
        <f t="shared" si="3"/>
        <v>14081</v>
      </c>
      <c r="I116" s="7">
        <f t="shared" si="4"/>
        <v>17559</v>
      </c>
      <c r="J116" s="7">
        <f t="shared" si="5"/>
        <v>3478</v>
      </c>
    </row>
    <row r="117" spans="1:10">
      <c r="A117" s="9">
        <v>45545</v>
      </c>
      <c r="B117" s="7">
        <f>_xlfn.IFNA(INDEX('Data PADD 3'!$A$7:$B$500,MATCH(DATE('PADD 3 graphs'!B$4,MONTH('PADD 3 graphs'!$A117),DAY('PADD 3 graphs'!$A117)),'Data PADD 3'!$A$8:$A$278,0), MATCH('PADD 3 graphs'!$B$3,'Data PADD 3'!$A$4:$T$4,0)),B116)</f>
        <v>17537</v>
      </c>
      <c r="C117" s="7">
        <f>_xlfn.IFNA(INDEX('Data PADD 3'!$A$7:$B$500,MATCH(DATE('PADD 3 graphs'!C$4,MONTH('PADD 3 graphs'!$A117),DAY('PADD 3 graphs'!$A117)),'Data PADD 3'!$A$8:$A$278,0), MATCH('PADD 3 graphs'!$B$3,'Data PADD 3'!$A$4:$T$4,0)),C116)</f>
        <v>17286</v>
      </c>
      <c r="D117" s="7">
        <f>_xlfn.IFNA(INDEX('Data PADD 3'!$A$7:$B$500,MATCH(DATE('PADD 3 graphs'!D$4,MONTH('PADD 3 graphs'!$A117),DAY('PADD 3 graphs'!$A117)),'Data PADD 3'!$A$8:$A$278,0), MATCH('PADD 3 graphs'!$B$3,'Data PADD 3'!$A$4:$T$4,0)),D116)</f>
        <v>17461</v>
      </c>
      <c r="E117" s="7">
        <f>_xlfn.IFNA(INDEX('Data PADD 3'!$A$7:$B$500,MATCH(DATE('PADD 3 graphs'!E$4,MONTH('PADD 3 graphs'!$A117),DAY('PADD 3 graphs'!$A117)),'Data PADD 3'!$A$8:$A$278,0), MATCH('PADD 3 graphs'!$B$3,'Data PADD 3'!$A$4:$T$4,0)),E116)</f>
        <v>17559</v>
      </c>
      <c r="F117" s="7">
        <f>_xlfn.IFNA(INDEX('Data PADD 3'!$A$7:$B$500,MATCH(DATE('PADD 3 graphs'!F$4,MONTH('PADD 3 graphs'!$A117),DAY('PADD 3 graphs'!$A117)),'Data PADD 3'!$A$8:$A$278,0), MATCH('PADD 3 graphs'!$B$3,'Data PADD 3'!$A$4:$T$4,0)),F116)</f>
        <v>14081</v>
      </c>
      <c r="G117" s="12" t="e">
        <f>_xlfn.IFNA(INDEX('Data PADD 3'!$A$8:$B$500,MATCH(DATE('PADD 3 graphs'!G$4,MONTH('PADD 3 graphs'!$A117),DAY('PADD 3 graphs'!$A117)),'Data PADD 3'!$A$8:$A$278,0), MATCH('PADD 3 graphs'!$B$3,'Data PADD 3'!$A$4:$T$4,0)),G116)</f>
        <v>#N/A</v>
      </c>
      <c r="H117" s="12">
        <f t="shared" si="3"/>
        <v>14081</v>
      </c>
      <c r="I117" s="7">
        <f t="shared" si="4"/>
        <v>17559</v>
      </c>
      <c r="J117" s="7">
        <f t="shared" si="5"/>
        <v>3478</v>
      </c>
    </row>
    <row r="118" spans="1:10">
      <c r="A118" s="9">
        <v>45544</v>
      </c>
      <c r="B118" s="7">
        <f>_xlfn.IFNA(INDEX('Data PADD 3'!$A$7:$B$500,MATCH(DATE('PADD 3 graphs'!B$4,MONTH('PADD 3 graphs'!$A118),DAY('PADD 3 graphs'!$A118)),'Data PADD 3'!$A$8:$A$278,0), MATCH('PADD 3 graphs'!$B$3,'Data PADD 3'!$A$4:$T$4,0)),B117)</f>
        <v>17537</v>
      </c>
      <c r="C118" s="7">
        <f>_xlfn.IFNA(INDEX('Data PADD 3'!$A$7:$B$500,MATCH(DATE('PADD 3 graphs'!C$4,MONTH('PADD 3 graphs'!$A118),DAY('PADD 3 graphs'!$A118)),'Data PADD 3'!$A$8:$A$278,0), MATCH('PADD 3 graphs'!$B$3,'Data PADD 3'!$A$4:$T$4,0)),C117)</f>
        <v>17286</v>
      </c>
      <c r="D118" s="7">
        <f>_xlfn.IFNA(INDEX('Data PADD 3'!$A$7:$B$500,MATCH(DATE('PADD 3 graphs'!D$4,MONTH('PADD 3 graphs'!$A118),DAY('PADD 3 graphs'!$A118)),'Data PADD 3'!$A$8:$A$278,0), MATCH('PADD 3 graphs'!$B$3,'Data PADD 3'!$A$4:$T$4,0)),D117)</f>
        <v>18030</v>
      </c>
      <c r="E118" s="7">
        <f>_xlfn.IFNA(INDEX('Data PADD 3'!$A$7:$B$500,MATCH(DATE('PADD 3 graphs'!E$4,MONTH('PADD 3 graphs'!$A118),DAY('PADD 3 graphs'!$A118)),'Data PADD 3'!$A$8:$A$278,0), MATCH('PADD 3 graphs'!$B$3,'Data PADD 3'!$A$4:$T$4,0)),E117)</f>
        <v>17559</v>
      </c>
      <c r="F118" s="7">
        <f>_xlfn.IFNA(INDEX('Data PADD 3'!$A$7:$B$500,MATCH(DATE('PADD 3 graphs'!F$4,MONTH('PADD 3 graphs'!$A118),DAY('PADD 3 graphs'!$A118)),'Data PADD 3'!$A$8:$A$278,0), MATCH('PADD 3 graphs'!$B$3,'Data PADD 3'!$A$4:$T$4,0)),F117)</f>
        <v>14081</v>
      </c>
      <c r="G118" s="12" t="e">
        <f>_xlfn.IFNA(INDEX('Data PADD 3'!$A$8:$B$500,MATCH(DATE('PADD 3 graphs'!G$4,MONTH('PADD 3 graphs'!$A118),DAY('PADD 3 graphs'!$A118)),'Data PADD 3'!$A$8:$A$278,0), MATCH('PADD 3 graphs'!$B$3,'Data PADD 3'!$A$4:$T$4,0)),G117)</f>
        <v>#N/A</v>
      </c>
      <c r="H118" s="12">
        <f t="shared" si="3"/>
        <v>14081</v>
      </c>
      <c r="I118" s="7">
        <f t="shared" si="4"/>
        <v>18030</v>
      </c>
      <c r="J118" s="7">
        <f t="shared" si="5"/>
        <v>3949</v>
      </c>
    </row>
    <row r="119" spans="1:10">
      <c r="A119" s="9">
        <v>45543</v>
      </c>
      <c r="B119" s="7">
        <f>_xlfn.IFNA(INDEX('Data PADD 3'!$A$7:$B$500,MATCH(DATE('PADD 3 graphs'!B$4,MONTH('PADD 3 graphs'!$A119),DAY('PADD 3 graphs'!$A119)),'Data PADD 3'!$A$8:$A$278,0), MATCH('PADD 3 graphs'!$B$3,'Data PADD 3'!$A$4:$T$4,0)),B118)</f>
        <v>17537</v>
      </c>
      <c r="C119" s="7">
        <f>_xlfn.IFNA(INDEX('Data PADD 3'!$A$7:$B$500,MATCH(DATE('PADD 3 graphs'!C$4,MONTH('PADD 3 graphs'!$A119),DAY('PADD 3 graphs'!$A119)),'Data PADD 3'!$A$8:$A$278,0), MATCH('PADD 3 graphs'!$B$3,'Data PADD 3'!$A$4:$T$4,0)),C118)</f>
        <v>17286</v>
      </c>
      <c r="D119" s="7">
        <f>_xlfn.IFNA(INDEX('Data PADD 3'!$A$7:$B$500,MATCH(DATE('PADD 3 graphs'!D$4,MONTH('PADD 3 graphs'!$A119),DAY('PADD 3 graphs'!$A119)),'Data PADD 3'!$A$8:$A$278,0), MATCH('PADD 3 graphs'!$B$3,'Data PADD 3'!$A$4:$T$4,0)),D118)</f>
        <v>18030</v>
      </c>
      <c r="E119" s="7">
        <f>_xlfn.IFNA(INDEX('Data PADD 3'!$A$7:$B$500,MATCH(DATE('PADD 3 graphs'!E$4,MONTH('PADD 3 graphs'!$A119),DAY('PADD 3 graphs'!$A119)),'Data PADD 3'!$A$8:$A$278,0), MATCH('PADD 3 graphs'!$B$3,'Data PADD 3'!$A$4:$T$4,0)),E118)</f>
        <v>16920</v>
      </c>
      <c r="F119" s="7">
        <f>_xlfn.IFNA(INDEX('Data PADD 3'!$A$7:$B$500,MATCH(DATE('PADD 3 graphs'!F$4,MONTH('PADD 3 graphs'!$A119),DAY('PADD 3 graphs'!$A119)),'Data PADD 3'!$A$8:$A$278,0), MATCH('PADD 3 graphs'!$B$3,'Data PADD 3'!$A$4:$T$4,0)),F118)</f>
        <v>14081</v>
      </c>
      <c r="G119" s="12" t="e">
        <f>_xlfn.IFNA(INDEX('Data PADD 3'!$A$8:$B$500,MATCH(DATE('PADD 3 graphs'!G$4,MONTH('PADD 3 graphs'!$A119),DAY('PADD 3 graphs'!$A119)),'Data PADD 3'!$A$8:$A$278,0), MATCH('PADD 3 graphs'!$B$3,'Data PADD 3'!$A$4:$T$4,0)),G118)</f>
        <v>#N/A</v>
      </c>
      <c r="H119" s="12">
        <f t="shared" si="3"/>
        <v>14081</v>
      </c>
      <c r="I119" s="7">
        <f t="shared" si="4"/>
        <v>18030</v>
      </c>
      <c r="J119" s="7">
        <f t="shared" si="5"/>
        <v>3949</v>
      </c>
    </row>
    <row r="120" spans="1:10">
      <c r="A120" s="9">
        <v>45542</v>
      </c>
      <c r="B120" s="7">
        <f>_xlfn.IFNA(INDEX('Data PADD 3'!$A$7:$B$500,MATCH(DATE('PADD 3 graphs'!B$4,MONTH('PADD 3 graphs'!$A120),DAY('PADD 3 graphs'!$A120)),'Data PADD 3'!$A$8:$A$278,0), MATCH('PADD 3 graphs'!$B$3,'Data PADD 3'!$A$4:$T$4,0)),B119)</f>
        <v>17537</v>
      </c>
      <c r="C120" s="7">
        <f>_xlfn.IFNA(INDEX('Data PADD 3'!$A$7:$B$500,MATCH(DATE('PADD 3 graphs'!C$4,MONTH('PADD 3 graphs'!$A120),DAY('PADD 3 graphs'!$A120)),'Data PADD 3'!$A$8:$A$278,0), MATCH('PADD 3 graphs'!$B$3,'Data PADD 3'!$A$4:$T$4,0)),C119)</f>
        <v>17286</v>
      </c>
      <c r="D120" s="7">
        <f>_xlfn.IFNA(INDEX('Data PADD 3'!$A$7:$B$500,MATCH(DATE('PADD 3 graphs'!D$4,MONTH('PADD 3 graphs'!$A120),DAY('PADD 3 graphs'!$A120)),'Data PADD 3'!$A$8:$A$278,0), MATCH('PADD 3 graphs'!$B$3,'Data PADD 3'!$A$4:$T$4,0)),D119)</f>
        <v>18030</v>
      </c>
      <c r="E120" s="7">
        <f>_xlfn.IFNA(INDEX('Data PADD 3'!$A$7:$B$500,MATCH(DATE('PADD 3 graphs'!E$4,MONTH('PADD 3 graphs'!$A120),DAY('PADD 3 graphs'!$A120)),'Data PADD 3'!$A$8:$A$278,0), MATCH('PADD 3 graphs'!$B$3,'Data PADD 3'!$A$4:$T$4,0)),E119)</f>
        <v>16920</v>
      </c>
      <c r="F120" s="7">
        <f>_xlfn.IFNA(INDEX('Data PADD 3'!$A$7:$B$500,MATCH(DATE('PADD 3 graphs'!F$4,MONTH('PADD 3 graphs'!$A120),DAY('PADD 3 graphs'!$A120)),'Data PADD 3'!$A$8:$A$278,0), MATCH('PADD 3 graphs'!$B$3,'Data PADD 3'!$A$4:$T$4,0)),F119)</f>
        <v>14081</v>
      </c>
      <c r="G120" s="12" t="e">
        <f>_xlfn.IFNA(INDEX('Data PADD 3'!$A$8:$B$500,MATCH(DATE('PADD 3 graphs'!G$4,MONTH('PADD 3 graphs'!$A120),DAY('PADD 3 graphs'!$A120)),'Data PADD 3'!$A$8:$A$278,0), MATCH('PADD 3 graphs'!$B$3,'Data PADD 3'!$A$4:$T$4,0)),G119)</f>
        <v>#N/A</v>
      </c>
      <c r="H120" s="12">
        <f t="shared" si="3"/>
        <v>14081</v>
      </c>
      <c r="I120" s="7">
        <f t="shared" si="4"/>
        <v>18030</v>
      </c>
      <c r="J120" s="7">
        <f t="shared" si="5"/>
        <v>3949</v>
      </c>
    </row>
    <row r="121" spans="1:10">
      <c r="A121" s="9">
        <v>45541</v>
      </c>
      <c r="B121" s="7">
        <f>_xlfn.IFNA(INDEX('Data PADD 3'!$A$7:$B$500,MATCH(DATE('PADD 3 graphs'!B$4,MONTH('PADD 3 graphs'!$A121),DAY('PADD 3 graphs'!$A121)),'Data PADD 3'!$A$8:$A$278,0), MATCH('PADD 3 graphs'!$B$3,'Data PADD 3'!$A$4:$T$4,0)),B120)</f>
        <v>17537</v>
      </c>
      <c r="C121" s="7">
        <f>_xlfn.IFNA(INDEX('Data PADD 3'!$A$7:$B$500,MATCH(DATE('PADD 3 graphs'!C$4,MONTH('PADD 3 graphs'!$A121),DAY('PADD 3 graphs'!$A121)),'Data PADD 3'!$A$8:$A$278,0), MATCH('PADD 3 graphs'!$B$3,'Data PADD 3'!$A$4:$T$4,0)),C120)</f>
        <v>17286</v>
      </c>
      <c r="D121" s="7">
        <f>_xlfn.IFNA(INDEX('Data PADD 3'!$A$7:$B$500,MATCH(DATE('PADD 3 graphs'!D$4,MONTH('PADD 3 graphs'!$A121),DAY('PADD 3 graphs'!$A121)),'Data PADD 3'!$A$8:$A$278,0), MATCH('PADD 3 graphs'!$B$3,'Data PADD 3'!$A$4:$T$4,0)),D120)</f>
        <v>18030</v>
      </c>
      <c r="E121" s="7">
        <f>_xlfn.IFNA(INDEX('Data PADD 3'!$A$7:$B$500,MATCH(DATE('PADD 3 graphs'!E$4,MONTH('PADD 3 graphs'!$A121),DAY('PADD 3 graphs'!$A121)),'Data PADD 3'!$A$8:$A$278,0), MATCH('PADD 3 graphs'!$B$3,'Data PADD 3'!$A$4:$T$4,0)),E120)</f>
        <v>16920</v>
      </c>
      <c r="F121" s="7">
        <f>_xlfn.IFNA(INDEX('Data PADD 3'!$A$7:$B$500,MATCH(DATE('PADD 3 graphs'!F$4,MONTH('PADD 3 graphs'!$A121),DAY('PADD 3 graphs'!$A121)),'Data PADD 3'!$A$8:$A$278,0), MATCH('PADD 3 graphs'!$B$3,'Data PADD 3'!$A$4:$T$4,0)),F120)</f>
        <v>16252</v>
      </c>
      <c r="G121" s="12" t="e">
        <f>_xlfn.IFNA(INDEX('Data PADD 3'!$A$8:$B$500,MATCH(DATE('PADD 3 graphs'!G$4,MONTH('PADD 3 graphs'!$A121),DAY('PADD 3 graphs'!$A121)),'Data PADD 3'!$A$8:$A$278,0), MATCH('PADD 3 graphs'!$B$3,'Data PADD 3'!$A$4:$T$4,0)),G120)</f>
        <v>#N/A</v>
      </c>
      <c r="H121" s="12">
        <f t="shared" si="3"/>
        <v>16252</v>
      </c>
      <c r="I121" s="7">
        <f t="shared" si="4"/>
        <v>18030</v>
      </c>
      <c r="J121" s="7">
        <f t="shared" si="5"/>
        <v>1778</v>
      </c>
    </row>
    <row r="122" spans="1:10">
      <c r="A122" s="9">
        <v>45540</v>
      </c>
      <c r="B122" s="7">
        <f>_xlfn.IFNA(INDEX('Data PADD 3'!$A$7:$B$500,MATCH(DATE('PADD 3 graphs'!B$4,MONTH('PADD 3 graphs'!$A122),DAY('PADD 3 graphs'!$A122)),'Data PADD 3'!$A$8:$A$278,0), MATCH('PADD 3 graphs'!$B$3,'Data PADD 3'!$A$4:$T$4,0)),B121)</f>
        <v>17537</v>
      </c>
      <c r="C122" s="7">
        <f>_xlfn.IFNA(INDEX('Data PADD 3'!$A$7:$B$500,MATCH(DATE('PADD 3 graphs'!C$4,MONTH('PADD 3 graphs'!$A122),DAY('PADD 3 graphs'!$A122)),'Data PADD 3'!$A$8:$A$278,0), MATCH('PADD 3 graphs'!$B$3,'Data PADD 3'!$A$4:$T$4,0)),C121)</f>
        <v>17286</v>
      </c>
      <c r="D122" s="7">
        <f>_xlfn.IFNA(INDEX('Data PADD 3'!$A$7:$B$500,MATCH(DATE('PADD 3 graphs'!D$4,MONTH('PADD 3 graphs'!$A122),DAY('PADD 3 graphs'!$A122)),'Data PADD 3'!$A$8:$A$278,0), MATCH('PADD 3 graphs'!$B$3,'Data PADD 3'!$A$4:$T$4,0)),D121)</f>
        <v>18030</v>
      </c>
      <c r="E122" s="7">
        <f>_xlfn.IFNA(INDEX('Data PADD 3'!$A$7:$B$500,MATCH(DATE('PADD 3 graphs'!E$4,MONTH('PADD 3 graphs'!$A122),DAY('PADD 3 graphs'!$A122)),'Data PADD 3'!$A$8:$A$278,0), MATCH('PADD 3 graphs'!$B$3,'Data PADD 3'!$A$4:$T$4,0)),E121)</f>
        <v>16920</v>
      </c>
      <c r="F122" s="7">
        <f>_xlfn.IFNA(INDEX('Data PADD 3'!$A$7:$B$500,MATCH(DATE('PADD 3 graphs'!F$4,MONTH('PADD 3 graphs'!$A122),DAY('PADD 3 graphs'!$A122)),'Data PADD 3'!$A$8:$A$278,0), MATCH('PADD 3 graphs'!$B$3,'Data PADD 3'!$A$4:$T$4,0)),F121)</f>
        <v>16252</v>
      </c>
      <c r="G122" s="12" t="e">
        <f>_xlfn.IFNA(INDEX('Data PADD 3'!$A$8:$B$500,MATCH(DATE('PADD 3 graphs'!G$4,MONTH('PADD 3 graphs'!$A122),DAY('PADD 3 graphs'!$A122)),'Data PADD 3'!$A$8:$A$278,0), MATCH('PADD 3 graphs'!$B$3,'Data PADD 3'!$A$4:$T$4,0)),G121)</f>
        <v>#N/A</v>
      </c>
      <c r="H122" s="12">
        <f t="shared" si="3"/>
        <v>16252</v>
      </c>
      <c r="I122" s="7">
        <f t="shared" si="4"/>
        <v>18030</v>
      </c>
      <c r="J122" s="7">
        <f t="shared" si="5"/>
        <v>1778</v>
      </c>
    </row>
    <row r="123" spans="1:10">
      <c r="A123" s="9">
        <v>45539</v>
      </c>
      <c r="B123" s="7">
        <f>_xlfn.IFNA(INDEX('Data PADD 3'!$A$7:$B$500,MATCH(DATE('PADD 3 graphs'!B$4,MONTH('PADD 3 graphs'!$A123),DAY('PADD 3 graphs'!$A123)),'Data PADD 3'!$A$8:$A$278,0), MATCH('PADD 3 graphs'!$B$3,'Data PADD 3'!$A$4:$T$4,0)),B122)</f>
        <v>17321</v>
      </c>
      <c r="C123" s="7">
        <f>_xlfn.IFNA(INDEX('Data PADD 3'!$A$7:$B$500,MATCH(DATE('PADD 3 graphs'!C$4,MONTH('PADD 3 graphs'!$A123),DAY('PADD 3 graphs'!$A123)),'Data PADD 3'!$A$8:$A$278,0), MATCH('PADD 3 graphs'!$B$3,'Data PADD 3'!$A$4:$T$4,0)),C122)</f>
        <v>17286</v>
      </c>
      <c r="D123" s="7">
        <f>_xlfn.IFNA(INDEX('Data PADD 3'!$A$7:$B$500,MATCH(DATE('PADD 3 graphs'!D$4,MONTH('PADD 3 graphs'!$A123),DAY('PADD 3 graphs'!$A123)),'Data PADD 3'!$A$8:$A$278,0), MATCH('PADD 3 graphs'!$B$3,'Data PADD 3'!$A$4:$T$4,0)),D122)</f>
        <v>18030</v>
      </c>
      <c r="E123" s="7">
        <f>_xlfn.IFNA(INDEX('Data PADD 3'!$A$7:$B$500,MATCH(DATE('PADD 3 graphs'!E$4,MONTH('PADD 3 graphs'!$A123),DAY('PADD 3 graphs'!$A123)),'Data PADD 3'!$A$8:$A$278,0), MATCH('PADD 3 graphs'!$B$3,'Data PADD 3'!$A$4:$T$4,0)),E122)</f>
        <v>16920</v>
      </c>
      <c r="F123" s="7">
        <f>_xlfn.IFNA(INDEX('Data PADD 3'!$A$7:$B$500,MATCH(DATE('PADD 3 graphs'!F$4,MONTH('PADD 3 graphs'!$A123),DAY('PADD 3 graphs'!$A123)),'Data PADD 3'!$A$8:$A$278,0), MATCH('PADD 3 graphs'!$B$3,'Data PADD 3'!$A$4:$T$4,0)),F122)</f>
        <v>16252</v>
      </c>
      <c r="G123" s="12" t="e">
        <f>_xlfn.IFNA(INDEX('Data PADD 3'!$A$8:$B$500,MATCH(DATE('PADD 3 graphs'!G$4,MONTH('PADD 3 graphs'!$A123),DAY('PADD 3 graphs'!$A123)),'Data PADD 3'!$A$8:$A$278,0), MATCH('PADD 3 graphs'!$B$3,'Data PADD 3'!$A$4:$T$4,0)),G122)</f>
        <v>#N/A</v>
      </c>
      <c r="H123" s="12">
        <f t="shared" si="3"/>
        <v>16252</v>
      </c>
      <c r="I123" s="7">
        <f t="shared" si="4"/>
        <v>18030</v>
      </c>
      <c r="J123" s="7">
        <f t="shared" si="5"/>
        <v>1778</v>
      </c>
    </row>
    <row r="124" spans="1:10">
      <c r="A124" s="9">
        <v>45538</v>
      </c>
      <c r="B124" s="7">
        <f>_xlfn.IFNA(INDEX('Data PADD 3'!$A$7:$B$500,MATCH(DATE('PADD 3 graphs'!B$4,MONTH('PADD 3 graphs'!$A124),DAY('PADD 3 graphs'!$A124)),'Data PADD 3'!$A$8:$A$278,0), MATCH('PADD 3 graphs'!$B$3,'Data PADD 3'!$A$4:$T$4,0)),B123)</f>
        <v>17321</v>
      </c>
      <c r="C124" s="7">
        <f>_xlfn.IFNA(INDEX('Data PADD 3'!$A$7:$B$500,MATCH(DATE('PADD 3 graphs'!C$4,MONTH('PADD 3 graphs'!$A124),DAY('PADD 3 graphs'!$A124)),'Data PADD 3'!$A$8:$A$278,0), MATCH('PADD 3 graphs'!$B$3,'Data PADD 3'!$A$4:$T$4,0)),C123)</f>
        <v>15902</v>
      </c>
      <c r="D124" s="7">
        <f>_xlfn.IFNA(INDEX('Data PADD 3'!$A$7:$B$500,MATCH(DATE('PADD 3 graphs'!D$4,MONTH('PADD 3 graphs'!$A124),DAY('PADD 3 graphs'!$A124)),'Data PADD 3'!$A$8:$A$278,0), MATCH('PADD 3 graphs'!$B$3,'Data PADD 3'!$A$4:$T$4,0)),D123)</f>
        <v>18030</v>
      </c>
      <c r="E124" s="7">
        <f>_xlfn.IFNA(INDEX('Data PADD 3'!$A$7:$B$500,MATCH(DATE('PADD 3 graphs'!E$4,MONTH('PADD 3 graphs'!$A124),DAY('PADD 3 graphs'!$A124)),'Data PADD 3'!$A$8:$A$278,0), MATCH('PADD 3 graphs'!$B$3,'Data PADD 3'!$A$4:$T$4,0)),E123)</f>
        <v>16920</v>
      </c>
      <c r="F124" s="7">
        <f>_xlfn.IFNA(INDEX('Data PADD 3'!$A$7:$B$500,MATCH(DATE('PADD 3 graphs'!F$4,MONTH('PADD 3 graphs'!$A124),DAY('PADD 3 graphs'!$A124)),'Data PADD 3'!$A$8:$A$278,0), MATCH('PADD 3 graphs'!$B$3,'Data PADD 3'!$A$4:$T$4,0)),F123)</f>
        <v>16252</v>
      </c>
      <c r="G124" s="12" t="e">
        <f>_xlfn.IFNA(INDEX('Data PADD 3'!$A$8:$B$500,MATCH(DATE('PADD 3 graphs'!G$4,MONTH('PADD 3 graphs'!$A124),DAY('PADD 3 graphs'!$A124)),'Data PADD 3'!$A$8:$A$278,0), MATCH('PADD 3 graphs'!$B$3,'Data PADD 3'!$A$4:$T$4,0)),G123)</f>
        <v>#N/A</v>
      </c>
      <c r="H124" s="12">
        <f t="shared" si="3"/>
        <v>15902</v>
      </c>
      <c r="I124" s="7">
        <f t="shared" si="4"/>
        <v>18030</v>
      </c>
      <c r="J124" s="7">
        <f t="shared" si="5"/>
        <v>2128</v>
      </c>
    </row>
    <row r="125" spans="1:10">
      <c r="A125" s="9">
        <v>45537</v>
      </c>
      <c r="B125" s="7">
        <f>_xlfn.IFNA(INDEX('Data PADD 3'!$A$7:$B$500,MATCH(DATE('PADD 3 graphs'!B$4,MONTH('PADD 3 graphs'!$A125),DAY('PADD 3 graphs'!$A125)),'Data PADD 3'!$A$8:$A$278,0), MATCH('PADD 3 graphs'!$B$3,'Data PADD 3'!$A$4:$T$4,0)),B124)</f>
        <v>17321</v>
      </c>
      <c r="C125" s="7">
        <f>_xlfn.IFNA(INDEX('Data PADD 3'!$A$7:$B$500,MATCH(DATE('PADD 3 graphs'!C$4,MONTH('PADD 3 graphs'!$A125),DAY('PADD 3 graphs'!$A125)),'Data PADD 3'!$A$8:$A$278,0), MATCH('PADD 3 graphs'!$B$3,'Data PADD 3'!$A$4:$T$4,0)),C124)</f>
        <v>15902</v>
      </c>
      <c r="D125" s="7">
        <f>_xlfn.IFNA(INDEX('Data PADD 3'!$A$7:$B$500,MATCH(DATE('PADD 3 graphs'!D$4,MONTH('PADD 3 graphs'!$A125),DAY('PADD 3 graphs'!$A125)),'Data PADD 3'!$A$8:$A$278,0), MATCH('PADD 3 graphs'!$B$3,'Data PADD 3'!$A$4:$T$4,0)),D124)</f>
        <v>17539</v>
      </c>
      <c r="E125" s="7">
        <f>_xlfn.IFNA(INDEX('Data PADD 3'!$A$7:$B$500,MATCH(DATE('PADD 3 graphs'!E$4,MONTH('PADD 3 graphs'!$A125),DAY('PADD 3 graphs'!$A125)),'Data PADD 3'!$A$8:$A$278,0), MATCH('PADD 3 graphs'!$B$3,'Data PADD 3'!$A$4:$T$4,0)),E124)</f>
        <v>16920</v>
      </c>
      <c r="F125" s="7">
        <f>_xlfn.IFNA(INDEX('Data PADD 3'!$A$7:$B$500,MATCH(DATE('PADD 3 graphs'!F$4,MONTH('PADD 3 graphs'!$A125),DAY('PADD 3 graphs'!$A125)),'Data PADD 3'!$A$8:$A$278,0), MATCH('PADD 3 graphs'!$B$3,'Data PADD 3'!$A$4:$T$4,0)),F124)</f>
        <v>16252</v>
      </c>
      <c r="G125" s="12" t="e">
        <f>_xlfn.IFNA(INDEX('Data PADD 3'!$A$8:$B$500,MATCH(DATE('PADD 3 graphs'!G$4,MONTH('PADD 3 graphs'!$A125),DAY('PADD 3 graphs'!$A125)),'Data PADD 3'!$A$8:$A$278,0), MATCH('PADD 3 graphs'!$B$3,'Data PADD 3'!$A$4:$T$4,0)),G124)</f>
        <v>#N/A</v>
      </c>
      <c r="H125" s="12">
        <f t="shared" si="3"/>
        <v>15902</v>
      </c>
      <c r="I125" s="7">
        <f t="shared" si="4"/>
        <v>17539</v>
      </c>
      <c r="J125" s="7">
        <f t="shared" si="5"/>
        <v>1637</v>
      </c>
    </row>
    <row r="126" spans="1:10">
      <c r="A126" s="9">
        <v>45536</v>
      </c>
      <c r="B126" s="7">
        <f>_xlfn.IFNA(INDEX('Data PADD 3'!$A$7:$B$500,MATCH(DATE('PADD 3 graphs'!B$4,MONTH('PADD 3 graphs'!$A126),DAY('PADD 3 graphs'!$A126)),'Data PADD 3'!$A$8:$A$278,0), MATCH('PADD 3 graphs'!$B$3,'Data PADD 3'!$A$4:$T$4,0)),B125)</f>
        <v>17321</v>
      </c>
      <c r="C126" s="7">
        <f>_xlfn.IFNA(INDEX('Data PADD 3'!$A$7:$B$500,MATCH(DATE('PADD 3 graphs'!C$4,MONTH('PADD 3 graphs'!$A126),DAY('PADD 3 graphs'!$A126)),'Data PADD 3'!$A$8:$A$278,0), MATCH('PADD 3 graphs'!$B$3,'Data PADD 3'!$A$4:$T$4,0)),C125)</f>
        <v>15902</v>
      </c>
      <c r="D126" s="7">
        <f>_xlfn.IFNA(INDEX('Data PADD 3'!$A$7:$B$500,MATCH(DATE('PADD 3 graphs'!D$4,MONTH('PADD 3 graphs'!$A126),DAY('PADD 3 graphs'!$A126)),'Data PADD 3'!$A$8:$A$278,0), MATCH('PADD 3 graphs'!$B$3,'Data PADD 3'!$A$4:$T$4,0)),D125)</f>
        <v>17539</v>
      </c>
      <c r="E126" s="7">
        <f>_xlfn.IFNA(INDEX('Data PADD 3'!$A$7:$B$500,MATCH(DATE('PADD 3 graphs'!E$4,MONTH('PADD 3 graphs'!$A126),DAY('PADD 3 graphs'!$A126)),'Data PADD 3'!$A$8:$A$278,0), MATCH('PADD 3 graphs'!$B$3,'Data PADD 3'!$A$4:$T$4,0)),E125)</f>
        <v>15311</v>
      </c>
      <c r="F126" s="7">
        <f>_xlfn.IFNA(INDEX('Data PADD 3'!$A$7:$B$500,MATCH(DATE('PADD 3 graphs'!F$4,MONTH('PADD 3 graphs'!$A126),DAY('PADD 3 graphs'!$A126)),'Data PADD 3'!$A$8:$A$278,0), MATCH('PADD 3 graphs'!$B$3,'Data PADD 3'!$A$4:$T$4,0)),F125)</f>
        <v>16252</v>
      </c>
      <c r="G126" s="12" t="e">
        <f>_xlfn.IFNA(INDEX('Data PADD 3'!$A$8:$B$500,MATCH(DATE('PADD 3 graphs'!G$4,MONTH('PADD 3 graphs'!$A126),DAY('PADD 3 graphs'!$A126)),'Data PADD 3'!$A$8:$A$278,0), MATCH('PADD 3 graphs'!$B$3,'Data PADD 3'!$A$4:$T$4,0)),G125)</f>
        <v>#N/A</v>
      </c>
      <c r="H126" s="12">
        <f t="shared" si="3"/>
        <v>15311</v>
      </c>
      <c r="I126" s="7">
        <f t="shared" si="4"/>
        <v>17539</v>
      </c>
      <c r="J126" s="7">
        <f t="shared" si="5"/>
        <v>2228</v>
      </c>
    </row>
    <row r="127" spans="1:10">
      <c r="A127" s="9">
        <v>45535</v>
      </c>
      <c r="B127" s="7">
        <f>_xlfn.IFNA(INDEX('Data PADD 3'!$A$7:$B$500,MATCH(DATE('PADD 3 graphs'!B$4,MONTH('PADD 3 graphs'!$A127),DAY('PADD 3 graphs'!$A127)),'Data PADD 3'!$A$8:$A$278,0), MATCH('PADD 3 graphs'!$B$3,'Data PADD 3'!$A$4:$T$4,0)),B126)</f>
        <v>17321</v>
      </c>
      <c r="C127" s="7">
        <f>_xlfn.IFNA(INDEX('Data PADD 3'!$A$7:$B$500,MATCH(DATE('PADD 3 graphs'!C$4,MONTH('PADD 3 graphs'!$A127),DAY('PADD 3 graphs'!$A127)),'Data PADD 3'!$A$8:$A$278,0), MATCH('PADD 3 graphs'!$B$3,'Data PADD 3'!$A$4:$T$4,0)),C126)</f>
        <v>15902</v>
      </c>
      <c r="D127" s="7">
        <f>_xlfn.IFNA(INDEX('Data PADD 3'!$A$7:$B$500,MATCH(DATE('PADD 3 graphs'!D$4,MONTH('PADD 3 graphs'!$A127),DAY('PADD 3 graphs'!$A127)),'Data PADD 3'!$A$8:$A$278,0), MATCH('PADD 3 graphs'!$B$3,'Data PADD 3'!$A$4:$T$4,0)),D126)</f>
        <v>17539</v>
      </c>
      <c r="E127" s="7">
        <f>_xlfn.IFNA(INDEX('Data PADD 3'!$A$7:$B$500,MATCH(DATE('PADD 3 graphs'!E$4,MONTH('PADD 3 graphs'!$A127),DAY('PADD 3 graphs'!$A127)),'Data PADD 3'!$A$8:$A$278,0), MATCH('PADD 3 graphs'!$B$3,'Data PADD 3'!$A$4:$T$4,0)),E126)</f>
        <v>15311</v>
      </c>
      <c r="F127" s="7">
        <f>_xlfn.IFNA(INDEX('Data PADD 3'!$A$7:$B$500,MATCH(DATE('PADD 3 graphs'!F$4,MONTH('PADD 3 graphs'!$A127),DAY('PADD 3 graphs'!$A127)),'Data PADD 3'!$A$8:$A$278,0), MATCH('PADD 3 graphs'!$B$3,'Data PADD 3'!$A$4:$T$4,0)),F126)</f>
        <v>16252</v>
      </c>
      <c r="G127" s="12" t="e">
        <f>_xlfn.IFNA(INDEX('Data PADD 3'!$A$8:$B$500,MATCH(DATE('PADD 3 graphs'!G$4,MONTH('PADD 3 graphs'!$A127),DAY('PADD 3 graphs'!$A127)),'Data PADD 3'!$A$8:$A$278,0), MATCH('PADD 3 graphs'!$B$3,'Data PADD 3'!$A$4:$T$4,0)),G126)</f>
        <v>#N/A</v>
      </c>
      <c r="H127" s="12">
        <f t="shared" si="3"/>
        <v>15311</v>
      </c>
      <c r="I127" s="7">
        <f t="shared" si="4"/>
        <v>17539</v>
      </c>
      <c r="J127" s="7">
        <f t="shared" si="5"/>
        <v>2228</v>
      </c>
    </row>
    <row r="128" spans="1:10">
      <c r="A128" s="9">
        <v>45534</v>
      </c>
      <c r="B128" s="7">
        <f>_xlfn.IFNA(INDEX('Data PADD 3'!$A$7:$B$500,MATCH(DATE('PADD 3 graphs'!B$4,MONTH('PADD 3 graphs'!$A128),DAY('PADD 3 graphs'!$A128)),'Data PADD 3'!$A$8:$A$278,0), MATCH('PADD 3 graphs'!$B$3,'Data PADD 3'!$A$4:$T$4,0)),B127)</f>
        <v>17321</v>
      </c>
      <c r="C128" s="7">
        <f>_xlfn.IFNA(INDEX('Data PADD 3'!$A$7:$B$500,MATCH(DATE('PADD 3 graphs'!C$4,MONTH('PADD 3 graphs'!$A128),DAY('PADD 3 graphs'!$A128)),'Data PADD 3'!$A$8:$A$278,0), MATCH('PADD 3 graphs'!$B$3,'Data PADD 3'!$A$4:$T$4,0)),C127)</f>
        <v>15902</v>
      </c>
      <c r="D128" s="7">
        <f>_xlfn.IFNA(INDEX('Data PADD 3'!$A$7:$B$500,MATCH(DATE('PADD 3 graphs'!D$4,MONTH('PADD 3 graphs'!$A128),DAY('PADD 3 graphs'!$A128)),'Data PADD 3'!$A$8:$A$278,0), MATCH('PADD 3 graphs'!$B$3,'Data PADD 3'!$A$4:$T$4,0)),D127)</f>
        <v>17539</v>
      </c>
      <c r="E128" s="7">
        <f>_xlfn.IFNA(INDEX('Data PADD 3'!$A$7:$B$500,MATCH(DATE('PADD 3 graphs'!E$4,MONTH('PADD 3 graphs'!$A128),DAY('PADD 3 graphs'!$A128)),'Data PADD 3'!$A$8:$A$278,0), MATCH('PADD 3 graphs'!$B$3,'Data PADD 3'!$A$4:$T$4,0)),E127)</f>
        <v>15311</v>
      </c>
      <c r="F128" s="7">
        <f>_xlfn.IFNA(INDEX('Data PADD 3'!$A$7:$B$500,MATCH(DATE('PADD 3 graphs'!F$4,MONTH('PADD 3 graphs'!$A128),DAY('PADD 3 graphs'!$A128)),'Data PADD 3'!$A$8:$A$278,0), MATCH('PADD 3 graphs'!$B$3,'Data PADD 3'!$A$4:$T$4,0)),F127)</f>
        <v>15718</v>
      </c>
      <c r="G128" s="12" t="e">
        <f>_xlfn.IFNA(INDEX('Data PADD 3'!$A$8:$B$500,MATCH(DATE('PADD 3 graphs'!G$4,MONTH('PADD 3 graphs'!$A128),DAY('PADD 3 graphs'!$A128)),'Data PADD 3'!$A$8:$A$278,0), MATCH('PADD 3 graphs'!$B$3,'Data PADD 3'!$A$4:$T$4,0)),G127)</f>
        <v>#N/A</v>
      </c>
      <c r="H128" s="12">
        <f t="shared" si="3"/>
        <v>15311</v>
      </c>
      <c r="I128" s="7">
        <f t="shared" si="4"/>
        <v>17539</v>
      </c>
      <c r="J128" s="7">
        <f t="shared" si="5"/>
        <v>2228</v>
      </c>
    </row>
    <row r="129" spans="1:10">
      <c r="A129" s="9">
        <v>45533</v>
      </c>
      <c r="B129" s="7">
        <f>_xlfn.IFNA(INDEX('Data PADD 3'!$A$7:$B$500,MATCH(DATE('PADD 3 graphs'!B$4,MONTH('PADD 3 graphs'!$A129),DAY('PADD 3 graphs'!$A129)),'Data PADD 3'!$A$8:$A$278,0), MATCH('PADD 3 graphs'!$B$3,'Data PADD 3'!$A$4:$T$4,0)),B128)</f>
        <v>17321</v>
      </c>
      <c r="C129" s="7">
        <f>_xlfn.IFNA(INDEX('Data PADD 3'!$A$7:$B$500,MATCH(DATE('PADD 3 graphs'!C$4,MONTH('PADD 3 graphs'!$A129),DAY('PADD 3 graphs'!$A129)),'Data PADD 3'!$A$8:$A$278,0), MATCH('PADD 3 graphs'!$B$3,'Data PADD 3'!$A$4:$T$4,0)),C128)</f>
        <v>15902</v>
      </c>
      <c r="D129" s="7">
        <f>_xlfn.IFNA(INDEX('Data PADD 3'!$A$7:$B$500,MATCH(DATE('PADD 3 graphs'!D$4,MONTH('PADD 3 graphs'!$A129),DAY('PADD 3 graphs'!$A129)),'Data PADD 3'!$A$8:$A$278,0), MATCH('PADD 3 graphs'!$B$3,'Data PADD 3'!$A$4:$T$4,0)),D128)</f>
        <v>17539</v>
      </c>
      <c r="E129" s="7">
        <f>_xlfn.IFNA(INDEX('Data PADD 3'!$A$7:$B$500,MATCH(DATE('PADD 3 graphs'!E$4,MONTH('PADD 3 graphs'!$A129),DAY('PADD 3 graphs'!$A129)),'Data PADD 3'!$A$8:$A$278,0), MATCH('PADD 3 graphs'!$B$3,'Data PADD 3'!$A$4:$T$4,0)),E128)</f>
        <v>15311</v>
      </c>
      <c r="F129" s="7">
        <f>_xlfn.IFNA(INDEX('Data PADD 3'!$A$7:$B$500,MATCH(DATE('PADD 3 graphs'!F$4,MONTH('PADD 3 graphs'!$A129),DAY('PADD 3 graphs'!$A129)),'Data PADD 3'!$A$8:$A$278,0), MATCH('PADD 3 graphs'!$B$3,'Data PADD 3'!$A$4:$T$4,0)),F128)</f>
        <v>15718</v>
      </c>
      <c r="G129" s="12" t="e">
        <f>_xlfn.IFNA(INDEX('Data PADD 3'!$A$8:$B$500,MATCH(DATE('PADD 3 graphs'!G$4,MONTH('PADD 3 graphs'!$A129),DAY('PADD 3 graphs'!$A129)),'Data PADD 3'!$A$8:$A$278,0), MATCH('PADD 3 graphs'!$B$3,'Data PADD 3'!$A$4:$T$4,0)),G128)</f>
        <v>#N/A</v>
      </c>
      <c r="H129" s="12">
        <f t="shared" si="3"/>
        <v>15311</v>
      </c>
      <c r="I129" s="7">
        <f t="shared" si="4"/>
        <v>17539</v>
      </c>
      <c r="J129" s="7">
        <f t="shared" si="5"/>
        <v>2228</v>
      </c>
    </row>
    <row r="130" spans="1:10">
      <c r="A130" s="9">
        <v>45532</v>
      </c>
      <c r="B130" s="7">
        <f>_xlfn.IFNA(INDEX('Data PADD 3'!$A$7:$B$500,MATCH(DATE('PADD 3 graphs'!B$4,MONTH('PADD 3 graphs'!$A130),DAY('PADD 3 graphs'!$A130)),'Data PADD 3'!$A$8:$A$278,0), MATCH('PADD 3 graphs'!$B$3,'Data PADD 3'!$A$4:$T$4,0)),B129)</f>
        <v>17080</v>
      </c>
      <c r="C130" s="7">
        <f>_xlfn.IFNA(INDEX('Data PADD 3'!$A$7:$B$500,MATCH(DATE('PADD 3 graphs'!C$4,MONTH('PADD 3 graphs'!$A130),DAY('PADD 3 graphs'!$A130)),'Data PADD 3'!$A$8:$A$278,0), MATCH('PADD 3 graphs'!$B$3,'Data PADD 3'!$A$4:$T$4,0)),C129)</f>
        <v>15902</v>
      </c>
      <c r="D130" s="7">
        <f>_xlfn.IFNA(INDEX('Data PADD 3'!$A$7:$B$500,MATCH(DATE('PADD 3 graphs'!D$4,MONTH('PADD 3 graphs'!$A130),DAY('PADD 3 graphs'!$A130)),'Data PADD 3'!$A$8:$A$278,0), MATCH('PADD 3 graphs'!$B$3,'Data PADD 3'!$A$4:$T$4,0)),D129)</f>
        <v>17539</v>
      </c>
      <c r="E130" s="7">
        <f>_xlfn.IFNA(INDEX('Data PADD 3'!$A$7:$B$500,MATCH(DATE('PADD 3 graphs'!E$4,MONTH('PADD 3 graphs'!$A130),DAY('PADD 3 graphs'!$A130)),'Data PADD 3'!$A$8:$A$278,0), MATCH('PADD 3 graphs'!$B$3,'Data PADD 3'!$A$4:$T$4,0)),E129)</f>
        <v>15311</v>
      </c>
      <c r="F130" s="7">
        <f>_xlfn.IFNA(INDEX('Data PADD 3'!$A$7:$B$500,MATCH(DATE('PADD 3 graphs'!F$4,MONTH('PADD 3 graphs'!$A130),DAY('PADD 3 graphs'!$A130)),'Data PADD 3'!$A$8:$A$278,0), MATCH('PADD 3 graphs'!$B$3,'Data PADD 3'!$A$4:$T$4,0)),F129)</f>
        <v>15718</v>
      </c>
      <c r="G130" s="12" t="e">
        <f>_xlfn.IFNA(INDEX('Data PADD 3'!$A$8:$B$500,MATCH(DATE('PADD 3 graphs'!G$4,MONTH('PADD 3 graphs'!$A130),DAY('PADD 3 graphs'!$A130)),'Data PADD 3'!$A$8:$A$278,0), MATCH('PADD 3 graphs'!$B$3,'Data PADD 3'!$A$4:$T$4,0)),G129)</f>
        <v>#N/A</v>
      </c>
      <c r="H130" s="12">
        <f t="shared" si="3"/>
        <v>15311</v>
      </c>
      <c r="I130" s="7">
        <f t="shared" si="4"/>
        <v>17539</v>
      </c>
      <c r="J130" s="7">
        <f t="shared" si="5"/>
        <v>2228</v>
      </c>
    </row>
    <row r="131" spans="1:10">
      <c r="A131" s="9">
        <v>45531</v>
      </c>
      <c r="B131" s="7">
        <f>_xlfn.IFNA(INDEX('Data PADD 3'!$A$7:$B$500,MATCH(DATE('PADD 3 graphs'!B$4,MONTH('PADD 3 graphs'!$A131),DAY('PADD 3 graphs'!$A131)),'Data PADD 3'!$A$8:$A$278,0), MATCH('PADD 3 graphs'!$B$3,'Data PADD 3'!$A$4:$T$4,0)),B130)</f>
        <v>17080</v>
      </c>
      <c r="C131" s="7">
        <f>_xlfn.IFNA(INDEX('Data PADD 3'!$A$7:$B$500,MATCH(DATE('PADD 3 graphs'!C$4,MONTH('PADD 3 graphs'!$A131),DAY('PADD 3 graphs'!$A131)),'Data PADD 3'!$A$8:$A$278,0), MATCH('PADD 3 graphs'!$B$3,'Data PADD 3'!$A$4:$T$4,0)),C130)</f>
        <v>15251</v>
      </c>
      <c r="D131" s="7">
        <f>_xlfn.IFNA(INDEX('Data PADD 3'!$A$7:$B$500,MATCH(DATE('PADD 3 graphs'!D$4,MONTH('PADD 3 graphs'!$A131),DAY('PADD 3 graphs'!$A131)),'Data PADD 3'!$A$8:$A$278,0), MATCH('PADD 3 graphs'!$B$3,'Data PADD 3'!$A$4:$T$4,0)),D130)</f>
        <v>17539</v>
      </c>
      <c r="E131" s="7">
        <f>_xlfn.IFNA(INDEX('Data PADD 3'!$A$7:$B$500,MATCH(DATE('PADD 3 graphs'!E$4,MONTH('PADD 3 graphs'!$A131),DAY('PADD 3 graphs'!$A131)),'Data PADD 3'!$A$8:$A$278,0), MATCH('PADD 3 graphs'!$B$3,'Data PADD 3'!$A$4:$T$4,0)),E130)</f>
        <v>15311</v>
      </c>
      <c r="F131" s="7">
        <f>_xlfn.IFNA(INDEX('Data PADD 3'!$A$7:$B$500,MATCH(DATE('PADD 3 graphs'!F$4,MONTH('PADD 3 graphs'!$A131),DAY('PADD 3 graphs'!$A131)),'Data PADD 3'!$A$8:$A$278,0), MATCH('PADD 3 graphs'!$B$3,'Data PADD 3'!$A$4:$T$4,0)),F130)</f>
        <v>15718</v>
      </c>
      <c r="G131" s="12" t="e">
        <f>_xlfn.IFNA(INDEX('Data PADD 3'!$A$8:$B$500,MATCH(DATE('PADD 3 graphs'!G$4,MONTH('PADD 3 graphs'!$A131),DAY('PADD 3 graphs'!$A131)),'Data PADD 3'!$A$8:$A$278,0), MATCH('PADD 3 graphs'!$B$3,'Data PADD 3'!$A$4:$T$4,0)),G130)</f>
        <v>#N/A</v>
      </c>
      <c r="H131" s="12">
        <f t="shared" si="3"/>
        <v>15251</v>
      </c>
      <c r="I131" s="7">
        <f t="shared" si="4"/>
        <v>17539</v>
      </c>
      <c r="J131" s="7">
        <f t="shared" si="5"/>
        <v>2288</v>
      </c>
    </row>
    <row r="132" spans="1:10">
      <c r="A132" s="9">
        <v>45530</v>
      </c>
      <c r="B132" s="7">
        <f>_xlfn.IFNA(INDEX('Data PADD 3'!$A$7:$B$500,MATCH(DATE('PADD 3 graphs'!B$4,MONTH('PADD 3 graphs'!$A132),DAY('PADD 3 graphs'!$A132)),'Data PADD 3'!$A$8:$A$278,0), MATCH('PADD 3 graphs'!$B$3,'Data PADD 3'!$A$4:$T$4,0)),B131)</f>
        <v>17080</v>
      </c>
      <c r="C132" s="7">
        <f>_xlfn.IFNA(INDEX('Data PADD 3'!$A$7:$B$500,MATCH(DATE('PADD 3 graphs'!C$4,MONTH('PADD 3 graphs'!$A132),DAY('PADD 3 graphs'!$A132)),'Data PADD 3'!$A$8:$A$278,0), MATCH('PADD 3 graphs'!$B$3,'Data PADD 3'!$A$4:$T$4,0)),C131)</f>
        <v>15251</v>
      </c>
      <c r="D132" s="7">
        <f>_xlfn.IFNA(INDEX('Data PADD 3'!$A$7:$B$500,MATCH(DATE('PADD 3 graphs'!D$4,MONTH('PADD 3 graphs'!$A132),DAY('PADD 3 graphs'!$A132)),'Data PADD 3'!$A$8:$A$278,0), MATCH('PADD 3 graphs'!$B$3,'Data PADD 3'!$A$4:$T$4,0)),D131)</f>
        <v>17362</v>
      </c>
      <c r="E132" s="7">
        <f>_xlfn.IFNA(INDEX('Data PADD 3'!$A$7:$B$500,MATCH(DATE('PADD 3 graphs'!E$4,MONTH('PADD 3 graphs'!$A132),DAY('PADD 3 graphs'!$A132)),'Data PADD 3'!$A$8:$A$278,0), MATCH('PADD 3 graphs'!$B$3,'Data PADD 3'!$A$4:$T$4,0)),E131)</f>
        <v>15311</v>
      </c>
      <c r="F132" s="7">
        <f>_xlfn.IFNA(INDEX('Data PADD 3'!$A$7:$B$500,MATCH(DATE('PADD 3 graphs'!F$4,MONTH('PADD 3 graphs'!$A132),DAY('PADD 3 graphs'!$A132)),'Data PADD 3'!$A$8:$A$278,0), MATCH('PADD 3 graphs'!$B$3,'Data PADD 3'!$A$4:$T$4,0)),F131)</f>
        <v>15718</v>
      </c>
      <c r="G132" s="12" t="e">
        <f>_xlfn.IFNA(INDEX('Data PADD 3'!$A$8:$B$500,MATCH(DATE('PADD 3 graphs'!G$4,MONTH('PADD 3 graphs'!$A132),DAY('PADD 3 graphs'!$A132)),'Data PADD 3'!$A$8:$A$278,0), MATCH('PADD 3 graphs'!$B$3,'Data PADD 3'!$A$4:$T$4,0)),G131)</f>
        <v>#N/A</v>
      </c>
      <c r="H132" s="12">
        <f t="shared" si="3"/>
        <v>15251</v>
      </c>
      <c r="I132" s="7">
        <f t="shared" si="4"/>
        <v>17362</v>
      </c>
      <c r="J132" s="7">
        <f t="shared" si="5"/>
        <v>2111</v>
      </c>
    </row>
    <row r="133" spans="1:10">
      <c r="A133" s="9">
        <v>45529</v>
      </c>
      <c r="B133" s="7">
        <f>_xlfn.IFNA(INDEX('Data PADD 3'!$A$7:$B$500,MATCH(DATE('PADD 3 graphs'!B$4,MONTH('PADD 3 graphs'!$A133),DAY('PADD 3 graphs'!$A133)),'Data PADD 3'!$A$8:$A$278,0), MATCH('PADD 3 graphs'!$B$3,'Data PADD 3'!$A$4:$T$4,0)),B132)</f>
        <v>17080</v>
      </c>
      <c r="C133" s="7">
        <f>_xlfn.IFNA(INDEX('Data PADD 3'!$A$7:$B$500,MATCH(DATE('PADD 3 graphs'!C$4,MONTH('PADD 3 graphs'!$A133),DAY('PADD 3 graphs'!$A133)),'Data PADD 3'!$A$8:$A$278,0), MATCH('PADD 3 graphs'!$B$3,'Data PADD 3'!$A$4:$T$4,0)),C132)</f>
        <v>15251</v>
      </c>
      <c r="D133" s="7">
        <f>_xlfn.IFNA(INDEX('Data PADD 3'!$A$7:$B$500,MATCH(DATE('PADD 3 graphs'!D$4,MONTH('PADD 3 graphs'!$A133),DAY('PADD 3 graphs'!$A133)),'Data PADD 3'!$A$8:$A$278,0), MATCH('PADD 3 graphs'!$B$3,'Data PADD 3'!$A$4:$T$4,0)),D132)</f>
        <v>17362</v>
      </c>
      <c r="E133" s="7">
        <f>_xlfn.IFNA(INDEX('Data PADD 3'!$A$7:$B$500,MATCH(DATE('PADD 3 graphs'!E$4,MONTH('PADD 3 graphs'!$A133),DAY('PADD 3 graphs'!$A133)),'Data PADD 3'!$A$8:$A$278,0), MATCH('PADD 3 graphs'!$B$3,'Data PADD 3'!$A$4:$T$4,0)),E132)</f>
        <v>15437</v>
      </c>
      <c r="F133" s="7">
        <f>_xlfn.IFNA(INDEX('Data PADD 3'!$A$7:$B$500,MATCH(DATE('PADD 3 graphs'!F$4,MONTH('PADD 3 graphs'!$A133),DAY('PADD 3 graphs'!$A133)),'Data PADD 3'!$A$8:$A$278,0), MATCH('PADD 3 graphs'!$B$3,'Data PADD 3'!$A$4:$T$4,0)),F132)</f>
        <v>15718</v>
      </c>
      <c r="G133" s="12" t="e">
        <f>_xlfn.IFNA(INDEX('Data PADD 3'!$A$8:$B$500,MATCH(DATE('PADD 3 graphs'!G$4,MONTH('PADD 3 graphs'!$A133),DAY('PADD 3 graphs'!$A133)),'Data PADD 3'!$A$8:$A$278,0), MATCH('PADD 3 graphs'!$B$3,'Data PADD 3'!$A$4:$T$4,0)),G132)</f>
        <v>#N/A</v>
      </c>
      <c r="H133" s="12">
        <f t="shared" si="3"/>
        <v>15251</v>
      </c>
      <c r="I133" s="7">
        <f t="shared" si="4"/>
        <v>17362</v>
      </c>
      <c r="J133" s="7">
        <f t="shared" si="5"/>
        <v>2111</v>
      </c>
    </row>
    <row r="134" spans="1:10">
      <c r="A134" s="9">
        <v>45528</v>
      </c>
      <c r="B134" s="7">
        <f>_xlfn.IFNA(INDEX('Data PADD 3'!$A$7:$B$500,MATCH(DATE('PADD 3 graphs'!B$4,MONTH('PADD 3 graphs'!$A134),DAY('PADD 3 graphs'!$A134)),'Data PADD 3'!$A$8:$A$278,0), MATCH('PADD 3 graphs'!$B$3,'Data PADD 3'!$A$4:$T$4,0)),B133)</f>
        <v>17080</v>
      </c>
      <c r="C134" s="7">
        <f>_xlfn.IFNA(INDEX('Data PADD 3'!$A$7:$B$500,MATCH(DATE('PADD 3 graphs'!C$4,MONTH('PADD 3 graphs'!$A134),DAY('PADD 3 graphs'!$A134)),'Data PADD 3'!$A$8:$A$278,0), MATCH('PADD 3 graphs'!$B$3,'Data PADD 3'!$A$4:$T$4,0)),C133)</f>
        <v>15251</v>
      </c>
      <c r="D134" s="7">
        <f>_xlfn.IFNA(INDEX('Data PADD 3'!$A$7:$B$500,MATCH(DATE('PADD 3 graphs'!D$4,MONTH('PADD 3 graphs'!$A134),DAY('PADD 3 graphs'!$A134)),'Data PADD 3'!$A$8:$A$278,0), MATCH('PADD 3 graphs'!$B$3,'Data PADD 3'!$A$4:$T$4,0)),D133)</f>
        <v>17362</v>
      </c>
      <c r="E134" s="7">
        <f>_xlfn.IFNA(INDEX('Data PADD 3'!$A$7:$B$500,MATCH(DATE('PADD 3 graphs'!E$4,MONTH('PADD 3 graphs'!$A134),DAY('PADD 3 graphs'!$A134)),'Data PADD 3'!$A$8:$A$278,0), MATCH('PADD 3 graphs'!$B$3,'Data PADD 3'!$A$4:$T$4,0)),E133)</f>
        <v>15437</v>
      </c>
      <c r="F134" s="7">
        <f>_xlfn.IFNA(INDEX('Data PADD 3'!$A$7:$B$500,MATCH(DATE('PADD 3 graphs'!F$4,MONTH('PADD 3 graphs'!$A134),DAY('PADD 3 graphs'!$A134)),'Data PADD 3'!$A$8:$A$278,0), MATCH('PADD 3 graphs'!$B$3,'Data PADD 3'!$A$4:$T$4,0)),F133)</f>
        <v>15718</v>
      </c>
      <c r="G134" s="12" t="e">
        <f>_xlfn.IFNA(INDEX('Data PADD 3'!$A$8:$B$500,MATCH(DATE('PADD 3 graphs'!G$4,MONTH('PADD 3 graphs'!$A134),DAY('PADD 3 graphs'!$A134)),'Data PADD 3'!$A$8:$A$278,0), MATCH('PADD 3 graphs'!$B$3,'Data PADD 3'!$A$4:$T$4,0)),G133)</f>
        <v>#N/A</v>
      </c>
      <c r="H134" s="12">
        <f t="shared" ref="H134:H197" si="6">MIN(B134:F134)</f>
        <v>15251</v>
      </c>
      <c r="I134" s="7">
        <f t="shared" ref="I134:I197" si="7">MAX(B134:F134)</f>
        <v>17362</v>
      </c>
      <c r="J134" s="7">
        <f t="shared" ref="J134:J197" si="8">I134-H134</f>
        <v>2111</v>
      </c>
    </row>
    <row r="135" spans="1:10">
      <c r="A135" s="9">
        <v>45527</v>
      </c>
      <c r="B135" s="7">
        <f>_xlfn.IFNA(INDEX('Data PADD 3'!$A$7:$B$500,MATCH(DATE('PADD 3 graphs'!B$4,MONTH('PADD 3 graphs'!$A135),DAY('PADD 3 graphs'!$A135)),'Data PADD 3'!$A$8:$A$278,0), MATCH('PADD 3 graphs'!$B$3,'Data PADD 3'!$A$4:$T$4,0)),B134)</f>
        <v>17080</v>
      </c>
      <c r="C135" s="7">
        <f>_xlfn.IFNA(INDEX('Data PADD 3'!$A$7:$B$500,MATCH(DATE('PADD 3 graphs'!C$4,MONTH('PADD 3 graphs'!$A135),DAY('PADD 3 graphs'!$A135)),'Data PADD 3'!$A$8:$A$278,0), MATCH('PADD 3 graphs'!$B$3,'Data PADD 3'!$A$4:$T$4,0)),C134)</f>
        <v>15251</v>
      </c>
      <c r="D135" s="7">
        <f>_xlfn.IFNA(INDEX('Data PADD 3'!$A$7:$B$500,MATCH(DATE('PADD 3 graphs'!D$4,MONTH('PADD 3 graphs'!$A135),DAY('PADD 3 graphs'!$A135)),'Data PADD 3'!$A$8:$A$278,0), MATCH('PADD 3 graphs'!$B$3,'Data PADD 3'!$A$4:$T$4,0)),D134)</f>
        <v>17362</v>
      </c>
      <c r="E135" s="7">
        <f>_xlfn.IFNA(INDEX('Data PADD 3'!$A$7:$B$500,MATCH(DATE('PADD 3 graphs'!E$4,MONTH('PADD 3 graphs'!$A135),DAY('PADD 3 graphs'!$A135)),'Data PADD 3'!$A$8:$A$278,0), MATCH('PADD 3 graphs'!$B$3,'Data PADD 3'!$A$4:$T$4,0)),E134)</f>
        <v>15437</v>
      </c>
      <c r="F135" s="7">
        <f>_xlfn.IFNA(INDEX('Data PADD 3'!$A$7:$B$500,MATCH(DATE('PADD 3 graphs'!F$4,MONTH('PADD 3 graphs'!$A135),DAY('PADD 3 graphs'!$A135)),'Data PADD 3'!$A$8:$A$278,0), MATCH('PADD 3 graphs'!$B$3,'Data PADD 3'!$A$4:$T$4,0)),F134)</f>
        <v>15539</v>
      </c>
      <c r="G135" s="12" t="e">
        <f>_xlfn.IFNA(INDEX('Data PADD 3'!$A$8:$B$500,MATCH(DATE('PADD 3 graphs'!G$4,MONTH('PADD 3 graphs'!$A135),DAY('PADD 3 graphs'!$A135)),'Data PADD 3'!$A$8:$A$278,0), MATCH('PADD 3 graphs'!$B$3,'Data PADD 3'!$A$4:$T$4,0)),G134)</f>
        <v>#N/A</v>
      </c>
      <c r="H135" s="12">
        <f t="shared" si="6"/>
        <v>15251</v>
      </c>
      <c r="I135" s="7">
        <f t="shared" si="7"/>
        <v>17362</v>
      </c>
      <c r="J135" s="7">
        <f t="shared" si="8"/>
        <v>2111</v>
      </c>
    </row>
    <row r="136" spans="1:10">
      <c r="A136" s="9">
        <v>45526</v>
      </c>
      <c r="B136" s="7">
        <f>_xlfn.IFNA(INDEX('Data PADD 3'!$A$7:$B$500,MATCH(DATE('PADD 3 graphs'!B$4,MONTH('PADD 3 graphs'!$A136),DAY('PADD 3 graphs'!$A136)),'Data PADD 3'!$A$8:$A$278,0), MATCH('PADD 3 graphs'!$B$3,'Data PADD 3'!$A$4:$T$4,0)),B135)</f>
        <v>17080</v>
      </c>
      <c r="C136" s="7">
        <f>_xlfn.IFNA(INDEX('Data PADD 3'!$A$7:$B$500,MATCH(DATE('PADD 3 graphs'!C$4,MONTH('PADD 3 graphs'!$A136),DAY('PADD 3 graphs'!$A136)),'Data PADD 3'!$A$8:$A$278,0), MATCH('PADD 3 graphs'!$B$3,'Data PADD 3'!$A$4:$T$4,0)),C135)</f>
        <v>15251</v>
      </c>
      <c r="D136" s="7">
        <f>_xlfn.IFNA(INDEX('Data PADD 3'!$A$7:$B$500,MATCH(DATE('PADD 3 graphs'!D$4,MONTH('PADD 3 graphs'!$A136),DAY('PADD 3 graphs'!$A136)),'Data PADD 3'!$A$8:$A$278,0), MATCH('PADD 3 graphs'!$B$3,'Data PADD 3'!$A$4:$T$4,0)),D135)</f>
        <v>17362</v>
      </c>
      <c r="E136" s="7">
        <f>_xlfn.IFNA(INDEX('Data PADD 3'!$A$7:$B$500,MATCH(DATE('PADD 3 graphs'!E$4,MONTH('PADD 3 graphs'!$A136),DAY('PADD 3 graphs'!$A136)),'Data PADD 3'!$A$8:$A$278,0), MATCH('PADD 3 graphs'!$B$3,'Data PADD 3'!$A$4:$T$4,0)),E135)</f>
        <v>15437</v>
      </c>
      <c r="F136" s="7">
        <f>_xlfn.IFNA(INDEX('Data PADD 3'!$A$7:$B$500,MATCH(DATE('PADD 3 graphs'!F$4,MONTH('PADD 3 graphs'!$A136),DAY('PADD 3 graphs'!$A136)),'Data PADD 3'!$A$8:$A$278,0), MATCH('PADD 3 graphs'!$B$3,'Data PADD 3'!$A$4:$T$4,0)),F135)</f>
        <v>15539</v>
      </c>
      <c r="G136" s="12" t="e">
        <f>_xlfn.IFNA(INDEX('Data PADD 3'!$A$8:$B$500,MATCH(DATE('PADD 3 graphs'!G$4,MONTH('PADD 3 graphs'!$A136),DAY('PADD 3 graphs'!$A136)),'Data PADD 3'!$A$8:$A$278,0), MATCH('PADD 3 graphs'!$B$3,'Data PADD 3'!$A$4:$T$4,0)),G135)</f>
        <v>#N/A</v>
      </c>
      <c r="H136" s="12">
        <f t="shared" si="6"/>
        <v>15251</v>
      </c>
      <c r="I136" s="7">
        <f t="shared" si="7"/>
        <v>17362</v>
      </c>
      <c r="J136" s="7">
        <f t="shared" si="8"/>
        <v>2111</v>
      </c>
    </row>
    <row r="137" spans="1:10">
      <c r="A137" s="9">
        <v>45525</v>
      </c>
      <c r="B137" s="7">
        <f>_xlfn.IFNA(INDEX('Data PADD 3'!$A$7:$B$500,MATCH(DATE('PADD 3 graphs'!B$4,MONTH('PADD 3 graphs'!$A137),DAY('PADD 3 graphs'!$A137)),'Data PADD 3'!$A$8:$A$278,0), MATCH('PADD 3 graphs'!$B$3,'Data PADD 3'!$A$4:$T$4,0)),B136)</f>
        <v>18790</v>
      </c>
      <c r="C137" s="7">
        <f>_xlfn.IFNA(INDEX('Data PADD 3'!$A$7:$B$500,MATCH(DATE('PADD 3 graphs'!C$4,MONTH('PADD 3 graphs'!$A137),DAY('PADD 3 graphs'!$A137)),'Data PADD 3'!$A$8:$A$278,0), MATCH('PADD 3 graphs'!$B$3,'Data PADD 3'!$A$4:$T$4,0)),C136)</f>
        <v>15251</v>
      </c>
      <c r="D137" s="7">
        <f>_xlfn.IFNA(INDEX('Data PADD 3'!$A$7:$B$500,MATCH(DATE('PADD 3 graphs'!D$4,MONTH('PADD 3 graphs'!$A137),DAY('PADD 3 graphs'!$A137)),'Data PADD 3'!$A$8:$A$278,0), MATCH('PADD 3 graphs'!$B$3,'Data PADD 3'!$A$4:$T$4,0)),D136)</f>
        <v>17362</v>
      </c>
      <c r="E137" s="7">
        <f>_xlfn.IFNA(INDEX('Data PADD 3'!$A$7:$B$500,MATCH(DATE('PADD 3 graphs'!E$4,MONTH('PADD 3 graphs'!$A137),DAY('PADD 3 graphs'!$A137)),'Data PADD 3'!$A$8:$A$278,0), MATCH('PADD 3 graphs'!$B$3,'Data PADD 3'!$A$4:$T$4,0)),E136)</f>
        <v>15437</v>
      </c>
      <c r="F137" s="7">
        <f>_xlfn.IFNA(INDEX('Data PADD 3'!$A$7:$B$500,MATCH(DATE('PADD 3 graphs'!F$4,MONTH('PADD 3 graphs'!$A137),DAY('PADD 3 graphs'!$A137)),'Data PADD 3'!$A$8:$A$278,0), MATCH('PADD 3 graphs'!$B$3,'Data PADD 3'!$A$4:$T$4,0)),F136)</f>
        <v>15539</v>
      </c>
      <c r="G137" s="12" t="e">
        <f>_xlfn.IFNA(INDEX('Data PADD 3'!$A$8:$B$500,MATCH(DATE('PADD 3 graphs'!G$4,MONTH('PADD 3 graphs'!$A137),DAY('PADD 3 graphs'!$A137)),'Data PADD 3'!$A$8:$A$278,0), MATCH('PADD 3 graphs'!$B$3,'Data PADD 3'!$A$4:$T$4,0)),G136)</f>
        <v>#N/A</v>
      </c>
      <c r="H137" s="12">
        <f t="shared" si="6"/>
        <v>15251</v>
      </c>
      <c r="I137" s="7">
        <f t="shared" si="7"/>
        <v>18790</v>
      </c>
      <c r="J137" s="7">
        <f t="shared" si="8"/>
        <v>3539</v>
      </c>
    </row>
    <row r="138" spans="1:10">
      <c r="A138" s="9">
        <v>45524</v>
      </c>
      <c r="B138" s="7">
        <f>_xlfn.IFNA(INDEX('Data PADD 3'!$A$7:$B$500,MATCH(DATE('PADD 3 graphs'!B$4,MONTH('PADD 3 graphs'!$A138),DAY('PADD 3 graphs'!$A138)),'Data PADD 3'!$A$8:$A$278,0), MATCH('PADD 3 graphs'!$B$3,'Data PADD 3'!$A$4:$T$4,0)),B137)</f>
        <v>18790</v>
      </c>
      <c r="C138" s="7">
        <f>_xlfn.IFNA(INDEX('Data PADD 3'!$A$7:$B$500,MATCH(DATE('PADD 3 graphs'!C$4,MONTH('PADD 3 graphs'!$A138),DAY('PADD 3 graphs'!$A138)),'Data PADD 3'!$A$8:$A$278,0), MATCH('PADD 3 graphs'!$B$3,'Data PADD 3'!$A$4:$T$4,0)),C137)</f>
        <v>15213</v>
      </c>
      <c r="D138" s="7">
        <f>_xlfn.IFNA(INDEX('Data PADD 3'!$A$7:$B$500,MATCH(DATE('PADD 3 graphs'!D$4,MONTH('PADD 3 graphs'!$A138),DAY('PADD 3 graphs'!$A138)),'Data PADD 3'!$A$8:$A$278,0), MATCH('PADD 3 graphs'!$B$3,'Data PADD 3'!$A$4:$T$4,0)),D137)</f>
        <v>17362</v>
      </c>
      <c r="E138" s="7">
        <f>_xlfn.IFNA(INDEX('Data PADD 3'!$A$7:$B$500,MATCH(DATE('PADD 3 graphs'!E$4,MONTH('PADD 3 graphs'!$A138),DAY('PADD 3 graphs'!$A138)),'Data PADD 3'!$A$8:$A$278,0), MATCH('PADD 3 graphs'!$B$3,'Data PADD 3'!$A$4:$T$4,0)),E137)</f>
        <v>15437</v>
      </c>
      <c r="F138" s="7">
        <f>_xlfn.IFNA(INDEX('Data PADD 3'!$A$7:$B$500,MATCH(DATE('PADD 3 graphs'!F$4,MONTH('PADD 3 graphs'!$A138),DAY('PADD 3 graphs'!$A138)),'Data PADD 3'!$A$8:$A$278,0), MATCH('PADD 3 graphs'!$B$3,'Data PADD 3'!$A$4:$T$4,0)),F137)</f>
        <v>15539</v>
      </c>
      <c r="G138" s="12" t="e">
        <f>_xlfn.IFNA(INDEX('Data PADD 3'!$A$8:$B$500,MATCH(DATE('PADD 3 graphs'!G$4,MONTH('PADD 3 graphs'!$A138),DAY('PADD 3 graphs'!$A138)),'Data PADD 3'!$A$8:$A$278,0), MATCH('PADD 3 graphs'!$B$3,'Data PADD 3'!$A$4:$T$4,0)),G137)</f>
        <v>#N/A</v>
      </c>
      <c r="H138" s="12">
        <f t="shared" si="6"/>
        <v>15213</v>
      </c>
      <c r="I138" s="7">
        <f t="shared" si="7"/>
        <v>18790</v>
      </c>
      <c r="J138" s="7">
        <f t="shared" si="8"/>
        <v>3577</v>
      </c>
    </row>
    <row r="139" spans="1:10">
      <c r="A139" s="9">
        <v>45523</v>
      </c>
      <c r="B139" s="7">
        <f>_xlfn.IFNA(INDEX('Data PADD 3'!$A$7:$B$500,MATCH(DATE('PADD 3 graphs'!B$4,MONTH('PADD 3 graphs'!$A139),DAY('PADD 3 graphs'!$A139)),'Data PADD 3'!$A$8:$A$278,0), MATCH('PADD 3 graphs'!$B$3,'Data PADD 3'!$A$4:$T$4,0)),B138)</f>
        <v>18790</v>
      </c>
      <c r="C139" s="7">
        <f>_xlfn.IFNA(INDEX('Data PADD 3'!$A$7:$B$500,MATCH(DATE('PADD 3 graphs'!C$4,MONTH('PADD 3 graphs'!$A139),DAY('PADD 3 graphs'!$A139)),'Data PADD 3'!$A$8:$A$278,0), MATCH('PADD 3 graphs'!$B$3,'Data PADD 3'!$A$4:$T$4,0)),C138)</f>
        <v>15213</v>
      </c>
      <c r="D139" s="7">
        <f>_xlfn.IFNA(INDEX('Data PADD 3'!$A$7:$B$500,MATCH(DATE('PADD 3 graphs'!D$4,MONTH('PADD 3 graphs'!$A139),DAY('PADD 3 graphs'!$A139)),'Data PADD 3'!$A$8:$A$278,0), MATCH('PADD 3 graphs'!$B$3,'Data PADD 3'!$A$4:$T$4,0)),D138)</f>
        <v>17637</v>
      </c>
      <c r="E139" s="7">
        <f>_xlfn.IFNA(INDEX('Data PADD 3'!$A$7:$B$500,MATCH(DATE('PADD 3 graphs'!E$4,MONTH('PADD 3 graphs'!$A139),DAY('PADD 3 graphs'!$A139)),'Data PADD 3'!$A$8:$A$278,0), MATCH('PADD 3 graphs'!$B$3,'Data PADD 3'!$A$4:$T$4,0)),E138)</f>
        <v>15437</v>
      </c>
      <c r="F139" s="7">
        <f>_xlfn.IFNA(INDEX('Data PADD 3'!$A$7:$B$500,MATCH(DATE('PADD 3 graphs'!F$4,MONTH('PADD 3 graphs'!$A139),DAY('PADD 3 graphs'!$A139)),'Data PADD 3'!$A$8:$A$278,0), MATCH('PADD 3 graphs'!$B$3,'Data PADD 3'!$A$4:$T$4,0)),F138)</f>
        <v>15539</v>
      </c>
      <c r="G139" s="12" t="e">
        <f>_xlfn.IFNA(INDEX('Data PADD 3'!$A$8:$B$500,MATCH(DATE('PADD 3 graphs'!G$4,MONTH('PADD 3 graphs'!$A139),DAY('PADD 3 graphs'!$A139)),'Data PADD 3'!$A$8:$A$278,0), MATCH('PADD 3 graphs'!$B$3,'Data PADD 3'!$A$4:$T$4,0)),G138)</f>
        <v>#N/A</v>
      </c>
      <c r="H139" s="12">
        <f t="shared" si="6"/>
        <v>15213</v>
      </c>
      <c r="I139" s="7">
        <f t="shared" si="7"/>
        <v>18790</v>
      </c>
      <c r="J139" s="7">
        <f t="shared" si="8"/>
        <v>3577</v>
      </c>
    </row>
    <row r="140" spans="1:10">
      <c r="A140" s="9">
        <v>45522</v>
      </c>
      <c r="B140" s="7">
        <f>_xlfn.IFNA(INDEX('Data PADD 3'!$A$7:$B$500,MATCH(DATE('PADD 3 graphs'!B$4,MONTH('PADD 3 graphs'!$A140),DAY('PADD 3 graphs'!$A140)),'Data PADD 3'!$A$8:$A$278,0), MATCH('PADD 3 graphs'!$B$3,'Data PADD 3'!$A$4:$T$4,0)),B139)</f>
        <v>18790</v>
      </c>
      <c r="C140" s="7">
        <f>_xlfn.IFNA(INDEX('Data PADD 3'!$A$7:$B$500,MATCH(DATE('PADD 3 graphs'!C$4,MONTH('PADD 3 graphs'!$A140),DAY('PADD 3 graphs'!$A140)),'Data PADD 3'!$A$8:$A$278,0), MATCH('PADD 3 graphs'!$B$3,'Data PADD 3'!$A$4:$T$4,0)),C139)</f>
        <v>15213</v>
      </c>
      <c r="D140" s="7">
        <f>_xlfn.IFNA(INDEX('Data PADD 3'!$A$7:$B$500,MATCH(DATE('PADD 3 graphs'!D$4,MONTH('PADD 3 graphs'!$A140),DAY('PADD 3 graphs'!$A140)),'Data PADD 3'!$A$8:$A$278,0), MATCH('PADD 3 graphs'!$B$3,'Data PADD 3'!$A$4:$T$4,0)),D139)</f>
        <v>17637</v>
      </c>
      <c r="E140" s="7">
        <f>_xlfn.IFNA(INDEX('Data PADD 3'!$A$7:$B$500,MATCH(DATE('PADD 3 graphs'!E$4,MONTH('PADD 3 graphs'!$A140),DAY('PADD 3 graphs'!$A140)),'Data PADD 3'!$A$8:$A$278,0), MATCH('PADD 3 graphs'!$B$3,'Data PADD 3'!$A$4:$T$4,0)),E139)</f>
        <v>15782</v>
      </c>
      <c r="F140" s="7">
        <f>_xlfn.IFNA(INDEX('Data PADD 3'!$A$7:$B$500,MATCH(DATE('PADD 3 graphs'!F$4,MONTH('PADD 3 graphs'!$A140),DAY('PADD 3 graphs'!$A140)),'Data PADD 3'!$A$8:$A$278,0), MATCH('PADD 3 graphs'!$B$3,'Data PADD 3'!$A$4:$T$4,0)),F139)</f>
        <v>15539</v>
      </c>
      <c r="G140" s="12" t="e">
        <f>_xlfn.IFNA(INDEX('Data PADD 3'!$A$8:$B$500,MATCH(DATE('PADD 3 graphs'!G$4,MONTH('PADD 3 graphs'!$A140),DAY('PADD 3 graphs'!$A140)),'Data PADD 3'!$A$8:$A$278,0), MATCH('PADD 3 graphs'!$B$3,'Data PADD 3'!$A$4:$T$4,0)),G139)</f>
        <v>#N/A</v>
      </c>
      <c r="H140" s="12">
        <f t="shared" si="6"/>
        <v>15213</v>
      </c>
      <c r="I140" s="7">
        <f t="shared" si="7"/>
        <v>18790</v>
      </c>
      <c r="J140" s="7">
        <f t="shared" si="8"/>
        <v>3577</v>
      </c>
    </row>
    <row r="141" spans="1:10">
      <c r="A141" s="9">
        <v>45521</v>
      </c>
      <c r="B141" s="7">
        <f>_xlfn.IFNA(INDEX('Data PADD 3'!$A$7:$B$500,MATCH(DATE('PADD 3 graphs'!B$4,MONTH('PADD 3 graphs'!$A141),DAY('PADD 3 graphs'!$A141)),'Data PADD 3'!$A$8:$A$278,0), MATCH('PADD 3 graphs'!$B$3,'Data PADD 3'!$A$4:$T$4,0)),B140)</f>
        <v>18790</v>
      </c>
      <c r="C141" s="7">
        <f>_xlfn.IFNA(INDEX('Data PADD 3'!$A$7:$B$500,MATCH(DATE('PADD 3 graphs'!C$4,MONTH('PADD 3 graphs'!$A141),DAY('PADD 3 graphs'!$A141)),'Data PADD 3'!$A$8:$A$278,0), MATCH('PADD 3 graphs'!$B$3,'Data PADD 3'!$A$4:$T$4,0)),C140)</f>
        <v>15213</v>
      </c>
      <c r="D141" s="7">
        <f>_xlfn.IFNA(INDEX('Data PADD 3'!$A$7:$B$500,MATCH(DATE('PADD 3 graphs'!D$4,MONTH('PADD 3 graphs'!$A141),DAY('PADD 3 graphs'!$A141)),'Data PADD 3'!$A$8:$A$278,0), MATCH('PADD 3 graphs'!$B$3,'Data PADD 3'!$A$4:$T$4,0)),D140)</f>
        <v>17637</v>
      </c>
      <c r="E141" s="7">
        <f>_xlfn.IFNA(INDEX('Data PADD 3'!$A$7:$B$500,MATCH(DATE('PADD 3 graphs'!E$4,MONTH('PADD 3 graphs'!$A141),DAY('PADD 3 graphs'!$A141)),'Data PADD 3'!$A$8:$A$278,0), MATCH('PADD 3 graphs'!$B$3,'Data PADD 3'!$A$4:$T$4,0)),E140)</f>
        <v>15782</v>
      </c>
      <c r="F141" s="7">
        <f>_xlfn.IFNA(INDEX('Data PADD 3'!$A$7:$B$500,MATCH(DATE('PADD 3 graphs'!F$4,MONTH('PADD 3 graphs'!$A141),DAY('PADD 3 graphs'!$A141)),'Data PADD 3'!$A$8:$A$278,0), MATCH('PADD 3 graphs'!$B$3,'Data PADD 3'!$A$4:$T$4,0)),F140)</f>
        <v>15539</v>
      </c>
      <c r="G141" s="12" t="e">
        <f>_xlfn.IFNA(INDEX('Data PADD 3'!$A$8:$B$500,MATCH(DATE('PADD 3 graphs'!G$4,MONTH('PADD 3 graphs'!$A141),DAY('PADD 3 graphs'!$A141)),'Data PADD 3'!$A$8:$A$278,0), MATCH('PADD 3 graphs'!$B$3,'Data PADD 3'!$A$4:$T$4,0)),G140)</f>
        <v>#N/A</v>
      </c>
      <c r="H141" s="12">
        <f t="shared" si="6"/>
        <v>15213</v>
      </c>
      <c r="I141" s="7">
        <f t="shared" si="7"/>
        <v>18790</v>
      </c>
      <c r="J141" s="7">
        <f t="shared" si="8"/>
        <v>3577</v>
      </c>
    </row>
    <row r="142" spans="1:10">
      <c r="A142" s="9">
        <v>45520</v>
      </c>
      <c r="B142" s="7">
        <f>_xlfn.IFNA(INDEX('Data PADD 3'!$A$7:$B$500,MATCH(DATE('PADD 3 graphs'!B$4,MONTH('PADD 3 graphs'!$A142),DAY('PADD 3 graphs'!$A142)),'Data PADD 3'!$A$8:$A$278,0), MATCH('PADD 3 graphs'!$B$3,'Data PADD 3'!$A$4:$T$4,0)),B141)</f>
        <v>18790</v>
      </c>
      <c r="C142" s="7">
        <f>_xlfn.IFNA(INDEX('Data PADD 3'!$A$7:$B$500,MATCH(DATE('PADD 3 graphs'!C$4,MONTH('PADD 3 graphs'!$A142),DAY('PADD 3 graphs'!$A142)),'Data PADD 3'!$A$8:$A$278,0), MATCH('PADD 3 graphs'!$B$3,'Data PADD 3'!$A$4:$T$4,0)),C141)</f>
        <v>15213</v>
      </c>
      <c r="D142" s="7">
        <f>_xlfn.IFNA(INDEX('Data PADD 3'!$A$7:$B$500,MATCH(DATE('PADD 3 graphs'!D$4,MONTH('PADD 3 graphs'!$A142),DAY('PADD 3 graphs'!$A142)),'Data PADD 3'!$A$8:$A$278,0), MATCH('PADD 3 graphs'!$B$3,'Data PADD 3'!$A$4:$T$4,0)),D141)</f>
        <v>17637</v>
      </c>
      <c r="E142" s="7">
        <f>_xlfn.IFNA(INDEX('Data PADD 3'!$A$7:$B$500,MATCH(DATE('PADD 3 graphs'!E$4,MONTH('PADD 3 graphs'!$A142),DAY('PADD 3 graphs'!$A142)),'Data PADD 3'!$A$8:$A$278,0), MATCH('PADD 3 graphs'!$B$3,'Data PADD 3'!$A$4:$T$4,0)),E141)</f>
        <v>15782</v>
      </c>
      <c r="F142" s="7">
        <f>_xlfn.IFNA(INDEX('Data PADD 3'!$A$7:$B$500,MATCH(DATE('PADD 3 graphs'!F$4,MONTH('PADD 3 graphs'!$A142),DAY('PADD 3 graphs'!$A142)),'Data PADD 3'!$A$8:$A$278,0), MATCH('PADD 3 graphs'!$B$3,'Data PADD 3'!$A$4:$T$4,0)),F141)</f>
        <v>16186</v>
      </c>
      <c r="G142" s="12" t="e">
        <f>_xlfn.IFNA(INDEX('Data PADD 3'!$A$8:$B$500,MATCH(DATE('PADD 3 graphs'!G$4,MONTH('PADD 3 graphs'!$A142),DAY('PADD 3 graphs'!$A142)),'Data PADD 3'!$A$8:$A$278,0), MATCH('PADD 3 graphs'!$B$3,'Data PADD 3'!$A$4:$T$4,0)),G141)</f>
        <v>#N/A</v>
      </c>
      <c r="H142" s="12">
        <f t="shared" si="6"/>
        <v>15213</v>
      </c>
      <c r="I142" s="7">
        <f t="shared" si="7"/>
        <v>18790</v>
      </c>
      <c r="J142" s="7">
        <f t="shared" si="8"/>
        <v>3577</v>
      </c>
    </row>
    <row r="143" spans="1:10">
      <c r="A143" s="9">
        <v>45519</v>
      </c>
      <c r="B143" s="7">
        <f>_xlfn.IFNA(INDEX('Data PADD 3'!$A$7:$B$500,MATCH(DATE('PADD 3 graphs'!B$4,MONTH('PADD 3 graphs'!$A143),DAY('PADD 3 graphs'!$A143)),'Data PADD 3'!$A$8:$A$278,0), MATCH('PADD 3 graphs'!$B$3,'Data PADD 3'!$A$4:$T$4,0)),B142)</f>
        <v>18790</v>
      </c>
      <c r="C143" s="7">
        <f>_xlfn.IFNA(INDEX('Data PADD 3'!$A$7:$B$500,MATCH(DATE('PADD 3 graphs'!C$4,MONTH('PADD 3 graphs'!$A143),DAY('PADD 3 graphs'!$A143)),'Data PADD 3'!$A$8:$A$278,0), MATCH('PADD 3 graphs'!$B$3,'Data PADD 3'!$A$4:$T$4,0)),C142)</f>
        <v>15213</v>
      </c>
      <c r="D143" s="7">
        <f>_xlfn.IFNA(INDEX('Data PADD 3'!$A$7:$B$500,MATCH(DATE('PADD 3 graphs'!D$4,MONTH('PADD 3 graphs'!$A143),DAY('PADD 3 graphs'!$A143)),'Data PADD 3'!$A$8:$A$278,0), MATCH('PADD 3 graphs'!$B$3,'Data PADD 3'!$A$4:$T$4,0)),D142)</f>
        <v>17637</v>
      </c>
      <c r="E143" s="7">
        <f>_xlfn.IFNA(INDEX('Data PADD 3'!$A$7:$B$500,MATCH(DATE('PADD 3 graphs'!E$4,MONTH('PADD 3 graphs'!$A143),DAY('PADD 3 graphs'!$A143)),'Data PADD 3'!$A$8:$A$278,0), MATCH('PADD 3 graphs'!$B$3,'Data PADD 3'!$A$4:$T$4,0)),E142)</f>
        <v>15782</v>
      </c>
      <c r="F143" s="7">
        <f>_xlfn.IFNA(INDEX('Data PADD 3'!$A$7:$B$500,MATCH(DATE('PADD 3 graphs'!F$4,MONTH('PADD 3 graphs'!$A143),DAY('PADD 3 graphs'!$A143)),'Data PADD 3'!$A$8:$A$278,0), MATCH('PADD 3 graphs'!$B$3,'Data PADD 3'!$A$4:$T$4,0)),F142)</f>
        <v>16186</v>
      </c>
      <c r="G143" s="12" t="e">
        <f>_xlfn.IFNA(INDEX('Data PADD 3'!$A$8:$B$500,MATCH(DATE('PADD 3 graphs'!G$4,MONTH('PADD 3 graphs'!$A143),DAY('PADD 3 graphs'!$A143)),'Data PADD 3'!$A$8:$A$278,0), MATCH('PADD 3 graphs'!$B$3,'Data PADD 3'!$A$4:$T$4,0)),G142)</f>
        <v>#N/A</v>
      </c>
      <c r="H143" s="12">
        <f t="shared" si="6"/>
        <v>15213</v>
      </c>
      <c r="I143" s="7">
        <f t="shared" si="7"/>
        <v>18790</v>
      </c>
      <c r="J143" s="7">
        <f t="shared" si="8"/>
        <v>3577</v>
      </c>
    </row>
    <row r="144" spans="1:10">
      <c r="A144" s="9">
        <v>45518</v>
      </c>
      <c r="B144" s="7">
        <f>_xlfn.IFNA(INDEX('Data PADD 3'!$A$7:$B$500,MATCH(DATE('PADD 3 graphs'!B$4,MONTH('PADD 3 graphs'!$A144),DAY('PADD 3 graphs'!$A144)),'Data PADD 3'!$A$8:$A$278,0), MATCH('PADD 3 graphs'!$B$3,'Data PADD 3'!$A$4:$T$4,0)),B143)</f>
        <v>18492</v>
      </c>
      <c r="C144" s="7">
        <f>_xlfn.IFNA(INDEX('Data PADD 3'!$A$7:$B$500,MATCH(DATE('PADD 3 graphs'!C$4,MONTH('PADD 3 graphs'!$A144),DAY('PADD 3 graphs'!$A144)),'Data PADD 3'!$A$8:$A$278,0), MATCH('PADD 3 graphs'!$B$3,'Data PADD 3'!$A$4:$T$4,0)),C143)</f>
        <v>15213</v>
      </c>
      <c r="D144" s="7">
        <f>_xlfn.IFNA(INDEX('Data PADD 3'!$A$7:$B$500,MATCH(DATE('PADD 3 graphs'!D$4,MONTH('PADD 3 graphs'!$A144),DAY('PADD 3 graphs'!$A144)),'Data PADD 3'!$A$8:$A$278,0), MATCH('PADD 3 graphs'!$B$3,'Data PADD 3'!$A$4:$T$4,0)),D143)</f>
        <v>17637</v>
      </c>
      <c r="E144" s="7">
        <f>_xlfn.IFNA(INDEX('Data PADD 3'!$A$7:$B$500,MATCH(DATE('PADD 3 graphs'!E$4,MONTH('PADD 3 graphs'!$A144),DAY('PADD 3 graphs'!$A144)),'Data PADD 3'!$A$8:$A$278,0), MATCH('PADD 3 graphs'!$B$3,'Data PADD 3'!$A$4:$T$4,0)),E143)</f>
        <v>15782</v>
      </c>
      <c r="F144" s="7">
        <f>_xlfn.IFNA(INDEX('Data PADD 3'!$A$7:$B$500,MATCH(DATE('PADD 3 graphs'!F$4,MONTH('PADD 3 graphs'!$A144),DAY('PADD 3 graphs'!$A144)),'Data PADD 3'!$A$8:$A$278,0), MATCH('PADD 3 graphs'!$B$3,'Data PADD 3'!$A$4:$T$4,0)),F143)</f>
        <v>16186</v>
      </c>
      <c r="G144" s="12" t="e">
        <f>_xlfn.IFNA(INDEX('Data PADD 3'!$A$8:$B$500,MATCH(DATE('PADD 3 graphs'!G$4,MONTH('PADD 3 graphs'!$A144),DAY('PADD 3 graphs'!$A144)),'Data PADD 3'!$A$8:$A$278,0), MATCH('PADD 3 graphs'!$B$3,'Data PADD 3'!$A$4:$T$4,0)),G143)</f>
        <v>#N/A</v>
      </c>
      <c r="H144" s="12">
        <f t="shared" si="6"/>
        <v>15213</v>
      </c>
      <c r="I144" s="7">
        <f t="shared" si="7"/>
        <v>18492</v>
      </c>
      <c r="J144" s="7">
        <f t="shared" si="8"/>
        <v>3279</v>
      </c>
    </row>
    <row r="145" spans="1:10">
      <c r="A145" s="9">
        <v>45517</v>
      </c>
      <c r="B145" s="7">
        <f>_xlfn.IFNA(INDEX('Data PADD 3'!$A$7:$B$500,MATCH(DATE('PADD 3 graphs'!B$4,MONTH('PADD 3 graphs'!$A145),DAY('PADD 3 graphs'!$A145)),'Data PADD 3'!$A$8:$A$278,0), MATCH('PADD 3 graphs'!$B$3,'Data PADD 3'!$A$4:$T$4,0)),B144)</f>
        <v>18492</v>
      </c>
      <c r="C145" s="7">
        <f>_xlfn.IFNA(INDEX('Data PADD 3'!$A$7:$B$500,MATCH(DATE('PADD 3 graphs'!C$4,MONTH('PADD 3 graphs'!$A145),DAY('PADD 3 graphs'!$A145)),'Data PADD 3'!$A$8:$A$278,0), MATCH('PADD 3 graphs'!$B$3,'Data PADD 3'!$A$4:$T$4,0)),C144)</f>
        <v>16026</v>
      </c>
      <c r="D145" s="7">
        <f>_xlfn.IFNA(INDEX('Data PADD 3'!$A$7:$B$500,MATCH(DATE('PADD 3 graphs'!D$4,MONTH('PADD 3 graphs'!$A145),DAY('PADD 3 graphs'!$A145)),'Data PADD 3'!$A$8:$A$278,0), MATCH('PADD 3 graphs'!$B$3,'Data PADD 3'!$A$4:$T$4,0)),D144)</f>
        <v>17637</v>
      </c>
      <c r="E145" s="7">
        <f>_xlfn.IFNA(INDEX('Data PADD 3'!$A$7:$B$500,MATCH(DATE('PADD 3 graphs'!E$4,MONTH('PADD 3 graphs'!$A145),DAY('PADD 3 graphs'!$A145)),'Data PADD 3'!$A$8:$A$278,0), MATCH('PADD 3 graphs'!$B$3,'Data PADD 3'!$A$4:$T$4,0)),E144)</f>
        <v>15782</v>
      </c>
      <c r="F145" s="7">
        <f>_xlfn.IFNA(INDEX('Data PADD 3'!$A$7:$B$500,MATCH(DATE('PADD 3 graphs'!F$4,MONTH('PADD 3 graphs'!$A145),DAY('PADD 3 graphs'!$A145)),'Data PADD 3'!$A$8:$A$278,0), MATCH('PADD 3 graphs'!$B$3,'Data PADD 3'!$A$4:$T$4,0)),F144)</f>
        <v>16186</v>
      </c>
      <c r="G145" s="12" t="e">
        <f>_xlfn.IFNA(INDEX('Data PADD 3'!$A$8:$B$500,MATCH(DATE('PADD 3 graphs'!G$4,MONTH('PADD 3 graphs'!$A145),DAY('PADD 3 graphs'!$A145)),'Data PADD 3'!$A$8:$A$278,0), MATCH('PADD 3 graphs'!$B$3,'Data PADD 3'!$A$4:$T$4,0)),G144)</f>
        <v>#N/A</v>
      </c>
      <c r="H145" s="12">
        <f t="shared" si="6"/>
        <v>15782</v>
      </c>
      <c r="I145" s="7">
        <f t="shared" si="7"/>
        <v>18492</v>
      </c>
      <c r="J145" s="7">
        <f t="shared" si="8"/>
        <v>2710</v>
      </c>
    </row>
    <row r="146" spans="1:10">
      <c r="A146" s="9">
        <v>45516</v>
      </c>
      <c r="B146" s="7">
        <f>_xlfn.IFNA(INDEX('Data PADD 3'!$A$7:$B$500,MATCH(DATE('PADD 3 graphs'!B$4,MONTH('PADD 3 graphs'!$A146),DAY('PADD 3 graphs'!$A146)),'Data PADD 3'!$A$8:$A$278,0), MATCH('PADD 3 graphs'!$B$3,'Data PADD 3'!$A$4:$T$4,0)),B145)</f>
        <v>18492</v>
      </c>
      <c r="C146" s="7">
        <f>_xlfn.IFNA(INDEX('Data PADD 3'!$A$7:$B$500,MATCH(DATE('PADD 3 graphs'!C$4,MONTH('PADD 3 graphs'!$A146),DAY('PADD 3 graphs'!$A146)),'Data PADD 3'!$A$8:$A$278,0), MATCH('PADD 3 graphs'!$B$3,'Data PADD 3'!$A$4:$T$4,0)),C145)</f>
        <v>16026</v>
      </c>
      <c r="D146" s="7">
        <f>_xlfn.IFNA(INDEX('Data PADD 3'!$A$7:$B$500,MATCH(DATE('PADD 3 graphs'!D$4,MONTH('PADD 3 graphs'!$A146),DAY('PADD 3 graphs'!$A146)),'Data PADD 3'!$A$8:$A$278,0), MATCH('PADD 3 graphs'!$B$3,'Data PADD 3'!$A$4:$T$4,0)),D145)</f>
        <v>17761</v>
      </c>
      <c r="E146" s="7">
        <f>_xlfn.IFNA(INDEX('Data PADD 3'!$A$7:$B$500,MATCH(DATE('PADD 3 graphs'!E$4,MONTH('PADD 3 graphs'!$A146),DAY('PADD 3 graphs'!$A146)),'Data PADD 3'!$A$8:$A$278,0), MATCH('PADD 3 graphs'!$B$3,'Data PADD 3'!$A$4:$T$4,0)),E145)</f>
        <v>15782</v>
      </c>
      <c r="F146" s="7">
        <f>_xlfn.IFNA(INDEX('Data PADD 3'!$A$7:$B$500,MATCH(DATE('PADD 3 graphs'!F$4,MONTH('PADD 3 graphs'!$A146),DAY('PADD 3 graphs'!$A146)),'Data PADD 3'!$A$8:$A$278,0), MATCH('PADD 3 graphs'!$B$3,'Data PADD 3'!$A$4:$T$4,0)),F145)</f>
        <v>16186</v>
      </c>
      <c r="G146" s="12" t="e">
        <f>_xlfn.IFNA(INDEX('Data PADD 3'!$A$8:$B$500,MATCH(DATE('PADD 3 graphs'!G$4,MONTH('PADD 3 graphs'!$A146),DAY('PADD 3 graphs'!$A146)),'Data PADD 3'!$A$8:$A$278,0), MATCH('PADD 3 graphs'!$B$3,'Data PADD 3'!$A$4:$T$4,0)),G145)</f>
        <v>#N/A</v>
      </c>
      <c r="H146" s="12">
        <f t="shared" si="6"/>
        <v>15782</v>
      </c>
      <c r="I146" s="7">
        <f t="shared" si="7"/>
        <v>18492</v>
      </c>
      <c r="J146" s="7">
        <f t="shared" si="8"/>
        <v>2710</v>
      </c>
    </row>
    <row r="147" spans="1:10">
      <c r="A147" s="9">
        <v>45515</v>
      </c>
      <c r="B147" s="7">
        <f>_xlfn.IFNA(INDEX('Data PADD 3'!$A$7:$B$500,MATCH(DATE('PADD 3 graphs'!B$4,MONTH('PADD 3 graphs'!$A147),DAY('PADD 3 graphs'!$A147)),'Data PADD 3'!$A$8:$A$278,0), MATCH('PADD 3 graphs'!$B$3,'Data PADD 3'!$A$4:$T$4,0)),B146)</f>
        <v>18492</v>
      </c>
      <c r="C147" s="7">
        <f>_xlfn.IFNA(INDEX('Data PADD 3'!$A$7:$B$500,MATCH(DATE('PADD 3 graphs'!C$4,MONTH('PADD 3 graphs'!$A147),DAY('PADD 3 graphs'!$A147)),'Data PADD 3'!$A$8:$A$278,0), MATCH('PADD 3 graphs'!$B$3,'Data PADD 3'!$A$4:$T$4,0)),C146)</f>
        <v>16026</v>
      </c>
      <c r="D147" s="7">
        <f>_xlfn.IFNA(INDEX('Data PADD 3'!$A$7:$B$500,MATCH(DATE('PADD 3 graphs'!D$4,MONTH('PADD 3 graphs'!$A147),DAY('PADD 3 graphs'!$A147)),'Data PADD 3'!$A$8:$A$278,0), MATCH('PADD 3 graphs'!$B$3,'Data PADD 3'!$A$4:$T$4,0)),D146)</f>
        <v>17761</v>
      </c>
      <c r="E147" s="7">
        <f>_xlfn.IFNA(INDEX('Data PADD 3'!$A$7:$B$500,MATCH(DATE('PADD 3 graphs'!E$4,MONTH('PADD 3 graphs'!$A147),DAY('PADD 3 graphs'!$A147)),'Data PADD 3'!$A$8:$A$278,0), MATCH('PADD 3 graphs'!$B$3,'Data PADD 3'!$A$4:$T$4,0)),E146)</f>
        <v>15322</v>
      </c>
      <c r="F147" s="7">
        <f>_xlfn.IFNA(INDEX('Data PADD 3'!$A$7:$B$500,MATCH(DATE('PADD 3 graphs'!F$4,MONTH('PADD 3 graphs'!$A147),DAY('PADD 3 graphs'!$A147)),'Data PADD 3'!$A$8:$A$278,0), MATCH('PADD 3 graphs'!$B$3,'Data PADD 3'!$A$4:$T$4,0)),F146)</f>
        <v>16186</v>
      </c>
      <c r="G147" s="12" t="e">
        <f>_xlfn.IFNA(INDEX('Data PADD 3'!$A$8:$B$500,MATCH(DATE('PADD 3 graphs'!G$4,MONTH('PADD 3 graphs'!$A147),DAY('PADD 3 graphs'!$A147)),'Data PADD 3'!$A$8:$A$278,0), MATCH('PADD 3 graphs'!$B$3,'Data PADD 3'!$A$4:$T$4,0)),G146)</f>
        <v>#N/A</v>
      </c>
      <c r="H147" s="12">
        <f t="shared" si="6"/>
        <v>15322</v>
      </c>
      <c r="I147" s="7">
        <f t="shared" si="7"/>
        <v>18492</v>
      </c>
      <c r="J147" s="7">
        <f t="shared" si="8"/>
        <v>3170</v>
      </c>
    </row>
    <row r="148" spans="1:10">
      <c r="A148" s="9">
        <v>45514</v>
      </c>
      <c r="B148" s="7">
        <f>_xlfn.IFNA(INDEX('Data PADD 3'!$A$7:$B$500,MATCH(DATE('PADD 3 graphs'!B$4,MONTH('PADD 3 graphs'!$A148),DAY('PADD 3 graphs'!$A148)),'Data PADD 3'!$A$8:$A$278,0), MATCH('PADD 3 graphs'!$B$3,'Data PADD 3'!$A$4:$T$4,0)),B147)</f>
        <v>18492</v>
      </c>
      <c r="C148" s="7">
        <f>_xlfn.IFNA(INDEX('Data PADD 3'!$A$7:$B$500,MATCH(DATE('PADD 3 graphs'!C$4,MONTH('PADD 3 graphs'!$A148),DAY('PADD 3 graphs'!$A148)),'Data PADD 3'!$A$8:$A$278,0), MATCH('PADD 3 graphs'!$B$3,'Data PADD 3'!$A$4:$T$4,0)),C147)</f>
        <v>16026</v>
      </c>
      <c r="D148" s="7">
        <f>_xlfn.IFNA(INDEX('Data PADD 3'!$A$7:$B$500,MATCH(DATE('PADD 3 graphs'!D$4,MONTH('PADD 3 graphs'!$A148),DAY('PADD 3 graphs'!$A148)),'Data PADD 3'!$A$8:$A$278,0), MATCH('PADD 3 graphs'!$B$3,'Data PADD 3'!$A$4:$T$4,0)),D147)</f>
        <v>17761</v>
      </c>
      <c r="E148" s="7">
        <f>_xlfn.IFNA(INDEX('Data PADD 3'!$A$7:$B$500,MATCH(DATE('PADD 3 graphs'!E$4,MONTH('PADD 3 graphs'!$A148),DAY('PADD 3 graphs'!$A148)),'Data PADD 3'!$A$8:$A$278,0), MATCH('PADD 3 graphs'!$B$3,'Data PADD 3'!$A$4:$T$4,0)),E147)</f>
        <v>15322</v>
      </c>
      <c r="F148" s="7">
        <f>_xlfn.IFNA(INDEX('Data PADD 3'!$A$7:$B$500,MATCH(DATE('PADD 3 graphs'!F$4,MONTH('PADD 3 graphs'!$A148),DAY('PADD 3 graphs'!$A148)),'Data PADD 3'!$A$8:$A$278,0), MATCH('PADD 3 graphs'!$B$3,'Data PADD 3'!$A$4:$T$4,0)),F147)</f>
        <v>16186</v>
      </c>
      <c r="G148" s="12" t="e">
        <f>_xlfn.IFNA(INDEX('Data PADD 3'!$A$8:$B$500,MATCH(DATE('PADD 3 graphs'!G$4,MONTH('PADD 3 graphs'!$A148),DAY('PADD 3 graphs'!$A148)),'Data PADD 3'!$A$8:$A$278,0), MATCH('PADD 3 graphs'!$B$3,'Data PADD 3'!$A$4:$T$4,0)),G147)</f>
        <v>#N/A</v>
      </c>
      <c r="H148" s="12">
        <f t="shared" si="6"/>
        <v>15322</v>
      </c>
      <c r="I148" s="7">
        <f t="shared" si="7"/>
        <v>18492</v>
      </c>
      <c r="J148" s="7">
        <f t="shared" si="8"/>
        <v>3170</v>
      </c>
    </row>
    <row r="149" spans="1:10">
      <c r="A149" s="9">
        <v>45513</v>
      </c>
      <c r="B149" s="7">
        <f>_xlfn.IFNA(INDEX('Data PADD 3'!$A$7:$B$500,MATCH(DATE('PADD 3 graphs'!B$4,MONTH('PADD 3 graphs'!$A149),DAY('PADD 3 graphs'!$A149)),'Data PADD 3'!$A$8:$A$278,0), MATCH('PADD 3 graphs'!$B$3,'Data PADD 3'!$A$4:$T$4,0)),B148)</f>
        <v>18492</v>
      </c>
      <c r="C149" s="7">
        <f>_xlfn.IFNA(INDEX('Data PADD 3'!$A$7:$B$500,MATCH(DATE('PADD 3 graphs'!C$4,MONTH('PADD 3 graphs'!$A149),DAY('PADD 3 graphs'!$A149)),'Data PADD 3'!$A$8:$A$278,0), MATCH('PADD 3 graphs'!$B$3,'Data PADD 3'!$A$4:$T$4,0)),C148)</f>
        <v>16026</v>
      </c>
      <c r="D149" s="7">
        <f>_xlfn.IFNA(INDEX('Data PADD 3'!$A$7:$B$500,MATCH(DATE('PADD 3 graphs'!D$4,MONTH('PADD 3 graphs'!$A149),DAY('PADD 3 graphs'!$A149)),'Data PADD 3'!$A$8:$A$278,0), MATCH('PADD 3 graphs'!$B$3,'Data PADD 3'!$A$4:$T$4,0)),D148)</f>
        <v>17761</v>
      </c>
      <c r="E149" s="7">
        <f>_xlfn.IFNA(INDEX('Data PADD 3'!$A$7:$B$500,MATCH(DATE('PADD 3 graphs'!E$4,MONTH('PADD 3 graphs'!$A149),DAY('PADD 3 graphs'!$A149)),'Data PADD 3'!$A$8:$A$278,0), MATCH('PADD 3 graphs'!$B$3,'Data PADD 3'!$A$4:$T$4,0)),E148)</f>
        <v>15322</v>
      </c>
      <c r="F149" s="7">
        <f>_xlfn.IFNA(INDEX('Data PADD 3'!$A$7:$B$500,MATCH(DATE('PADD 3 graphs'!F$4,MONTH('PADD 3 graphs'!$A149),DAY('PADD 3 graphs'!$A149)),'Data PADD 3'!$A$8:$A$278,0), MATCH('PADD 3 graphs'!$B$3,'Data PADD 3'!$A$4:$T$4,0)),F148)</f>
        <v>16275</v>
      </c>
      <c r="G149" s="12" t="e">
        <f>_xlfn.IFNA(INDEX('Data PADD 3'!$A$8:$B$500,MATCH(DATE('PADD 3 graphs'!G$4,MONTH('PADD 3 graphs'!$A149),DAY('PADD 3 graphs'!$A149)),'Data PADD 3'!$A$8:$A$278,0), MATCH('PADD 3 graphs'!$B$3,'Data PADD 3'!$A$4:$T$4,0)),G148)</f>
        <v>#N/A</v>
      </c>
      <c r="H149" s="12">
        <f t="shared" si="6"/>
        <v>15322</v>
      </c>
      <c r="I149" s="7">
        <f t="shared" si="7"/>
        <v>18492</v>
      </c>
      <c r="J149" s="7">
        <f t="shared" si="8"/>
        <v>3170</v>
      </c>
    </row>
    <row r="150" spans="1:10">
      <c r="A150" s="9">
        <v>45512</v>
      </c>
      <c r="B150" s="7">
        <f>_xlfn.IFNA(INDEX('Data PADD 3'!$A$7:$B$500,MATCH(DATE('PADD 3 graphs'!B$4,MONTH('PADD 3 graphs'!$A150),DAY('PADD 3 graphs'!$A150)),'Data PADD 3'!$A$8:$A$278,0), MATCH('PADD 3 graphs'!$B$3,'Data PADD 3'!$A$4:$T$4,0)),B149)</f>
        <v>18492</v>
      </c>
      <c r="C150" s="7">
        <f>_xlfn.IFNA(INDEX('Data PADD 3'!$A$7:$B$500,MATCH(DATE('PADD 3 graphs'!C$4,MONTH('PADD 3 graphs'!$A150),DAY('PADD 3 graphs'!$A150)),'Data PADD 3'!$A$8:$A$278,0), MATCH('PADD 3 graphs'!$B$3,'Data PADD 3'!$A$4:$T$4,0)),C149)</f>
        <v>16026</v>
      </c>
      <c r="D150" s="7">
        <f>_xlfn.IFNA(INDEX('Data PADD 3'!$A$7:$B$500,MATCH(DATE('PADD 3 graphs'!D$4,MONTH('PADD 3 graphs'!$A150),DAY('PADD 3 graphs'!$A150)),'Data PADD 3'!$A$8:$A$278,0), MATCH('PADD 3 graphs'!$B$3,'Data PADD 3'!$A$4:$T$4,0)),D149)</f>
        <v>17761</v>
      </c>
      <c r="E150" s="7">
        <f>_xlfn.IFNA(INDEX('Data PADD 3'!$A$7:$B$500,MATCH(DATE('PADD 3 graphs'!E$4,MONTH('PADD 3 graphs'!$A150),DAY('PADD 3 graphs'!$A150)),'Data PADD 3'!$A$8:$A$278,0), MATCH('PADD 3 graphs'!$B$3,'Data PADD 3'!$A$4:$T$4,0)),E149)</f>
        <v>15322</v>
      </c>
      <c r="F150" s="7">
        <f>_xlfn.IFNA(INDEX('Data PADD 3'!$A$7:$B$500,MATCH(DATE('PADD 3 graphs'!F$4,MONTH('PADD 3 graphs'!$A150),DAY('PADD 3 graphs'!$A150)),'Data PADD 3'!$A$8:$A$278,0), MATCH('PADD 3 graphs'!$B$3,'Data PADD 3'!$A$4:$T$4,0)),F149)</f>
        <v>16275</v>
      </c>
      <c r="G150" s="12" t="e">
        <f>_xlfn.IFNA(INDEX('Data PADD 3'!$A$8:$B$500,MATCH(DATE('PADD 3 graphs'!G$4,MONTH('PADD 3 graphs'!$A150),DAY('PADD 3 graphs'!$A150)),'Data PADD 3'!$A$8:$A$278,0), MATCH('PADD 3 graphs'!$B$3,'Data PADD 3'!$A$4:$T$4,0)),G149)</f>
        <v>#N/A</v>
      </c>
      <c r="H150" s="12">
        <f t="shared" si="6"/>
        <v>15322</v>
      </c>
      <c r="I150" s="7">
        <f t="shared" si="7"/>
        <v>18492</v>
      </c>
      <c r="J150" s="7">
        <f t="shared" si="8"/>
        <v>3170</v>
      </c>
    </row>
    <row r="151" spans="1:10">
      <c r="A151" s="9">
        <v>45511</v>
      </c>
      <c r="B151" s="7">
        <f>_xlfn.IFNA(INDEX('Data PADD 3'!$A$7:$B$500,MATCH(DATE('PADD 3 graphs'!B$4,MONTH('PADD 3 graphs'!$A151),DAY('PADD 3 graphs'!$A151)),'Data PADD 3'!$A$8:$A$278,0), MATCH('PADD 3 graphs'!$B$3,'Data PADD 3'!$A$4:$T$4,0)),B150)</f>
        <v>19182</v>
      </c>
      <c r="C151" s="7">
        <f>_xlfn.IFNA(INDEX('Data PADD 3'!$A$7:$B$500,MATCH(DATE('PADD 3 graphs'!C$4,MONTH('PADD 3 graphs'!$A151),DAY('PADD 3 graphs'!$A151)),'Data PADD 3'!$A$8:$A$278,0), MATCH('PADD 3 graphs'!$B$3,'Data PADD 3'!$A$4:$T$4,0)),C150)</f>
        <v>16026</v>
      </c>
      <c r="D151" s="7">
        <f>_xlfn.IFNA(INDEX('Data PADD 3'!$A$7:$B$500,MATCH(DATE('PADD 3 graphs'!D$4,MONTH('PADD 3 graphs'!$A151),DAY('PADD 3 graphs'!$A151)),'Data PADD 3'!$A$8:$A$278,0), MATCH('PADD 3 graphs'!$B$3,'Data PADD 3'!$A$4:$T$4,0)),D150)</f>
        <v>17761</v>
      </c>
      <c r="E151" s="7">
        <f>_xlfn.IFNA(INDEX('Data PADD 3'!$A$7:$B$500,MATCH(DATE('PADD 3 graphs'!E$4,MONTH('PADD 3 graphs'!$A151),DAY('PADD 3 graphs'!$A151)),'Data PADD 3'!$A$8:$A$278,0), MATCH('PADD 3 graphs'!$B$3,'Data PADD 3'!$A$4:$T$4,0)),E150)</f>
        <v>15322</v>
      </c>
      <c r="F151" s="7">
        <f>_xlfn.IFNA(INDEX('Data PADD 3'!$A$7:$B$500,MATCH(DATE('PADD 3 graphs'!F$4,MONTH('PADD 3 graphs'!$A151),DAY('PADD 3 graphs'!$A151)),'Data PADD 3'!$A$8:$A$278,0), MATCH('PADD 3 graphs'!$B$3,'Data PADD 3'!$A$4:$T$4,0)),F150)</f>
        <v>16275</v>
      </c>
      <c r="G151" s="12" t="e">
        <f>_xlfn.IFNA(INDEX('Data PADD 3'!$A$8:$B$500,MATCH(DATE('PADD 3 graphs'!G$4,MONTH('PADD 3 graphs'!$A151),DAY('PADD 3 graphs'!$A151)),'Data PADD 3'!$A$8:$A$278,0), MATCH('PADD 3 graphs'!$B$3,'Data PADD 3'!$A$4:$T$4,0)),G150)</f>
        <v>#N/A</v>
      </c>
      <c r="H151" s="12">
        <f t="shared" si="6"/>
        <v>15322</v>
      </c>
      <c r="I151" s="7">
        <f t="shared" si="7"/>
        <v>19182</v>
      </c>
      <c r="J151" s="7">
        <f t="shared" si="8"/>
        <v>3860</v>
      </c>
    </row>
    <row r="152" spans="1:10">
      <c r="A152" s="9">
        <v>45510</v>
      </c>
      <c r="B152" s="7">
        <f>_xlfn.IFNA(INDEX('Data PADD 3'!$A$7:$B$500,MATCH(DATE('PADD 3 graphs'!B$4,MONTH('PADD 3 graphs'!$A152),DAY('PADD 3 graphs'!$A152)),'Data PADD 3'!$A$8:$A$278,0), MATCH('PADD 3 graphs'!$B$3,'Data PADD 3'!$A$4:$T$4,0)),B151)</f>
        <v>19182</v>
      </c>
      <c r="C152" s="7">
        <f>_xlfn.IFNA(INDEX('Data PADD 3'!$A$7:$B$500,MATCH(DATE('PADD 3 graphs'!C$4,MONTH('PADD 3 graphs'!$A152),DAY('PADD 3 graphs'!$A152)),'Data PADD 3'!$A$8:$A$278,0), MATCH('PADD 3 graphs'!$B$3,'Data PADD 3'!$A$4:$T$4,0)),C151)</f>
        <v>15857</v>
      </c>
      <c r="D152" s="7">
        <f>_xlfn.IFNA(INDEX('Data PADD 3'!$A$7:$B$500,MATCH(DATE('PADD 3 graphs'!D$4,MONTH('PADD 3 graphs'!$A152),DAY('PADD 3 graphs'!$A152)),'Data PADD 3'!$A$8:$A$278,0), MATCH('PADD 3 graphs'!$B$3,'Data PADD 3'!$A$4:$T$4,0)),D151)</f>
        <v>17761</v>
      </c>
      <c r="E152" s="7">
        <f>_xlfn.IFNA(INDEX('Data PADD 3'!$A$7:$B$500,MATCH(DATE('PADD 3 graphs'!E$4,MONTH('PADD 3 graphs'!$A152),DAY('PADD 3 graphs'!$A152)),'Data PADD 3'!$A$8:$A$278,0), MATCH('PADD 3 graphs'!$B$3,'Data PADD 3'!$A$4:$T$4,0)),E151)</f>
        <v>15322</v>
      </c>
      <c r="F152" s="7">
        <f>_xlfn.IFNA(INDEX('Data PADD 3'!$A$7:$B$500,MATCH(DATE('PADD 3 graphs'!F$4,MONTH('PADD 3 graphs'!$A152),DAY('PADD 3 graphs'!$A152)),'Data PADD 3'!$A$8:$A$278,0), MATCH('PADD 3 graphs'!$B$3,'Data PADD 3'!$A$4:$T$4,0)),F151)</f>
        <v>16275</v>
      </c>
      <c r="G152" s="12" t="e">
        <f>_xlfn.IFNA(INDEX('Data PADD 3'!$A$8:$B$500,MATCH(DATE('PADD 3 graphs'!G$4,MONTH('PADD 3 graphs'!$A152),DAY('PADD 3 graphs'!$A152)),'Data PADD 3'!$A$8:$A$278,0), MATCH('PADD 3 graphs'!$B$3,'Data PADD 3'!$A$4:$T$4,0)),G151)</f>
        <v>#N/A</v>
      </c>
      <c r="H152" s="12">
        <f t="shared" si="6"/>
        <v>15322</v>
      </c>
      <c r="I152" s="7">
        <f t="shared" si="7"/>
        <v>19182</v>
      </c>
      <c r="J152" s="7">
        <f t="shared" si="8"/>
        <v>3860</v>
      </c>
    </row>
    <row r="153" spans="1:10">
      <c r="A153" s="9">
        <v>45509</v>
      </c>
      <c r="B153" s="7">
        <f>_xlfn.IFNA(INDEX('Data PADD 3'!$A$7:$B$500,MATCH(DATE('PADD 3 graphs'!B$4,MONTH('PADD 3 graphs'!$A153),DAY('PADD 3 graphs'!$A153)),'Data PADD 3'!$A$8:$A$278,0), MATCH('PADD 3 graphs'!$B$3,'Data PADD 3'!$A$4:$T$4,0)),B152)</f>
        <v>19182</v>
      </c>
      <c r="C153" s="7">
        <f>_xlfn.IFNA(INDEX('Data PADD 3'!$A$7:$B$500,MATCH(DATE('PADD 3 graphs'!C$4,MONTH('PADD 3 graphs'!$A153),DAY('PADD 3 graphs'!$A153)),'Data PADD 3'!$A$8:$A$278,0), MATCH('PADD 3 graphs'!$B$3,'Data PADD 3'!$A$4:$T$4,0)),C152)</f>
        <v>15857</v>
      </c>
      <c r="D153" s="7">
        <f>_xlfn.IFNA(INDEX('Data PADD 3'!$A$7:$B$500,MATCH(DATE('PADD 3 graphs'!D$4,MONTH('PADD 3 graphs'!$A153),DAY('PADD 3 graphs'!$A153)),'Data PADD 3'!$A$8:$A$278,0), MATCH('PADD 3 graphs'!$B$3,'Data PADD 3'!$A$4:$T$4,0)),D152)</f>
        <v>17439</v>
      </c>
      <c r="E153" s="7">
        <f>_xlfn.IFNA(INDEX('Data PADD 3'!$A$7:$B$500,MATCH(DATE('PADD 3 graphs'!E$4,MONTH('PADD 3 graphs'!$A153),DAY('PADD 3 graphs'!$A153)),'Data PADD 3'!$A$8:$A$278,0), MATCH('PADD 3 graphs'!$B$3,'Data PADD 3'!$A$4:$T$4,0)),E152)</f>
        <v>15322</v>
      </c>
      <c r="F153" s="7">
        <f>_xlfn.IFNA(INDEX('Data PADD 3'!$A$7:$B$500,MATCH(DATE('PADD 3 graphs'!F$4,MONTH('PADD 3 graphs'!$A153),DAY('PADD 3 graphs'!$A153)),'Data PADD 3'!$A$8:$A$278,0), MATCH('PADD 3 graphs'!$B$3,'Data PADD 3'!$A$4:$T$4,0)),F152)</f>
        <v>16275</v>
      </c>
      <c r="G153" s="12" t="e">
        <f>_xlfn.IFNA(INDEX('Data PADD 3'!$A$8:$B$500,MATCH(DATE('PADD 3 graphs'!G$4,MONTH('PADD 3 graphs'!$A153),DAY('PADD 3 graphs'!$A153)),'Data PADD 3'!$A$8:$A$278,0), MATCH('PADD 3 graphs'!$B$3,'Data PADD 3'!$A$4:$T$4,0)),G152)</f>
        <v>#N/A</v>
      </c>
      <c r="H153" s="12">
        <f t="shared" si="6"/>
        <v>15322</v>
      </c>
      <c r="I153" s="7">
        <f t="shared" si="7"/>
        <v>19182</v>
      </c>
      <c r="J153" s="7">
        <f t="shared" si="8"/>
        <v>3860</v>
      </c>
    </row>
    <row r="154" spans="1:10">
      <c r="A154" s="9">
        <v>45508</v>
      </c>
      <c r="B154" s="7">
        <f>_xlfn.IFNA(INDEX('Data PADD 3'!$A$7:$B$500,MATCH(DATE('PADD 3 graphs'!B$4,MONTH('PADD 3 graphs'!$A154),DAY('PADD 3 graphs'!$A154)),'Data PADD 3'!$A$8:$A$278,0), MATCH('PADD 3 graphs'!$B$3,'Data PADD 3'!$A$4:$T$4,0)),B153)</f>
        <v>19182</v>
      </c>
      <c r="C154" s="7">
        <f>_xlfn.IFNA(INDEX('Data PADD 3'!$A$7:$B$500,MATCH(DATE('PADD 3 graphs'!C$4,MONTH('PADD 3 graphs'!$A154),DAY('PADD 3 graphs'!$A154)),'Data PADD 3'!$A$8:$A$278,0), MATCH('PADD 3 graphs'!$B$3,'Data PADD 3'!$A$4:$T$4,0)),C153)</f>
        <v>15857</v>
      </c>
      <c r="D154" s="7">
        <f>_xlfn.IFNA(INDEX('Data PADD 3'!$A$7:$B$500,MATCH(DATE('PADD 3 graphs'!D$4,MONTH('PADD 3 graphs'!$A154),DAY('PADD 3 graphs'!$A154)),'Data PADD 3'!$A$8:$A$278,0), MATCH('PADD 3 graphs'!$B$3,'Data PADD 3'!$A$4:$T$4,0)),D153)</f>
        <v>17439</v>
      </c>
      <c r="E154" s="7">
        <f>_xlfn.IFNA(INDEX('Data PADD 3'!$A$7:$B$500,MATCH(DATE('PADD 3 graphs'!E$4,MONTH('PADD 3 graphs'!$A154),DAY('PADD 3 graphs'!$A154)),'Data PADD 3'!$A$8:$A$278,0), MATCH('PADD 3 graphs'!$B$3,'Data PADD 3'!$A$4:$T$4,0)),E153)</f>
        <v>15424</v>
      </c>
      <c r="F154" s="7">
        <f>_xlfn.IFNA(INDEX('Data PADD 3'!$A$7:$B$500,MATCH(DATE('PADD 3 graphs'!F$4,MONTH('PADD 3 graphs'!$A154),DAY('PADD 3 graphs'!$A154)),'Data PADD 3'!$A$8:$A$278,0), MATCH('PADD 3 graphs'!$B$3,'Data PADD 3'!$A$4:$T$4,0)),F153)</f>
        <v>16275</v>
      </c>
      <c r="G154" s="12" t="e">
        <f>_xlfn.IFNA(INDEX('Data PADD 3'!$A$8:$B$500,MATCH(DATE('PADD 3 graphs'!G$4,MONTH('PADD 3 graphs'!$A154),DAY('PADD 3 graphs'!$A154)),'Data PADD 3'!$A$8:$A$278,0), MATCH('PADD 3 graphs'!$B$3,'Data PADD 3'!$A$4:$T$4,0)),G153)</f>
        <v>#N/A</v>
      </c>
      <c r="H154" s="12">
        <f t="shared" si="6"/>
        <v>15424</v>
      </c>
      <c r="I154" s="7">
        <f t="shared" si="7"/>
        <v>19182</v>
      </c>
      <c r="J154" s="7">
        <f t="shared" si="8"/>
        <v>3758</v>
      </c>
    </row>
    <row r="155" spans="1:10">
      <c r="A155" s="9">
        <v>45507</v>
      </c>
      <c r="B155" s="7">
        <f>_xlfn.IFNA(INDEX('Data PADD 3'!$A$7:$B$500,MATCH(DATE('PADD 3 graphs'!B$4,MONTH('PADD 3 graphs'!$A155),DAY('PADD 3 graphs'!$A155)),'Data PADD 3'!$A$8:$A$278,0), MATCH('PADD 3 graphs'!$B$3,'Data PADD 3'!$A$4:$T$4,0)),B154)</f>
        <v>19182</v>
      </c>
      <c r="C155" s="7">
        <f>_xlfn.IFNA(INDEX('Data PADD 3'!$A$7:$B$500,MATCH(DATE('PADD 3 graphs'!C$4,MONTH('PADD 3 graphs'!$A155),DAY('PADD 3 graphs'!$A155)),'Data PADD 3'!$A$8:$A$278,0), MATCH('PADD 3 graphs'!$B$3,'Data PADD 3'!$A$4:$T$4,0)),C154)</f>
        <v>15857</v>
      </c>
      <c r="D155" s="7">
        <f>_xlfn.IFNA(INDEX('Data PADD 3'!$A$7:$B$500,MATCH(DATE('PADD 3 graphs'!D$4,MONTH('PADD 3 graphs'!$A155),DAY('PADD 3 graphs'!$A155)),'Data PADD 3'!$A$8:$A$278,0), MATCH('PADD 3 graphs'!$B$3,'Data PADD 3'!$A$4:$T$4,0)),D154)</f>
        <v>17439</v>
      </c>
      <c r="E155" s="7">
        <f>_xlfn.IFNA(INDEX('Data PADD 3'!$A$7:$B$500,MATCH(DATE('PADD 3 graphs'!E$4,MONTH('PADD 3 graphs'!$A155),DAY('PADD 3 graphs'!$A155)),'Data PADD 3'!$A$8:$A$278,0), MATCH('PADD 3 graphs'!$B$3,'Data PADD 3'!$A$4:$T$4,0)),E154)</f>
        <v>15424</v>
      </c>
      <c r="F155" s="7">
        <f>_xlfn.IFNA(INDEX('Data PADD 3'!$A$7:$B$500,MATCH(DATE('PADD 3 graphs'!F$4,MONTH('PADD 3 graphs'!$A155),DAY('PADD 3 graphs'!$A155)),'Data PADD 3'!$A$8:$A$278,0), MATCH('PADD 3 graphs'!$B$3,'Data PADD 3'!$A$4:$T$4,0)),F154)</f>
        <v>16275</v>
      </c>
      <c r="G155" s="12" t="e">
        <f>_xlfn.IFNA(INDEX('Data PADD 3'!$A$8:$B$500,MATCH(DATE('PADD 3 graphs'!G$4,MONTH('PADD 3 graphs'!$A155),DAY('PADD 3 graphs'!$A155)),'Data PADD 3'!$A$8:$A$278,0), MATCH('PADD 3 graphs'!$B$3,'Data PADD 3'!$A$4:$T$4,0)),G154)</f>
        <v>#N/A</v>
      </c>
      <c r="H155" s="12">
        <f t="shared" si="6"/>
        <v>15424</v>
      </c>
      <c r="I155" s="7">
        <f t="shared" si="7"/>
        <v>19182</v>
      </c>
      <c r="J155" s="7">
        <f t="shared" si="8"/>
        <v>3758</v>
      </c>
    </row>
    <row r="156" spans="1:10">
      <c r="A156" s="9">
        <v>45506</v>
      </c>
      <c r="B156" s="7">
        <f>_xlfn.IFNA(INDEX('Data PADD 3'!$A$7:$B$500,MATCH(DATE('PADD 3 graphs'!B$4,MONTH('PADD 3 graphs'!$A156),DAY('PADD 3 graphs'!$A156)),'Data PADD 3'!$A$8:$A$278,0), MATCH('PADD 3 graphs'!$B$3,'Data PADD 3'!$A$4:$T$4,0)),B155)</f>
        <v>19182</v>
      </c>
      <c r="C156" s="7">
        <f>_xlfn.IFNA(INDEX('Data PADD 3'!$A$7:$B$500,MATCH(DATE('PADD 3 graphs'!C$4,MONTH('PADD 3 graphs'!$A156),DAY('PADD 3 graphs'!$A156)),'Data PADD 3'!$A$8:$A$278,0), MATCH('PADD 3 graphs'!$B$3,'Data PADD 3'!$A$4:$T$4,0)),C155)</f>
        <v>15857</v>
      </c>
      <c r="D156" s="7">
        <f>_xlfn.IFNA(INDEX('Data PADD 3'!$A$7:$B$500,MATCH(DATE('PADD 3 graphs'!D$4,MONTH('PADD 3 graphs'!$A156),DAY('PADD 3 graphs'!$A156)),'Data PADD 3'!$A$8:$A$278,0), MATCH('PADD 3 graphs'!$B$3,'Data PADD 3'!$A$4:$T$4,0)),D155)</f>
        <v>17439</v>
      </c>
      <c r="E156" s="7">
        <f>_xlfn.IFNA(INDEX('Data PADD 3'!$A$7:$B$500,MATCH(DATE('PADD 3 graphs'!E$4,MONTH('PADD 3 graphs'!$A156),DAY('PADD 3 graphs'!$A156)),'Data PADD 3'!$A$8:$A$278,0), MATCH('PADD 3 graphs'!$B$3,'Data PADD 3'!$A$4:$T$4,0)),E155)</f>
        <v>15424</v>
      </c>
      <c r="F156" s="7">
        <f>_xlfn.IFNA(INDEX('Data PADD 3'!$A$7:$B$500,MATCH(DATE('PADD 3 graphs'!F$4,MONTH('PADD 3 graphs'!$A156),DAY('PADD 3 graphs'!$A156)),'Data PADD 3'!$A$8:$A$278,0), MATCH('PADD 3 graphs'!$B$3,'Data PADD 3'!$A$4:$T$4,0)),F155)</f>
        <v>16574</v>
      </c>
      <c r="G156" s="12" t="e">
        <f>_xlfn.IFNA(INDEX('Data PADD 3'!$A$8:$B$500,MATCH(DATE('PADD 3 graphs'!G$4,MONTH('PADD 3 graphs'!$A156),DAY('PADD 3 graphs'!$A156)),'Data PADD 3'!$A$8:$A$278,0), MATCH('PADD 3 graphs'!$B$3,'Data PADD 3'!$A$4:$T$4,0)),G155)</f>
        <v>#N/A</v>
      </c>
      <c r="H156" s="12">
        <f t="shared" si="6"/>
        <v>15424</v>
      </c>
      <c r="I156" s="7">
        <f t="shared" si="7"/>
        <v>19182</v>
      </c>
      <c r="J156" s="7">
        <f t="shared" si="8"/>
        <v>3758</v>
      </c>
    </row>
    <row r="157" spans="1:10">
      <c r="A157" s="9">
        <v>45505</v>
      </c>
      <c r="B157" s="7">
        <f>_xlfn.IFNA(INDEX('Data PADD 3'!$A$7:$B$500,MATCH(DATE('PADD 3 graphs'!B$4,MONTH('PADD 3 graphs'!$A157),DAY('PADD 3 graphs'!$A157)),'Data PADD 3'!$A$8:$A$278,0), MATCH('PADD 3 graphs'!$B$3,'Data PADD 3'!$A$4:$T$4,0)),B156)</f>
        <v>19182</v>
      </c>
      <c r="C157" s="7">
        <f>_xlfn.IFNA(INDEX('Data PADD 3'!$A$7:$B$500,MATCH(DATE('PADD 3 graphs'!C$4,MONTH('PADD 3 graphs'!$A157),DAY('PADD 3 graphs'!$A157)),'Data PADD 3'!$A$8:$A$278,0), MATCH('PADD 3 graphs'!$B$3,'Data PADD 3'!$A$4:$T$4,0)),C156)</f>
        <v>15857</v>
      </c>
      <c r="D157" s="7">
        <f>_xlfn.IFNA(INDEX('Data PADD 3'!$A$7:$B$500,MATCH(DATE('PADD 3 graphs'!D$4,MONTH('PADD 3 graphs'!$A157),DAY('PADD 3 graphs'!$A157)),'Data PADD 3'!$A$8:$A$278,0), MATCH('PADD 3 graphs'!$B$3,'Data PADD 3'!$A$4:$T$4,0)),D156)</f>
        <v>17439</v>
      </c>
      <c r="E157" s="7">
        <f>_xlfn.IFNA(INDEX('Data PADD 3'!$A$7:$B$500,MATCH(DATE('PADD 3 graphs'!E$4,MONTH('PADD 3 graphs'!$A157),DAY('PADD 3 graphs'!$A157)),'Data PADD 3'!$A$8:$A$278,0), MATCH('PADD 3 graphs'!$B$3,'Data PADD 3'!$A$4:$T$4,0)),E156)</f>
        <v>15424</v>
      </c>
      <c r="F157" s="7">
        <f>_xlfn.IFNA(INDEX('Data PADD 3'!$A$7:$B$500,MATCH(DATE('PADD 3 graphs'!F$4,MONTH('PADD 3 graphs'!$A157),DAY('PADD 3 graphs'!$A157)),'Data PADD 3'!$A$8:$A$278,0), MATCH('PADD 3 graphs'!$B$3,'Data PADD 3'!$A$4:$T$4,0)),F156)</f>
        <v>16574</v>
      </c>
      <c r="G157" s="12" t="e">
        <f>_xlfn.IFNA(INDEX('Data PADD 3'!$A$8:$B$500,MATCH(DATE('PADD 3 graphs'!G$4,MONTH('PADD 3 graphs'!$A157),DAY('PADD 3 graphs'!$A157)),'Data PADD 3'!$A$8:$A$278,0), MATCH('PADD 3 graphs'!$B$3,'Data PADD 3'!$A$4:$T$4,0)),G156)</f>
        <v>#N/A</v>
      </c>
      <c r="H157" s="12">
        <f t="shared" si="6"/>
        <v>15424</v>
      </c>
      <c r="I157" s="7">
        <f t="shared" si="7"/>
        <v>19182</v>
      </c>
      <c r="J157" s="7">
        <f t="shared" si="8"/>
        <v>3758</v>
      </c>
    </row>
    <row r="158" spans="1:10">
      <c r="A158" s="9">
        <v>45504</v>
      </c>
      <c r="B158" s="7">
        <f>_xlfn.IFNA(INDEX('Data PADD 3'!$A$7:$B$500,MATCH(DATE('PADD 3 graphs'!B$4,MONTH('PADD 3 graphs'!$A158),DAY('PADD 3 graphs'!$A158)),'Data PADD 3'!$A$8:$A$278,0), MATCH('PADD 3 graphs'!$B$3,'Data PADD 3'!$A$4:$T$4,0)),B157)</f>
        <v>18679</v>
      </c>
      <c r="C158" s="7">
        <f>_xlfn.IFNA(INDEX('Data PADD 3'!$A$7:$B$500,MATCH(DATE('PADD 3 graphs'!C$4,MONTH('PADD 3 graphs'!$A158),DAY('PADD 3 graphs'!$A158)),'Data PADD 3'!$A$8:$A$278,0), MATCH('PADD 3 graphs'!$B$3,'Data PADD 3'!$A$4:$T$4,0)),C157)</f>
        <v>15857</v>
      </c>
      <c r="D158" s="7">
        <f>_xlfn.IFNA(INDEX('Data PADD 3'!$A$7:$B$500,MATCH(DATE('PADD 3 graphs'!D$4,MONTH('PADD 3 graphs'!$A158),DAY('PADD 3 graphs'!$A158)),'Data PADD 3'!$A$8:$A$278,0), MATCH('PADD 3 graphs'!$B$3,'Data PADD 3'!$A$4:$T$4,0)),D157)</f>
        <v>17439</v>
      </c>
      <c r="E158" s="7">
        <f>_xlfn.IFNA(INDEX('Data PADD 3'!$A$7:$B$500,MATCH(DATE('PADD 3 graphs'!E$4,MONTH('PADD 3 graphs'!$A158),DAY('PADD 3 graphs'!$A158)),'Data PADD 3'!$A$8:$A$278,0), MATCH('PADD 3 graphs'!$B$3,'Data PADD 3'!$A$4:$T$4,0)),E157)</f>
        <v>15424</v>
      </c>
      <c r="F158" s="7">
        <f>_xlfn.IFNA(INDEX('Data PADD 3'!$A$7:$B$500,MATCH(DATE('PADD 3 graphs'!F$4,MONTH('PADD 3 graphs'!$A158),DAY('PADD 3 graphs'!$A158)),'Data PADD 3'!$A$8:$A$278,0), MATCH('PADD 3 graphs'!$B$3,'Data PADD 3'!$A$4:$T$4,0)),F157)</f>
        <v>16574</v>
      </c>
      <c r="G158" s="12" t="e">
        <f>_xlfn.IFNA(INDEX('Data PADD 3'!$A$8:$B$500,MATCH(DATE('PADD 3 graphs'!G$4,MONTH('PADD 3 graphs'!$A158),DAY('PADD 3 graphs'!$A158)),'Data PADD 3'!$A$8:$A$278,0), MATCH('PADD 3 graphs'!$B$3,'Data PADD 3'!$A$4:$T$4,0)),G157)</f>
        <v>#N/A</v>
      </c>
      <c r="H158" s="12">
        <f t="shared" si="6"/>
        <v>15424</v>
      </c>
      <c r="I158" s="7">
        <f t="shared" si="7"/>
        <v>18679</v>
      </c>
      <c r="J158" s="7">
        <f t="shared" si="8"/>
        <v>3255</v>
      </c>
    </row>
    <row r="159" spans="1:10">
      <c r="A159" s="9">
        <v>45503</v>
      </c>
      <c r="B159" s="7">
        <f>_xlfn.IFNA(INDEX('Data PADD 3'!$A$7:$B$500,MATCH(DATE('PADD 3 graphs'!B$4,MONTH('PADD 3 graphs'!$A159),DAY('PADD 3 graphs'!$A159)),'Data PADD 3'!$A$8:$A$278,0), MATCH('PADD 3 graphs'!$B$3,'Data PADD 3'!$A$4:$T$4,0)),B158)</f>
        <v>18679</v>
      </c>
      <c r="C159" s="7">
        <f>_xlfn.IFNA(INDEX('Data PADD 3'!$A$7:$B$500,MATCH(DATE('PADD 3 graphs'!C$4,MONTH('PADD 3 graphs'!$A159),DAY('PADD 3 graphs'!$A159)),'Data PADD 3'!$A$8:$A$278,0), MATCH('PADD 3 graphs'!$B$3,'Data PADD 3'!$A$4:$T$4,0)),C158)</f>
        <v>15411</v>
      </c>
      <c r="D159" s="7">
        <f>_xlfn.IFNA(INDEX('Data PADD 3'!$A$7:$B$500,MATCH(DATE('PADD 3 graphs'!D$4,MONTH('PADD 3 graphs'!$A159),DAY('PADD 3 graphs'!$A159)),'Data PADD 3'!$A$8:$A$278,0), MATCH('PADD 3 graphs'!$B$3,'Data PADD 3'!$A$4:$T$4,0)),D158)</f>
        <v>17439</v>
      </c>
      <c r="E159" s="7">
        <f>_xlfn.IFNA(INDEX('Data PADD 3'!$A$7:$B$500,MATCH(DATE('PADD 3 graphs'!E$4,MONTH('PADD 3 graphs'!$A159),DAY('PADD 3 graphs'!$A159)),'Data PADD 3'!$A$8:$A$278,0), MATCH('PADD 3 graphs'!$B$3,'Data PADD 3'!$A$4:$T$4,0)),E158)</f>
        <v>15424</v>
      </c>
      <c r="F159" s="7">
        <f>_xlfn.IFNA(INDEX('Data PADD 3'!$A$7:$B$500,MATCH(DATE('PADD 3 graphs'!F$4,MONTH('PADD 3 graphs'!$A159),DAY('PADD 3 graphs'!$A159)),'Data PADD 3'!$A$8:$A$278,0), MATCH('PADD 3 graphs'!$B$3,'Data PADD 3'!$A$4:$T$4,0)),F158)</f>
        <v>16574</v>
      </c>
      <c r="G159" s="12" t="e">
        <f>_xlfn.IFNA(INDEX('Data PADD 3'!$A$8:$B$500,MATCH(DATE('PADD 3 graphs'!G$4,MONTH('PADD 3 graphs'!$A159),DAY('PADD 3 graphs'!$A159)),'Data PADD 3'!$A$8:$A$278,0), MATCH('PADD 3 graphs'!$B$3,'Data PADD 3'!$A$4:$T$4,0)),G158)</f>
        <v>#N/A</v>
      </c>
      <c r="H159" s="12">
        <f t="shared" si="6"/>
        <v>15411</v>
      </c>
      <c r="I159" s="7">
        <f t="shared" si="7"/>
        <v>18679</v>
      </c>
      <c r="J159" s="7">
        <f t="shared" si="8"/>
        <v>3268</v>
      </c>
    </row>
    <row r="160" spans="1:10">
      <c r="A160" s="9">
        <v>45502</v>
      </c>
      <c r="B160" s="7">
        <f>_xlfn.IFNA(INDEX('Data PADD 3'!$A$7:$B$500,MATCH(DATE('PADD 3 graphs'!B$4,MONTH('PADD 3 graphs'!$A160),DAY('PADD 3 graphs'!$A160)),'Data PADD 3'!$A$8:$A$278,0), MATCH('PADD 3 graphs'!$B$3,'Data PADD 3'!$A$4:$T$4,0)),B159)</f>
        <v>18679</v>
      </c>
      <c r="C160" s="7">
        <f>_xlfn.IFNA(INDEX('Data PADD 3'!$A$7:$B$500,MATCH(DATE('PADD 3 graphs'!C$4,MONTH('PADD 3 graphs'!$A160),DAY('PADD 3 graphs'!$A160)),'Data PADD 3'!$A$8:$A$278,0), MATCH('PADD 3 graphs'!$B$3,'Data PADD 3'!$A$4:$T$4,0)),C159)</f>
        <v>15411</v>
      </c>
      <c r="D160" s="7">
        <f>_xlfn.IFNA(INDEX('Data PADD 3'!$A$7:$B$500,MATCH(DATE('PADD 3 graphs'!D$4,MONTH('PADD 3 graphs'!$A160),DAY('PADD 3 graphs'!$A160)),'Data PADD 3'!$A$8:$A$278,0), MATCH('PADD 3 graphs'!$B$3,'Data PADD 3'!$A$4:$T$4,0)),D159)</f>
        <v>18236</v>
      </c>
      <c r="E160" s="7">
        <f>_xlfn.IFNA(INDEX('Data PADD 3'!$A$7:$B$500,MATCH(DATE('PADD 3 graphs'!E$4,MONTH('PADD 3 graphs'!$A160),DAY('PADD 3 graphs'!$A160)),'Data PADD 3'!$A$8:$A$278,0), MATCH('PADD 3 graphs'!$B$3,'Data PADD 3'!$A$4:$T$4,0)),E159)</f>
        <v>15424</v>
      </c>
      <c r="F160" s="7">
        <f>_xlfn.IFNA(INDEX('Data PADD 3'!$A$7:$B$500,MATCH(DATE('PADD 3 graphs'!F$4,MONTH('PADD 3 graphs'!$A160),DAY('PADD 3 graphs'!$A160)),'Data PADD 3'!$A$8:$A$278,0), MATCH('PADD 3 graphs'!$B$3,'Data PADD 3'!$A$4:$T$4,0)),F159)</f>
        <v>16574</v>
      </c>
      <c r="G160" s="12" t="e">
        <f>_xlfn.IFNA(INDEX('Data PADD 3'!$A$8:$B$500,MATCH(DATE('PADD 3 graphs'!G$4,MONTH('PADD 3 graphs'!$A160),DAY('PADD 3 graphs'!$A160)),'Data PADD 3'!$A$8:$A$278,0), MATCH('PADD 3 graphs'!$B$3,'Data PADD 3'!$A$4:$T$4,0)),G159)</f>
        <v>#N/A</v>
      </c>
      <c r="H160" s="12">
        <f t="shared" si="6"/>
        <v>15411</v>
      </c>
      <c r="I160" s="7">
        <f t="shared" si="7"/>
        <v>18679</v>
      </c>
      <c r="J160" s="7">
        <f t="shared" si="8"/>
        <v>3268</v>
      </c>
    </row>
    <row r="161" spans="1:10">
      <c r="A161" s="9">
        <v>45501</v>
      </c>
      <c r="B161" s="7">
        <f>_xlfn.IFNA(INDEX('Data PADD 3'!$A$7:$B$500,MATCH(DATE('PADD 3 graphs'!B$4,MONTH('PADD 3 graphs'!$A161),DAY('PADD 3 graphs'!$A161)),'Data PADD 3'!$A$8:$A$278,0), MATCH('PADD 3 graphs'!$B$3,'Data PADD 3'!$A$4:$T$4,0)),B160)</f>
        <v>18679</v>
      </c>
      <c r="C161" s="7">
        <f>_xlfn.IFNA(INDEX('Data PADD 3'!$A$7:$B$500,MATCH(DATE('PADD 3 graphs'!C$4,MONTH('PADD 3 graphs'!$A161),DAY('PADD 3 graphs'!$A161)),'Data PADD 3'!$A$8:$A$278,0), MATCH('PADD 3 graphs'!$B$3,'Data PADD 3'!$A$4:$T$4,0)),C160)</f>
        <v>15411</v>
      </c>
      <c r="D161" s="7">
        <f>_xlfn.IFNA(INDEX('Data PADD 3'!$A$7:$B$500,MATCH(DATE('PADD 3 graphs'!D$4,MONTH('PADD 3 graphs'!$A161),DAY('PADD 3 graphs'!$A161)),'Data PADD 3'!$A$8:$A$278,0), MATCH('PADD 3 graphs'!$B$3,'Data PADD 3'!$A$4:$T$4,0)),D160)</f>
        <v>18236</v>
      </c>
      <c r="E161" s="7">
        <f>_xlfn.IFNA(INDEX('Data PADD 3'!$A$7:$B$500,MATCH(DATE('PADD 3 graphs'!E$4,MONTH('PADD 3 graphs'!$A161),DAY('PADD 3 graphs'!$A161)),'Data PADD 3'!$A$8:$A$278,0), MATCH('PADD 3 graphs'!$B$3,'Data PADD 3'!$A$4:$T$4,0)),E160)</f>
        <v>16826</v>
      </c>
      <c r="F161" s="7">
        <f>_xlfn.IFNA(INDEX('Data PADD 3'!$A$7:$B$500,MATCH(DATE('PADD 3 graphs'!F$4,MONTH('PADD 3 graphs'!$A161),DAY('PADD 3 graphs'!$A161)),'Data PADD 3'!$A$8:$A$278,0), MATCH('PADD 3 graphs'!$B$3,'Data PADD 3'!$A$4:$T$4,0)),F160)</f>
        <v>16574</v>
      </c>
      <c r="G161" s="12" t="e">
        <f>_xlfn.IFNA(INDEX('Data PADD 3'!$A$8:$B$500,MATCH(DATE('PADD 3 graphs'!G$4,MONTH('PADD 3 graphs'!$A161),DAY('PADD 3 graphs'!$A161)),'Data PADD 3'!$A$8:$A$278,0), MATCH('PADD 3 graphs'!$B$3,'Data PADD 3'!$A$4:$T$4,0)),G160)</f>
        <v>#N/A</v>
      </c>
      <c r="H161" s="12">
        <f t="shared" si="6"/>
        <v>15411</v>
      </c>
      <c r="I161" s="7">
        <f t="shared" si="7"/>
        <v>18679</v>
      </c>
      <c r="J161" s="7">
        <f t="shared" si="8"/>
        <v>3268</v>
      </c>
    </row>
    <row r="162" spans="1:10">
      <c r="A162" s="9">
        <v>45500</v>
      </c>
      <c r="B162" s="7">
        <f>_xlfn.IFNA(INDEX('Data PADD 3'!$A$7:$B$500,MATCH(DATE('PADD 3 graphs'!B$4,MONTH('PADD 3 graphs'!$A162),DAY('PADD 3 graphs'!$A162)),'Data PADD 3'!$A$8:$A$278,0), MATCH('PADD 3 graphs'!$B$3,'Data PADD 3'!$A$4:$T$4,0)),B161)</f>
        <v>18679</v>
      </c>
      <c r="C162" s="7">
        <f>_xlfn.IFNA(INDEX('Data PADD 3'!$A$7:$B$500,MATCH(DATE('PADD 3 graphs'!C$4,MONTH('PADD 3 graphs'!$A162),DAY('PADD 3 graphs'!$A162)),'Data PADD 3'!$A$8:$A$278,0), MATCH('PADD 3 graphs'!$B$3,'Data PADD 3'!$A$4:$T$4,0)),C161)</f>
        <v>15411</v>
      </c>
      <c r="D162" s="7">
        <f>_xlfn.IFNA(INDEX('Data PADD 3'!$A$7:$B$500,MATCH(DATE('PADD 3 graphs'!D$4,MONTH('PADD 3 graphs'!$A162),DAY('PADD 3 graphs'!$A162)),'Data PADD 3'!$A$8:$A$278,0), MATCH('PADD 3 graphs'!$B$3,'Data PADD 3'!$A$4:$T$4,0)),D161)</f>
        <v>18236</v>
      </c>
      <c r="E162" s="7">
        <f>_xlfn.IFNA(INDEX('Data PADD 3'!$A$7:$B$500,MATCH(DATE('PADD 3 graphs'!E$4,MONTH('PADD 3 graphs'!$A162),DAY('PADD 3 graphs'!$A162)),'Data PADD 3'!$A$8:$A$278,0), MATCH('PADD 3 graphs'!$B$3,'Data PADD 3'!$A$4:$T$4,0)),E161)</f>
        <v>16826</v>
      </c>
      <c r="F162" s="7">
        <f>_xlfn.IFNA(INDEX('Data PADD 3'!$A$7:$B$500,MATCH(DATE('PADD 3 graphs'!F$4,MONTH('PADD 3 graphs'!$A162),DAY('PADD 3 graphs'!$A162)),'Data PADD 3'!$A$8:$A$278,0), MATCH('PADD 3 graphs'!$B$3,'Data PADD 3'!$A$4:$T$4,0)),F161)</f>
        <v>16574</v>
      </c>
      <c r="G162" s="12" t="e">
        <f>_xlfn.IFNA(INDEX('Data PADD 3'!$A$8:$B$500,MATCH(DATE('PADD 3 graphs'!G$4,MONTH('PADD 3 graphs'!$A162),DAY('PADD 3 graphs'!$A162)),'Data PADD 3'!$A$8:$A$278,0), MATCH('PADD 3 graphs'!$B$3,'Data PADD 3'!$A$4:$T$4,0)),G161)</f>
        <v>#N/A</v>
      </c>
      <c r="H162" s="12">
        <f t="shared" si="6"/>
        <v>15411</v>
      </c>
      <c r="I162" s="7">
        <f t="shared" si="7"/>
        <v>18679</v>
      </c>
      <c r="J162" s="7">
        <f t="shared" si="8"/>
        <v>3268</v>
      </c>
    </row>
    <row r="163" spans="1:10">
      <c r="A163" s="9">
        <v>45499</v>
      </c>
      <c r="B163" s="7">
        <f>_xlfn.IFNA(INDEX('Data PADD 3'!$A$7:$B$500,MATCH(DATE('PADD 3 graphs'!B$4,MONTH('PADD 3 graphs'!$A163),DAY('PADD 3 graphs'!$A163)),'Data PADD 3'!$A$8:$A$278,0), MATCH('PADD 3 graphs'!$B$3,'Data PADD 3'!$A$4:$T$4,0)),B162)</f>
        <v>18679</v>
      </c>
      <c r="C163" s="7">
        <f>_xlfn.IFNA(INDEX('Data PADD 3'!$A$7:$B$500,MATCH(DATE('PADD 3 graphs'!C$4,MONTH('PADD 3 graphs'!$A163),DAY('PADD 3 graphs'!$A163)),'Data PADD 3'!$A$8:$A$278,0), MATCH('PADD 3 graphs'!$B$3,'Data PADD 3'!$A$4:$T$4,0)),C162)</f>
        <v>15411</v>
      </c>
      <c r="D163" s="7">
        <f>_xlfn.IFNA(INDEX('Data PADD 3'!$A$7:$B$500,MATCH(DATE('PADD 3 graphs'!D$4,MONTH('PADD 3 graphs'!$A163),DAY('PADD 3 graphs'!$A163)),'Data PADD 3'!$A$8:$A$278,0), MATCH('PADD 3 graphs'!$B$3,'Data PADD 3'!$A$4:$T$4,0)),D162)</f>
        <v>18236</v>
      </c>
      <c r="E163" s="7">
        <f>_xlfn.IFNA(INDEX('Data PADD 3'!$A$7:$B$500,MATCH(DATE('PADD 3 graphs'!E$4,MONTH('PADD 3 graphs'!$A163),DAY('PADD 3 graphs'!$A163)),'Data PADD 3'!$A$8:$A$278,0), MATCH('PADD 3 graphs'!$B$3,'Data PADD 3'!$A$4:$T$4,0)),E162)</f>
        <v>16826</v>
      </c>
      <c r="F163" s="7">
        <f>_xlfn.IFNA(INDEX('Data PADD 3'!$A$7:$B$500,MATCH(DATE('PADD 3 graphs'!F$4,MONTH('PADD 3 graphs'!$A163),DAY('PADD 3 graphs'!$A163)),'Data PADD 3'!$A$8:$A$278,0), MATCH('PADD 3 graphs'!$B$3,'Data PADD 3'!$A$4:$T$4,0)),F162)</f>
        <v>16293</v>
      </c>
      <c r="G163" s="12" t="e">
        <f>_xlfn.IFNA(INDEX('Data PADD 3'!$A$8:$B$500,MATCH(DATE('PADD 3 graphs'!G$4,MONTH('PADD 3 graphs'!$A163),DAY('PADD 3 graphs'!$A163)),'Data PADD 3'!$A$8:$A$278,0), MATCH('PADD 3 graphs'!$B$3,'Data PADD 3'!$A$4:$T$4,0)),G162)</f>
        <v>#N/A</v>
      </c>
      <c r="H163" s="12">
        <f t="shared" si="6"/>
        <v>15411</v>
      </c>
      <c r="I163" s="7">
        <f t="shared" si="7"/>
        <v>18679</v>
      </c>
      <c r="J163" s="7">
        <f t="shared" si="8"/>
        <v>3268</v>
      </c>
    </row>
    <row r="164" spans="1:10">
      <c r="A164" s="9">
        <v>45498</v>
      </c>
      <c r="B164" s="7">
        <f>_xlfn.IFNA(INDEX('Data PADD 3'!$A$7:$B$500,MATCH(DATE('PADD 3 graphs'!B$4,MONTH('PADD 3 graphs'!$A164),DAY('PADD 3 graphs'!$A164)),'Data PADD 3'!$A$8:$A$278,0), MATCH('PADD 3 graphs'!$B$3,'Data PADD 3'!$A$4:$T$4,0)),B163)</f>
        <v>18679</v>
      </c>
      <c r="C164" s="7">
        <f>_xlfn.IFNA(INDEX('Data PADD 3'!$A$7:$B$500,MATCH(DATE('PADD 3 graphs'!C$4,MONTH('PADD 3 graphs'!$A164),DAY('PADD 3 graphs'!$A164)),'Data PADD 3'!$A$8:$A$278,0), MATCH('PADD 3 graphs'!$B$3,'Data PADD 3'!$A$4:$T$4,0)),C163)</f>
        <v>15411</v>
      </c>
      <c r="D164" s="7">
        <f>_xlfn.IFNA(INDEX('Data PADD 3'!$A$7:$B$500,MATCH(DATE('PADD 3 graphs'!D$4,MONTH('PADD 3 graphs'!$A164),DAY('PADD 3 graphs'!$A164)),'Data PADD 3'!$A$8:$A$278,0), MATCH('PADD 3 graphs'!$B$3,'Data PADD 3'!$A$4:$T$4,0)),D163)</f>
        <v>18236</v>
      </c>
      <c r="E164" s="7">
        <f>_xlfn.IFNA(INDEX('Data PADD 3'!$A$7:$B$500,MATCH(DATE('PADD 3 graphs'!E$4,MONTH('PADD 3 graphs'!$A164),DAY('PADD 3 graphs'!$A164)),'Data PADD 3'!$A$8:$A$278,0), MATCH('PADD 3 graphs'!$B$3,'Data PADD 3'!$A$4:$T$4,0)),E163)</f>
        <v>16826</v>
      </c>
      <c r="F164" s="7">
        <f>_xlfn.IFNA(INDEX('Data PADD 3'!$A$7:$B$500,MATCH(DATE('PADD 3 graphs'!F$4,MONTH('PADD 3 graphs'!$A164),DAY('PADD 3 graphs'!$A164)),'Data PADD 3'!$A$8:$A$278,0), MATCH('PADD 3 graphs'!$B$3,'Data PADD 3'!$A$4:$T$4,0)),F163)</f>
        <v>16293</v>
      </c>
      <c r="G164" s="12" t="e">
        <f>_xlfn.IFNA(INDEX('Data PADD 3'!$A$8:$B$500,MATCH(DATE('PADD 3 graphs'!G$4,MONTH('PADD 3 graphs'!$A164),DAY('PADD 3 graphs'!$A164)),'Data PADD 3'!$A$8:$A$278,0), MATCH('PADD 3 graphs'!$B$3,'Data PADD 3'!$A$4:$T$4,0)),G163)</f>
        <v>#N/A</v>
      </c>
      <c r="H164" s="12">
        <f t="shared" si="6"/>
        <v>15411</v>
      </c>
      <c r="I164" s="7">
        <f t="shared" si="7"/>
        <v>18679</v>
      </c>
      <c r="J164" s="7">
        <f t="shared" si="8"/>
        <v>3268</v>
      </c>
    </row>
    <row r="165" spans="1:10">
      <c r="A165" s="9">
        <v>45497</v>
      </c>
      <c r="B165" s="7">
        <f>_xlfn.IFNA(INDEX('Data PADD 3'!$A$7:$B$500,MATCH(DATE('PADD 3 graphs'!B$4,MONTH('PADD 3 graphs'!$A165),DAY('PADD 3 graphs'!$A165)),'Data PADD 3'!$A$8:$A$278,0), MATCH('PADD 3 graphs'!$B$3,'Data PADD 3'!$A$4:$T$4,0)),B164)</f>
        <v>18368</v>
      </c>
      <c r="C165" s="7">
        <f>_xlfn.IFNA(INDEX('Data PADD 3'!$A$7:$B$500,MATCH(DATE('PADD 3 graphs'!C$4,MONTH('PADD 3 graphs'!$A165),DAY('PADD 3 graphs'!$A165)),'Data PADD 3'!$A$8:$A$278,0), MATCH('PADD 3 graphs'!$B$3,'Data PADD 3'!$A$4:$T$4,0)),C164)</f>
        <v>15411</v>
      </c>
      <c r="D165" s="7">
        <f>_xlfn.IFNA(INDEX('Data PADD 3'!$A$7:$B$500,MATCH(DATE('PADD 3 graphs'!D$4,MONTH('PADD 3 graphs'!$A165),DAY('PADD 3 graphs'!$A165)),'Data PADD 3'!$A$8:$A$278,0), MATCH('PADD 3 graphs'!$B$3,'Data PADD 3'!$A$4:$T$4,0)),D164)</f>
        <v>18236</v>
      </c>
      <c r="E165" s="7">
        <f>_xlfn.IFNA(INDEX('Data PADD 3'!$A$7:$B$500,MATCH(DATE('PADD 3 graphs'!E$4,MONTH('PADD 3 graphs'!$A165),DAY('PADD 3 graphs'!$A165)),'Data PADD 3'!$A$8:$A$278,0), MATCH('PADD 3 graphs'!$B$3,'Data PADD 3'!$A$4:$T$4,0)),E164)</f>
        <v>16826</v>
      </c>
      <c r="F165" s="7">
        <f>_xlfn.IFNA(INDEX('Data PADD 3'!$A$7:$B$500,MATCH(DATE('PADD 3 graphs'!F$4,MONTH('PADD 3 graphs'!$A165),DAY('PADD 3 graphs'!$A165)),'Data PADD 3'!$A$8:$A$278,0), MATCH('PADD 3 graphs'!$B$3,'Data PADD 3'!$A$4:$T$4,0)),F164)</f>
        <v>16293</v>
      </c>
      <c r="G165" s="12" t="e">
        <f>_xlfn.IFNA(INDEX('Data PADD 3'!$A$8:$B$500,MATCH(DATE('PADD 3 graphs'!G$4,MONTH('PADD 3 graphs'!$A165),DAY('PADD 3 graphs'!$A165)),'Data PADD 3'!$A$8:$A$278,0), MATCH('PADD 3 graphs'!$B$3,'Data PADD 3'!$A$4:$T$4,0)),G164)</f>
        <v>#N/A</v>
      </c>
      <c r="H165" s="12">
        <f t="shared" si="6"/>
        <v>15411</v>
      </c>
      <c r="I165" s="7">
        <f t="shared" si="7"/>
        <v>18368</v>
      </c>
      <c r="J165" s="7">
        <f t="shared" si="8"/>
        <v>2957</v>
      </c>
    </row>
    <row r="166" spans="1:10">
      <c r="A166" s="9">
        <v>45496</v>
      </c>
      <c r="B166" s="7">
        <f>_xlfn.IFNA(INDEX('Data PADD 3'!$A$7:$B$500,MATCH(DATE('PADD 3 graphs'!B$4,MONTH('PADD 3 graphs'!$A166),DAY('PADD 3 graphs'!$A166)),'Data PADD 3'!$A$8:$A$278,0), MATCH('PADD 3 graphs'!$B$3,'Data PADD 3'!$A$4:$T$4,0)),B165)</f>
        <v>18368</v>
      </c>
      <c r="C166" s="7">
        <f>_xlfn.IFNA(INDEX('Data PADD 3'!$A$7:$B$500,MATCH(DATE('PADD 3 graphs'!C$4,MONTH('PADD 3 graphs'!$A166),DAY('PADD 3 graphs'!$A166)),'Data PADD 3'!$A$8:$A$278,0), MATCH('PADD 3 graphs'!$B$3,'Data PADD 3'!$A$4:$T$4,0)),C165)</f>
        <v>15367</v>
      </c>
      <c r="D166" s="7">
        <f>_xlfn.IFNA(INDEX('Data PADD 3'!$A$7:$B$500,MATCH(DATE('PADD 3 graphs'!D$4,MONTH('PADD 3 graphs'!$A166),DAY('PADD 3 graphs'!$A166)),'Data PADD 3'!$A$8:$A$278,0), MATCH('PADD 3 graphs'!$B$3,'Data PADD 3'!$A$4:$T$4,0)),D165)</f>
        <v>18236</v>
      </c>
      <c r="E166" s="7">
        <f>_xlfn.IFNA(INDEX('Data PADD 3'!$A$7:$B$500,MATCH(DATE('PADD 3 graphs'!E$4,MONTH('PADD 3 graphs'!$A166),DAY('PADD 3 graphs'!$A166)),'Data PADD 3'!$A$8:$A$278,0), MATCH('PADD 3 graphs'!$B$3,'Data PADD 3'!$A$4:$T$4,0)),E165)</f>
        <v>16826</v>
      </c>
      <c r="F166" s="7">
        <f>_xlfn.IFNA(INDEX('Data PADD 3'!$A$7:$B$500,MATCH(DATE('PADD 3 graphs'!F$4,MONTH('PADD 3 graphs'!$A166),DAY('PADD 3 graphs'!$A166)),'Data PADD 3'!$A$8:$A$278,0), MATCH('PADD 3 graphs'!$B$3,'Data PADD 3'!$A$4:$T$4,0)),F165)</f>
        <v>16293</v>
      </c>
      <c r="G166" s="12" t="e">
        <f>_xlfn.IFNA(INDEX('Data PADD 3'!$A$8:$B$500,MATCH(DATE('PADD 3 graphs'!G$4,MONTH('PADD 3 graphs'!$A166),DAY('PADD 3 graphs'!$A166)),'Data PADD 3'!$A$8:$A$278,0), MATCH('PADD 3 graphs'!$B$3,'Data PADD 3'!$A$4:$T$4,0)),G165)</f>
        <v>#N/A</v>
      </c>
      <c r="H166" s="12">
        <f t="shared" si="6"/>
        <v>15367</v>
      </c>
      <c r="I166" s="7">
        <f t="shared" si="7"/>
        <v>18368</v>
      </c>
      <c r="J166" s="7">
        <f t="shared" si="8"/>
        <v>3001</v>
      </c>
    </row>
    <row r="167" spans="1:10">
      <c r="A167" s="9">
        <v>45495</v>
      </c>
      <c r="B167" s="7">
        <f>_xlfn.IFNA(INDEX('Data PADD 3'!$A$7:$B$500,MATCH(DATE('PADD 3 graphs'!B$4,MONTH('PADD 3 graphs'!$A167),DAY('PADD 3 graphs'!$A167)),'Data PADD 3'!$A$8:$A$278,0), MATCH('PADD 3 graphs'!$B$3,'Data PADD 3'!$A$4:$T$4,0)),B166)</f>
        <v>18368</v>
      </c>
      <c r="C167" s="7">
        <f>_xlfn.IFNA(INDEX('Data PADD 3'!$A$7:$B$500,MATCH(DATE('PADD 3 graphs'!C$4,MONTH('PADD 3 graphs'!$A167),DAY('PADD 3 graphs'!$A167)),'Data PADD 3'!$A$8:$A$278,0), MATCH('PADD 3 graphs'!$B$3,'Data PADD 3'!$A$4:$T$4,0)),C166)</f>
        <v>15367</v>
      </c>
      <c r="D167" s="7">
        <f>_xlfn.IFNA(INDEX('Data PADD 3'!$A$7:$B$500,MATCH(DATE('PADD 3 graphs'!D$4,MONTH('PADD 3 graphs'!$A167),DAY('PADD 3 graphs'!$A167)),'Data PADD 3'!$A$8:$A$278,0), MATCH('PADD 3 graphs'!$B$3,'Data PADD 3'!$A$4:$T$4,0)),D166)</f>
        <v>16693</v>
      </c>
      <c r="E167" s="7">
        <f>_xlfn.IFNA(INDEX('Data PADD 3'!$A$7:$B$500,MATCH(DATE('PADD 3 graphs'!E$4,MONTH('PADD 3 graphs'!$A167),DAY('PADD 3 graphs'!$A167)),'Data PADD 3'!$A$8:$A$278,0), MATCH('PADD 3 graphs'!$B$3,'Data PADD 3'!$A$4:$T$4,0)),E166)</f>
        <v>16826</v>
      </c>
      <c r="F167" s="7">
        <f>_xlfn.IFNA(INDEX('Data PADD 3'!$A$7:$B$500,MATCH(DATE('PADD 3 graphs'!F$4,MONTH('PADD 3 graphs'!$A167),DAY('PADD 3 graphs'!$A167)),'Data PADD 3'!$A$8:$A$278,0), MATCH('PADD 3 graphs'!$B$3,'Data PADD 3'!$A$4:$T$4,0)),F166)</f>
        <v>16293</v>
      </c>
      <c r="G167" s="12" t="e">
        <f>_xlfn.IFNA(INDEX('Data PADD 3'!$A$8:$B$500,MATCH(DATE('PADD 3 graphs'!G$4,MONTH('PADD 3 graphs'!$A167),DAY('PADD 3 graphs'!$A167)),'Data PADD 3'!$A$8:$A$278,0), MATCH('PADD 3 graphs'!$B$3,'Data PADD 3'!$A$4:$T$4,0)),G166)</f>
        <v>#N/A</v>
      </c>
      <c r="H167" s="12">
        <f t="shared" si="6"/>
        <v>15367</v>
      </c>
      <c r="I167" s="7">
        <f t="shared" si="7"/>
        <v>18368</v>
      </c>
      <c r="J167" s="7">
        <f t="shared" si="8"/>
        <v>3001</v>
      </c>
    </row>
    <row r="168" spans="1:10">
      <c r="A168" s="9">
        <v>45494</v>
      </c>
      <c r="B168" s="7">
        <f>_xlfn.IFNA(INDEX('Data PADD 3'!$A$7:$B$500,MATCH(DATE('PADD 3 graphs'!B$4,MONTH('PADD 3 graphs'!$A168),DAY('PADD 3 graphs'!$A168)),'Data PADD 3'!$A$8:$A$278,0), MATCH('PADD 3 graphs'!$B$3,'Data PADD 3'!$A$4:$T$4,0)),B167)</f>
        <v>18368</v>
      </c>
      <c r="C168" s="7">
        <f>_xlfn.IFNA(INDEX('Data PADD 3'!$A$7:$B$500,MATCH(DATE('PADD 3 graphs'!C$4,MONTH('PADD 3 graphs'!$A168),DAY('PADD 3 graphs'!$A168)),'Data PADD 3'!$A$8:$A$278,0), MATCH('PADD 3 graphs'!$B$3,'Data PADD 3'!$A$4:$T$4,0)),C167)</f>
        <v>15367</v>
      </c>
      <c r="D168" s="7">
        <f>_xlfn.IFNA(INDEX('Data PADD 3'!$A$7:$B$500,MATCH(DATE('PADD 3 graphs'!D$4,MONTH('PADD 3 graphs'!$A168),DAY('PADD 3 graphs'!$A168)),'Data PADD 3'!$A$8:$A$278,0), MATCH('PADD 3 graphs'!$B$3,'Data PADD 3'!$A$4:$T$4,0)),D167)</f>
        <v>16693</v>
      </c>
      <c r="E168" s="7">
        <f>_xlfn.IFNA(INDEX('Data PADD 3'!$A$7:$B$500,MATCH(DATE('PADD 3 graphs'!E$4,MONTH('PADD 3 graphs'!$A168),DAY('PADD 3 graphs'!$A168)),'Data PADD 3'!$A$8:$A$278,0), MATCH('PADD 3 graphs'!$B$3,'Data PADD 3'!$A$4:$T$4,0)),E167)</f>
        <v>16003</v>
      </c>
      <c r="F168" s="7">
        <f>_xlfn.IFNA(INDEX('Data PADD 3'!$A$7:$B$500,MATCH(DATE('PADD 3 graphs'!F$4,MONTH('PADD 3 graphs'!$A168),DAY('PADD 3 graphs'!$A168)),'Data PADD 3'!$A$8:$A$278,0), MATCH('PADD 3 graphs'!$B$3,'Data PADD 3'!$A$4:$T$4,0)),F167)</f>
        <v>16293</v>
      </c>
      <c r="G168" s="12" t="e">
        <f>_xlfn.IFNA(INDEX('Data PADD 3'!$A$8:$B$500,MATCH(DATE('PADD 3 graphs'!G$4,MONTH('PADD 3 graphs'!$A168),DAY('PADD 3 graphs'!$A168)),'Data PADD 3'!$A$8:$A$278,0), MATCH('PADD 3 graphs'!$B$3,'Data PADD 3'!$A$4:$T$4,0)),G167)</f>
        <v>#N/A</v>
      </c>
      <c r="H168" s="12">
        <f t="shared" si="6"/>
        <v>15367</v>
      </c>
      <c r="I168" s="7">
        <f t="shared" si="7"/>
        <v>18368</v>
      </c>
      <c r="J168" s="7">
        <f t="shared" si="8"/>
        <v>3001</v>
      </c>
    </row>
    <row r="169" spans="1:10">
      <c r="A169" s="9">
        <v>45493</v>
      </c>
      <c r="B169" s="7">
        <f>_xlfn.IFNA(INDEX('Data PADD 3'!$A$7:$B$500,MATCH(DATE('PADD 3 graphs'!B$4,MONTH('PADD 3 graphs'!$A169),DAY('PADD 3 graphs'!$A169)),'Data PADD 3'!$A$8:$A$278,0), MATCH('PADD 3 graphs'!$B$3,'Data PADD 3'!$A$4:$T$4,0)),B168)</f>
        <v>18368</v>
      </c>
      <c r="C169" s="7">
        <f>_xlfn.IFNA(INDEX('Data PADD 3'!$A$7:$B$500,MATCH(DATE('PADD 3 graphs'!C$4,MONTH('PADD 3 graphs'!$A169),DAY('PADD 3 graphs'!$A169)),'Data PADD 3'!$A$8:$A$278,0), MATCH('PADD 3 graphs'!$B$3,'Data PADD 3'!$A$4:$T$4,0)),C168)</f>
        <v>15367</v>
      </c>
      <c r="D169" s="7">
        <f>_xlfn.IFNA(INDEX('Data PADD 3'!$A$7:$B$500,MATCH(DATE('PADD 3 graphs'!D$4,MONTH('PADD 3 graphs'!$A169),DAY('PADD 3 graphs'!$A169)),'Data PADD 3'!$A$8:$A$278,0), MATCH('PADD 3 graphs'!$B$3,'Data PADD 3'!$A$4:$T$4,0)),D168)</f>
        <v>16693</v>
      </c>
      <c r="E169" s="7">
        <f>_xlfn.IFNA(INDEX('Data PADD 3'!$A$7:$B$500,MATCH(DATE('PADD 3 graphs'!E$4,MONTH('PADD 3 graphs'!$A169),DAY('PADD 3 graphs'!$A169)),'Data PADD 3'!$A$8:$A$278,0), MATCH('PADD 3 graphs'!$B$3,'Data PADD 3'!$A$4:$T$4,0)),E168)</f>
        <v>16003</v>
      </c>
      <c r="F169" s="7">
        <f>_xlfn.IFNA(INDEX('Data PADD 3'!$A$7:$B$500,MATCH(DATE('PADD 3 graphs'!F$4,MONTH('PADD 3 graphs'!$A169),DAY('PADD 3 graphs'!$A169)),'Data PADD 3'!$A$8:$A$278,0), MATCH('PADD 3 graphs'!$B$3,'Data PADD 3'!$A$4:$T$4,0)),F168)</f>
        <v>16293</v>
      </c>
      <c r="G169" s="12" t="e">
        <f>_xlfn.IFNA(INDEX('Data PADD 3'!$A$8:$B$500,MATCH(DATE('PADD 3 graphs'!G$4,MONTH('PADD 3 graphs'!$A169),DAY('PADD 3 graphs'!$A169)),'Data PADD 3'!$A$8:$A$278,0), MATCH('PADD 3 graphs'!$B$3,'Data PADD 3'!$A$4:$T$4,0)),G168)</f>
        <v>#N/A</v>
      </c>
      <c r="H169" s="12">
        <f t="shared" si="6"/>
        <v>15367</v>
      </c>
      <c r="I169" s="7">
        <f t="shared" si="7"/>
        <v>18368</v>
      </c>
      <c r="J169" s="7">
        <f t="shared" si="8"/>
        <v>3001</v>
      </c>
    </row>
    <row r="170" spans="1:10">
      <c r="A170" s="9">
        <v>45492</v>
      </c>
      <c r="B170" s="7">
        <f>_xlfn.IFNA(INDEX('Data PADD 3'!$A$7:$B$500,MATCH(DATE('PADD 3 graphs'!B$4,MONTH('PADD 3 graphs'!$A170),DAY('PADD 3 graphs'!$A170)),'Data PADD 3'!$A$8:$A$278,0), MATCH('PADD 3 graphs'!$B$3,'Data PADD 3'!$A$4:$T$4,0)),B169)</f>
        <v>18368</v>
      </c>
      <c r="C170" s="7">
        <f>_xlfn.IFNA(INDEX('Data PADD 3'!$A$7:$B$500,MATCH(DATE('PADD 3 graphs'!C$4,MONTH('PADD 3 graphs'!$A170),DAY('PADD 3 graphs'!$A170)),'Data PADD 3'!$A$8:$A$278,0), MATCH('PADD 3 graphs'!$B$3,'Data PADD 3'!$A$4:$T$4,0)),C169)</f>
        <v>15367</v>
      </c>
      <c r="D170" s="7">
        <f>_xlfn.IFNA(INDEX('Data PADD 3'!$A$7:$B$500,MATCH(DATE('PADD 3 graphs'!D$4,MONTH('PADD 3 graphs'!$A170),DAY('PADD 3 graphs'!$A170)),'Data PADD 3'!$A$8:$A$278,0), MATCH('PADD 3 graphs'!$B$3,'Data PADD 3'!$A$4:$T$4,0)),D169)</f>
        <v>16693</v>
      </c>
      <c r="E170" s="7">
        <f>_xlfn.IFNA(INDEX('Data PADD 3'!$A$7:$B$500,MATCH(DATE('PADD 3 graphs'!E$4,MONTH('PADD 3 graphs'!$A170),DAY('PADD 3 graphs'!$A170)),'Data PADD 3'!$A$8:$A$278,0), MATCH('PADD 3 graphs'!$B$3,'Data PADD 3'!$A$4:$T$4,0)),E169)</f>
        <v>16003</v>
      </c>
      <c r="F170" s="7">
        <f>_xlfn.IFNA(INDEX('Data PADD 3'!$A$7:$B$500,MATCH(DATE('PADD 3 graphs'!F$4,MONTH('PADD 3 graphs'!$A170),DAY('PADD 3 graphs'!$A170)),'Data PADD 3'!$A$8:$A$278,0), MATCH('PADD 3 graphs'!$B$3,'Data PADD 3'!$A$4:$T$4,0)),F169)</f>
        <v>15961</v>
      </c>
      <c r="G170" s="12" t="e">
        <f>_xlfn.IFNA(INDEX('Data PADD 3'!$A$8:$B$500,MATCH(DATE('PADD 3 graphs'!G$4,MONTH('PADD 3 graphs'!$A170),DAY('PADD 3 graphs'!$A170)),'Data PADD 3'!$A$8:$A$278,0), MATCH('PADD 3 graphs'!$B$3,'Data PADD 3'!$A$4:$T$4,0)),G169)</f>
        <v>#N/A</v>
      </c>
      <c r="H170" s="12">
        <f t="shared" si="6"/>
        <v>15367</v>
      </c>
      <c r="I170" s="7">
        <f t="shared" si="7"/>
        <v>18368</v>
      </c>
      <c r="J170" s="7">
        <f t="shared" si="8"/>
        <v>3001</v>
      </c>
    </row>
    <row r="171" spans="1:10">
      <c r="A171" s="9">
        <v>45491</v>
      </c>
      <c r="B171" s="7">
        <f>_xlfn.IFNA(INDEX('Data PADD 3'!$A$7:$B$500,MATCH(DATE('PADD 3 graphs'!B$4,MONTH('PADD 3 graphs'!$A171),DAY('PADD 3 graphs'!$A171)),'Data PADD 3'!$A$8:$A$278,0), MATCH('PADD 3 graphs'!$B$3,'Data PADD 3'!$A$4:$T$4,0)),B170)</f>
        <v>18368</v>
      </c>
      <c r="C171" s="7">
        <f>_xlfn.IFNA(INDEX('Data PADD 3'!$A$7:$B$500,MATCH(DATE('PADD 3 graphs'!C$4,MONTH('PADD 3 graphs'!$A171),DAY('PADD 3 graphs'!$A171)),'Data PADD 3'!$A$8:$A$278,0), MATCH('PADD 3 graphs'!$B$3,'Data PADD 3'!$A$4:$T$4,0)),C170)</f>
        <v>15367</v>
      </c>
      <c r="D171" s="7">
        <f>_xlfn.IFNA(INDEX('Data PADD 3'!$A$7:$B$500,MATCH(DATE('PADD 3 graphs'!D$4,MONTH('PADD 3 graphs'!$A171),DAY('PADD 3 graphs'!$A171)),'Data PADD 3'!$A$8:$A$278,0), MATCH('PADD 3 graphs'!$B$3,'Data PADD 3'!$A$4:$T$4,0)),D170)</f>
        <v>16693</v>
      </c>
      <c r="E171" s="7">
        <f>_xlfn.IFNA(INDEX('Data PADD 3'!$A$7:$B$500,MATCH(DATE('PADD 3 graphs'!E$4,MONTH('PADD 3 graphs'!$A171),DAY('PADD 3 graphs'!$A171)),'Data PADD 3'!$A$8:$A$278,0), MATCH('PADD 3 graphs'!$B$3,'Data PADD 3'!$A$4:$T$4,0)),E170)</f>
        <v>16003</v>
      </c>
      <c r="F171" s="7">
        <f>_xlfn.IFNA(INDEX('Data PADD 3'!$A$7:$B$500,MATCH(DATE('PADD 3 graphs'!F$4,MONTH('PADD 3 graphs'!$A171),DAY('PADD 3 graphs'!$A171)),'Data PADD 3'!$A$8:$A$278,0), MATCH('PADD 3 graphs'!$B$3,'Data PADD 3'!$A$4:$T$4,0)),F170)</f>
        <v>15961</v>
      </c>
      <c r="G171" s="12" t="e">
        <f>_xlfn.IFNA(INDEX('Data PADD 3'!$A$8:$B$500,MATCH(DATE('PADD 3 graphs'!G$4,MONTH('PADD 3 graphs'!$A171),DAY('PADD 3 graphs'!$A171)),'Data PADD 3'!$A$8:$A$278,0), MATCH('PADD 3 graphs'!$B$3,'Data PADD 3'!$A$4:$T$4,0)),G170)</f>
        <v>#N/A</v>
      </c>
      <c r="H171" s="12">
        <f t="shared" si="6"/>
        <v>15367</v>
      </c>
      <c r="I171" s="7">
        <f t="shared" si="7"/>
        <v>18368</v>
      </c>
      <c r="J171" s="7">
        <f t="shared" si="8"/>
        <v>3001</v>
      </c>
    </row>
    <row r="172" spans="1:10">
      <c r="A172" s="9">
        <v>45490</v>
      </c>
      <c r="B172" s="7">
        <f>_xlfn.IFNA(INDEX('Data PADD 3'!$A$7:$B$500,MATCH(DATE('PADD 3 graphs'!B$4,MONTH('PADD 3 graphs'!$A172),DAY('PADD 3 graphs'!$A172)),'Data PADD 3'!$A$8:$A$278,0), MATCH('PADD 3 graphs'!$B$3,'Data PADD 3'!$A$4:$T$4,0)),B171)</f>
        <v>18507</v>
      </c>
      <c r="C172" s="7">
        <f>_xlfn.IFNA(INDEX('Data PADD 3'!$A$7:$B$500,MATCH(DATE('PADD 3 graphs'!C$4,MONTH('PADD 3 graphs'!$A172),DAY('PADD 3 graphs'!$A172)),'Data PADD 3'!$A$8:$A$278,0), MATCH('PADD 3 graphs'!$B$3,'Data PADD 3'!$A$4:$T$4,0)),C171)</f>
        <v>15367</v>
      </c>
      <c r="D172" s="7">
        <f>_xlfn.IFNA(INDEX('Data PADD 3'!$A$7:$B$500,MATCH(DATE('PADD 3 graphs'!D$4,MONTH('PADD 3 graphs'!$A172),DAY('PADD 3 graphs'!$A172)),'Data PADD 3'!$A$8:$A$278,0), MATCH('PADD 3 graphs'!$B$3,'Data PADD 3'!$A$4:$T$4,0)),D171)</f>
        <v>16693</v>
      </c>
      <c r="E172" s="7">
        <f>_xlfn.IFNA(INDEX('Data PADD 3'!$A$7:$B$500,MATCH(DATE('PADD 3 graphs'!E$4,MONTH('PADD 3 graphs'!$A172),DAY('PADD 3 graphs'!$A172)),'Data PADD 3'!$A$8:$A$278,0), MATCH('PADD 3 graphs'!$B$3,'Data PADD 3'!$A$4:$T$4,0)),E171)</f>
        <v>16003</v>
      </c>
      <c r="F172" s="7">
        <f>_xlfn.IFNA(INDEX('Data PADD 3'!$A$7:$B$500,MATCH(DATE('PADD 3 graphs'!F$4,MONTH('PADD 3 graphs'!$A172),DAY('PADD 3 graphs'!$A172)),'Data PADD 3'!$A$8:$A$278,0), MATCH('PADD 3 graphs'!$B$3,'Data PADD 3'!$A$4:$T$4,0)),F171)</f>
        <v>15961</v>
      </c>
      <c r="G172" s="12" t="e">
        <f>_xlfn.IFNA(INDEX('Data PADD 3'!$A$8:$B$500,MATCH(DATE('PADD 3 graphs'!G$4,MONTH('PADD 3 graphs'!$A172),DAY('PADD 3 graphs'!$A172)),'Data PADD 3'!$A$8:$A$278,0), MATCH('PADD 3 graphs'!$B$3,'Data PADD 3'!$A$4:$T$4,0)),G171)</f>
        <v>#N/A</v>
      </c>
      <c r="H172" s="12">
        <f t="shared" si="6"/>
        <v>15367</v>
      </c>
      <c r="I172" s="7">
        <f t="shared" si="7"/>
        <v>18507</v>
      </c>
      <c r="J172" s="7">
        <f t="shared" si="8"/>
        <v>3140</v>
      </c>
    </row>
    <row r="173" spans="1:10">
      <c r="A173" s="9">
        <v>45489</v>
      </c>
      <c r="B173" s="7">
        <f>_xlfn.IFNA(INDEX('Data PADD 3'!$A$7:$B$500,MATCH(DATE('PADD 3 graphs'!B$4,MONTH('PADD 3 graphs'!$A173),DAY('PADD 3 graphs'!$A173)),'Data PADD 3'!$A$8:$A$278,0), MATCH('PADD 3 graphs'!$B$3,'Data PADD 3'!$A$4:$T$4,0)),B172)</f>
        <v>18507</v>
      </c>
      <c r="C173" s="7">
        <f>_xlfn.IFNA(INDEX('Data PADD 3'!$A$7:$B$500,MATCH(DATE('PADD 3 graphs'!C$4,MONTH('PADD 3 graphs'!$A173),DAY('PADD 3 graphs'!$A173)),'Data PADD 3'!$A$8:$A$278,0), MATCH('PADD 3 graphs'!$B$3,'Data PADD 3'!$A$4:$T$4,0)),C172)</f>
        <v>15607</v>
      </c>
      <c r="D173" s="7">
        <f>_xlfn.IFNA(INDEX('Data PADD 3'!$A$7:$B$500,MATCH(DATE('PADD 3 graphs'!D$4,MONTH('PADD 3 graphs'!$A173),DAY('PADD 3 graphs'!$A173)),'Data PADD 3'!$A$8:$A$278,0), MATCH('PADD 3 graphs'!$B$3,'Data PADD 3'!$A$4:$T$4,0)),D172)</f>
        <v>16693</v>
      </c>
      <c r="E173" s="7">
        <f>_xlfn.IFNA(INDEX('Data PADD 3'!$A$7:$B$500,MATCH(DATE('PADD 3 graphs'!E$4,MONTH('PADD 3 graphs'!$A173),DAY('PADD 3 graphs'!$A173)),'Data PADD 3'!$A$8:$A$278,0), MATCH('PADD 3 graphs'!$B$3,'Data PADD 3'!$A$4:$T$4,0)),E172)</f>
        <v>16003</v>
      </c>
      <c r="F173" s="7">
        <f>_xlfn.IFNA(INDEX('Data PADD 3'!$A$7:$B$500,MATCH(DATE('PADD 3 graphs'!F$4,MONTH('PADD 3 graphs'!$A173),DAY('PADD 3 graphs'!$A173)),'Data PADD 3'!$A$8:$A$278,0), MATCH('PADD 3 graphs'!$B$3,'Data PADD 3'!$A$4:$T$4,0)),F172)</f>
        <v>15961</v>
      </c>
      <c r="G173" s="12" t="e">
        <f>_xlfn.IFNA(INDEX('Data PADD 3'!$A$8:$B$500,MATCH(DATE('PADD 3 graphs'!G$4,MONTH('PADD 3 graphs'!$A173),DAY('PADD 3 graphs'!$A173)),'Data PADD 3'!$A$8:$A$278,0), MATCH('PADD 3 graphs'!$B$3,'Data PADD 3'!$A$4:$T$4,0)),G172)</f>
        <v>#N/A</v>
      </c>
      <c r="H173" s="12">
        <f t="shared" si="6"/>
        <v>15607</v>
      </c>
      <c r="I173" s="7">
        <f t="shared" si="7"/>
        <v>18507</v>
      </c>
      <c r="J173" s="7">
        <f t="shared" si="8"/>
        <v>2900</v>
      </c>
    </row>
    <row r="174" spans="1:10">
      <c r="A174" s="9">
        <v>45488</v>
      </c>
      <c r="B174" s="7">
        <f>_xlfn.IFNA(INDEX('Data PADD 3'!$A$7:$B$500,MATCH(DATE('PADD 3 graphs'!B$4,MONTH('PADD 3 graphs'!$A174),DAY('PADD 3 graphs'!$A174)),'Data PADD 3'!$A$8:$A$278,0), MATCH('PADD 3 graphs'!$B$3,'Data PADD 3'!$A$4:$T$4,0)),B173)</f>
        <v>18507</v>
      </c>
      <c r="C174" s="7">
        <f>_xlfn.IFNA(INDEX('Data PADD 3'!$A$7:$B$500,MATCH(DATE('PADD 3 graphs'!C$4,MONTH('PADD 3 graphs'!$A174),DAY('PADD 3 graphs'!$A174)),'Data PADD 3'!$A$8:$A$278,0), MATCH('PADD 3 graphs'!$B$3,'Data PADD 3'!$A$4:$T$4,0)),C173)</f>
        <v>15607</v>
      </c>
      <c r="D174" s="7">
        <f>_xlfn.IFNA(INDEX('Data PADD 3'!$A$7:$B$500,MATCH(DATE('PADD 3 graphs'!D$4,MONTH('PADD 3 graphs'!$A174),DAY('PADD 3 graphs'!$A174)),'Data PADD 3'!$A$8:$A$278,0), MATCH('PADD 3 graphs'!$B$3,'Data PADD 3'!$A$4:$T$4,0)),D173)</f>
        <v>17709</v>
      </c>
      <c r="E174" s="7">
        <f>_xlfn.IFNA(INDEX('Data PADD 3'!$A$7:$B$500,MATCH(DATE('PADD 3 graphs'!E$4,MONTH('PADD 3 graphs'!$A174),DAY('PADD 3 graphs'!$A174)),'Data PADD 3'!$A$8:$A$278,0), MATCH('PADD 3 graphs'!$B$3,'Data PADD 3'!$A$4:$T$4,0)),E173)</f>
        <v>16003</v>
      </c>
      <c r="F174" s="7">
        <f>_xlfn.IFNA(INDEX('Data PADD 3'!$A$7:$B$500,MATCH(DATE('PADD 3 graphs'!F$4,MONTH('PADD 3 graphs'!$A174),DAY('PADD 3 graphs'!$A174)),'Data PADD 3'!$A$8:$A$278,0), MATCH('PADD 3 graphs'!$B$3,'Data PADD 3'!$A$4:$T$4,0)),F173)</f>
        <v>15961</v>
      </c>
      <c r="G174" s="12" t="e">
        <f>_xlfn.IFNA(INDEX('Data PADD 3'!$A$8:$B$500,MATCH(DATE('PADD 3 graphs'!G$4,MONTH('PADD 3 graphs'!$A174),DAY('PADD 3 graphs'!$A174)),'Data PADD 3'!$A$8:$A$278,0), MATCH('PADD 3 graphs'!$B$3,'Data PADD 3'!$A$4:$T$4,0)),G173)</f>
        <v>#N/A</v>
      </c>
      <c r="H174" s="12">
        <f t="shared" si="6"/>
        <v>15607</v>
      </c>
      <c r="I174" s="7">
        <f t="shared" si="7"/>
        <v>18507</v>
      </c>
      <c r="J174" s="7">
        <f t="shared" si="8"/>
        <v>2900</v>
      </c>
    </row>
    <row r="175" spans="1:10">
      <c r="A175" s="9">
        <v>45487</v>
      </c>
      <c r="B175" s="7">
        <f>_xlfn.IFNA(INDEX('Data PADD 3'!$A$7:$B$500,MATCH(DATE('PADD 3 graphs'!B$4,MONTH('PADD 3 graphs'!$A175),DAY('PADD 3 graphs'!$A175)),'Data PADD 3'!$A$8:$A$278,0), MATCH('PADD 3 graphs'!$B$3,'Data PADD 3'!$A$4:$T$4,0)),B174)</f>
        <v>18507</v>
      </c>
      <c r="C175" s="7">
        <f>_xlfn.IFNA(INDEX('Data PADD 3'!$A$7:$B$500,MATCH(DATE('PADD 3 graphs'!C$4,MONTH('PADD 3 graphs'!$A175),DAY('PADD 3 graphs'!$A175)),'Data PADD 3'!$A$8:$A$278,0), MATCH('PADD 3 graphs'!$B$3,'Data PADD 3'!$A$4:$T$4,0)),C174)</f>
        <v>15607</v>
      </c>
      <c r="D175" s="7">
        <f>_xlfn.IFNA(INDEX('Data PADD 3'!$A$7:$B$500,MATCH(DATE('PADD 3 graphs'!D$4,MONTH('PADD 3 graphs'!$A175),DAY('PADD 3 graphs'!$A175)),'Data PADD 3'!$A$8:$A$278,0), MATCH('PADD 3 graphs'!$B$3,'Data PADD 3'!$A$4:$T$4,0)),D174)</f>
        <v>17709</v>
      </c>
      <c r="E175" s="7">
        <f>_xlfn.IFNA(INDEX('Data PADD 3'!$A$7:$B$500,MATCH(DATE('PADD 3 graphs'!E$4,MONTH('PADD 3 graphs'!$A175),DAY('PADD 3 graphs'!$A175)),'Data PADD 3'!$A$8:$A$278,0), MATCH('PADD 3 graphs'!$B$3,'Data PADD 3'!$A$4:$T$4,0)),E174)</f>
        <v>16680</v>
      </c>
      <c r="F175" s="7">
        <f>_xlfn.IFNA(INDEX('Data PADD 3'!$A$7:$B$500,MATCH(DATE('PADD 3 graphs'!F$4,MONTH('PADD 3 graphs'!$A175),DAY('PADD 3 graphs'!$A175)),'Data PADD 3'!$A$8:$A$278,0), MATCH('PADD 3 graphs'!$B$3,'Data PADD 3'!$A$4:$T$4,0)),F174)</f>
        <v>15961</v>
      </c>
      <c r="G175" s="12" t="e">
        <f>_xlfn.IFNA(INDEX('Data PADD 3'!$A$8:$B$500,MATCH(DATE('PADD 3 graphs'!G$4,MONTH('PADD 3 graphs'!$A175),DAY('PADD 3 graphs'!$A175)),'Data PADD 3'!$A$8:$A$278,0), MATCH('PADD 3 graphs'!$B$3,'Data PADD 3'!$A$4:$T$4,0)),G174)</f>
        <v>#N/A</v>
      </c>
      <c r="H175" s="12">
        <f t="shared" si="6"/>
        <v>15607</v>
      </c>
      <c r="I175" s="7">
        <f t="shared" si="7"/>
        <v>18507</v>
      </c>
      <c r="J175" s="7">
        <f t="shared" si="8"/>
        <v>2900</v>
      </c>
    </row>
    <row r="176" spans="1:10">
      <c r="A176" s="9">
        <v>45486</v>
      </c>
      <c r="B176" s="7">
        <f>_xlfn.IFNA(INDEX('Data PADD 3'!$A$7:$B$500,MATCH(DATE('PADD 3 graphs'!B$4,MONTH('PADD 3 graphs'!$A176),DAY('PADD 3 graphs'!$A176)),'Data PADD 3'!$A$8:$A$278,0), MATCH('PADD 3 graphs'!$B$3,'Data PADD 3'!$A$4:$T$4,0)),B175)</f>
        <v>18507</v>
      </c>
      <c r="C176" s="7">
        <f>_xlfn.IFNA(INDEX('Data PADD 3'!$A$7:$B$500,MATCH(DATE('PADD 3 graphs'!C$4,MONTH('PADD 3 graphs'!$A176),DAY('PADD 3 graphs'!$A176)),'Data PADD 3'!$A$8:$A$278,0), MATCH('PADD 3 graphs'!$B$3,'Data PADD 3'!$A$4:$T$4,0)),C175)</f>
        <v>15607</v>
      </c>
      <c r="D176" s="7">
        <f>_xlfn.IFNA(INDEX('Data PADD 3'!$A$7:$B$500,MATCH(DATE('PADD 3 graphs'!D$4,MONTH('PADD 3 graphs'!$A176),DAY('PADD 3 graphs'!$A176)),'Data PADD 3'!$A$8:$A$278,0), MATCH('PADD 3 graphs'!$B$3,'Data PADD 3'!$A$4:$T$4,0)),D175)</f>
        <v>17709</v>
      </c>
      <c r="E176" s="7">
        <f>_xlfn.IFNA(INDEX('Data PADD 3'!$A$7:$B$500,MATCH(DATE('PADD 3 graphs'!E$4,MONTH('PADD 3 graphs'!$A176),DAY('PADD 3 graphs'!$A176)),'Data PADD 3'!$A$8:$A$278,0), MATCH('PADD 3 graphs'!$B$3,'Data PADD 3'!$A$4:$T$4,0)),E175)</f>
        <v>16680</v>
      </c>
      <c r="F176" s="7">
        <f>_xlfn.IFNA(INDEX('Data PADD 3'!$A$7:$B$500,MATCH(DATE('PADD 3 graphs'!F$4,MONTH('PADD 3 graphs'!$A176),DAY('PADD 3 graphs'!$A176)),'Data PADD 3'!$A$8:$A$278,0), MATCH('PADD 3 graphs'!$B$3,'Data PADD 3'!$A$4:$T$4,0)),F175)</f>
        <v>15961</v>
      </c>
      <c r="G176" s="12" t="e">
        <f>_xlfn.IFNA(INDEX('Data PADD 3'!$A$8:$B$500,MATCH(DATE('PADD 3 graphs'!G$4,MONTH('PADD 3 graphs'!$A176),DAY('PADD 3 graphs'!$A176)),'Data PADD 3'!$A$8:$A$278,0), MATCH('PADD 3 graphs'!$B$3,'Data PADD 3'!$A$4:$T$4,0)),G175)</f>
        <v>#N/A</v>
      </c>
      <c r="H176" s="12">
        <f t="shared" si="6"/>
        <v>15607</v>
      </c>
      <c r="I176" s="7">
        <f t="shared" si="7"/>
        <v>18507</v>
      </c>
      <c r="J176" s="7">
        <f t="shared" si="8"/>
        <v>2900</v>
      </c>
    </row>
    <row r="177" spans="1:10">
      <c r="A177" s="9">
        <v>45485</v>
      </c>
      <c r="B177" s="7">
        <f>_xlfn.IFNA(INDEX('Data PADD 3'!$A$7:$B$500,MATCH(DATE('PADD 3 graphs'!B$4,MONTH('PADD 3 graphs'!$A177),DAY('PADD 3 graphs'!$A177)),'Data PADD 3'!$A$8:$A$278,0), MATCH('PADD 3 graphs'!$B$3,'Data PADD 3'!$A$4:$T$4,0)),B176)</f>
        <v>18507</v>
      </c>
      <c r="C177" s="7">
        <f>_xlfn.IFNA(INDEX('Data PADD 3'!$A$7:$B$500,MATCH(DATE('PADD 3 graphs'!C$4,MONTH('PADD 3 graphs'!$A177),DAY('PADD 3 graphs'!$A177)),'Data PADD 3'!$A$8:$A$278,0), MATCH('PADD 3 graphs'!$B$3,'Data PADD 3'!$A$4:$T$4,0)),C176)</f>
        <v>15607</v>
      </c>
      <c r="D177" s="7">
        <f>_xlfn.IFNA(INDEX('Data PADD 3'!$A$7:$B$500,MATCH(DATE('PADD 3 graphs'!D$4,MONTH('PADD 3 graphs'!$A177),DAY('PADD 3 graphs'!$A177)),'Data PADD 3'!$A$8:$A$278,0), MATCH('PADD 3 graphs'!$B$3,'Data PADD 3'!$A$4:$T$4,0)),D176)</f>
        <v>17709</v>
      </c>
      <c r="E177" s="7">
        <f>_xlfn.IFNA(INDEX('Data PADD 3'!$A$7:$B$500,MATCH(DATE('PADD 3 graphs'!E$4,MONTH('PADD 3 graphs'!$A177),DAY('PADD 3 graphs'!$A177)),'Data PADD 3'!$A$8:$A$278,0), MATCH('PADD 3 graphs'!$B$3,'Data PADD 3'!$A$4:$T$4,0)),E176)</f>
        <v>16680</v>
      </c>
      <c r="F177" s="7">
        <f>_xlfn.IFNA(INDEX('Data PADD 3'!$A$7:$B$500,MATCH(DATE('PADD 3 graphs'!F$4,MONTH('PADD 3 graphs'!$A177),DAY('PADD 3 graphs'!$A177)),'Data PADD 3'!$A$8:$A$278,0), MATCH('PADD 3 graphs'!$B$3,'Data PADD 3'!$A$4:$T$4,0)),F176)</f>
        <v>16074</v>
      </c>
      <c r="G177" s="12" t="e">
        <f>_xlfn.IFNA(INDEX('Data PADD 3'!$A$8:$B$500,MATCH(DATE('PADD 3 graphs'!G$4,MONTH('PADD 3 graphs'!$A177),DAY('PADD 3 graphs'!$A177)),'Data PADD 3'!$A$8:$A$278,0), MATCH('PADD 3 graphs'!$B$3,'Data PADD 3'!$A$4:$T$4,0)),G176)</f>
        <v>#N/A</v>
      </c>
      <c r="H177" s="12">
        <f t="shared" si="6"/>
        <v>15607</v>
      </c>
      <c r="I177" s="7">
        <f t="shared" si="7"/>
        <v>18507</v>
      </c>
      <c r="J177" s="7">
        <f t="shared" si="8"/>
        <v>2900</v>
      </c>
    </row>
    <row r="178" spans="1:10">
      <c r="A178" s="9">
        <v>45484</v>
      </c>
      <c r="B178" s="7">
        <f>_xlfn.IFNA(INDEX('Data PADD 3'!$A$7:$B$500,MATCH(DATE('PADD 3 graphs'!B$4,MONTH('PADD 3 graphs'!$A178),DAY('PADD 3 graphs'!$A178)),'Data PADD 3'!$A$8:$A$278,0), MATCH('PADD 3 graphs'!$B$3,'Data PADD 3'!$A$4:$T$4,0)),B177)</f>
        <v>18507</v>
      </c>
      <c r="C178" s="7">
        <f>_xlfn.IFNA(INDEX('Data PADD 3'!$A$7:$B$500,MATCH(DATE('PADD 3 graphs'!C$4,MONTH('PADD 3 graphs'!$A178),DAY('PADD 3 graphs'!$A178)),'Data PADD 3'!$A$8:$A$278,0), MATCH('PADD 3 graphs'!$B$3,'Data PADD 3'!$A$4:$T$4,0)),C177)</f>
        <v>15607</v>
      </c>
      <c r="D178" s="7">
        <f>_xlfn.IFNA(INDEX('Data PADD 3'!$A$7:$B$500,MATCH(DATE('PADD 3 graphs'!D$4,MONTH('PADD 3 graphs'!$A178),DAY('PADD 3 graphs'!$A178)),'Data PADD 3'!$A$8:$A$278,0), MATCH('PADD 3 graphs'!$B$3,'Data PADD 3'!$A$4:$T$4,0)),D177)</f>
        <v>17709</v>
      </c>
      <c r="E178" s="7">
        <f>_xlfn.IFNA(INDEX('Data PADD 3'!$A$7:$B$500,MATCH(DATE('PADD 3 graphs'!E$4,MONTH('PADD 3 graphs'!$A178),DAY('PADD 3 graphs'!$A178)),'Data PADD 3'!$A$8:$A$278,0), MATCH('PADD 3 graphs'!$B$3,'Data PADD 3'!$A$4:$T$4,0)),E177)</f>
        <v>16680</v>
      </c>
      <c r="F178" s="7">
        <f>_xlfn.IFNA(INDEX('Data PADD 3'!$A$7:$B$500,MATCH(DATE('PADD 3 graphs'!F$4,MONTH('PADD 3 graphs'!$A178),DAY('PADD 3 graphs'!$A178)),'Data PADD 3'!$A$8:$A$278,0), MATCH('PADD 3 graphs'!$B$3,'Data PADD 3'!$A$4:$T$4,0)),F177)</f>
        <v>16074</v>
      </c>
      <c r="G178" s="12" t="e">
        <f>_xlfn.IFNA(INDEX('Data PADD 3'!$A$8:$B$500,MATCH(DATE('PADD 3 graphs'!G$4,MONTH('PADD 3 graphs'!$A178),DAY('PADD 3 graphs'!$A178)),'Data PADD 3'!$A$8:$A$278,0), MATCH('PADD 3 graphs'!$B$3,'Data PADD 3'!$A$4:$T$4,0)),G177)</f>
        <v>#N/A</v>
      </c>
      <c r="H178" s="12">
        <f t="shared" si="6"/>
        <v>15607</v>
      </c>
      <c r="I178" s="7">
        <f t="shared" si="7"/>
        <v>18507</v>
      </c>
      <c r="J178" s="7">
        <f t="shared" si="8"/>
        <v>2900</v>
      </c>
    </row>
    <row r="179" spans="1:10">
      <c r="A179" s="9">
        <v>45483</v>
      </c>
      <c r="B179" s="7">
        <f>_xlfn.IFNA(INDEX('Data PADD 3'!$A$7:$B$500,MATCH(DATE('PADD 3 graphs'!B$4,MONTH('PADD 3 graphs'!$A179),DAY('PADD 3 graphs'!$A179)),'Data PADD 3'!$A$8:$A$278,0), MATCH('PADD 3 graphs'!$B$3,'Data PADD 3'!$A$4:$T$4,0)),B178)</f>
        <v>19684</v>
      </c>
      <c r="C179" s="7">
        <f>_xlfn.IFNA(INDEX('Data PADD 3'!$A$7:$B$500,MATCH(DATE('PADD 3 graphs'!C$4,MONTH('PADD 3 graphs'!$A179),DAY('PADD 3 graphs'!$A179)),'Data PADD 3'!$A$8:$A$278,0), MATCH('PADD 3 graphs'!$B$3,'Data PADD 3'!$A$4:$T$4,0)),C178)</f>
        <v>15607</v>
      </c>
      <c r="D179" s="7">
        <f>_xlfn.IFNA(INDEX('Data PADD 3'!$A$7:$B$500,MATCH(DATE('PADD 3 graphs'!D$4,MONTH('PADD 3 graphs'!$A179),DAY('PADD 3 graphs'!$A179)),'Data PADD 3'!$A$8:$A$278,0), MATCH('PADD 3 graphs'!$B$3,'Data PADD 3'!$A$4:$T$4,0)),D178)</f>
        <v>17709</v>
      </c>
      <c r="E179" s="7">
        <f>_xlfn.IFNA(INDEX('Data PADD 3'!$A$7:$B$500,MATCH(DATE('PADD 3 graphs'!E$4,MONTH('PADD 3 graphs'!$A179),DAY('PADD 3 graphs'!$A179)),'Data PADD 3'!$A$8:$A$278,0), MATCH('PADD 3 graphs'!$B$3,'Data PADD 3'!$A$4:$T$4,0)),E178)</f>
        <v>16680</v>
      </c>
      <c r="F179" s="7">
        <f>_xlfn.IFNA(INDEX('Data PADD 3'!$A$7:$B$500,MATCH(DATE('PADD 3 graphs'!F$4,MONTH('PADD 3 graphs'!$A179),DAY('PADD 3 graphs'!$A179)),'Data PADD 3'!$A$8:$A$278,0), MATCH('PADD 3 graphs'!$B$3,'Data PADD 3'!$A$4:$T$4,0)),F178)</f>
        <v>16074</v>
      </c>
      <c r="G179" s="12" t="e">
        <f>_xlfn.IFNA(INDEX('Data PADD 3'!$A$8:$B$500,MATCH(DATE('PADD 3 graphs'!G$4,MONTH('PADD 3 graphs'!$A179),DAY('PADD 3 graphs'!$A179)),'Data PADD 3'!$A$8:$A$278,0), MATCH('PADD 3 graphs'!$B$3,'Data PADD 3'!$A$4:$T$4,0)),G178)</f>
        <v>#N/A</v>
      </c>
      <c r="H179" s="12">
        <f t="shared" si="6"/>
        <v>15607</v>
      </c>
      <c r="I179" s="7">
        <f t="shared" si="7"/>
        <v>19684</v>
      </c>
      <c r="J179" s="7">
        <f t="shared" si="8"/>
        <v>4077</v>
      </c>
    </row>
    <row r="180" spans="1:10">
      <c r="A180" s="9">
        <v>45482</v>
      </c>
      <c r="B180" s="7">
        <f>_xlfn.IFNA(INDEX('Data PADD 3'!$A$7:$B$500,MATCH(DATE('PADD 3 graphs'!B$4,MONTH('PADD 3 graphs'!$A180),DAY('PADD 3 graphs'!$A180)),'Data PADD 3'!$A$8:$A$278,0), MATCH('PADD 3 graphs'!$B$3,'Data PADD 3'!$A$4:$T$4,0)),B179)</f>
        <v>19684</v>
      </c>
      <c r="C180" s="7">
        <f>_xlfn.IFNA(INDEX('Data PADD 3'!$A$7:$B$500,MATCH(DATE('PADD 3 graphs'!C$4,MONTH('PADD 3 graphs'!$A180),DAY('PADD 3 graphs'!$A180)),'Data PADD 3'!$A$8:$A$278,0), MATCH('PADD 3 graphs'!$B$3,'Data PADD 3'!$A$4:$T$4,0)),C179)</f>
        <v>15258</v>
      </c>
      <c r="D180" s="7">
        <f>_xlfn.IFNA(INDEX('Data PADD 3'!$A$7:$B$500,MATCH(DATE('PADD 3 graphs'!D$4,MONTH('PADD 3 graphs'!$A180),DAY('PADD 3 graphs'!$A180)),'Data PADD 3'!$A$8:$A$278,0), MATCH('PADD 3 graphs'!$B$3,'Data PADD 3'!$A$4:$T$4,0)),D179)</f>
        <v>17709</v>
      </c>
      <c r="E180" s="7">
        <f>_xlfn.IFNA(INDEX('Data PADD 3'!$A$7:$B$500,MATCH(DATE('PADD 3 graphs'!E$4,MONTH('PADD 3 graphs'!$A180),DAY('PADD 3 graphs'!$A180)),'Data PADD 3'!$A$8:$A$278,0), MATCH('PADD 3 graphs'!$B$3,'Data PADD 3'!$A$4:$T$4,0)),E179)</f>
        <v>16680</v>
      </c>
      <c r="F180" s="7">
        <f>_xlfn.IFNA(INDEX('Data PADD 3'!$A$7:$B$500,MATCH(DATE('PADD 3 graphs'!F$4,MONTH('PADD 3 graphs'!$A180),DAY('PADD 3 graphs'!$A180)),'Data PADD 3'!$A$8:$A$278,0), MATCH('PADD 3 graphs'!$B$3,'Data PADD 3'!$A$4:$T$4,0)),F179)</f>
        <v>16074</v>
      </c>
      <c r="G180" s="12" t="e">
        <f>_xlfn.IFNA(INDEX('Data PADD 3'!$A$8:$B$500,MATCH(DATE('PADD 3 graphs'!G$4,MONTH('PADD 3 graphs'!$A180),DAY('PADD 3 graphs'!$A180)),'Data PADD 3'!$A$8:$A$278,0), MATCH('PADD 3 graphs'!$B$3,'Data PADD 3'!$A$4:$T$4,0)),G179)</f>
        <v>#N/A</v>
      </c>
      <c r="H180" s="12">
        <f t="shared" si="6"/>
        <v>15258</v>
      </c>
      <c r="I180" s="7">
        <f t="shared" si="7"/>
        <v>19684</v>
      </c>
      <c r="J180" s="7">
        <f t="shared" si="8"/>
        <v>4426</v>
      </c>
    </row>
    <row r="181" spans="1:10">
      <c r="A181" s="9">
        <v>45481</v>
      </c>
      <c r="B181" s="7">
        <f>_xlfn.IFNA(INDEX('Data PADD 3'!$A$7:$B$500,MATCH(DATE('PADD 3 graphs'!B$4,MONTH('PADD 3 graphs'!$A181),DAY('PADD 3 graphs'!$A181)),'Data PADD 3'!$A$8:$A$278,0), MATCH('PADD 3 graphs'!$B$3,'Data PADD 3'!$A$4:$T$4,0)),B180)</f>
        <v>19684</v>
      </c>
      <c r="C181" s="7">
        <f>_xlfn.IFNA(INDEX('Data PADD 3'!$A$7:$B$500,MATCH(DATE('PADD 3 graphs'!C$4,MONTH('PADD 3 graphs'!$A181),DAY('PADD 3 graphs'!$A181)),'Data PADD 3'!$A$8:$A$278,0), MATCH('PADD 3 graphs'!$B$3,'Data PADD 3'!$A$4:$T$4,0)),C180)</f>
        <v>15258</v>
      </c>
      <c r="D181" s="7">
        <f>_xlfn.IFNA(INDEX('Data PADD 3'!$A$7:$B$500,MATCH(DATE('PADD 3 graphs'!D$4,MONTH('PADD 3 graphs'!$A181),DAY('PADD 3 graphs'!$A181)),'Data PADD 3'!$A$8:$A$278,0), MATCH('PADD 3 graphs'!$B$3,'Data PADD 3'!$A$4:$T$4,0)),D180)</f>
        <v>17109</v>
      </c>
      <c r="E181" s="7">
        <f>_xlfn.IFNA(INDEX('Data PADD 3'!$A$7:$B$500,MATCH(DATE('PADD 3 graphs'!E$4,MONTH('PADD 3 graphs'!$A181),DAY('PADD 3 graphs'!$A181)),'Data PADD 3'!$A$8:$A$278,0), MATCH('PADD 3 graphs'!$B$3,'Data PADD 3'!$A$4:$T$4,0)),E180)</f>
        <v>16680</v>
      </c>
      <c r="F181" s="7">
        <f>_xlfn.IFNA(INDEX('Data PADD 3'!$A$7:$B$500,MATCH(DATE('PADD 3 graphs'!F$4,MONTH('PADD 3 graphs'!$A181),DAY('PADD 3 graphs'!$A181)),'Data PADD 3'!$A$8:$A$278,0), MATCH('PADD 3 graphs'!$B$3,'Data PADD 3'!$A$4:$T$4,0)),F180)</f>
        <v>16074</v>
      </c>
      <c r="G181" s="12" t="e">
        <f>_xlfn.IFNA(INDEX('Data PADD 3'!$A$8:$B$500,MATCH(DATE('PADD 3 graphs'!G$4,MONTH('PADD 3 graphs'!$A181),DAY('PADD 3 graphs'!$A181)),'Data PADD 3'!$A$8:$A$278,0), MATCH('PADD 3 graphs'!$B$3,'Data PADD 3'!$A$4:$T$4,0)),G180)</f>
        <v>#N/A</v>
      </c>
      <c r="H181" s="12">
        <f t="shared" si="6"/>
        <v>15258</v>
      </c>
      <c r="I181" s="7">
        <f t="shared" si="7"/>
        <v>19684</v>
      </c>
      <c r="J181" s="7">
        <f t="shared" si="8"/>
        <v>4426</v>
      </c>
    </row>
    <row r="182" spans="1:10">
      <c r="A182" s="9">
        <v>45480</v>
      </c>
      <c r="B182" s="7">
        <f>_xlfn.IFNA(INDEX('Data PADD 3'!$A$7:$B$500,MATCH(DATE('PADD 3 graphs'!B$4,MONTH('PADD 3 graphs'!$A182),DAY('PADD 3 graphs'!$A182)),'Data PADD 3'!$A$8:$A$278,0), MATCH('PADD 3 graphs'!$B$3,'Data PADD 3'!$A$4:$T$4,0)),B181)</f>
        <v>19684</v>
      </c>
      <c r="C182" s="7">
        <f>_xlfn.IFNA(INDEX('Data PADD 3'!$A$7:$B$500,MATCH(DATE('PADD 3 graphs'!C$4,MONTH('PADD 3 graphs'!$A182),DAY('PADD 3 graphs'!$A182)),'Data PADD 3'!$A$8:$A$278,0), MATCH('PADD 3 graphs'!$B$3,'Data PADD 3'!$A$4:$T$4,0)),C181)</f>
        <v>15258</v>
      </c>
      <c r="D182" s="7">
        <f>_xlfn.IFNA(INDEX('Data PADD 3'!$A$7:$B$500,MATCH(DATE('PADD 3 graphs'!D$4,MONTH('PADD 3 graphs'!$A182),DAY('PADD 3 graphs'!$A182)),'Data PADD 3'!$A$8:$A$278,0), MATCH('PADD 3 graphs'!$B$3,'Data PADD 3'!$A$4:$T$4,0)),D181)</f>
        <v>17109</v>
      </c>
      <c r="E182" s="7">
        <f>_xlfn.IFNA(INDEX('Data PADD 3'!$A$7:$B$500,MATCH(DATE('PADD 3 graphs'!E$4,MONTH('PADD 3 graphs'!$A182),DAY('PADD 3 graphs'!$A182)),'Data PADD 3'!$A$8:$A$278,0), MATCH('PADD 3 graphs'!$B$3,'Data PADD 3'!$A$4:$T$4,0)),E181)</f>
        <v>17638</v>
      </c>
      <c r="F182" s="7">
        <f>_xlfn.IFNA(INDEX('Data PADD 3'!$A$7:$B$500,MATCH(DATE('PADD 3 graphs'!F$4,MONTH('PADD 3 graphs'!$A182),DAY('PADD 3 graphs'!$A182)),'Data PADD 3'!$A$8:$A$278,0), MATCH('PADD 3 graphs'!$B$3,'Data PADD 3'!$A$4:$T$4,0)),F181)</f>
        <v>16074</v>
      </c>
      <c r="G182" s="12" t="e">
        <f>_xlfn.IFNA(INDEX('Data PADD 3'!$A$8:$B$500,MATCH(DATE('PADD 3 graphs'!G$4,MONTH('PADD 3 graphs'!$A182),DAY('PADD 3 graphs'!$A182)),'Data PADD 3'!$A$8:$A$278,0), MATCH('PADD 3 graphs'!$B$3,'Data PADD 3'!$A$4:$T$4,0)),G181)</f>
        <v>#N/A</v>
      </c>
      <c r="H182" s="12">
        <f t="shared" si="6"/>
        <v>15258</v>
      </c>
      <c r="I182" s="7">
        <f t="shared" si="7"/>
        <v>19684</v>
      </c>
      <c r="J182" s="7">
        <f t="shared" si="8"/>
        <v>4426</v>
      </c>
    </row>
    <row r="183" spans="1:10">
      <c r="A183" s="9">
        <v>45479</v>
      </c>
      <c r="B183" s="7">
        <f>_xlfn.IFNA(INDEX('Data PADD 3'!$A$7:$B$500,MATCH(DATE('PADD 3 graphs'!B$4,MONTH('PADD 3 graphs'!$A183),DAY('PADD 3 graphs'!$A183)),'Data PADD 3'!$A$8:$A$278,0), MATCH('PADD 3 graphs'!$B$3,'Data PADD 3'!$A$4:$T$4,0)),B182)</f>
        <v>19684</v>
      </c>
      <c r="C183" s="7">
        <f>_xlfn.IFNA(INDEX('Data PADD 3'!$A$7:$B$500,MATCH(DATE('PADD 3 graphs'!C$4,MONTH('PADD 3 graphs'!$A183),DAY('PADD 3 graphs'!$A183)),'Data PADD 3'!$A$8:$A$278,0), MATCH('PADD 3 graphs'!$B$3,'Data PADD 3'!$A$4:$T$4,0)),C182)</f>
        <v>15258</v>
      </c>
      <c r="D183" s="7">
        <f>_xlfn.IFNA(INDEX('Data PADD 3'!$A$7:$B$500,MATCH(DATE('PADD 3 graphs'!D$4,MONTH('PADD 3 graphs'!$A183),DAY('PADD 3 graphs'!$A183)),'Data PADD 3'!$A$8:$A$278,0), MATCH('PADD 3 graphs'!$B$3,'Data PADD 3'!$A$4:$T$4,0)),D182)</f>
        <v>17109</v>
      </c>
      <c r="E183" s="7">
        <f>_xlfn.IFNA(INDEX('Data PADD 3'!$A$7:$B$500,MATCH(DATE('PADD 3 graphs'!E$4,MONTH('PADD 3 graphs'!$A183),DAY('PADD 3 graphs'!$A183)),'Data PADD 3'!$A$8:$A$278,0), MATCH('PADD 3 graphs'!$B$3,'Data PADD 3'!$A$4:$T$4,0)),E182)</f>
        <v>17638</v>
      </c>
      <c r="F183" s="7">
        <f>_xlfn.IFNA(INDEX('Data PADD 3'!$A$7:$B$500,MATCH(DATE('PADD 3 graphs'!F$4,MONTH('PADD 3 graphs'!$A183),DAY('PADD 3 graphs'!$A183)),'Data PADD 3'!$A$8:$A$278,0), MATCH('PADD 3 graphs'!$B$3,'Data PADD 3'!$A$4:$T$4,0)),F182)</f>
        <v>16074</v>
      </c>
      <c r="G183" s="12" t="e">
        <f>_xlfn.IFNA(INDEX('Data PADD 3'!$A$8:$B$500,MATCH(DATE('PADD 3 graphs'!G$4,MONTH('PADD 3 graphs'!$A183),DAY('PADD 3 graphs'!$A183)),'Data PADD 3'!$A$8:$A$278,0), MATCH('PADD 3 graphs'!$B$3,'Data PADD 3'!$A$4:$T$4,0)),G182)</f>
        <v>#N/A</v>
      </c>
      <c r="H183" s="12">
        <f t="shared" si="6"/>
        <v>15258</v>
      </c>
      <c r="I183" s="7">
        <f t="shared" si="7"/>
        <v>19684</v>
      </c>
      <c r="J183" s="7">
        <f t="shared" si="8"/>
        <v>4426</v>
      </c>
    </row>
    <row r="184" spans="1:10">
      <c r="A184" s="9">
        <v>45478</v>
      </c>
      <c r="B184" s="7">
        <f>_xlfn.IFNA(INDEX('Data PADD 3'!$A$7:$B$500,MATCH(DATE('PADD 3 graphs'!B$4,MONTH('PADD 3 graphs'!$A184),DAY('PADD 3 graphs'!$A184)),'Data PADD 3'!$A$8:$A$278,0), MATCH('PADD 3 graphs'!$B$3,'Data PADD 3'!$A$4:$T$4,0)),B183)</f>
        <v>19684</v>
      </c>
      <c r="C184" s="7">
        <f>_xlfn.IFNA(INDEX('Data PADD 3'!$A$7:$B$500,MATCH(DATE('PADD 3 graphs'!C$4,MONTH('PADD 3 graphs'!$A184),DAY('PADD 3 graphs'!$A184)),'Data PADD 3'!$A$8:$A$278,0), MATCH('PADD 3 graphs'!$B$3,'Data PADD 3'!$A$4:$T$4,0)),C183)</f>
        <v>15258</v>
      </c>
      <c r="D184" s="7">
        <f>_xlfn.IFNA(INDEX('Data PADD 3'!$A$7:$B$500,MATCH(DATE('PADD 3 graphs'!D$4,MONTH('PADD 3 graphs'!$A184),DAY('PADD 3 graphs'!$A184)),'Data PADD 3'!$A$8:$A$278,0), MATCH('PADD 3 graphs'!$B$3,'Data PADD 3'!$A$4:$T$4,0)),D183)</f>
        <v>17109</v>
      </c>
      <c r="E184" s="7">
        <f>_xlfn.IFNA(INDEX('Data PADD 3'!$A$7:$B$500,MATCH(DATE('PADD 3 graphs'!E$4,MONTH('PADD 3 graphs'!$A184),DAY('PADD 3 graphs'!$A184)),'Data PADD 3'!$A$8:$A$278,0), MATCH('PADD 3 graphs'!$B$3,'Data PADD 3'!$A$4:$T$4,0)),E183)</f>
        <v>17638</v>
      </c>
      <c r="F184" s="7">
        <f>_xlfn.IFNA(INDEX('Data PADD 3'!$A$7:$B$500,MATCH(DATE('PADD 3 graphs'!F$4,MONTH('PADD 3 graphs'!$A184),DAY('PADD 3 graphs'!$A184)),'Data PADD 3'!$A$8:$A$278,0), MATCH('PADD 3 graphs'!$B$3,'Data PADD 3'!$A$4:$T$4,0)),F183)</f>
        <v>16530</v>
      </c>
      <c r="G184" s="12" t="e">
        <f>_xlfn.IFNA(INDEX('Data PADD 3'!$A$8:$B$500,MATCH(DATE('PADD 3 graphs'!G$4,MONTH('PADD 3 graphs'!$A184),DAY('PADD 3 graphs'!$A184)),'Data PADD 3'!$A$8:$A$278,0), MATCH('PADD 3 graphs'!$B$3,'Data PADD 3'!$A$4:$T$4,0)),G183)</f>
        <v>#N/A</v>
      </c>
      <c r="H184" s="12">
        <f t="shared" si="6"/>
        <v>15258</v>
      </c>
      <c r="I184" s="7">
        <f t="shared" si="7"/>
        <v>19684</v>
      </c>
      <c r="J184" s="7">
        <f t="shared" si="8"/>
        <v>4426</v>
      </c>
    </row>
    <row r="185" spans="1:10">
      <c r="A185" s="9">
        <v>45477</v>
      </c>
      <c r="B185" s="7">
        <f>_xlfn.IFNA(INDEX('Data PADD 3'!$A$7:$B$500,MATCH(DATE('PADD 3 graphs'!B$4,MONTH('PADD 3 graphs'!$A185),DAY('PADD 3 graphs'!$A185)),'Data PADD 3'!$A$8:$A$278,0), MATCH('PADD 3 graphs'!$B$3,'Data PADD 3'!$A$4:$T$4,0)),B184)</f>
        <v>19684</v>
      </c>
      <c r="C185" s="7">
        <f>_xlfn.IFNA(INDEX('Data PADD 3'!$A$7:$B$500,MATCH(DATE('PADD 3 graphs'!C$4,MONTH('PADD 3 graphs'!$A185),DAY('PADD 3 graphs'!$A185)),'Data PADD 3'!$A$8:$A$278,0), MATCH('PADD 3 graphs'!$B$3,'Data PADD 3'!$A$4:$T$4,0)),C184)</f>
        <v>15258</v>
      </c>
      <c r="D185" s="7">
        <f>_xlfn.IFNA(INDEX('Data PADD 3'!$A$7:$B$500,MATCH(DATE('PADD 3 graphs'!D$4,MONTH('PADD 3 graphs'!$A185),DAY('PADD 3 graphs'!$A185)),'Data PADD 3'!$A$8:$A$278,0), MATCH('PADD 3 graphs'!$B$3,'Data PADD 3'!$A$4:$T$4,0)),D184)</f>
        <v>17109</v>
      </c>
      <c r="E185" s="7">
        <f>_xlfn.IFNA(INDEX('Data PADD 3'!$A$7:$B$500,MATCH(DATE('PADD 3 graphs'!E$4,MONTH('PADD 3 graphs'!$A185),DAY('PADD 3 graphs'!$A185)),'Data PADD 3'!$A$8:$A$278,0), MATCH('PADD 3 graphs'!$B$3,'Data PADD 3'!$A$4:$T$4,0)),E184)</f>
        <v>17638</v>
      </c>
      <c r="F185" s="7">
        <f>_xlfn.IFNA(INDEX('Data PADD 3'!$A$7:$B$500,MATCH(DATE('PADD 3 graphs'!F$4,MONTH('PADD 3 graphs'!$A185),DAY('PADD 3 graphs'!$A185)),'Data PADD 3'!$A$8:$A$278,0), MATCH('PADD 3 graphs'!$B$3,'Data PADD 3'!$A$4:$T$4,0)),F184)</f>
        <v>16530</v>
      </c>
      <c r="G185" s="12" t="e">
        <f>_xlfn.IFNA(INDEX('Data PADD 3'!$A$8:$B$500,MATCH(DATE('PADD 3 graphs'!G$4,MONTH('PADD 3 graphs'!$A185),DAY('PADD 3 graphs'!$A185)),'Data PADD 3'!$A$8:$A$278,0), MATCH('PADD 3 graphs'!$B$3,'Data PADD 3'!$A$4:$T$4,0)),G184)</f>
        <v>#N/A</v>
      </c>
      <c r="H185" s="12">
        <f t="shared" si="6"/>
        <v>15258</v>
      </c>
      <c r="I185" s="7">
        <f t="shared" si="7"/>
        <v>19684</v>
      </c>
      <c r="J185" s="7">
        <f t="shared" si="8"/>
        <v>4426</v>
      </c>
    </row>
    <row r="186" spans="1:10">
      <c r="A186" s="9">
        <v>45476</v>
      </c>
      <c r="B186" s="7">
        <f>_xlfn.IFNA(INDEX('Data PADD 3'!$A$7:$B$500,MATCH(DATE('PADD 3 graphs'!B$4,MONTH('PADD 3 graphs'!$A186),DAY('PADD 3 graphs'!$A186)),'Data PADD 3'!$A$8:$A$278,0), MATCH('PADD 3 graphs'!$B$3,'Data PADD 3'!$A$4:$T$4,0)),B185)</f>
        <v>19766</v>
      </c>
      <c r="C186" s="7">
        <f>_xlfn.IFNA(INDEX('Data PADD 3'!$A$7:$B$500,MATCH(DATE('PADD 3 graphs'!C$4,MONTH('PADD 3 graphs'!$A186),DAY('PADD 3 graphs'!$A186)),'Data PADD 3'!$A$8:$A$278,0), MATCH('PADD 3 graphs'!$B$3,'Data PADD 3'!$A$4:$T$4,0)),C185)</f>
        <v>15258</v>
      </c>
      <c r="D186" s="7">
        <f>_xlfn.IFNA(INDEX('Data PADD 3'!$A$7:$B$500,MATCH(DATE('PADD 3 graphs'!D$4,MONTH('PADD 3 graphs'!$A186),DAY('PADD 3 graphs'!$A186)),'Data PADD 3'!$A$8:$A$278,0), MATCH('PADD 3 graphs'!$B$3,'Data PADD 3'!$A$4:$T$4,0)),D185)</f>
        <v>17109</v>
      </c>
      <c r="E186" s="7">
        <f>_xlfn.IFNA(INDEX('Data PADD 3'!$A$7:$B$500,MATCH(DATE('PADD 3 graphs'!E$4,MONTH('PADD 3 graphs'!$A186),DAY('PADD 3 graphs'!$A186)),'Data PADD 3'!$A$8:$A$278,0), MATCH('PADD 3 graphs'!$B$3,'Data PADD 3'!$A$4:$T$4,0)),E185)</f>
        <v>17638</v>
      </c>
      <c r="F186" s="7">
        <f>_xlfn.IFNA(INDEX('Data PADD 3'!$A$7:$B$500,MATCH(DATE('PADD 3 graphs'!F$4,MONTH('PADD 3 graphs'!$A186),DAY('PADD 3 graphs'!$A186)),'Data PADD 3'!$A$8:$A$278,0), MATCH('PADD 3 graphs'!$B$3,'Data PADD 3'!$A$4:$T$4,0)),F185)</f>
        <v>16530</v>
      </c>
      <c r="G186" s="12" t="e">
        <f>_xlfn.IFNA(INDEX('Data PADD 3'!$A$8:$B$500,MATCH(DATE('PADD 3 graphs'!G$4,MONTH('PADD 3 graphs'!$A186),DAY('PADD 3 graphs'!$A186)),'Data PADD 3'!$A$8:$A$278,0), MATCH('PADD 3 graphs'!$B$3,'Data PADD 3'!$A$4:$T$4,0)),G185)</f>
        <v>#N/A</v>
      </c>
      <c r="H186" s="12">
        <f t="shared" si="6"/>
        <v>15258</v>
      </c>
      <c r="I186" s="7">
        <f t="shared" si="7"/>
        <v>19766</v>
      </c>
      <c r="J186" s="7">
        <f t="shared" si="8"/>
        <v>4508</v>
      </c>
    </row>
    <row r="187" spans="1:10">
      <c r="A187" s="9">
        <v>45475</v>
      </c>
      <c r="B187" s="7">
        <f>_xlfn.IFNA(INDEX('Data PADD 3'!$A$7:$B$500,MATCH(DATE('PADD 3 graphs'!B$4,MONTH('PADD 3 graphs'!$A187),DAY('PADD 3 graphs'!$A187)),'Data PADD 3'!$A$8:$A$278,0), MATCH('PADD 3 graphs'!$B$3,'Data PADD 3'!$A$4:$T$4,0)),B186)</f>
        <v>19766</v>
      </c>
      <c r="C187" s="7">
        <f>_xlfn.IFNA(INDEX('Data PADD 3'!$A$7:$B$500,MATCH(DATE('PADD 3 graphs'!C$4,MONTH('PADD 3 graphs'!$A187),DAY('PADD 3 graphs'!$A187)),'Data PADD 3'!$A$8:$A$278,0), MATCH('PADD 3 graphs'!$B$3,'Data PADD 3'!$A$4:$T$4,0)),C186)</f>
        <v>16500</v>
      </c>
      <c r="D187" s="7">
        <f>_xlfn.IFNA(INDEX('Data PADD 3'!$A$7:$B$500,MATCH(DATE('PADD 3 graphs'!D$4,MONTH('PADD 3 graphs'!$A187),DAY('PADD 3 graphs'!$A187)),'Data PADD 3'!$A$8:$A$278,0), MATCH('PADD 3 graphs'!$B$3,'Data PADD 3'!$A$4:$T$4,0)),D186)</f>
        <v>17109</v>
      </c>
      <c r="E187" s="7">
        <f>_xlfn.IFNA(INDEX('Data PADD 3'!$A$7:$B$500,MATCH(DATE('PADD 3 graphs'!E$4,MONTH('PADD 3 graphs'!$A187),DAY('PADD 3 graphs'!$A187)),'Data PADD 3'!$A$8:$A$278,0), MATCH('PADD 3 graphs'!$B$3,'Data PADD 3'!$A$4:$T$4,0)),E186)</f>
        <v>17638</v>
      </c>
      <c r="F187" s="7">
        <f>_xlfn.IFNA(INDEX('Data PADD 3'!$A$7:$B$500,MATCH(DATE('PADD 3 graphs'!F$4,MONTH('PADD 3 graphs'!$A187),DAY('PADD 3 graphs'!$A187)),'Data PADD 3'!$A$8:$A$278,0), MATCH('PADD 3 graphs'!$B$3,'Data PADD 3'!$A$4:$T$4,0)),F186)</f>
        <v>16530</v>
      </c>
      <c r="G187" s="12" t="e">
        <f>_xlfn.IFNA(INDEX('Data PADD 3'!$A$8:$B$500,MATCH(DATE('PADD 3 graphs'!G$4,MONTH('PADD 3 graphs'!$A187),DAY('PADD 3 graphs'!$A187)),'Data PADD 3'!$A$8:$A$278,0), MATCH('PADD 3 graphs'!$B$3,'Data PADD 3'!$A$4:$T$4,0)),G186)</f>
        <v>#N/A</v>
      </c>
      <c r="H187" s="12">
        <f t="shared" si="6"/>
        <v>16500</v>
      </c>
      <c r="I187" s="7">
        <f t="shared" si="7"/>
        <v>19766</v>
      </c>
      <c r="J187" s="7">
        <f t="shared" si="8"/>
        <v>3266</v>
      </c>
    </row>
    <row r="188" spans="1:10">
      <c r="A188" s="9">
        <v>45474</v>
      </c>
      <c r="B188" s="7">
        <f>_xlfn.IFNA(INDEX('Data PADD 3'!$A$7:$B$500,MATCH(DATE('PADD 3 graphs'!B$4,MONTH('PADD 3 graphs'!$A188),DAY('PADD 3 graphs'!$A188)),'Data PADD 3'!$A$8:$A$278,0), MATCH('PADD 3 graphs'!$B$3,'Data PADD 3'!$A$4:$T$4,0)),B187)</f>
        <v>19766</v>
      </c>
      <c r="C188" s="7">
        <f>_xlfn.IFNA(INDEX('Data PADD 3'!$A$7:$B$500,MATCH(DATE('PADD 3 graphs'!C$4,MONTH('PADD 3 graphs'!$A188),DAY('PADD 3 graphs'!$A188)),'Data PADD 3'!$A$8:$A$278,0), MATCH('PADD 3 graphs'!$B$3,'Data PADD 3'!$A$4:$T$4,0)),C187)</f>
        <v>16500</v>
      </c>
      <c r="D188" s="7">
        <f>_xlfn.IFNA(INDEX('Data PADD 3'!$A$7:$B$500,MATCH(DATE('PADD 3 graphs'!D$4,MONTH('PADD 3 graphs'!$A188),DAY('PADD 3 graphs'!$A188)),'Data PADD 3'!$A$8:$A$278,0), MATCH('PADD 3 graphs'!$B$3,'Data PADD 3'!$A$4:$T$4,0)),D187)</f>
        <v>17130</v>
      </c>
      <c r="E188" s="7">
        <f>_xlfn.IFNA(INDEX('Data PADD 3'!$A$7:$B$500,MATCH(DATE('PADD 3 graphs'!E$4,MONTH('PADD 3 graphs'!$A188),DAY('PADD 3 graphs'!$A188)),'Data PADD 3'!$A$8:$A$278,0), MATCH('PADD 3 graphs'!$B$3,'Data PADD 3'!$A$4:$T$4,0)),E187)</f>
        <v>17638</v>
      </c>
      <c r="F188" s="7">
        <f>_xlfn.IFNA(INDEX('Data PADD 3'!$A$7:$B$500,MATCH(DATE('PADD 3 graphs'!F$4,MONTH('PADD 3 graphs'!$A188),DAY('PADD 3 graphs'!$A188)),'Data PADD 3'!$A$8:$A$278,0), MATCH('PADD 3 graphs'!$B$3,'Data PADD 3'!$A$4:$T$4,0)),F187)</f>
        <v>16530</v>
      </c>
      <c r="G188" s="12" t="e">
        <f>_xlfn.IFNA(INDEX('Data PADD 3'!$A$8:$B$500,MATCH(DATE('PADD 3 graphs'!G$4,MONTH('PADD 3 graphs'!$A188),DAY('PADD 3 graphs'!$A188)),'Data PADD 3'!$A$8:$A$278,0), MATCH('PADD 3 graphs'!$B$3,'Data PADD 3'!$A$4:$T$4,0)),G187)</f>
        <v>#N/A</v>
      </c>
      <c r="H188" s="12">
        <f t="shared" si="6"/>
        <v>16500</v>
      </c>
      <c r="I188" s="7">
        <f t="shared" si="7"/>
        <v>19766</v>
      </c>
      <c r="J188" s="7">
        <f t="shared" si="8"/>
        <v>3266</v>
      </c>
    </row>
    <row r="189" spans="1:10">
      <c r="A189" s="9">
        <v>45473</v>
      </c>
      <c r="B189" s="7">
        <f>_xlfn.IFNA(INDEX('Data PADD 3'!$A$7:$B$500,MATCH(DATE('PADD 3 graphs'!B$4,MONTH('PADD 3 graphs'!$A189),DAY('PADD 3 graphs'!$A189)),'Data PADD 3'!$A$8:$A$278,0), MATCH('PADD 3 graphs'!$B$3,'Data PADD 3'!$A$4:$T$4,0)),B188)</f>
        <v>19766</v>
      </c>
      <c r="C189" s="7">
        <f>_xlfn.IFNA(INDEX('Data PADD 3'!$A$7:$B$500,MATCH(DATE('PADD 3 graphs'!C$4,MONTH('PADD 3 graphs'!$A189),DAY('PADD 3 graphs'!$A189)),'Data PADD 3'!$A$8:$A$278,0), MATCH('PADD 3 graphs'!$B$3,'Data PADD 3'!$A$4:$T$4,0)),C188)</f>
        <v>16500</v>
      </c>
      <c r="D189" s="7">
        <f>_xlfn.IFNA(INDEX('Data PADD 3'!$A$7:$B$500,MATCH(DATE('PADD 3 graphs'!D$4,MONTH('PADD 3 graphs'!$A189),DAY('PADD 3 graphs'!$A189)),'Data PADD 3'!$A$8:$A$278,0), MATCH('PADD 3 graphs'!$B$3,'Data PADD 3'!$A$4:$T$4,0)),D188)</f>
        <v>17130</v>
      </c>
      <c r="E189" s="7">
        <f>_xlfn.IFNA(INDEX('Data PADD 3'!$A$7:$B$500,MATCH(DATE('PADD 3 graphs'!E$4,MONTH('PADD 3 graphs'!$A189),DAY('PADD 3 graphs'!$A189)),'Data PADD 3'!$A$8:$A$278,0), MATCH('PADD 3 graphs'!$B$3,'Data PADD 3'!$A$4:$T$4,0)),E188)</f>
        <v>18667</v>
      </c>
      <c r="F189" s="7">
        <f>_xlfn.IFNA(INDEX('Data PADD 3'!$A$7:$B$500,MATCH(DATE('PADD 3 graphs'!F$4,MONTH('PADD 3 graphs'!$A189),DAY('PADD 3 graphs'!$A189)),'Data PADD 3'!$A$8:$A$278,0), MATCH('PADD 3 graphs'!$B$3,'Data PADD 3'!$A$4:$T$4,0)),F188)</f>
        <v>16530</v>
      </c>
      <c r="G189" s="12" t="e">
        <f>_xlfn.IFNA(INDEX('Data PADD 3'!$A$8:$B$500,MATCH(DATE('PADD 3 graphs'!G$4,MONTH('PADD 3 graphs'!$A189),DAY('PADD 3 graphs'!$A189)),'Data PADD 3'!$A$8:$A$278,0), MATCH('PADD 3 graphs'!$B$3,'Data PADD 3'!$A$4:$T$4,0)),G188)</f>
        <v>#N/A</v>
      </c>
      <c r="H189" s="12">
        <f t="shared" si="6"/>
        <v>16500</v>
      </c>
      <c r="I189" s="7">
        <f t="shared" si="7"/>
        <v>19766</v>
      </c>
      <c r="J189" s="7">
        <f t="shared" si="8"/>
        <v>3266</v>
      </c>
    </row>
    <row r="190" spans="1:10">
      <c r="A190" s="9">
        <v>45472</v>
      </c>
      <c r="B190" s="7">
        <f>_xlfn.IFNA(INDEX('Data PADD 3'!$A$7:$B$500,MATCH(DATE('PADD 3 graphs'!B$4,MONTH('PADD 3 graphs'!$A190),DAY('PADD 3 graphs'!$A190)),'Data PADD 3'!$A$8:$A$278,0), MATCH('PADD 3 graphs'!$B$3,'Data PADD 3'!$A$4:$T$4,0)),B189)</f>
        <v>19766</v>
      </c>
      <c r="C190" s="7">
        <f>_xlfn.IFNA(INDEX('Data PADD 3'!$A$7:$B$500,MATCH(DATE('PADD 3 graphs'!C$4,MONTH('PADD 3 graphs'!$A190),DAY('PADD 3 graphs'!$A190)),'Data PADD 3'!$A$8:$A$278,0), MATCH('PADD 3 graphs'!$B$3,'Data PADD 3'!$A$4:$T$4,0)),C189)</f>
        <v>16500</v>
      </c>
      <c r="D190" s="7">
        <f>_xlfn.IFNA(INDEX('Data PADD 3'!$A$7:$B$500,MATCH(DATE('PADD 3 graphs'!D$4,MONTH('PADD 3 graphs'!$A190),DAY('PADD 3 graphs'!$A190)),'Data PADD 3'!$A$8:$A$278,0), MATCH('PADD 3 graphs'!$B$3,'Data PADD 3'!$A$4:$T$4,0)),D189)</f>
        <v>17130</v>
      </c>
      <c r="E190" s="7">
        <f>_xlfn.IFNA(INDEX('Data PADD 3'!$A$7:$B$500,MATCH(DATE('PADD 3 graphs'!E$4,MONTH('PADD 3 graphs'!$A190),DAY('PADD 3 graphs'!$A190)),'Data PADD 3'!$A$8:$A$278,0), MATCH('PADD 3 graphs'!$B$3,'Data PADD 3'!$A$4:$T$4,0)),E189)</f>
        <v>18667</v>
      </c>
      <c r="F190" s="7">
        <f>_xlfn.IFNA(INDEX('Data PADD 3'!$A$7:$B$500,MATCH(DATE('PADD 3 graphs'!F$4,MONTH('PADD 3 graphs'!$A190),DAY('PADD 3 graphs'!$A190)),'Data PADD 3'!$A$8:$A$278,0), MATCH('PADD 3 graphs'!$B$3,'Data PADD 3'!$A$4:$T$4,0)),F189)</f>
        <v>16530</v>
      </c>
      <c r="G190" s="12" t="e">
        <f>_xlfn.IFNA(INDEX('Data PADD 3'!$A$8:$B$500,MATCH(DATE('PADD 3 graphs'!G$4,MONTH('PADD 3 graphs'!$A190),DAY('PADD 3 graphs'!$A190)),'Data PADD 3'!$A$8:$A$278,0), MATCH('PADD 3 graphs'!$B$3,'Data PADD 3'!$A$4:$T$4,0)),G189)</f>
        <v>#N/A</v>
      </c>
      <c r="H190" s="12">
        <f t="shared" si="6"/>
        <v>16500</v>
      </c>
      <c r="I190" s="7">
        <f t="shared" si="7"/>
        <v>19766</v>
      </c>
      <c r="J190" s="7">
        <f t="shared" si="8"/>
        <v>3266</v>
      </c>
    </row>
    <row r="191" spans="1:10">
      <c r="A191" s="9">
        <v>45471</v>
      </c>
      <c r="B191" s="7">
        <f>_xlfn.IFNA(INDEX('Data PADD 3'!$A$7:$B$500,MATCH(DATE('PADD 3 graphs'!B$4,MONTH('PADD 3 graphs'!$A191),DAY('PADD 3 graphs'!$A191)),'Data PADD 3'!$A$8:$A$278,0), MATCH('PADD 3 graphs'!$B$3,'Data PADD 3'!$A$4:$T$4,0)),B190)</f>
        <v>19766</v>
      </c>
      <c r="C191" s="7">
        <f>_xlfn.IFNA(INDEX('Data PADD 3'!$A$7:$B$500,MATCH(DATE('PADD 3 graphs'!C$4,MONTH('PADD 3 graphs'!$A191),DAY('PADD 3 graphs'!$A191)),'Data PADD 3'!$A$8:$A$278,0), MATCH('PADD 3 graphs'!$B$3,'Data PADD 3'!$A$4:$T$4,0)),C190)</f>
        <v>16500</v>
      </c>
      <c r="D191" s="7">
        <f>_xlfn.IFNA(INDEX('Data PADD 3'!$A$7:$B$500,MATCH(DATE('PADD 3 graphs'!D$4,MONTH('PADD 3 graphs'!$A191),DAY('PADD 3 graphs'!$A191)),'Data PADD 3'!$A$8:$A$278,0), MATCH('PADD 3 graphs'!$B$3,'Data PADD 3'!$A$4:$T$4,0)),D190)</f>
        <v>17130</v>
      </c>
      <c r="E191" s="7">
        <f>_xlfn.IFNA(INDEX('Data PADD 3'!$A$7:$B$500,MATCH(DATE('PADD 3 graphs'!E$4,MONTH('PADD 3 graphs'!$A191),DAY('PADD 3 graphs'!$A191)),'Data PADD 3'!$A$8:$A$278,0), MATCH('PADD 3 graphs'!$B$3,'Data PADD 3'!$A$4:$T$4,0)),E190)</f>
        <v>18667</v>
      </c>
      <c r="F191" s="7">
        <f>_xlfn.IFNA(INDEX('Data PADD 3'!$A$7:$B$500,MATCH(DATE('PADD 3 graphs'!F$4,MONTH('PADD 3 graphs'!$A191),DAY('PADD 3 graphs'!$A191)),'Data PADD 3'!$A$8:$A$278,0), MATCH('PADD 3 graphs'!$B$3,'Data PADD 3'!$A$4:$T$4,0)),F190)</f>
        <v>16169</v>
      </c>
      <c r="G191" s="12" t="e">
        <f>_xlfn.IFNA(INDEX('Data PADD 3'!$A$8:$B$500,MATCH(DATE('PADD 3 graphs'!G$4,MONTH('PADD 3 graphs'!$A191),DAY('PADD 3 graphs'!$A191)),'Data PADD 3'!$A$8:$A$278,0), MATCH('PADD 3 graphs'!$B$3,'Data PADD 3'!$A$4:$T$4,0)),G190)</f>
        <v>#N/A</v>
      </c>
      <c r="H191" s="12">
        <f t="shared" si="6"/>
        <v>16169</v>
      </c>
      <c r="I191" s="7">
        <f t="shared" si="7"/>
        <v>19766</v>
      </c>
      <c r="J191" s="7">
        <f t="shared" si="8"/>
        <v>3597</v>
      </c>
    </row>
    <row r="192" spans="1:10">
      <c r="A192" s="9">
        <v>45470</v>
      </c>
      <c r="B192" s="7">
        <f>_xlfn.IFNA(INDEX('Data PADD 3'!$A$7:$B$500,MATCH(DATE('PADD 3 graphs'!B$4,MONTH('PADD 3 graphs'!$A192),DAY('PADD 3 graphs'!$A192)),'Data PADD 3'!$A$8:$A$278,0), MATCH('PADD 3 graphs'!$B$3,'Data PADD 3'!$A$4:$T$4,0)),B191)</f>
        <v>19766</v>
      </c>
      <c r="C192" s="7">
        <f>_xlfn.IFNA(INDEX('Data PADD 3'!$A$7:$B$500,MATCH(DATE('PADD 3 graphs'!C$4,MONTH('PADD 3 graphs'!$A192),DAY('PADD 3 graphs'!$A192)),'Data PADD 3'!$A$8:$A$278,0), MATCH('PADD 3 graphs'!$B$3,'Data PADD 3'!$A$4:$T$4,0)),C191)</f>
        <v>16500</v>
      </c>
      <c r="D192" s="7">
        <f>_xlfn.IFNA(INDEX('Data PADD 3'!$A$7:$B$500,MATCH(DATE('PADD 3 graphs'!D$4,MONTH('PADD 3 graphs'!$A192),DAY('PADD 3 graphs'!$A192)),'Data PADD 3'!$A$8:$A$278,0), MATCH('PADD 3 graphs'!$B$3,'Data PADD 3'!$A$4:$T$4,0)),D191)</f>
        <v>17130</v>
      </c>
      <c r="E192" s="7">
        <f>_xlfn.IFNA(INDEX('Data PADD 3'!$A$7:$B$500,MATCH(DATE('PADD 3 graphs'!E$4,MONTH('PADD 3 graphs'!$A192),DAY('PADD 3 graphs'!$A192)),'Data PADD 3'!$A$8:$A$278,0), MATCH('PADD 3 graphs'!$B$3,'Data PADD 3'!$A$4:$T$4,0)),E191)</f>
        <v>18667</v>
      </c>
      <c r="F192" s="7">
        <f>_xlfn.IFNA(INDEX('Data PADD 3'!$A$7:$B$500,MATCH(DATE('PADD 3 graphs'!F$4,MONTH('PADD 3 graphs'!$A192),DAY('PADD 3 graphs'!$A192)),'Data PADD 3'!$A$8:$A$278,0), MATCH('PADD 3 graphs'!$B$3,'Data PADD 3'!$A$4:$T$4,0)),F191)</f>
        <v>16169</v>
      </c>
      <c r="G192" s="12" t="e">
        <f>_xlfn.IFNA(INDEX('Data PADD 3'!$A$8:$B$500,MATCH(DATE('PADD 3 graphs'!G$4,MONTH('PADD 3 graphs'!$A192),DAY('PADD 3 graphs'!$A192)),'Data PADD 3'!$A$8:$A$278,0), MATCH('PADD 3 graphs'!$B$3,'Data PADD 3'!$A$4:$T$4,0)),G191)</f>
        <v>#N/A</v>
      </c>
      <c r="H192" s="12">
        <f t="shared" si="6"/>
        <v>16169</v>
      </c>
      <c r="I192" s="7">
        <f t="shared" si="7"/>
        <v>19766</v>
      </c>
      <c r="J192" s="7">
        <f t="shared" si="8"/>
        <v>3597</v>
      </c>
    </row>
    <row r="193" spans="1:10">
      <c r="A193" s="9">
        <v>45469</v>
      </c>
      <c r="B193" s="7">
        <f>_xlfn.IFNA(INDEX('Data PADD 3'!$A$7:$B$500,MATCH(DATE('PADD 3 graphs'!B$4,MONTH('PADD 3 graphs'!$A193),DAY('PADD 3 graphs'!$A193)),'Data PADD 3'!$A$8:$A$278,0), MATCH('PADD 3 graphs'!$B$3,'Data PADD 3'!$A$4:$T$4,0)),B192)</f>
        <v>21828</v>
      </c>
      <c r="C193" s="7">
        <f>_xlfn.IFNA(INDEX('Data PADD 3'!$A$7:$B$500,MATCH(DATE('PADD 3 graphs'!C$4,MONTH('PADD 3 graphs'!$A193),DAY('PADD 3 graphs'!$A193)),'Data PADD 3'!$A$8:$A$278,0), MATCH('PADD 3 graphs'!$B$3,'Data PADD 3'!$A$4:$T$4,0)),C192)</f>
        <v>16500</v>
      </c>
      <c r="D193" s="7">
        <f>_xlfn.IFNA(INDEX('Data PADD 3'!$A$7:$B$500,MATCH(DATE('PADD 3 graphs'!D$4,MONTH('PADD 3 graphs'!$A193),DAY('PADD 3 graphs'!$A193)),'Data PADD 3'!$A$8:$A$278,0), MATCH('PADD 3 graphs'!$B$3,'Data PADD 3'!$A$4:$T$4,0)),D192)</f>
        <v>17130</v>
      </c>
      <c r="E193" s="7">
        <f>_xlfn.IFNA(INDEX('Data PADD 3'!$A$7:$B$500,MATCH(DATE('PADD 3 graphs'!E$4,MONTH('PADD 3 graphs'!$A193),DAY('PADD 3 graphs'!$A193)),'Data PADD 3'!$A$8:$A$278,0), MATCH('PADD 3 graphs'!$B$3,'Data PADD 3'!$A$4:$T$4,0)),E192)</f>
        <v>18667</v>
      </c>
      <c r="F193" s="7">
        <f>_xlfn.IFNA(INDEX('Data PADD 3'!$A$7:$B$500,MATCH(DATE('PADD 3 graphs'!F$4,MONTH('PADD 3 graphs'!$A193),DAY('PADD 3 graphs'!$A193)),'Data PADD 3'!$A$8:$A$278,0), MATCH('PADD 3 graphs'!$B$3,'Data PADD 3'!$A$4:$T$4,0)),F192)</f>
        <v>16169</v>
      </c>
      <c r="G193" s="12" t="e">
        <f>_xlfn.IFNA(INDEX('Data PADD 3'!$A$8:$B$500,MATCH(DATE('PADD 3 graphs'!G$4,MONTH('PADD 3 graphs'!$A193),DAY('PADD 3 graphs'!$A193)),'Data PADD 3'!$A$8:$A$278,0), MATCH('PADD 3 graphs'!$B$3,'Data PADD 3'!$A$4:$T$4,0)),G192)</f>
        <v>#N/A</v>
      </c>
      <c r="H193" s="12">
        <f t="shared" si="6"/>
        <v>16169</v>
      </c>
      <c r="I193" s="7">
        <f t="shared" si="7"/>
        <v>21828</v>
      </c>
      <c r="J193" s="7">
        <f t="shared" si="8"/>
        <v>5659</v>
      </c>
    </row>
    <row r="194" spans="1:10">
      <c r="A194" s="9">
        <v>45468</v>
      </c>
      <c r="B194" s="7">
        <f>_xlfn.IFNA(INDEX('Data PADD 3'!$A$7:$B$500,MATCH(DATE('PADD 3 graphs'!B$4,MONTH('PADD 3 graphs'!$A194),DAY('PADD 3 graphs'!$A194)),'Data PADD 3'!$A$8:$A$278,0), MATCH('PADD 3 graphs'!$B$3,'Data PADD 3'!$A$4:$T$4,0)),B193)</f>
        <v>21828</v>
      </c>
      <c r="C194" s="7">
        <f>_xlfn.IFNA(INDEX('Data PADD 3'!$A$7:$B$500,MATCH(DATE('PADD 3 graphs'!C$4,MONTH('PADD 3 graphs'!$A194),DAY('PADD 3 graphs'!$A194)),'Data PADD 3'!$A$8:$A$278,0), MATCH('PADD 3 graphs'!$B$3,'Data PADD 3'!$A$4:$T$4,0)),C193)</f>
        <v>17634</v>
      </c>
      <c r="D194" s="7">
        <f>_xlfn.IFNA(INDEX('Data PADD 3'!$A$7:$B$500,MATCH(DATE('PADD 3 graphs'!D$4,MONTH('PADD 3 graphs'!$A194),DAY('PADD 3 graphs'!$A194)),'Data PADD 3'!$A$8:$A$278,0), MATCH('PADD 3 graphs'!$B$3,'Data PADD 3'!$A$4:$T$4,0)),D193)</f>
        <v>17130</v>
      </c>
      <c r="E194" s="7">
        <f>_xlfn.IFNA(INDEX('Data PADD 3'!$A$7:$B$500,MATCH(DATE('PADD 3 graphs'!E$4,MONTH('PADD 3 graphs'!$A194),DAY('PADD 3 graphs'!$A194)),'Data PADD 3'!$A$8:$A$278,0), MATCH('PADD 3 graphs'!$B$3,'Data PADD 3'!$A$4:$T$4,0)),E193)</f>
        <v>18667</v>
      </c>
      <c r="F194" s="7">
        <f>_xlfn.IFNA(INDEX('Data PADD 3'!$A$7:$B$500,MATCH(DATE('PADD 3 graphs'!F$4,MONTH('PADD 3 graphs'!$A194),DAY('PADD 3 graphs'!$A194)),'Data PADD 3'!$A$8:$A$278,0), MATCH('PADD 3 graphs'!$B$3,'Data PADD 3'!$A$4:$T$4,0)),F193)</f>
        <v>16169</v>
      </c>
      <c r="G194" s="12" t="e">
        <f>_xlfn.IFNA(INDEX('Data PADD 3'!$A$8:$B$500,MATCH(DATE('PADD 3 graphs'!G$4,MONTH('PADD 3 graphs'!$A194),DAY('PADD 3 graphs'!$A194)),'Data PADD 3'!$A$8:$A$278,0), MATCH('PADD 3 graphs'!$B$3,'Data PADD 3'!$A$4:$T$4,0)),G193)</f>
        <v>#N/A</v>
      </c>
      <c r="H194" s="12">
        <f t="shared" si="6"/>
        <v>16169</v>
      </c>
      <c r="I194" s="7">
        <f t="shared" si="7"/>
        <v>21828</v>
      </c>
      <c r="J194" s="7">
        <f t="shared" si="8"/>
        <v>5659</v>
      </c>
    </row>
    <row r="195" spans="1:10">
      <c r="A195" s="9">
        <v>45467</v>
      </c>
      <c r="B195" s="7">
        <f>_xlfn.IFNA(INDEX('Data PADD 3'!$A$7:$B$500,MATCH(DATE('PADD 3 graphs'!B$4,MONTH('PADD 3 graphs'!$A195),DAY('PADD 3 graphs'!$A195)),'Data PADD 3'!$A$8:$A$278,0), MATCH('PADD 3 graphs'!$B$3,'Data PADD 3'!$A$4:$T$4,0)),B194)</f>
        <v>21828</v>
      </c>
      <c r="C195" s="7">
        <f>_xlfn.IFNA(INDEX('Data PADD 3'!$A$7:$B$500,MATCH(DATE('PADD 3 graphs'!C$4,MONTH('PADD 3 graphs'!$A195),DAY('PADD 3 graphs'!$A195)),'Data PADD 3'!$A$8:$A$278,0), MATCH('PADD 3 graphs'!$B$3,'Data PADD 3'!$A$4:$T$4,0)),C194)</f>
        <v>17634</v>
      </c>
      <c r="D195" s="7">
        <f>_xlfn.IFNA(INDEX('Data PADD 3'!$A$7:$B$500,MATCH(DATE('PADD 3 graphs'!D$4,MONTH('PADD 3 graphs'!$A195),DAY('PADD 3 graphs'!$A195)),'Data PADD 3'!$A$8:$A$278,0), MATCH('PADD 3 graphs'!$B$3,'Data PADD 3'!$A$4:$T$4,0)),D194)</f>
        <v>16054</v>
      </c>
      <c r="E195" s="7">
        <f>_xlfn.IFNA(INDEX('Data PADD 3'!$A$7:$B$500,MATCH(DATE('PADD 3 graphs'!E$4,MONTH('PADD 3 graphs'!$A195),DAY('PADD 3 graphs'!$A195)),'Data PADD 3'!$A$8:$A$278,0), MATCH('PADD 3 graphs'!$B$3,'Data PADD 3'!$A$4:$T$4,0)),E194)</f>
        <v>18667</v>
      </c>
      <c r="F195" s="7">
        <f>_xlfn.IFNA(INDEX('Data PADD 3'!$A$7:$B$500,MATCH(DATE('PADD 3 graphs'!F$4,MONTH('PADD 3 graphs'!$A195),DAY('PADD 3 graphs'!$A195)),'Data PADD 3'!$A$8:$A$278,0), MATCH('PADD 3 graphs'!$B$3,'Data PADD 3'!$A$4:$T$4,0)),F194)</f>
        <v>16169</v>
      </c>
      <c r="G195" s="12" t="e">
        <f>_xlfn.IFNA(INDEX('Data PADD 3'!$A$8:$B$500,MATCH(DATE('PADD 3 graphs'!G$4,MONTH('PADD 3 graphs'!$A195),DAY('PADD 3 graphs'!$A195)),'Data PADD 3'!$A$8:$A$278,0), MATCH('PADD 3 graphs'!$B$3,'Data PADD 3'!$A$4:$T$4,0)),G194)</f>
        <v>#N/A</v>
      </c>
      <c r="H195" s="12">
        <f t="shared" si="6"/>
        <v>16054</v>
      </c>
      <c r="I195" s="7">
        <f t="shared" si="7"/>
        <v>21828</v>
      </c>
      <c r="J195" s="7">
        <f t="shared" si="8"/>
        <v>5774</v>
      </c>
    </row>
    <row r="196" spans="1:10">
      <c r="A196" s="9">
        <v>45466</v>
      </c>
      <c r="B196" s="7">
        <f>_xlfn.IFNA(INDEX('Data PADD 3'!$A$7:$B$500,MATCH(DATE('PADD 3 graphs'!B$4,MONTH('PADD 3 graphs'!$A196),DAY('PADD 3 graphs'!$A196)),'Data PADD 3'!$A$8:$A$278,0), MATCH('PADD 3 graphs'!$B$3,'Data PADD 3'!$A$4:$T$4,0)),B195)</f>
        <v>21828</v>
      </c>
      <c r="C196" s="7">
        <f>_xlfn.IFNA(INDEX('Data PADD 3'!$A$7:$B$500,MATCH(DATE('PADD 3 graphs'!C$4,MONTH('PADD 3 graphs'!$A196),DAY('PADD 3 graphs'!$A196)),'Data PADD 3'!$A$8:$A$278,0), MATCH('PADD 3 graphs'!$B$3,'Data PADD 3'!$A$4:$T$4,0)),C195)</f>
        <v>17634</v>
      </c>
      <c r="D196" s="7">
        <f>_xlfn.IFNA(INDEX('Data PADD 3'!$A$7:$B$500,MATCH(DATE('PADD 3 graphs'!D$4,MONTH('PADD 3 graphs'!$A196),DAY('PADD 3 graphs'!$A196)),'Data PADD 3'!$A$8:$A$278,0), MATCH('PADD 3 graphs'!$B$3,'Data PADD 3'!$A$4:$T$4,0)),D195)</f>
        <v>16054</v>
      </c>
      <c r="E196" s="7">
        <f>_xlfn.IFNA(INDEX('Data PADD 3'!$A$7:$B$500,MATCH(DATE('PADD 3 graphs'!E$4,MONTH('PADD 3 graphs'!$A196),DAY('PADD 3 graphs'!$A196)),'Data PADD 3'!$A$8:$A$278,0), MATCH('PADD 3 graphs'!$B$3,'Data PADD 3'!$A$4:$T$4,0)),E195)</f>
        <v>18604</v>
      </c>
      <c r="F196" s="7">
        <f>_xlfn.IFNA(INDEX('Data PADD 3'!$A$7:$B$500,MATCH(DATE('PADD 3 graphs'!F$4,MONTH('PADD 3 graphs'!$A196),DAY('PADD 3 graphs'!$A196)),'Data PADD 3'!$A$8:$A$278,0), MATCH('PADD 3 graphs'!$B$3,'Data PADD 3'!$A$4:$T$4,0)),F195)</f>
        <v>16169</v>
      </c>
      <c r="G196" s="12" t="e">
        <f>_xlfn.IFNA(INDEX('Data PADD 3'!$A$8:$B$500,MATCH(DATE('PADD 3 graphs'!G$4,MONTH('PADD 3 graphs'!$A196),DAY('PADD 3 graphs'!$A196)),'Data PADD 3'!$A$8:$A$278,0), MATCH('PADD 3 graphs'!$B$3,'Data PADD 3'!$A$4:$T$4,0)),G195)</f>
        <v>#N/A</v>
      </c>
      <c r="H196" s="12">
        <f t="shared" si="6"/>
        <v>16054</v>
      </c>
      <c r="I196" s="7">
        <f t="shared" si="7"/>
        <v>21828</v>
      </c>
      <c r="J196" s="7">
        <f t="shared" si="8"/>
        <v>5774</v>
      </c>
    </row>
    <row r="197" spans="1:10">
      <c r="A197" s="9">
        <v>45465</v>
      </c>
      <c r="B197" s="7">
        <f>_xlfn.IFNA(INDEX('Data PADD 3'!$A$7:$B$500,MATCH(DATE('PADD 3 graphs'!B$4,MONTH('PADD 3 graphs'!$A197),DAY('PADD 3 graphs'!$A197)),'Data PADD 3'!$A$8:$A$278,0), MATCH('PADD 3 graphs'!$B$3,'Data PADD 3'!$A$4:$T$4,0)),B196)</f>
        <v>21828</v>
      </c>
      <c r="C197" s="7">
        <f>_xlfn.IFNA(INDEX('Data PADD 3'!$A$7:$B$500,MATCH(DATE('PADD 3 graphs'!C$4,MONTH('PADD 3 graphs'!$A197),DAY('PADD 3 graphs'!$A197)),'Data PADD 3'!$A$8:$A$278,0), MATCH('PADD 3 graphs'!$B$3,'Data PADD 3'!$A$4:$T$4,0)),C196)</f>
        <v>17634</v>
      </c>
      <c r="D197" s="7">
        <f>_xlfn.IFNA(INDEX('Data PADD 3'!$A$7:$B$500,MATCH(DATE('PADD 3 graphs'!D$4,MONTH('PADD 3 graphs'!$A197),DAY('PADD 3 graphs'!$A197)),'Data PADD 3'!$A$8:$A$278,0), MATCH('PADD 3 graphs'!$B$3,'Data PADD 3'!$A$4:$T$4,0)),D196)</f>
        <v>16054</v>
      </c>
      <c r="E197" s="7">
        <f>_xlfn.IFNA(INDEX('Data PADD 3'!$A$7:$B$500,MATCH(DATE('PADD 3 graphs'!E$4,MONTH('PADD 3 graphs'!$A197),DAY('PADD 3 graphs'!$A197)),'Data PADD 3'!$A$8:$A$278,0), MATCH('PADD 3 graphs'!$B$3,'Data PADD 3'!$A$4:$T$4,0)),E196)</f>
        <v>18604</v>
      </c>
      <c r="F197" s="7">
        <f>_xlfn.IFNA(INDEX('Data PADD 3'!$A$7:$B$500,MATCH(DATE('PADD 3 graphs'!F$4,MONTH('PADD 3 graphs'!$A197),DAY('PADD 3 graphs'!$A197)),'Data PADD 3'!$A$8:$A$278,0), MATCH('PADD 3 graphs'!$B$3,'Data PADD 3'!$A$4:$T$4,0)),F196)</f>
        <v>16169</v>
      </c>
      <c r="G197" s="12" t="e">
        <f>_xlfn.IFNA(INDEX('Data PADD 3'!$A$8:$B$500,MATCH(DATE('PADD 3 graphs'!G$4,MONTH('PADD 3 graphs'!$A197),DAY('PADD 3 graphs'!$A197)),'Data PADD 3'!$A$8:$A$278,0), MATCH('PADD 3 graphs'!$B$3,'Data PADD 3'!$A$4:$T$4,0)),G196)</f>
        <v>#N/A</v>
      </c>
      <c r="H197" s="12">
        <f t="shared" si="6"/>
        <v>16054</v>
      </c>
      <c r="I197" s="7">
        <f t="shared" si="7"/>
        <v>21828</v>
      </c>
      <c r="J197" s="7">
        <f t="shared" si="8"/>
        <v>5774</v>
      </c>
    </row>
    <row r="198" spans="1:10">
      <c r="A198" s="9">
        <v>45464</v>
      </c>
      <c r="B198" s="7">
        <f>_xlfn.IFNA(INDEX('Data PADD 3'!$A$7:$B$500,MATCH(DATE('PADD 3 graphs'!B$4,MONTH('PADD 3 graphs'!$A198),DAY('PADD 3 graphs'!$A198)),'Data PADD 3'!$A$8:$A$278,0), MATCH('PADD 3 graphs'!$B$3,'Data PADD 3'!$A$4:$T$4,0)),B197)</f>
        <v>21828</v>
      </c>
      <c r="C198" s="7">
        <f>_xlfn.IFNA(INDEX('Data PADD 3'!$A$7:$B$500,MATCH(DATE('PADD 3 graphs'!C$4,MONTH('PADD 3 graphs'!$A198),DAY('PADD 3 graphs'!$A198)),'Data PADD 3'!$A$8:$A$278,0), MATCH('PADD 3 graphs'!$B$3,'Data PADD 3'!$A$4:$T$4,0)),C197)</f>
        <v>17634</v>
      </c>
      <c r="D198" s="7">
        <f>_xlfn.IFNA(INDEX('Data PADD 3'!$A$7:$B$500,MATCH(DATE('PADD 3 graphs'!D$4,MONTH('PADD 3 graphs'!$A198),DAY('PADD 3 graphs'!$A198)),'Data PADD 3'!$A$8:$A$278,0), MATCH('PADD 3 graphs'!$B$3,'Data PADD 3'!$A$4:$T$4,0)),D197)</f>
        <v>16054</v>
      </c>
      <c r="E198" s="7">
        <f>_xlfn.IFNA(INDEX('Data PADD 3'!$A$7:$B$500,MATCH(DATE('PADD 3 graphs'!E$4,MONTH('PADD 3 graphs'!$A198),DAY('PADD 3 graphs'!$A198)),'Data PADD 3'!$A$8:$A$278,0), MATCH('PADD 3 graphs'!$B$3,'Data PADD 3'!$A$4:$T$4,0)),E197)</f>
        <v>18604</v>
      </c>
      <c r="F198" s="7">
        <f>_xlfn.IFNA(INDEX('Data PADD 3'!$A$7:$B$500,MATCH(DATE('PADD 3 graphs'!F$4,MONTH('PADD 3 graphs'!$A198),DAY('PADD 3 graphs'!$A198)),'Data PADD 3'!$A$8:$A$278,0), MATCH('PADD 3 graphs'!$B$3,'Data PADD 3'!$A$4:$T$4,0)),F197)</f>
        <v>16734</v>
      </c>
      <c r="G198" s="12" t="e">
        <f>_xlfn.IFNA(INDEX('Data PADD 3'!$A$8:$B$500,MATCH(DATE('PADD 3 graphs'!G$4,MONTH('PADD 3 graphs'!$A198),DAY('PADD 3 graphs'!$A198)),'Data PADD 3'!$A$8:$A$278,0), MATCH('PADD 3 graphs'!$B$3,'Data PADD 3'!$A$4:$T$4,0)),G197)</f>
        <v>#N/A</v>
      </c>
      <c r="H198" s="12">
        <f t="shared" ref="H198:H261" si="9">MIN(B198:F198)</f>
        <v>16054</v>
      </c>
      <c r="I198" s="7">
        <f t="shared" ref="I198:I261" si="10">MAX(B198:F198)</f>
        <v>21828</v>
      </c>
      <c r="J198" s="7">
        <f t="shared" ref="J198:J261" si="11">I198-H198</f>
        <v>5774</v>
      </c>
    </row>
    <row r="199" spans="1:10">
      <c r="A199" s="9">
        <v>45463</v>
      </c>
      <c r="B199" s="7">
        <f>_xlfn.IFNA(INDEX('Data PADD 3'!$A$7:$B$500,MATCH(DATE('PADD 3 graphs'!B$4,MONTH('PADD 3 graphs'!$A199),DAY('PADD 3 graphs'!$A199)),'Data PADD 3'!$A$8:$A$278,0), MATCH('PADD 3 graphs'!$B$3,'Data PADD 3'!$A$4:$T$4,0)),B198)</f>
        <v>21828</v>
      </c>
      <c r="C199" s="7">
        <f>_xlfn.IFNA(INDEX('Data PADD 3'!$A$7:$B$500,MATCH(DATE('PADD 3 graphs'!C$4,MONTH('PADD 3 graphs'!$A199),DAY('PADD 3 graphs'!$A199)),'Data PADD 3'!$A$8:$A$278,0), MATCH('PADD 3 graphs'!$B$3,'Data PADD 3'!$A$4:$T$4,0)),C198)</f>
        <v>17634</v>
      </c>
      <c r="D199" s="7">
        <f>_xlfn.IFNA(INDEX('Data PADD 3'!$A$7:$B$500,MATCH(DATE('PADD 3 graphs'!D$4,MONTH('PADD 3 graphs'!$A199),DAY('PADD 3 graphs'!$A199)),'Data PADD 3'!$A$8:$A$278,0), MATCH('PADD 3 graphs'!$B$3,'Data PADD 3'!$A$4:$T$4,0)),D198)</f>
        <v>16054</v>
      </c>
      <c r="E199" s="7">
        <f>_xlfn.IFNA(INDEX('Data PADD 3'!$A$7:$B$500,MATCH(DATE('PADD 3 graphs'!E$4,MONTH('PADD 3 graphs'!$A199),DAY('PADD 3 graphs'!$A199)),'Data PADD 3'!$A$8:$A$278,0), MATCH('PADD 3 graphs'!$B$3,'Data PADD 3'!$A$4:$T$4,0)),E198)</f>
        <v>18604</v>
      </c>
      <c r="F199" s="7">
        <f>_xlfn.IFNA(INDEX('Data PADD 3'!$A$7:$B$500,MATCH(DATE('PADD 3 graphs'!F$4,MONTH('PADD 3 graphs'!$A199),DAY('PADD 3 graphs'!$A199)),'Data PADD 3'!$A$8:$A$278,0), MATCH('PADD 3 graphs'!$B$3,'Data PADD 3'!$A$4:$T$4,0)),F198)</f>
        <v>16734</v>
      </c>
      <c r="G199" s="12" t="e">
        <f>_xlfn.IFNA(INDEX('Data PADD 3'!$A$8:$B$500,MATCH(DATE('PADD 3 graphs'!G$4,MONTH('PADD 3 graphs'!$A199),DAY('PADD 3 graphs'!$A199)),'Data PADD 3'!$A$8:$A$278,0), MATCH('PADD 3 graphs'!$B$3,'Data PADD 3'!$A$4:$T$4,0)),G198)</f>
        <v>#N/A</v>
      </c>
      <c r="H199" s="12">
        <f t="shared" si="9"/>
        <v>16054</v>
      </c>
      <c r="I199" s="7">
        <f t="shared" si="10"/>
        <v>21828</v>
      </c>
      <c r="J199" s="7">
        <f t="shared" si="11"/>
        <v>5774</v>
      </c>
    </row>
    <row r="200" spans="1:10">
      <c r="A200" s="9">
        <v>45462</v>
      </c>
      <c r="B200" s="7">
        <f>_xlfn.IFNA(INDEX('Data PADD 3'!$A$7:$B$500,MATCH(DATE('PADD 3 graphs'!B$4,MONTH('PADD 3 graphs'!$A200),DAY('PADD 3 graphs'!$A200)),'Data PADD 3'!$A$8:$A$278,0), MATCH('PADD 3 graphs'!$B$3,'Data PADD 3'!$A$4:$T$4,0)),B199)</f>
        <v>23299</v>
      </c>
      <c r="C200" s="7">
        <f>_xlfn.IFNA(INDEX('Data PADD 3'!$A$7:$B$500,MATCH(DATE('PADD 3 graphs'!C$4,MONTH('PADD 3 graphs'!$A200),DAY('PADD 3 graphs'!$A200)),'Data PADD 3'!$A$8:$A$278,0), MATCH('PADD 3 graphs'!$B$3,'Data PADD 3'!$A$4:$T$4,0)),C199)</f>
        <v>17634</v>
      </c>
      <c r="D200" s="7">
        <f>_xlfn.IFNA(INDEX('Data PADD 3'!$A$7:$B$500,MATCH(DATE('PADD 3 graphs'!D$4,MONTH('PADD 3 graphs'!$A200),DAY('PADD 3 graphs'!$A200)),'Data PADD 3'!$A$8:$A$278,0), MATCH('PADD 3 graphs'!$B$3,'Data PADD 3'!$A$4:$T$4,0)),D199)</f>
        <v>16054</v>
      </c>
      <c r="E200" s="7">
        <f>_xlfn.IFNA(INDEX('Data PADD 3'!$A$7:$B$500,MATCH(DATE('PADD 3 graphs'!E$4,MONTH('PADD 3 graphs'!$A200),DAY('PADD 3 graphs'!$A200)),'Data PADD 3'!$A$8:$A$278,0), MATCH('PADD 3 graphs'!$B$3,'Data PADD 3'!$A$4:$T$4,0)),E199)</f>
        <v>18604</v>
      </c>
      <c r="F200" s="7">
        <f>_xlfn.IFNA(INDEX('Data PADD 3'!$A$7:$B$500,MATCH(DATE('PADD 3 graphs'!F$4,MONTH('PADD 3 graphs'!$A200),DAY('PADD 3 graphs'!$A200)),'Data PADD 3'!$A$8:$A$278,0), MATCH('PADD 3 graphs'!$B$3,'Data PADD 3'!$A$4:$T$4,0)),F199)</f>
        <v>16734</v>
      </c>
      <c r="G200" s="12" t="e">
        <f>_xlfn.IFNA(INDEX('Data PADD 3'!$A$8:$B$500,MATCH(DATE('PADD 3 graphs'!G$4,MONTH('PADD 3 graphs'!$A200),DAY('PADD 3 graphs'!$A200)),'Data PADD 3'!$A$8:$A$278,0), MATCH('PADD 3 graphs'!$B$3,'Data PADD 3'!$A$4:$T$4,0)),G199)</f>
        <v>#N/A</v>
      </c>
      <c r="H200" s="12">
        <f t="shared" si="9"/>
        <v>16054</v>
      </c>
      <c r="I200" s="7">
        <f t="shared" si="10"/>
        <v>23299</v>
      </c>
      <c r="J200" s="7">
        <f t="shared" si="11"/>
        <v>7245</v>
      </c>
    </row>
    <row r="201" spans="1:10">
      <c r="A201" s="9">
        <v>45461</v>
      </c>
      <c r="B201" s="7">
        <f>_xlfn.IFNA(INDEX('Data PADD 3'!$A$7:$B$500,MATCH(DATE('PADD 3 graphs'!B$4,MONTH('PADD 3 graphs'!$A201),DAY('PADD 3 graphs'!$A201)),'Data PADD 3'!$A$8:$A$278,0), MATCH('PADD 3 graphs'!$B$3,'Data PADD 3'!$A$4:$T$4,0)),B200)</f>
        <v>23299</v>
      </c>
      <c r="C201" s="7">
        <f>_xlfn.IFNA(INDEX('Data PADD 3'!$A$7:$B$500,MATCH(DATE('PADD 3 graphs'!C$4,MONTH('PADD 3 graphs'!$A201),DAY('PADD 3 graphs'!$A201)),'Data PADD 3'!$A$8:$A$278,0), MATCH('PADD 3 graphs'!$B$3,'Data PADD 3'!$A$4:$T$4,0)),C200)</f>
        <v>17558</v>
      </c>
      <c r="D201" s="7">
        <f>_xlfn.IFNA(INDEX('Data PADD 3'!$A$7:$B$500,MATCH(DATE('PADD 3 graphs'!D$4,MONTH('PADD 3 graphs'!$A201),DAY('PADD 3 graphs'!$A201)),'Data PADD 3'!$A$8:$A$278,0), MATCH('PADD 3 graphs'!$B$3,'Data PADD 3'!$A$4:$T$4,0)),D200)</f>
        <v>16054</v>
      </c>
      <c r="E201" s="7">
        <f>_xlfn.IFNA(INDEX('Data PADD 3'!$A$7:$B$500,MATCH(DATE('PADD 3 graphs'!E$4,MONTH('PADD 3 graphs'!$A201),DAY('PADD 3 graphs'!$A201)),'Data PADD 3'!$A$8:$A$278,0), MATCH('PADD 3 graphs'!$B$3,'Data PADD 3'!$A$4:$T$4,0)),E200)</f>
        <v>18604</v>
      </c>
      <c r="F201" s="7">
        <f>_xlfn.IFNA(INDEX('Data PADD 3'!$A$7:$B$500,MATCH(DATE('PADD 3 graphs'!F$4,MONTH('PADD 3 graphs'!$A201),DAY('PADD 3 graphs'!$A201)),'Data PADD 3'!$A$8:$A$278,0), MATCH('PADD 3 graphs'!$B$3,'Data PADD 3'!$A$4:$T$4,0)),F200)</f>
        <v>16734</v>
      </c>
      <c r="G201" s="12" t="e">
        <f>_xlfn.IFNA(INDEX('Data PADD 3'!$A$8:$B$500,MATCH(DATE('PADD 3 graphs'!G$4,MONTH('PADD 3 graphs'!$A201),DAY('PADD 3 graphs'!$A201)),'Data PADD 3'!$A$8:$A$278,0), MATCH('PADD 3 graphs'!$B$3,'Data PADD 3'!$A$4:$T$4,0)),G200)</f>
        <v>#N/A</v>
      </c>
      <c r="H201" s="12">
        <f t="shared" si="9"/>
        <v>16054</v>
      </c>
      <c r="I201" s="7">
        <f t="shared" si="10"/>
        <v>23299</v>
      </c>
      <c r="J201" s="7">
        <f t="shared" si="11"/>
        <v>7245</v>
      </c>
    </row>
    <row r="202" spans="1:10">
      <c r="A202" s="9">
        <v>45460</v>
      </c>
      <c r="B202" s="7">
        <f>_xlfn.IFNA(INDEX('Data PADD 3'!$A$7:$B$500,MATCH(DATE('PADD 3 graphs'!B$4,MONTH('PADD 3 graphs'!$A202),DAY('PADD 3 graphs'!$A202)),'Data PADD 3'!$A$8:$A$278,0), MATCH('PADD 3 graphs'!$B$3,'Data PADD 3'!$A$4:$T$4,0)),B201)</f>
        <v>23299</v>
      </c>
      <c r="C202" s="7">
        <f>_xlfn.IFNA(INDEX('Data PADD 3'!$A$7:$B$500,MATCH(DATE('PADD 3 graphs'!C$4,MONTH('PADD 3 graphs'!$A202),DAY('PADD 3 graphs'!$A202)),'Data PADD 3'!$A$8:$A$278,0), MATCH('PADD 3 graphs'!$B$3,'Data PADD 3'!$A$4:$T$4,0)),C201)</f>
        <v>17558</v>
      </c>
      <c r="D202" s="7">
        <f>_xlfn.IFNA(INDEX('Data PADD 3'!$A$7:$B$500,MATCH(DATE('PADD 3 graphs'!D$4,MONTH('PADD 3 graphs'!$A202),DAY('PADD 3 graphs'!$A202)),'Data PADD 3'!$A$8:$A$278,0), MATCH('PADD 3 graphs'!$B$3,'Data PADD 3'!$A$4:$T$4,0)),D201)</f>
        <v>16342</v>
      </c>
      <c r="E202" s="7">
        <f>_xlfn.IFNA(INDEX('Data PADD 3'!$A$7:$B$500,MATCH(DATE('PADD 3 graphs'!E$4,MONTH('PADD 3 graphs'!$A202),DAY('PADD 3 graphs'!$A202)),'Data PADD 3'!$A$8:$A$278,0), MATCH('PADD 3 graphs'!$B$3,'Data PADD 3'!$A$4:$T$4,0)),E201)</f>
        <v>18604</v>
      </c>
      <c r="F202" s="7">
        <f>_xlfn.IFNA(INDEX('Data PADD 3'!$A$7:$B$500,MATCH(DATE('PADD 3 graphs'!F$4,MONTH('PADD 3 graphs'!$A202),DAY('PADD 3 graphs'!$A202)),'Data PADD 3'!$A$8:$A$278,0), MATCH('PADD 3 graphs'!$B$3,'Data PADD 3'!$A$4:$T$4,0)),F201)</f>
        <v>16734</v>
      </c>
      <c r="G202" s="12" t="e">
        <f>_xlfn.IFNA(INDEX('Data PADD 3'!$A$8:$B$500,MATCH(DATE('PADD 3 graphs'!G$4,MONTH('PADD 3 graphs'!$A202),DAY('PADD 3 graphs'!$A202)),'Data PADD 3'!$A$8:$A$278,0), MATCH('PADD 3 graphs'!$B$3,'Data PADD 3'!$A$4:$T$4,0)),G201)</f>
        <v>#N/A</v>
      </c>
      <c r="H202" s="12">
        <f t="shared" si="9"/>
        <v>16342</v>
      </c>
      <c r="I202" s="7">
        <f t="shared" si="10"/>
        <v>23299</v>
      </c>
      <c r="J202" s="7">
        <f t="shared" si="11"/>
        <v>6957</v>
      </c>
    </row>
    <row r="203" spans="1:10">
      <c r="A203" s="9">
        <v>45459</v>
      </c>
      <c r="B203" s="7">
        <f>_xlfn.IFNA(INDEX('Data PADD 3'!$A$7:$B$500,MATCH(DATE('PADD 3 graphs'!B$4,MONTH('PADD 3 graphs'!$A203),DAY('PADD 3 graphs'!$A203)),'Data PADD 3'!$A$8:$A$278,0), MATCH('PADD 3 graphs'!$B$3,'Data PADD 3'!$A$4:$T$4,0)),B202)</f>
        <v>23299</v>
      </c>
      <c r="C203" s="7">
        <f>_xlfn.IFNA(INDEX('Data PADD 3'!$A$7:$B$500,MATCH(DATE('PADD 3 graphs'!C$4,MONTH('PADD 3 graphs'!$A203),DAY('PADD 3 graphs'!$A203)),'Data PADD 3'!$A$8:$A$278,0), MATCH('PADD 3 graphs'!$B$3,'Data PADD 3'!$A$4:$T$4,0)),C202)</f>
        <v>17558</v>
      </c>
      <c r="D203" s="7">
        <f>_xlfn.IFNA(INDEX('Data PADD 3'!$A$7:$B$500,MATCH(DATE('PADD 3 graphs'!D$4,MONTH('PADD 3 graphs'!$A203),DAY('PADD 3 graphs'!$A203)),'Data PADD 3'!$A$8:$A$278,0), MATCH('PADD 3 graphs'!$B$3,'Data PADD 3'!$A$4:$T$4,0)),D202)</f>
        <v>16342</v>
      </c>
      <c r="E203" s="7">
        <f>_xlfn.IFNA(INDEX('Data PADD 3'!$A$7:$B$500,MATCH(DATE('PADD 3 graphs'!E$4,MONTH('PADD 3 graphs'!$A203),DAY('PADD 3 graphs'!$A203)),'Data PADD 3'!$A$8:$A$278,0), MATCH('PADD 3 graphs'!$B$3,'Data PADD 3'!$A$4:$T$4,0)),E202)</f>
        <v>18911</v>
      </c>
      <c r="F203" s="7">
        <f>_xlfn.IFNA(INDEX('Data PADD 3'!$A$7:$B$500,MATCH(DATE('PADD 3 graphs'!F$4,MONTH('PADD 3 graphs'!$A203),DAY('PADD 3 graphs'!$A203)),'Data PADD 3'!$A$8:$A$278,0), MATCH('PADD 3 graphs'!$B$3,'Data PADD 3'!$A$4:$T$4,0)),F202)</f>
        <v>16734</v>
      </c>
      <c r="G203" s="12" t="e">
        <f>_xlfn.IFNA(INDEX('Data PADD 3'!$A$8:$B$500,MATCH(DATE('PADD 3 graphs'!G$4,MONTH('PADD 3 graphs'!$A203),DAY('PADD 3 graphs'!$A203)),'Data PADD 3'!$A$8:$A$278,0), MATCH('PADD 3 graphs'!$B$3,'Data PADD 3'!$A$4:$T$4,0)),G202)</f>
        <v>#N/A</v>
      </c>
      <c r="H203" s="12">
        <f t="shared" si="9"/>
        <v>16342</v>
      </c>
      <c r="I203" s="7">
        <f t="shared" si="10"/>
        <v>23299</v>
      </c>
      <c r="J203" s="7">
        <f t="shared" si="11"/>
        <v>6957</v>
      </c>
    </row>
    <row r="204" spans="1:10">
      <c r="A204" s="9">
        <v>45458</v>
      </c>
      <c r="B204" s="7">
        <f>_xlfn.IFNA(INDEX('Data PADD 3'!$A$7:$B$500,MATCH(DATE('PADD 3 graphs'!B$4,MONTH('PADD 3 graphs'!$A204),DAY('PADD 3 graphs'!$A204)),'Data PADD 3'!$A$8:$A$278,0), MATCH('PADD 3 graphs'!$B$3,'Data PADD 3'!$A$4:$T$4,0)),B203)</f>
        <v>23299</v>
      </c>
      <c r="C204" s="7">
        <f>_xlfn.IFNA(INDEX('Data PADD 3'!$A$7:$B$500,MATCH(DATE('PADD 3 graphs'!C$4,MONTH('PADD 3 graphs'!$A204),DAY('PADD 3 graphs'!$A204)),'Data PADD 3'!$A$8:$A$278,0), MATCH('PADD 3 graphs'!$B$3,'Data PADD 3'!$A$4:$T$4,0)),C203)</f>
        <v>17558</v>
      </c>
      <c r="D204" s="7">
        <f>_xlfn.IFNA(INDEX('Data PADD 3'!$A$7:$B$500,MATCH(DATE('PADD 3 graphs'!D$4,MONTH('PADD 3 graphs'!$A204),DAY('PADD 3 graphs'!$A204)),'Data PADD 3'!$A$8:$A$278,0), MATCH('PADD 3 graphs'!$B$3,'Data PADD 3'!$A$4:$T$4,0)),D203)</f>
        <v>16342</v>
      </c>
      <c r="E204" s="7">
        <f>_xlfn.IFNA(INDEX('Data PADD 3'!$A$7:$B$500,MATCH(DATE('PADD 3 graphs'!E$4,MONTH('PADD 3 graphs'!$A204),DAY('PADD 3 graphs'!$A204)),'Data PADD 3'!$A$8:$A$278,0), MATCH('PADD 3 graphs'!$B$3,'Data PADD 3'!$A$4:$T$4,0)),E203)</f>
        <v>18911</v>
      </c>
      <c r="F204" s="7">
        <f>_xlfn.IFNA(INDEX('Data PADD 3'!$A$7:$B$500,MATCH(DATE('PADD 3 graphs'!F$4,MONTH('PADD 3 graphs'!$A204),DAY('PADD 3 graphs'!$A204)),'Data PADD 3'!$A$8:$A$278,0), MATCH('PADD 3 graphs'!$B$3,'Data PADD 3'!$A$4:$T$4,0)),F203)</f>
        <v>16734</v>
      </c>
      <c r="G204" s="12" t="e">
        <f>_xlfn.IFNA(INDEX('Data PADD 3'!$A$8:$B$500,MATCH(DATE('PADD 3 graphs'!G$4,MONTH('PADD 3 graphs'!$A204),DAY('PADD 3 graphs'!$A204)),'Data PADD 3'!$A$8:$A$278,0), MATCH('PADD 3 graphs'!$B$3,'Data PADD 3'!$A$4:$T$4,0)),G203)</f>
        <v>#N/A</v>
      </c>
      <c r="H204" s="12">
        <f t="shared" si="9"/>
        <v>16342</v>
      </c>
      <c r="I204" s="7">
        <f t="shared" si="10"/>
        <v>23299</v>
      </c>
      <c r="J204" s="7">
        <f t="shared" si="11"/>
        <v>6957</v>
      </c>
    </row>
    <row r="205" spans="1:10">
      <c r="A205" s="9">
        <v>45457</v>
      </c>
      <c r="B205" s="7">
        <f>_xlfn.IFNA(INDEX('Data PADD 3'!$A$7:$B$500,MATCH(DATE('PADD 3 graphs'!B$4,MONTH('PADD 3 graphs'!$A205),DAY('PADD 3 graphs'!$A205)),'Data PADD 3'!$A$8:$A$278,0), MATCH('PADD 3 graphs'!$B$3,'Data PADD 3'!$A$4:$T$4,0)),B204)</f>
        <v>23299</v>
      </c>
      <c r="C205" s="7">
        <f>_xlfn.IFNA(INDEX('Data PADD 3'!$A$7:$B$500,MATCH(DATE('PADD 3 graphs'!C$4,MONTH('PADD 3 graphs'!$A205),DAY('PADD 3 graphs'!$A205)),'Data PADD 3'!$A$8:$A$278,0), MATCH('PADD 3 graphs'!$B$3,'Data PADD 3'!$A$4:$T$4,0)),C204)</f>
        <v>17558</v>
      </c>
      <c r="D205" s="7">
        <f>_xlfn.IFNA(INDEX('Data PADD 3'!$A$7:$B$500,MATCH(DATE('PADD 3 graphs'!D$4,MONTH('PADD 3 graphs'!$A205),DAY('PADD 3 graphs'!$A205)),'Data PADD 3'!$A$8:$A$278,0), MATCH('PADD 3 graphs'!$B$3,'Data PADD 3'!$A$4:$T$4,0)),D204)</f>
        <v>16342</v>
      </c>
      <c r="E205" s="7">
        <f>_xlfn.IFNA(INDEX('Data PADD 3'!$A$7:$B$500,MATCH(DATE('PADD 3 graphs'!E$4,MONTH('PADD 3 graphs'!$A205),DAY('PADD 3 graphs'!$A205)),'Data PADD 3'!$A$8:$A$278,0), MATCH('PADD 3 graphs'!$B$3,'Data PADD 3'!$A$4:$T$4,0)),E204)</f>
        <v>18911</v>
      </c>
      <c r="F205" s="7">
        <f>_xlfn.IFNA(INDEX('Data PADD 3'!$A$7:$B$500,MATCH(DATE('PADD 3 graphs'!F$4,MONTH('PADD 3 graphs'!$A205),DAY('PADD 3 graphs'!$A205)),'Data PADD 3'!$A$8:$A$278,0), MATCH('PADD 3 graphs'!$B$3,'Data PADD 3'!$A$4:$T$4,0)),F204)</f>
        <v>17089</v>
      </c>
      <c r="G205" s="12" t="e">
        <f>_xlfn.IFNA(INDEX('Data PADD 3'!$A$8:$B$500,MATCH(DATE('PADD 3 graphs'!G$4,MONTH('PADD 3 graphs'!$A205),DAY('PADD 3 graphs'!$A205)),'Data PADD 3'!$A$8:$A$278,0), MATCH('PADD 3 graphs'!$B$3,'Data PADD 3'!$A$4:$T$4,0)),G204)</f>
        <v>#N/A</v>
      </c>
      <c r="H205" s="12">
        <f t="shared" si="9"/>
        <v>16342</v>
      </c>
      <c r="I205" s="7">
        <f t="shared" si="10"/>
        <v>23299</v>
      </c>
      <c r="J205" s="7">
        <f t="shared" si="11"/>
        <v>6957</v>
      </c>
    </row>
    <row r="206" spans="1:10">
      <c r="A206" s="9">
        <v>45456</v>
      </c>
      <c r="B206" s="7">
        <f>_xlfn.IFNA(INDEX('Data PADD 3'!$A$7:$B$500,MATCH(DATE('PADD 3 graphs'!B$4,MONTH('PADD 3 graphs'!$A206),DAY('PADD 3 graphs'!$A206)),'Data PADD 3'!$A$8:$A$278,0), MATCH('PADD 3 graphs'!$B$3,'Data PADD 3'!$A$4:$T$4,0)),B205)</f>
        <v>23299</v>
      </c>
      <c r="C206" s="7">
        <f>_xlfn.IFNA(INDEX('Data PADD 3'!$A$7:$B$500,MATCH(DATE('PADD 3 graphs'!C$4,MONTH('PADD 3 graphs'!$A206),DAY('PADD 3 graphs'!$A206)),'Data PADD 3'!$A$8:$A$278,0), MATCH('PADD 3 graphs'!$B$3,'Data PADD 3'!$A$4:$T$4,0)),C205)</f>
        <v>17558</v>
      </c>
      <c r="D206" s="7">
        <f>_xlfn.IFNA(INDEX('Data PADD 3'!$A$7:$B$500,MATCH(DATE('PADD 3 graphs'!D$4,MONTH('PADD 3 graphs'!$A206),DAY('PADD 3 graphs'!$A206)),'Data PADD 3'!$A$8:$A$278,0), MATCH('PADD 3 graphs'!$B$3,'Data PADD 3'!$A$4:$T$4,0)),D205)</f>
        <v>16342</v>
      </c>
      <c r="E206" s="7">
        <f>_xlfn.IFNA(INDEX('Data PADD 3'!$A$7:$B$500,MATCH(DATE('PADD 3 graphs'!E$4,MONTH('PADD 3 graphs'!$A206),DAY('PADD 3 graphs'!$A206)),'Data PADD 3'!$A$8:$A$278,0), MATCH('PADD 3 graphs'!$B$3,'Data PADD 3'!$A$4:$T$4,0)),E205)</f>
        <v>18911</v>
      </c>
      <c r="F206" s="7">
        <f>_xlfn.IFNA(INDEX('Data PADD 3'!$A$7:$B$500,MATCH(DATE('PADD 3 graphs'!F$4,MONTH('PADD 3 graphs'!$A206),DAY('PADD 3 graphs'!$A206)),'Data PADD 3'!$A$8:$A$278,0), MATCH('PADD 3 graphs'!$B$3,'Data PADD 3'!$A$4:$T$4,0)),F205)</f>
        <v>17089</v>
      </c>
      <c r="G206" s="12" t="e">
        <f>_xlfn.IFNA(INDEX('Data PADD 3'!$A$8:$B$500,MATCH(DATE('PADD 3 graphs'!G$4,MONTH('PADD 3 graphs'!$A206),DAY('PADD 3 graphs'!$A206)),'Data PADD 3'!$A$8:$A$278,0), MATCH('PADD 3 graphs'!$B$3,'Data PADD 3'!$A$4:$T$4,0)),G205)</f>
        <v>#N/A</v>
      </c>
      <c r="H206" s="12">
        <f t="shared" si="9"/>
        <v>16342</v>
      </c>
      <c r="I206" s="7">
        <f t="shared" si="10"/>
        <v>23299</v>
      </c>
      <c r="J206" s="7">
        <f t="shared" si="11"/>
        <v>6957</v>
      </c>
    </row>
    <row r="207" spans="1:10">
      <c r="A207" s="9">
        <v>45455</v>
      </c>
      <c r="B207" s="7">
        <f>_xlfn.IFNA(INDEX('Data PADD 3'!$A$7:$B$500,MATCH(DATE('PADD 3 graphs'!B$4,MONTH('PADD 3 graphs'!$A207),DAY('PADD 3 graphs'!$A207)),'Data PADD 3'!$A$8:$A$278,0), MATCH('PADD 3 graphs'!$B$3,'Data PADD 3'!$A$4:$T$4,0)),B206)</f>
        <v>23055</v>
      </c>
      <c r="C207" s="7">
        <f>_xlfn.IFNA(INDEX('Data PADD 3'!$A$7:$B$500,MATCH(DATE('PADD 3 graphs'!C$4,MONTH('PADD 3 graphs'!$A207),DAY('PADD 3 graphs'!$A207)),'Data PADD 3'!$A$8:$A$278,0), MATCH('PADD 3 graphs'!$B$3,'Data PADD 3'!$A$4:$T$4,0)),C206)</f>
        <v>17558</v>
      </c>
      <c r="D207" s="7">
        <f>_xlfn.IFNA(INDEX('Data PADD 3'!$A$7:$B$500,MATCH(DATE('PADD 3 graphs'!D$4,MONTH('PADD 3 graphs'!$A207),DAY('PADD 3 graphs'!$A207)),'Data PADD 3'!$A$8:$A$278,0), MATCH('PADD 3 graphs'!$B$3,'Data PADD 3'!$A$4:$T$4,0)),D206)</f>
        <v>16342</v>
      </c>
      <c r="E207" s="7">
        <f>_xlfn.IFNA(INDEX('Data PADD 3'!$A$7:$B$500,MATCH(DATE('PADD 3 graphs'!E$4,MONTH('PADD 3 graphs'!$A207),DAY('PADD 3 graphs'!$A207)),'Data PADD 3'!$A$8:$A$278,0), MATCH('PADD 3 graphs'!$B$3,'Data PADD 3'!$A$4:$T$4,0)),E206)</f>
        <v>18911</v>
      </c>
      <c r="F207" s="7">
        <f>_xlfn.IFNA(INDEX('Data PADD 3'!$A$7:$B$500,MATCH(DATE('PADD 3 graphs'!F$4,MONTH('PADD 3 graphs'!$A207),DAY('PADD 3 graphs'!$A207)),'Data PADD 3'!$A$8:$A$278,0), MATCH('PADD 3 graphs'!$B$3,'Data PADD 3'!$A$4:$T$4,0)),F206)</f>
        <v>17089</v>
      </c>
      <c r="G207" s="12" t="e">
        <f>_xlfn.IFNA(INDEX('Data PADD 3'!$A$8:$B$500,MATCH(DATE('PADD 3 graphs'!G$4,MONTH('PADD 3 graphs'!$A207),DAY('PADD 3 graphs'!$A207)),'Data PADD 3'!$A$8:$A$278,0), MATCH('PADD 3 graphs'!$B$3,'Data PADD 3'!$A$4:$T$4,0)),G206)</f>
        <v>#N/A</v>
      </c>
      <c r="H207" s="12">
        <f t="shared" si="9"/>
        <v>16342</v>
      </c>
      <c r="I207" s="7">
        <f t="shared" si="10"/>
        <v>23055</v>
      </c>
      <c r="J207" s="7">
        <f t="shared" si="11"/>
        <v>6713</v>
      </c>
    </row>
    <row r="208" spans="1:10">
      <c r="A208" s="9">
        <v>45454</v>
      </c>
      <c r="B208" s="7">
        <f>_xlfn.IFNA(INDEX('Data PADD 3'!$A$7:$B$500,MATCH(DATE('PADD 3 graphs'!B$4,MONTH('PADD 3 graphs'!$A208),DAY('PADD 3 graphs'!$A208)),'Data PADD 3'!$A$8:$A$278,0), MATCH('PADD 3 graphs'!$B$3,'Data PADD 3'!$A$4:$T$4,0)),B207)</f>
        <v>23055</v>
      </c>
      <c r="C208" s="7">
        <f>_xlfn.IFNA(INDEX('Data PADD 3'!$A$7:$B$500,MATCH(DATE('PADD 3 graphs'!C$4,MONTH('PADD 3 graphs'!$A208),DAY('PADD 3 graphs'!$A208)),'Data PADD 3'!$A$8:$A$278,0), MATCH('PADD 3 graphs'!$B$3,'Data PADD 3'!$A$4:$T$4,0)),C207)</f>
        <v>18004</v>
      </c>
      <c r="D208" s="7">
        <f>_xlfn.IFNA(INDEX('Data PADD 3'!$A$7:$B$500,MATCH(DATE('PADD 3 graphs'!D$4,MONTH('PADD 3 graphs'!$A208),DAY('PADD 3 graphs'!$A208)),'Data PADD 3'!$A$8:$A$278,0), MATCH('PADD 3 graphs'!$B$3,'Data PADD 3'!$A$4:$T$4,0)),D207)</f>
        <v>16342</v>
      </c>
      <c r="E208" s="7">
        <f>_xlfn.IFNA(INDEX('Data PADD 3'!$A$7:$B$500,MATCH(DATE('PADD 3 graphs'!E$4,MONTH('PADD 3 graphs'!$A208),DAY('PADD 3 graphs'!$A208)),'Data PADD 3'!$A$8:$A$278,0), MATCH('PADD 3 graphs'!$B$3,'Data PADD 3'!$A$4:$T$4,0)),E207)</f>
        <v>18911</v>
      </c>
      <c r="F208" s="7">
        <f>_xlfn.IFNA(INDEX('Data PADD 3'!$A$7:$B$500,MATCH(DATE('PADD 3 graphs'!F$4,MONTH('PADD 3 graphs'!$A208),DAY('PADD 3 graphs'!$A208)),'Data PADD 3'!$A$8:$A$278,0), MATCH('PADD 3 graphs'!$B$3,'Data PADD 3'!$A$4:$T$4,0)),F207)</f>
        <v>17089</v>
      </c>
      <c r="G208" s="12" t="e">
        <f>_xlfn.IFNA(INDEX('Data PADD 3'!$A$8:$B$500,MATCH(DATE('PADD 3 graphs'!G$4,MONTH('PADD 3 graphs'!$A208),DAY('PADD 3 graphs'!$A208)),'Data PADD 3'!$A$8:$A$278,0), MATCH('PADD 3 graphs'!$B$3,'Data PADD 3'!$A$4:$T$4,0)),G207)</f>
        <v>#N/A</v>
      </c>
      <c r="H208" s="12">
        <f t="shared" si="9"/>
        <v>16342</v>
      </c>
      <c r="I208" s="7">
        <f t="shared" si="10"/>
        <v>23055</v>
      </c>
      <c r="J208" s="7">
        <f t="shared" si="11"/>
        <v>6713</v>
      </c>
    </row>
    <row r="209" spans="1:10">
      <c r="A209" s="9">
        <v>45453</v>
      </c>
      <c r="B209" s="7">
        <f>_xlfn.IFNA(INDEX('Data PADD 3'!$A$7:$B$500,MATCH(DATE('PADD 3 graphs'!B$4,MONTH('PADD 3 graphs'!$A209),DAY('PADD 3 graphs'!$A209)),'Data PADD 3'!$A$8:$A$278,0), MATCH('PADD 3 graphs'!$B$3,'Data PADD 3'!$A$4:$T$4,0)),B208)</f>
        <v>23055</v>
      </c>
      <c r="C209" s="7">
        <f>_xlfn.IFNA(INDEX('Data PADD 3'!$A$7:$B$500,MATCH(DATE('PADD 3 graphs'!C$4,MONTH('PADD 3 graphs'!$A209),DAY('PADD 3 graphs'!$A209)),'Data PADD 3'!$A$8:$A$278,0), MATCH('PADD 3 graphs'!$B$3,'Data PADD 3'!$A$4:$T$4,0)),C208)</f>
        <v>18004</v>
      </c>
      <c r="D209" s="7">
        <f>_xlfn.IFNA(INDEX('Data PADD 3'!$A$7:$B$500,MATCH(DATE('PADD 3 graphs'!D$4,MONTH('PADD 3 graphs'!$A209),DAY('PADD 3 graphs'!$A209)),'Data PADD 3'!$A$8:$A$278,0), MATCH('PADD 3 graphs'!$B$3,'Data PADD 3'!$A$4:$T$4,0)),D208)</f>
        <v>16512</v>
      </c>
      <c r="E209" s="7">
        <f>_xlfn.IFNA(INDEX('Data PADD 3'!$A$7:$B$500,MATCH(DATE('PADD 3 graphs'!E$4,MONTH('PADD 3 graphs'!$A209),DAY('PADD 3 graphs'!$A209)),'Data PADD 3'!$A$8:$A$278,0), MATCH('PADD 3 graphs'!$B$3,'Data PADD 3'!$A$4:$T$4,0)),E208)</f>
        <v>18911</v>
      </c>
      <c r="F209" s="7">
        <f>_xlfn.IFNA(INDEX('Data PADD 3'!$A$7:$B$500,MATCH(DATE('PADD 3 graphs'!F$4,MONTH('PADD 3 graphs'!$A209),DAY('PADD 3 graphs'!$A209)),'Data PADD 3'!$A$8:$A$278,0), MATCH('PADD 3 graphs'!$B$3,'Data PADD 3'!$A$4:$T$4,0)),F208)</f>
        <v>17089</v>
      </c>
      <c r="G209" s="12" t="e">
        <f>_xlfn.IFNA(INDEX('Data PADD 3'!$A$8:$B$500,MATCH(DATE('PADD 3 graphs'!G$4,MONTH('PADD 3 graphs'!$A209),DAY('PADD 3 graphs'!$A209)),'Data PADD 3'!$A$8:$A$278,0), MATCH('PADD 3 graphs'!$B$3,'Data PADD 3'!$A$4:$T$4,0)),G208)</f>
        <v>#N/A</v>
      </c>
      <c r="H209" s="12">
        <f t="shared" si="9"/>
        <v>16512</v>
      </c>
      <c r="I209" s="7">
        <f t="shared" si="10"/>
        <v>23055</v>
      </c>
      <c r="J209" s="7">
        <f t="shared" si="11"/>
        <v>6543</v>
      </c>
    </row>
    <row r="210" spans="1:10">
      <c r="A210" s="9">
        <v>45452</v>
      </c>
      <c r="B210" s="7">
        <f>_xlfn.IFNA(INDEX('Data PADD 3'!$A$7:$B$500,MATCH(DATE('PADD 3 graphs'!B$4,MONTH('PADD 3 graphs'!$A210),DAY('PADD 3 graphs'!$A210)),'Data PADD 3'!$A$8:$A$278,0), MATCH('PADD 3 graphs'!$B$3,'Data PADD 3'!$A$4:$T$4,0)),B209)</f>
        <v>23055</v>
      </c>
      <c r="C210" s="7">
        <f>_xlfn.IFNA(INDEX('Data PADD 3'!$A$7:$B$500,MATCH(DATE('PADD 3 graphs'!C$4,MONTH('PADD 3 graphs'!$A210),DAY('PADD 3 graphs'!$A210)),'Data PADD 3'!$A$8:$A$278,0), MATCH('PADD 3 graphs'!$B$3,'Data PADD 3'!$A$4:$T$4,0)),C209)</f>
        <v>18004</v>
      </c>
      <c r="D210" s="7">
        <f>_xlfn.IFNA(INDEX('Data PADD 3'!$A$7:$B$500,MATCH(DATE('PADD 3 graphs'!D$4,MONTH('PADD 3 graphs'!$A210),DAY('PADD 3 graphs'!$A210)),'Data PADD 3'!$A$8:$A$278,0), MATCH('PADD 3 graphs'!$B$3,'Data PADD 3'!$A$4:$T$4,0)),D209)</f>
        <v>16512</v>
      </c>
      <c r="E210" s="7">
        <f>_xlfn.IFNA(INDEX('Data PADD 3'!$A$7:$B$500,MATCH(DATE('PADD 3 graphs'!E$4,MONTH('PADD 3 graphs'!$A210),DAY('PADD 3 graphs'!$A210)),'Data PADD 3'!$A$8:$A$278,0), MATCH('PADD 3 graphs'!$B$3,'Data PADD 3'!$A$4:$T$4,0)),E209)</f>
        <v>19236</v>
      </c>
      <c r="F210" s="7">
        <f>_xlfn.IFNA(INDEX('Data PADD 3'!$A$7:$B$500,MATCH(DATE('PADD 3 graphs'!F$4,MONTH('PADD 3 graphs'!$A210),DAY('PADD 3 graphs'!$A210)),'Data PADD 3'!$A$8:$A$278,0), MATCH('PADD 3 graphs'!$B$3,'Data PADD 3'!$A$4:$T$4,0)),F209)</f>
        <v>17089</v>
      </c>
      <c r="G210" s="12" t="e">
        <f>_xlfn.IFNA(INDEX('Data PADD 3'!$A$8:$B$500,MATCH(DATE('PADD 3 graphs'!G$4,MONTH('PADD 3 graphs'!$A210),DAY('PADD 3 graphs'!$A210)),'Data PADD 3'!$A$8:$A$278,0), MATCH('PADD 3 graphs'!$B$3,'Data PADD 3'!$A$4:$T$4,0)),G209)</f>
        <v>#N/A</v>
      </c>
      <c r="H210" s="12">
        <f t="shared" si="9"/>
        <v>16512</v>
      </c>
      <c r="I210" s="7">
        <f t="shared" si="10"/>
        <v>23055</v>
      </c>
      <c r="J210" s="7">
        <f t="shared" si="11"/>
        <v>6543</v>
      </c>
    </row>
    <row r="211" spans="1:10">
      <c r="A211" s="9">
        <v>45451</v>
      </c>
      <c r="B211" s="7">
        <f>_xlfn.IFNA(INDEX('Data PADD 3'!$A$7:$B$500,MATCH(DATE('PADD 3 graphs'!B$4,MONTH('PADD 3 graphs'!$A211),DAY('PADD 3 graphs'!$A211)),'Data PADD 3'!$A$8:$A$278,0), MATCH('PADD 3 graphs'!$B$3,'Data PADD 3'!$A$4:$T$4,0)),B210)</f>
        <v>23055</v>
      </c>
      <c r="C211" s="7">
        <f>_xlfn.IFNA(INDEX('Data PADD 3'!$A$7:$B$500,MATCH(DATE('PADD 3 graphs'!C$4,MONTH('PADD 3 graphs'!$A211),DAY('PADD 3 graphs'!$A211)),'Data PADD 3'!$A$8:$A$278,0), MATCH('PADD 3 graphs'!$B$3,'Data PADD 3'!$A$4:$T$4,0)),C210)</f>
        <v>18004</v>
      </c>
      <c r="D211" s="7">
        <f>_xlfn.IFNA(INDEX('Data PADD 3'!$A$7:$B$500,MATCH(DATE('PADD 3 graphs'!D$4,MONTH('PADD 3 graphs'!$A211),DAY('PADD 3 graphs'!$A211)),'Data PADD 3'!$A$8:$A$278,0), MATCH('PADD 3 graphs'!$B$3,'Data PADD 3'!$A$4:$T$4,0)),D210)</f>
        <v>16512</v>
      </c>
      <c r="E211" s="7">
        <f>_xlfn.IFNA(INDEX('Data PADD 3'!$A$7:$B$500,MATCH(DATE('PADD 3 graphs'!E$4,MONTH('PADD 3 graphs'!$A211),DAY('PADD 3 graphs'!$A211)),'Data PADD 3'!$A$8:$A$278,0), MATCH('PADD 3 graphs'!$B$3,'Data PADD 3'!$A$4:$T$4,0)),E210)</f>
        <v>19236</v>
      </c>
      <c r="F211" s="7">
        <f>_xlfn.IFNA(INDEX('Data PADD 3'!$A$7:$B$500,MATCH(DATE('PADD 3 graphs'!F$4,MONTH('PADD 3 graphs'!$A211),DAY('PADD 3 graphs'!$A211)),'Data PADD 3'!$A$8:$A$278,0), MATCH('PADD 3 graphs'!$B$3,'Data PADD 3'!$A$4:$T$4,0)),F210)</f>
        <v>17089</v>
      </c>
      <c r="G211" s="12" t="e">
        <f>_xlfn.IFNA(INDEX('Data PADD 3'!$A$8:$B$500,MATCH(DATE('PADD 3 graphs'!G$4,MONTH('PADD 3 graphs'!$A211),DAY('PADD 3 graphs'!$A211)),'Data PADD 3'!$A$8:$A$278,0), MATCH('PADD 3 graphs'!$B$3,'Data PADD 3'!$A$4:$T$4,0)),G210)</f>
        <v>#N/A</v>
      </c>
      <c r="H211" s="12">
        <f t="shared" si="9"/>
        <v>16512</v>
      </c>
      <c r="I211" s="7">
        <f t="shared" si="10"/>
        <v>23055</v>
      </c>
      <c r="J211" s="7">
        <f t="shared" si="11"/>
        <v>6543</v>
      </c>
    </row>
    <row r="212" spans="1:10">
      <c r="A212" s="9">
        <v>45450</v>
      </c>
      <c r="B212" s="7">
        <f>_xlfn.IFNA(INDEX('Data PADD 3'!$A$7:$B$500,MATCH(DATE('PADD 3 graphs'!B$4,MONTH('PADD 3 graphs'!$A212),DAY('PADD 3 graphs'!$A212)),'Data PADD 3'!$A$8:$A$278,0), MATCH('PADD 3 graphs'!$B$3,'Data PADD 3'!$A$4:$T$4,0)),B211)</f>
        <v>23055</v>
      </c>
      <c r="C212" s="7">
        <f>_xlfn.IFNA(INDEX('Data PADD 3'!$A$7:$B$500,MATCH(DATE('PADD 3 graphs'!C$4,MONTH('PADD 3 graphs'!$A212),DAY('PADD 3 graphs'!$A212)),'Data PADD 3'!$A$8:$A$278,0), MATCH('PADD 3 graphs'!$B$3,'Data PADD 3'!$A$4:$T$4,0)),C211)</f>
        <v>18004</v>
      </c>
      <c r="D212" s="7">
        <f>_xlfn.IFNA(INDEX('Data PADD 3'!$A$7:$B$500,MATCH(DATE('PADD 3 graphs'!D$4,MONTH('PADD 3 graphs'!$A212),DAY('PADD 3 graphs'!$A212)),'Data PADD 3'!$A$8:$A$278,0), MATCH('PADD 3 graphs'!$B$3,'Data PADD 3'!$A$4:$T$4,0)),D211)</f>
        <v>16512</v>
      </c>
      <c r="E212" s="7">
        <f>_xlfn.IFNA(INDEX('Data PADD 3'!$A$7:$B$500,MATCH(DATE('PADD 3 graphs'!E$4,MONTH('PADD 3 graphs'!$A212),DAY('PADD 3 graphs'!$A212)),'Data PADD 3'!$A$8:$A$278,0), MATCH('PADD 3 graphs'!$B$3,'Data PADD 3'!$A$4:$T$4,0)),E211)</f>
        <v>19236</v>
      </c>
      <c r="F212" s="7">
        <f>_xlfn.IFNA(INDEX('Data PADD 3'!$A$7:$B$500,MATCH(DATE('PADD 3 graphs'!F$4,MONTH('PADD 3 graphs'!$A212),DAY('PADD 3 graphs'!$A212)),'Data PADD 3'!$A$8:$A$278,0), MATCH('PADD 3 graphs'!$B$3,'Data PADD 3'!$A$4:$T$4,0)),F211)</f>
        <v>17367</v>
      </c>
      <c r="G212" s="12" t="e">
        <f>_xlfn.IFNA(INDEX('Data PADD 3'!$A$8:$B$500,MATCH(DATE('PADD 3 graphs'!G$4,MONTH('PADD 3 graphs'!$A212),DAY('PADD 3 graphs'!$A212)),'Data PADD 3'!$A$8:$A$278,0), MATCH('PADD 3 graphs'!$B$3,'Data PADD 3'!$A$4:$T$4,0)),G211)</f>
        <v>#N/A</v>
      </c>
      <c r="H212" s="12">
        <f t="shared" si="9"/>
        <v>16512</v>
      </c>
      <c r="I212" s="7">
        <f t="shared" si="10"/>
        <v>23055</v>
      </c>
      <c r="J212" s="7">
        <f t="shared" si="11"/>
        <v>6543</v>
      </c>
    </row>
    <row r="213" spans="1:10">
      <c r="A213" s="9">
        <v>45449</v>
      </c>
      <c r="B213" s="7">
        <f>_xlfn.IFNA(INDEX('Data PADD 3'!$A$7:$B$500,MATCH(DATE('PADD 3 graphs'!B$4,MONTH('PADD 3 graphs'!$A213),DAY('PADD 3 graphs'!$A213)),'Data PADD 3'!$A$8:$A$278,0), MATCH('PADD 3 graphs'!$B$3,'Data PADD 3'!$A$4:$T$4,0)),B212)</f>
        <v>23055</v>
      </c>
      <c r="C213" s="7">
        <f>_xlfn.IFNA(INDEX('Data PADD 3'!$A$7:$B$500,MATCH(DATE('PADD 3 graphs'!C$4,MONTH('PADD 3 graphs'!$A213),DAY('PADD 3 graphs'!$A213)),'Data PADD 3'!$A$8:$A$278,0), MATCH('PADD 3 graphs'!$B$3,'Data PADD 3'!$A$4:$T$4,0)),C212)</f>
        <v>18004</v>
      </c>
      <c r="D213" s="7">
        <f>_xlfn.IFNA(INDEX('Data PADD 3'!$A$7:$B$500,MATCH(DATE('PADD 3 graphs'!D$4,MONTH('PADD 3 graphs'!$A213),DAY('PADD 3 graphs'!$A213)),'Data PADD 3'!$A$8:$A$278,0), MATCH('PADD 3 graphs'!$B$3,'Data PADD 3'!$A$4:$T$4,0)),D212)</f>
        <v>16512</v>
      </c>
      <c r="E213" s="7">
        <f>_xlfn.IFNA(INDEX('Data PADD 3'!$A$7:$B$500,MATCH(DATE('PADD 3 graphs'!E$4,MONTH('PADD 3 graphs'!$A213),DAY('PADD 3 graphs'!$A213)),'Data PADD 3'!$A$8:$A$278,0), MATCH('PADD 3 graphs'!$B$3,'Data PADD 3'!$A$4:$T$4,0)),E212)</f>
        <v>19236</v>
      </c>
      <c r="F213" s="7">
        <f>_xlfn.IFNA(INDEX('Data PADD 3'!$A$7:$B$500,MATCH(DATE('PADD 3 graphs'!F$4,MONTH('PADD 3 graphs'!$A213),DAY('PADD 3 graphs'!$A213)),'Data PADD 3'!$A$8:$A$278,0), MATCH('PADD 3 graphs'!$B$3,'Data PADD 3'!$A$4:$T$4,0)),F212)</f>
        <v>17367</v>
      </c>
      <c r="G213" s="12">
        <f>_xlfn.IFNA(INDEX('Data PADD 3'!$A$8:$B$500,MATCH(DATE('PADD 3 graphs'!G$4,MONTH('PADD 3 graphs'!$A213),DAY('PADD 3 graphs'!$A213)),'Data PADD 3'!$A$8:$A$278,0), MATCH('PADD 3 graphs'!$B$3,'Data PADD 3'!$A$4:$T$4,0)),G212)</f>
        <v>12063</v>
      </c>
      <c r="H213" s="12">
        <f t="shared" si="9"/>
        <v>16512</v>
      </c>
      <c r="I213" s="7">
        <f t="shared" si="10"/>
        <v>23055</v>
      </c>
      <c r="J213" s="7">
        <f t="shared" si="11"/>
        <v>6543</v>
      </c>
    </row>
    <row r="214" spans="1:10">
      <c r="A214" s="9">
        <v>45448</v>
      </c>
      <c r="B214" s="7">
        <f>_xlfn.IFNA(INDEX('Data PADD 3'!$A$7:$B$500,MATCH(DATE('PADD 3 graphs'!B$4,MONTH('PADD 3 graphs'!$A214),DAY('PADD 3 graphs'!$A214)),'Data PADD 3'!$A$8:$A$278,0), MATCH('PADD 3 graphs'!$B$3,'Data PADD 3'!$A$4:$T$4,0)),B213)</f>
        <v>23086</v>
      </c>
      <c r="C214" s="7">
        <f>_xlfn.IFNA(INDEX('Data PADD 3'!$A$7:$B$500,MATCH(DATE('PADD 3 graphs'!C$4,MONTH('PADD 3 graphs'!$A214),DAY('PADD 3 graphs'!$A214)),'Data PADD 3'!$A$8:$A$278,0), MATCH('PADD 3 graphs'!$B$3,'Data PADD 3'!$A$4:$T$4,0)),C213)</f>
        <v>18004</v>
      </c>
      <c r="D214" s="7">
        <f>_xlfn.IFNA(INDEX('Data PADD 3'!$A$7:$B$500,MATCH(DATE('PADD 3 graphs'!D$4,MONTH('PADD 3 graphs'!$A214),DAY('PADD 3 graphs'!$A214)),'Data PADD 3'!$A$8:$A$278,0), MATCH('PADD 3 graphs'!$B$3,'Data PADD 3'!$A$4:$T$4,0)),D213)</f>
        <v>16512</v>
      </c>
      <c r="E214" s="7">
        <f>_xlfn.IFNA(INDEX('Data PADD 3'!$A$7:$B$500,MATCH(DATE('PADD 3 graphs'!E$4,MONTH('PADD 3 graphs'!$A214),DAY('PADD 3 graphs'!$A214)),'Data PADD 3'!$A$8:$A$278,0), MATCH('PADD 3 graphs'!$B$3,'Data PADD 3'!$A$4:$T$4,0)),E213)</f>
        <v>19236</v>
      </c>
      <c r="F214" s="7">
        <f>_xlfn.IFNA(INDEX('Data PADD 3'!$A$7:$B$500,MATCH(DATE('PADD 3 graphs'!F$4,MONTH('PADD 3 graphs'!$A214),DAY('PADD 3 graphs'!$A214)),'Data PADD 3'!$A$8:$A$278,0), MATCH('PADD 3 graphs'!$B$3,'Data PADD 3'!$A$4:$T$4,0)),F213)</f>
        <v>17367</v>
      </c>
      <c r="G214" s="12">
        <f>_xlfn.IFNA(INDEX('Data PADD 3'!$A$8:$B$500,MATCH(DATE('PADD 3 graphs'!G$4,MONTH('PADD 3 graphs'!$A214),DAY('PADD 3 graphs'!$A214)),'Data PADD 3'!$A$8:$A$278,0), MATCH('PADD 3 graphs'!$B$3,'Data PADD 3'!$A$4:$T$4,0)),G213)</f>
        <v>12063</v>
      </c>
      <c r="H214" s="12">
        <f t="shared" si="9"/>
        <v>16512</v>
      </c>
      <c r="I214" s="7">
        <f t="shared" si="10"/>
        <v>23086</v>
      </c>
      <c r="J214" s="7">
        <f t="shared" si="11"/>
        <v>6574</v>
      </c>
    </row>
    <row r="215" spans="1:10">
      <c r="A215" s="9">
        <v>45447</v>
      </c>
      <c r="B215" s="7">
        <f>_xlfn.IFNA(INDEX('Data PADD 3'!$A$7:$B$500,MATCH(DATE('PADD 3 graphs'!B$4,MONTH('PADD 3 graphs'!$A215),DAY('PADD 3 graphs'!$A215)),'Data PADD 3'!$A$8:$A$278,0), MATCH('PADD 3 graphs'!$B$3,'Data PADD 3'!$A$4:$T$4,0)),B214)</f>
        <v>23086</v>
      </c>
      <c r="C215" s="7">
        <f>_xlfn.IFNA(INDEX('Data PADD 3'!$A$7:$B$500,MATCH(DATE('PADD 3 graphs'!C$4,MONTH('PADD 3 graphs'!$A215),DAY('PADD 3 graphs'!$A215)),'Data PADD 3'!$A$8:$A$278,0), MATCH('PADD 3 graphs'!$B$3,'Data PADD 3'!$A$4:$T$4,0)),C214)</f>
        <v>17494</v>
      </c>
      <c r="D215" s="7">
        <f>_xlfn.IFNA(INDEX('Data PADD 3'!$A$7:$B$500,MATCH(DATE('PADD 3 graphs'!D$4,MONTH('PADD 3 graphs'!$A215),DAY('PADD 3 graphs'!$A215)),'Data PADD 3'!$A$8:$A$278,0), MATCH('PADD 3 graphs'!$B$3,'Data PADD 3'!$A$4:$T$4,0)),D214)</f>
        <v>16512</v>
      </c>
      <c r="E215" s="7">
        <f>_xlfn.IFNA(INDEX('Data PADD 3'!$A$7:$B$500,MATCH(DATE('PADD 3 graphs'!E$4,MONTH('PADD 3 graphs'!$A215),DAY('PADD 3 graphs'!$A215)),'Data PADD 3'!$A$8:$A$278,0), MATCH('PADD 3 graphs'!$B$3,'Data PADD 3'!$A$4:$T$4,0)),E214)</f>
        <v>19236</v>
      </c>
      <c r="F215" s="7">
        <f>_xlfn.IFNA(INDEX('Data PADD 3'!$A$7:$B$500,MATCH(DATE('PADD 3 graphs'!F$4,MONTH('PADD 3 graphs'!$A215),DAY('PADD 3 graphs'!$A215)),'Data PADD 3'!$A$8:$A$278,0), MATCH('PADD 3 graphs'!$B$3,'Data PADD 3'!$A$4:$T$4,0)),F214)</f>
        <v>17367</v>
      </c>
      <c r="G215" s="12">
        <f>_xlfn.IFNA(INDEX('Data PADD 3'!$A$8:$B$500,MATCH(DATE('PADD 3 graphs'!G$4,MONTH('PADD 3 graphs'!$A215),DAY('PADD 3 graphs'!$A215)),'Data PADD 3'!$A$8:$A$278,0), MATCH('PADD 3 graphs'!$B$3,'Data PADD 3'!$A$4:$T$4,0)),G214)</f>
        <v>12063</v>
      </c>
      <c r="H215" s="12">
        <f t="shared" si="9"/>
        <v>16512</v>
      </c>
      <c r="I215" s="7">
        <f t="shared" si="10"/>
        <v>23086</v>
      </c>
      <c r="J215" s="7">
        <f t="shared" si="11"/>
        <v>6574</v>
      </c>
    </row>
    <row r="216" spans="1:10">
      <c r="A216" s="9">
        <v>45446</v>
      </c>
      <c r="B216" s="7">
        <f>_xlfn.IFNA(INDEX('Data PADD 3'!$A$7:$B$500,MATCH(DATE('PADD 3 graphs'!B$4,MONTH('PADD 3 graphs'!$A216),DAY('PADD 3 graphs'!$A216)),'Data PADD 3'!$A$8:$A$278,0), MATCH('PADD 3 graphs'!$B$3,'Data PADD 3'!$A$4:$T$4,0)),B215)</f>
        <v>23086</v>
      </c>
      <c r="C216" s="7">
        <f>_xlfn.IFNA(INDEX('Data PADD 3'!$A$7:$B$500,MATCH(DATE('PADD 3 graphs'!C$4,MONTH('PADD 3 graphs'!$A216),DAY('PADD 3 graphs'!$A216)),'Data PADD 3'!$A$8:$A$278,0), MATCH('PADD 3 graphs'!$B$3,'Data PADD 3'!$A$4:$T$4,0)),C215)</f>
        <v>17494</v>
      </c>
      <c r="D216" s="7">
        <f>_xlfn.IFNA(INDEX('Data PADD 3'!$A$7:$B$500,MATCH(DATE('PADD 3 graphs'!D$4,MONTH('PADD 3 graphs'!$A216),DAY('PADD 3 graphs'!$A216)),'Data PADD 3'!$A$8:$A$278,0), MATCH('PADD 3 graphs'!$B$3,'Data PADD 3'!$A$4:$T$4,0)),D215)</f>
        <v>16841</v>
      </c>
      <c r="E216" s="7">
        <f>_xlfn.IFNA(INDEX('Data PADD 3'!$A$7:$B$500,MATCH(DATE('PADD 3 graphs'!E$4,MONTH('PADD 3 graphs'!$A216),DAY('PADD 3 graphs'!$A216)),'Data PADD 3'!$A$8:$A$278,0), MATCH('PADD 3 graphs'!$B$3,'Data PADD 3'!$A$4:$T$4,0)),E215)</f>
        <v>19236</v>
      </c>
      <c r="F216" s="7">
        <f>_xlfn.IFNA(INDEX('Data PADD 3'!$A$7:$B$500,MATCH(DATE('PADD 3 graphs'!F$4,MONTH('PADD 3 graphs'!$A216),DAY('PADD 3 graphs'!$A216)),'Data PADD 3'!$A$8:$A$278,0), MATCH('PADD 3 graphs'!$B$3,'Data PADD 3'!$A$4:$T$4,0)),F215)</f>
        <v>17367</v>
      </c>
      <c r="G216" s="12">
        <f>_xlfn.IFNA(INDEX('Data PADD 3'!$A$8:$B$500,MATCH(DATE('PADD 3 graphs'!G$4,MONTH('PADD 3 graphs'!$A216),DAY('PADD 3 graphs'!$A216)),'Data PADD 3'!$A$8:$A$278,0), MATCH('PADD 3 graphs'!$B$3,'Data PADD 3'!$A$4:$T$4,0)),G215)</f>
        <v>12063</v>
      </c>
      <c r="H216" s="12">
        <f t="shared" si="9"/>
        <v>16841</v>
      </c>
      <c r="I216" s="7">
        <f t="shared" si="10"/>
        <v>23086</v>
      </c>
      <c r="J216" s="7">
        <f t="shared" si="11"/>
        <v>6245</v>
      </c>
    </row>
    <row r="217" spans="1:10">
      <c r="A217" s="9">
        <v>45445</v>
      </c>
      <c r="B217" s="7">
        <f>_xlfn.IFNA(INDEX('Data PADD 3'!$A$7:$B$500,MATCH(DATE('PADD 3 graphs'!B$4,MONTH('PADD 3 graphs'!$A217),DAY('PADD 3 graphs'!$A217)),'Data PADD 3'!$A$8:$A$278,0), MATCH('PADD 3 graphs'!$B$3,'Data PADD 3'!$A$4:$T$4,0)),B216)</f>
        <v>23086</v>
      </c>
      <c r="C217" s="7">
        <f>_xlfn.IFNA(INDEX('Data PADD 3'!$A$7:$B$500,MATCH(DATE('PADD 3 graphs'!C$4,MONTH('PADD 3 graphs'!$A217),DAY('PADD 3 graphs'!$A217)),'Data PADD 3'!$A$8:$A$278,0), MATCH('PADD 3 graphs'!$B$3,'Data PADD 3'!$A$4:$T$4,0)),C216)</f>
        <v>17494</v>
      </c>
      <c r="D217" s="7">
        <f>_xlfn.IFNA(INDEX('Data PADD 3'!$A$7:$B$500,MATCH(DATE('PADD 3 graphs'!D$4,MONTH('PADD 3 graphs'!$A217),DAY('PADD 3 graphs'!$A217)),'Data PADD 3'!$A$8:$A$278,0), MATCH('PADD 3 graphs'!$B$3,'Data PADD 3'!$A$4:$T$4,0)),D216)</f>
        <v>16841</v>
      </c>
      <c r="E217" s="7">
        <f>_xlfn.IFNA(INDEX('Data PADD 3'!$A$7:$B$500,MATCH(DATE('PADD 3 graphs'!E$4,MONTH('PADD 3 graphs'!$A217),DAY('PADD 3 graphs'!$A217)),'Data PADD 3'!$A$8:$A$278,0), MATCH('PADD 3 graphs'!$B$3,'Data PADD 3'!$A$4:$T$4,0)),E216)</f>
        <v>19517</v>
      </c>
      <c r="F217" s="7">
        <f>_xlfn.IFNA(INDEX('Data PADD 3'!$A$7:$B$500,MATCH(DATE('PADD 3 graphs'!F$4,MONTH('PADD 3 graphs'!$A217),DAY('PADD 3 graphs'!$A217)),'Data PADD 3'!$A$8:$A$278,0), MATCH('PADD 3 graphs'!$B$3,'Data PADD 3'!$A$4:$T$4,0)),F216)</f>
        <v>17367</v>
      </c>
      <c r="G217" s="12">
        <f>_xlfn.IFNA(INDEX('Data PADD 3'!$A$8:$B$500,MATCH(DATE('PADD 3 graphs'!G$4,MONTH('PADD 3 graphs'!$A217),DAY('PADD 3 graphs'!$A217)),'Data PADD 3'!$A$8:$A$278,0), MATCH('PADD 3 graphs'!$B$3,'Data PADD 3'!$A$4:$T$4,0)),G216)</f>
        <v>12063</v>
      </c>
      <c r="H217" s="12">
        <f t="shared" si="9"/>
        <v>16841</v>
      </c>
      <c r="I217" s="7">
        <f t="shared" si="10"/>
        <v>23086</v>
      </c>
      <c r="J217" s="7">
        <f t="shared" si="11"/>
        <v>6245</v>
      </c>
    </row>
    <row r="218" spans="1:10">
      <c r="A218" s="9">
        <v>45444</v>
      </c>
      <c r="B218" s="7">
        <f>_xlfn.IFNA(INDEX('Data PADD 3'!$A$7:$B$500,MATCH(DATE('PADD 3 graphs'!B$4,MONTH('PADD 3 graphs'!$A218),DAY('PADD 3 graphs'!$A218)),'Data PADD 3'!$A$8:$A$278,0), MATCH('PADD 3 graphs'!$B$3,'Data PADD 3'!$A$4:$T$4,0)),B217)</f>
        <v>23086</v>
      </c>
      <c r="C218" s="7">
        <f>_xlfn.IFNA(INDEX('Data PADD 3'!$A$7:$B$500,MATCH(DATE('PADD 3 graphs'!C$4,MONTH('PADD 3 graphs'!$A218),DAY('PADD 3 graphs'!$A218)),'Data PADD 3'!$A$8:$A$278,0), MATCH('PADD 3 graphs'!$B$3,'Data PADD 3'!$A$4:$T$4,0)),C217)</f>
        <v>17494</v>
      </c>
      <c r="D218" s="7">
        <f>_xlfn.IFNA(INDEX('Data PADD 3'!$A$7:$B$500,MATCH(DATE('PADD 3 graphs'!D$4,MONTH('PADD 3 graphs'!$A218),DAY('PADD 3 graphs'!$A218)),'Data PADD 3'!$A$8:$A$278,0), MATCH('PADD 3 graphs'!$B$3,'Data PADD 3'!$A$4:$T$4,0)),D217)</f>
        <v>16841</v>
      </c>
      <c r="E218" s="7">
        <f>_xlfn.IFNA(INDEX('Data PADD 3'!$A$7:$B$500,MATCH(DATE('PADD 3 graphs'!E$4,MONTH('PADD 3 graphs'!$A218),DAY('PADD 3 graphs'!$A218)),'Data PADD 3'!$A$8:$A$278,0), MATCH('PADD 3 graphs'!$B$3,'Data PADD 3'!$A$4:$T$4,0)),E217)</f>
        <v>19517</v>
      </c>
      <c r="F218" s="7">
        <f>_xlfn.IFNA(INDEX('Data PADD 3'!$A$7:$B$500,MATCH(DATE('PADD 3 graphs'!F$4,MONTH('PADD 3 graphs'!$A218),DAY('PADD 3 graphs'!$A218)),'Data PADD 3'!$A$8:$A$278,0), MATCH('PADD 3 graphs'!$B$3,'Data PADD 3'!$A$4:$T$4,0)),F217)</f>
        <v>17367</v>
      </c>
      <c r="G218" s="12">
        <f>_xlfn.IFNA(INDEX('Data PADD 3'!$A$8:$B$500,MATCH(DATE('PADD 3 graphs'!G$4,MONTH('PADD 3 graphs'!$A218),DAY('PADD 3 graphs'!$A218)),'Data PADD 3'!$A$8:$A$278,0), MATCH('PADD 3 graphs'!$B$3,'Data PADD 3'!$A$4:$T$4,0)),G217)</f>
        <v>12063</v>
      </c>
      <c r="H218" s="12">
        <f t="shared" si="9"/>
        <v>16841</v>
      </c>
      <c r="I218" s="7">
        <f t="shared" si="10"/>
        <v>23086</v>
      </c>
      <c r="J218" s="7">
        <f t="shared" si="11"/>
        <v>6245</v>
      </c>
    </row>
    <row r="219" spans="1:10">
      <c r="A219" s="9">
        <v>45443</v>
      </c>
      <c r="B219" s="7">
        <f>_xlfn.IFNA(INDEX('Data PADD 3'!$A$7:$B$500,MATCH(DATE('PADD 3 graphs'!B$4,MONTH('PADD 3 graphs'!$A219),DAY('PADD 3 graphs'!$A219)),'Data PADD 3'!$A$8:$A$278,0), MATCH('PADD 3 graphs'!$B$3,'Data PADD 3'!$A$4:$T$4,0)),B218)</f>
        <v>23086</v>
      </c>
      <c r="C219" s="7">
        <f>_xlfn.IFNA(INDEX('Data PADD 3'!$A$7:$B$500,MATCH(DATE('PADD 3 graphs'!C$4,MONTH('PADD 3 graphs'!$A219),DAY('PADD 3 graphs'!$A219)),'Data PADD 3'!$A$8:$A$278,0), MATCH('PADD 3 graphs'!$B$3,'Data PADD 3'!$A$4:$T$4,0)),C218)</f>
        <v>17494</v>
      </c>
      <c r="D219" s="7">
        <f>_xlfn.IFNA(INDEX('Data PADD 3'!$A$7:$B$500,MATCH(DATE('PADD 3 graphs'!D$4,MONTH('PADD 3 graphs'!$A219),DAY('PADD 3 graphs'!$A219)),'Data PADD 3'!$A$8:$A$278,0), MATCH('PADD 3 graphs'!$B$3,'Data PADD 3'!$A$4:$T$4,0)),D218)</f>
        <v>16841</v>
      </c>
      <c r="E219" s="7">
        <f>_xlfn.IFNA(INDEX('Data PADD 3'!$A$7:$B$500,MATCH(DATE('PADD 3 graphs'!E$4,MONTH('PADD 3 graphs'!$A219),DAY('PADD 3 graphs'!$A219)),'Data PADD 3'!$A$8:$A$278,0), MATCH('PADD 3 graphs'!$B$3,'Data PADD 3'!$A$4:$T$4,0)),E218)</f>
        <v>19517</v>
      </c>
      <c r="F219" s="7">
        <f>_xlfn.IFNA(INDEX('Data PADD 3'!$A$7:$B$500,MATCH(DATE('PADD 3 graphs'!F$4,MONTH('PADD 3 graphs'!$A219),DAY('PADD 3 graphs'!$A219)),'Data PADD 3'!$A$8:$A$278,0), MATCH('PADD 3 graphs'!$B$3,'Data PADD 3'!$A$4:$T$4,0)),F218)</f>
        <v>17698</v>
      </c>
      <c r="G219" s="12">
        <f>_xlfn.IFNA(INDEX('Data PADD 3'!$A$8:$B$500,MATCH(DATE('PADD 3 graphs'!G$4,MONTH('PADD 3 graphs'!$A219),DAY('PADD 3 graphs'!$A219)),'Data PADD 3'!$A$8:$A$278,0), MATCH('PADD 3 graphs'!$B$3,'Data PADD 3'!$A$4:$T$4,0)),G218)</f>
        <v>12063</v>
      </c>
      <c r="H219" s="12">
        <f t="shared" si="9"/>
        <v>16841</v>
      </c>
      <c r="I219" s="7">
        <f t="shared" si="10"/>
        <v>23086</v>
      </c>
      <c r="J219" s="7">
        <f t="shared" si="11"/>
        <v>6245</v>
      </c>
    </row>
    <row r="220" spans="1:10">
      <c r="A220" s="9">
        <v>45442</v>
      </c>
      <c r="B220" s="7">
        <f>_xlfn.IFNA(INDEX('Data PADD 3'!$A$7:$B$500,MATCH(DATE('PADD 3 graphs'!B$4,MONTH('PADD 3 graphs'!$A220),DAY('PADD 3 graphs'!$A220)),'Data PADD 3'!$A$8:$A$278,0), MATCH('PADD 3 graphs'!$B$3,'Data PADD 3'!$A$4:$T$4,0)),B219)</f>
        <v>23086</v>
      </c>
      <c r="C220" s="7">
        <f>_xlfn.IFNA(INDEX('Data PADD 3'!$A$7:$B$500,MATCH(DATE('PADD 3 graphs'!C$4,MONTH('PADD 3 graphs'!$A220),DAY('PADD 3 graphs'!$A220)),'Data PADD 3'!$A$8:$A$278,0), MATCH('PADD 3 graphs'!$B$3,'Data PADD 3'!$A$4:$T$4,0)),C219)</f>
        <v>17494</v>
      </c>
      <c r="D220" s="7">
        <f>_xlfn.IFNA(INDEX('Data PADD 3'!$A$7:$B$500,MATCH(DATE('PADD 3 graphs'!D$4,MONTH('PADD 3 graphs'!$A220),DAY('PADD 3 graphs'!$A220)),'Data PADD 3'!$A$8:$A$278,0), MATCH('PADD 3 graphs'!$B$3,'Data PADD 3'!$A$4:$T$4,0)),D219)</f>
        <v>16841</v>
      </c>
      <c r="E220" s="7">
        <f>_xlfn.IFNA(INDEX('Data PADD 3'!$A$7:$B$500,MATCH(DATE('PADD 3 graphs'!E$4,MONTH('PADD 3 graphs'!$A220),DAY('PADD 3 graphs'!$A220)),'Data PADD 3'!$A$8:$A$278,0), MATCH('PADD 3 graphs'!$B$3,'Data PADD 3'!$A$4:$T$4,0)),E219)</f>
        <v>19517</v>
      </c>
      <c r="F220" s="7">
        <f>_xlfn.IFNA(INDEX('Data PADD 3'!$A$7:$B$500,MATCH(DATE('PADD 3 graphs'!F$4,MONTH('PADD 3 graphs'!$A220),DAY('PADD 3 graphs'!$A220)),'Data PADD 3'!$A$8:$A$278,0), MATCH('PADD 3 graphs'!$B$3,'Data PADD 3'!$A$4:$T$4,0)),F219)</f>
        <v>17698</v>
      </c>
      <c r="G220" s="12">
        <f>_xlfn.IFNA(INDEX('Data PADD 3'!$A$8:$B$500,MATCH(DATE('PADD 3 graphs'!G$4,MONTH('PADD 3 graphs'!$A220),DAY('PADD 3 graphs'!$A220)),'Data PADD 3'!$A$8:$A$278,0), MATCH('PADD 3 graphs'!$B$3,'Data PADD 3'!$A$4:$T$4,0)),G219)</f>
        <v>12036</v>
      </c>
      <c r="H220" s="12">
        <f t="shared" si="9"/>
        <v>16841</v>
      </c>
      <c r="I220" s="7">
        <f t="shared" si="10"/>
        <v>23086</v>
      </c>
      <c r="J220" s="7">
        <f t="shared" si="11"/>
        <v>6245</v>
      </c>
    </row>
    <row r="221" spans="1:10">
      <c r="A221" s="9">
        <v>45441</v>
      </c>
      <c r="B221" s="7">
        <f>_xlfn.IFNA(INDEX('Data PADD 3'!$A$7:$B$500,MATCH(DATE('PADD 3 graphs'!B$4,MONTH('PADD 3 graphs'!$A221),DAY('PADD 3 graphs'!$A221)),'Data PADD 3'!$A$8:$A$278,0), MATCH('PADD 3 graphs'!$B$3,'Data PADD 3'!$A$4:$T$4,0)),B220)</f>
        <v>22144</v>
      </c>
      <c r="C221" s="7">
        <f>_xlfn.IFNA(INDEX('Data PADD 3'!$A$7:$B$500,MATCH(DATE('PADD 3 graphs'!C$4,MONTH('PADD 3 graphs'!$A221),DAY('PADD 3 graphs'!$A221)),'Data PADD 3'!$A$8:$A$278,0), MATCH('PADD 3 graphs'!$B$3,'Data PADD 3'!$A$4:$T$4,0)),C220)</f>
        <v>17494</v>
      </c>
      <c r="D221" s="7">
        <f>_xlfn.IFNA(INDEX('Data PADD 3'!$A$7:$B$500,MATCH(DATE('PADD 3 graphs'!D$4,MONTH('PADD 3 graphs'!$A221),DAY('PADD 3 graphs'!$A221)),'Data PADD 3'!$A$8:$A$278,0), MATCH('PADD 3 graphs'!$B$3,'Data PADD 3'!$A$4:$T$4,0)),D220)</f>
        <v>16841</v>
      </c>
      <c r="E221" s="7">
        <f>_xlfn.IFNA(INDEX('Data PADD 3'!$A$7:$B$500,MATCH(DATE('PADD 3 graphs'!E$4,MONTH('PADD 3 graphs'!$A221),DAY('PADD 3 graphs'!$A221)),'Data PADD 3'!$A$8:$A$278,0), MATCH('PADD 3 graphs'!$B$3,'Data PADD 3'!$A$4:$T$4,0)),E220)</f>
        <v>19517</v>
      </c>
      <c r="F221" s="7">
        <f>_xlfn.IFNA(INDEX('Data PADD 3'!$A$7:$B$500,MATCH(DATE('PADD 3 graphs'!F$4,MONTH('PADD 3 graphs'!$A221),DAY('PADD 3 graphs'!$A221)),'Data PADD 3'!$A$8:$A$278,0), MATCH('PADD 3 graphs'!$B$3,'Data PADD 3'!$A$4:$T$4,0)),F220)</f>
        <v>17698</v>
      </c>
      <c r="G221" s="12">
        <f>_xlfn.IFNA(INDEX('Data PADD 3'!$A$8:$B$500,MATCH(DATE('PADD 3 graphs'!G$4,MONTH('PADD 3 graphs'!$A221),DAY('PADD 3 graphs'!$A221)),'Data PADD 3'!$A$8:$A$278,0), MATCH('PADD 3 graphs'!$B$3,'Data PADD 3'!$A$4:$T$4,0)),G220)</f>
        <v>12036</v>
      </c>
      <c r="H221" s="12">
        <f t="shared" si="9"/>
        <v>16841</v>
      </c>
      <c r="I221" s="7">
        <f t="shared" si="10"/>
        <v>22144</v>
      </c>
      <c r="J221" s="7">
        <f t="shared" si="11"/>
        <v>5303</v>
      </c>
    </row>
    <row r="222" spans="1:10">
      <c r="A222" s="9">
        <v>45440</v>
      </c>
      <c r="B222" s="7">
        <f>_xlfn.IFNA(INDEX('Data PADD 3'!$A$7:$B$500,MATCH(DATE('PADD 3 graphs'!B$4,MONTH('PADD 3 graphs'!$A222),DAY('PADD 3 graphs'!$A222)),'Data PADD 3'!$A$8:$A$278,0), MATCH('PADD 3 graphs'!$B$3,'Data PADD 3'!$A$4:$T$4,0)),B221)</f>
        <v>22144</v>
      </c>
      <c r="C222" s="7">
        <f>_xlfn.IFNA(INDEX('Data PADD 3'!$A$7:$B$500,MATCH(DATE('PADD 3 graphs'!C$4,MONTH('PADD 3 graphs'!$A222),DAY('PADD 3 graphs'!$A222)),'Data PADD 3'!$A$8:$A$278,0), MATCH('PADD 3 graphs'!$B$3,'Data PADD 3'!$A$4:$T$4,0)),C221)</f>
        <v>17895</v>
      </c>
      <c r="D222" s="7">
        <f>_xlfn.IFNA(INDEX('Data PADD 3'!$A$7:$B$500,MATCH(DATE('PADD 3 graphs'!D$4,MONTH('PADD 3 graphs'!$A222),DAY('PADD 3 graphs'!$A222)),'Data PADD 3'!$A$8:$A$278,0), MATCH('PADD 3 graphs'!$B$3,'Data PADD 3'!$A$4:$T$4,0)),D221)</f>
        <v>16841</v>
      </c>
      <c r="E222" s="7">
        <f>_xlfn.IFNA(INDEX('Data PADD 3'!$A$7:$B$500,MATCH(DATE('PADD 3 graphs'!E$4,MONTH('PADD 3 graphs'!$A222),DAY('PADD 3 graphs'!$A222)),'Data PADD 3'!$A$8:$A$278,0), MATCH('PADD 3 graphs'!$B$3,'Data PADD 3'!$A$4:$T$4,0)),E221)</f>
        <v>19517</v>
      </c>
      <c r="F222" s="7">
        <f>_xlfn.IFNA(INDEX('Data PADD 3'!$A$7:$B$500,MATCH(DATE('PADD 3 graphs'!F$4,MONTH('PADD 3 graphs'!$A222),DAY('PADD 3 graphs'!$A222)),'Data PADD 3'!$A$8:$A$278,0), MATCH('PADD 3 graphs'!$B$3,'Data PADD 3'!$A$4:$T$4,0)),F221)</f>
        <v>17698</v>
      </c>
      <c r="G222" s="12">
        <f>_xlfn.IFNA(INDEX('Data PADD 3'!$A$8:$B$500,MATCH(DATE('PADD 3 graphs'!G$4,MONTH('PADD 3 graphs'!$A222),DAY('PADD 3 graphs'!$A222)),'Data PADD 3'!$A$8:$A$278,0), MATCH('PADD 3 graphs'!$B$3,'Data PADD 3'!$A$4:$T$4,0)),G221)</f>
        <v>12036</v>
      </c>
      <c r="H222" s="12">
        <f t="shared" si="9"/>
        <v>16841</v>
      </c>
      <c r="I222" s="7">
        <f t="shared" si="10"/>
        <v>22144</v>
      </c>
      <c r="J222" s="7">
        <f t="shared" si="11"/>
        <v>5303</v>
      </c>
    </row>
    <row r="223" spans="1:10">
      <c r="A223" s="9">
        <v>45439</v>
      </c>
      <c r="B223" s="7">
        <f>_xlfn.IFNA(INDEX('Data PADD 3'!$A$7:$B$500,MATCH(DATE('PADD 3 graphs'!B$4,MONTH('PADD 3 graphs'!$A223),DAY('PADD 3 graphs'!$A223)),'Data PADD 3'!$A$8:$A$278,0), MATCH('PADD 3 graphs'!$B$3,'Data PADD 3'!$A$4:$T$4,0)),B222)</f>
        <v>22144</v>
      </c>
      <c r="C223" s="7">
        <f>_xlfn.IFNA(INDEX('Data PADD 3'!$A$7:$B$500,MATCH(DATE('PADD 3 graphs'!C$4,MONTH('PADD 3 graphs'!$A223),DAY('PADD 3 graphs'!$A223)),'Data PADD 3'!$A$8:$A$278,0), MATCH('PADD 3 graphs'!$B$3,'Data PADD 3'!$A$4:$T$4,0)),C222)</f>
        <v>17895</v>
      </c>
      <c r="D223" s="7">
        <f>_xlfn.IFNA(INDEX('Data PADD 3'!$A$7:$B$500,MATCH(DATE('PADD 3 graphs'!D$4,MONTH('PADD 3 graphs'!$A223),DAY('PADD 3 graphs'!$A223)),'Data PADD 3'!$A$8:$A$278,0), MATCH('PADD 3 graphs'!$B$3,'Data PADD 3'!$A$4:$T$4,0)),D222)</f>
        <v>15702</v>
      </c>
      <c r="E223" s="7">
        <f>_xlfn.IFNA(INDEX('Data PADD 3'!$A$7:$B$500,MATCH(DATE('PADD 3 graphs'!E$4,MONTH('PADD 3 graphs'!$A223),DAY('PADD 3 graphs'!$A223)),'Data PADD 3'!$A$8:$A$278,0), MATCH('PADD 3 graphs'!$B$3,'Data PADD 3'!$A$4:$T$4,0)),E222)</f>
        <v>19517</v>
      </c>
      <c r="F223" s="7">
        <f>_xlfn.IFNA(INDEX('Data PADD 3'!$A$7:$B$500,MATCH(DATE('PADD 3 graphs'!F$4,MONTH('PADD 3 graphs'!$A223),DAY('PADD 3 graphs'!$A223)),'Data PADD 3'!$A$8:$A$278,0), MATCH('PADD 3 graphs'!$B$3,'Data PADD 3'!$A$4:$T$4,0)),F222)</f>
        <v>17698</v>
      </c>
      <c r="G223" s="12">
        <f>_xlfn.IFNA(INDEX('Data PADD 3'!$A$8:$B$500,MATCH(DATE('PADD 3 graphs'!G$4,MONTH('PADD 3 graphs'!$A223),DAY('PADD 3 graphs'!$A223)),'Data PADD 3'!$A$8:$A$278,0), MATCH('PADD 3 graphs'!$B$3,'Data PADD 3'!$A$4:$T$4,0)),G222)</f>
        <v>12036</v>
      </c>
      <c r="H223" s="12">
        <f t="shared" si="9"/>
        <v>15702</v>
      </c>
      <c r="I223" s="7">
        <f t="shared" si="10"/>
        <v>22144</v>
      </c>
      <c r="J223" s="7">
        <f t="shared" si="11"/>
        <v>6442</v>
      </c>
    </row>
    <row r="224" spans="1:10">
      <c r="A224" s="9">
        <v>45438</v>
      </c>
      <c r="B224" s="7">
        <f>_xlfn.IFNA(INDEX('Data PADD 3'!$A$7:$B$500,MATCH(DATE('PADD 3 graphs'!B$4,MONTH('PADD 3 graphs'!$A224),DAY('PADD 3 graphs'!$A224)),'Data PADD 3'!$A$8:$A$278,0), MATCH('PADD 3 graphs'!$B$3,'Data PADD 3'!$A$4:$T$4,0)),B223)</f>
        <v>22144</v>
      </c>
      <c r="C224" s="7">
        <f>_xlfn.IFNA(INDEX('Data PADD 3'!$A$7:$B$500,MATCH(DATE('PADD 3 graphs'!C$4,MONTH('PADD 3 graphs'!$A224),DAY('PADD 3 graphs'!$A224)),'Data PADD 3'!$A$8:$A$278,0), MATCH('PADD 3 graphs'!$B$3,'Data PADD 3'!$A$4:$T$4,0)),C223)</f>
        <v>17895</v>
      </c>
      <c r="D224" s="7">
        <f>_xlfn.IFNA(INDEX('Data PADD 3'!$A$7:$B$500,MATCH(DATE('PADD 3 graphs'!D$4,MONTH('PADD 3 graphs'!$A224),DAY('PADD 3 graphs'!$A224)),'Data PADD 3'!$A$8:$A$278,0), MATCH('PADD 3 graphs'!$B$3,'Data PADD 3'!$A$4:$T$4,0)),D223)</f>
        <v>15702</v>
      </c>
      <c r="E224" s="7">
        <f>_xlfn.IFNA(INDEX('Data PADD 3'!$A$7:$B$500,MATCH(DATE('PADD 3 graphs'!E$4,MONTH('PADD 3 graphs'!$A224),DAY('PADD 3 graphs'!$A224)),'Data PADD 3'!$A$8:$A$278,0), MATCH('PADD 3 graphs'!$B$3,'Data PADD 3'!$A$4:$T$4,0)),E223)</f>
        <v>19555</v>
      </c>
      <c r="F224" s="7">
        <f>_xlfn.IFNA(INDEX('Data PADD 3'!$A$7:$B$500,MATCH(DATE('PADD 3 graphs'!F$4,MONTH('PADD 3 graphs'!$A224),DAY('PADD 3 graphs'!$A224)),'Data PADD 3'!$A$8:$A$278,0), MATCH('PADD 3 graphs'!$B$3,'Data PADD 3'!$A$4:$T$4,0)),F223)</f>
        <v>17698</v>
      </c>
      <c r="G224" s="12">
        <f>_xlfn.IFNA(INDEX('Data PADD 3'!$A$8:$B$500,MATCH(DATE('PADD 3 graphs'!G$4,MONTH('PADD 3 graphs'!$A224),DAY('PADD 3 graphs'!$A224)),'Data PADD 3'!$A$8:$A$278,0), MATCH('PADD 3 graphs'!$B$3,'Data PADD 3'!$A$4:$T$4,0)),G223)</f>
        <v>12036</v>
      </c>
      <c r="H224" s="12">
        <f t="shared" si="9"/>
        <v>15702</v>
      </c>
      <c r="I224" s="7">
        <f t="shared" si="10"/>
        <v>22144</v>
      </c>
      <c r="J224" s="7">
        <f t="shared" si="11"/>
        <v>6442</v>
      </c>
    </row>
    <row r="225" spans="1:10">
      <c r="A225" s="9">
        <v>45437</v>
      </c>
      <c r="B225" s="7">
        <f>_xlfn.IFNA(INDEX('Data PADD 3'!$A$7:$B$500,MATCH(DATE('PADD 3 graphs'!B$4,MONTH('PADD 3 graphs'!$A225),DAY('PADD 3 graphs'!$A225)),'Data PADD 3'!$A$8:$A$278,0), MATCH('PADD 3 graphs'!$B$3,'Data PADD 3'!$A$4:$T$4,0)),B224)</f>
        <v>22144</v>
      </c>
      <c r="C225" s="7">
        <f>_xlfn.IFNA(INDEX('Data PADD 3'!$A$7:$B$500,MATCH(DATE('PADD 3 graphs'!C$4,MONTH('PADD 3 graphs'!$A225),DAY('PADD 3 graphs'!$A225)),'Data PADD 3'!$A$8:$A$278,0), MATCH('PADD 3 graphs'!$B$3,'Data PADD 3'!$A$4:$T$4,0)),C224)</f>
        <v>17895</v>
      </c>
      <c r="D225" s="7">
        <f>_xlfn.IFNA(INDEX('Data PADD 3'!$A$7:$B$500,MATCH(DATE('PADD 3 graphs'!D$4,MONTH('PADD 3 graphs'!$A225),DAY('PADD 3 graphs'!$A225)),'Data PADD 3'!$A$8:$A$278,0), MATCH('PADD 3 graphs'!$B$3,'Data PADD 3'!$A$4:$T$4,0)),D224)</f>
        <v>15702</v>
      </c>
      <c r="E225" s="7">
        <f>_xlfn.IFNA(INDEX('Data PADD 3'!$A$7:$B$500,MATCH(DATE('PADD 3 graphs'!E$4,MONTH('PADD 3 graphs'!$A225),DAY('PADD 3 graphs'!$A225)),'Data PADD 3'!$A$8:$A$278,0), MATCH('PADD 3 graphs'!$B$3,'Data PADD 3'!$A$4:$T$4,0)),E224)</f>
        <v>19555</v>
      </c>
      <c r="F225" s="7">
        <f>_xlfn.IFNA(INDEX('Data PADD 3'!$A$7:$B$500,MATCH(DATE('PADD 3 graphs'!F$4,MONTH('PADD 3 graphs'!$A225),DAY('PADD 3 graphs'!$A225)),'Data PADD 3'!$A$8:$A$278,0), MATCH('PADD 3 graphs'!$B$3,'Data PADD 3'!$A$4:$T$4,0)),F224)</f>
        <v>17698</v>
      </c>
      <c r="G225" s="12">
        <f>_xlfn.IFNA(INDEX('Data PADD 3'!$A$8:$B$500,MATCH(DATE('PADD 3 graphs'!G$4,MONTH('PADD 3 graphs'!$A225),DAY('PADD 3 graphs'!$A225)),'Data PADD 3'!$A$8:$A$278,0), MATCH('PADD 3 graphs'!$B$3,'Data PADD 3'!$A$4:$T$4,0)),G224)</f>
        <v>12036</v>
      </c>
      <c r="H225" s="12">
        <f t="shared" si="9"/>
        <v>15702</v>
      </c>
      <c r="I225" s="7">
        <f t="shared" si="10"/>
        <v>22144</v>
      </c>
      <c r="J225" s="7">
        <f t="shared" si="11"/>
        <v>6442</v>
      </c>
    </row>
    <row r="226" spans="1:10">
      <c r="A226" s="9">
        <v>45436</v>
      </c>
      <c r="B226" s="7">
        <f>_xlfn.IFNA(INDEX('Data PADD 3'!$A$7:$B$500,MATCH(DATE('PADD 3 graphs'!B$4,MONTH('PADD 3 graphs'!$A226),DAY('PADD 3 graphs'!$A226)),'Data PADD 3'!$A$8:$A$278,0), MATCH('PADD 3 graphs'!$B$3,'Data PADD 3'!$A$4:$T$4,0)),B225)</f>
        <v>22144</v>
      </c>
      <c r="C226" s="7">
        <f>_xlfn.IFNA(INDEX('Data PADD 3'!$A$7:$B$500,MATCH(DATE('PADD 3 graphs'!C$4,MONTH('PADD 3 graphs'!$A226),DAY('PADD 3 graphs'!$A226)),'Data PADD 3'!$A$8:$A$278,0), MATCH('PADD 3 graphs'!$B$3,'Data PADD 3'!$A$4:$T$4,0)),C225)</f>
        <v>17895</v>
      </c>
      <c r="D226" s="7">
        <f>_xlfn.IFNA(INDEX('Data PADD 3'!$A$7:$B$500,MATCH(DATE('PADD 3 graphs'!D$4,MONTH('PADD 3 graphs'!$A226),DAY('PADD 3 graphs'!$A226)),'Data PADD 3'!$A$8:$A$278,0), MATCH('PADD 3 graphs'!$B$3,'Data PADD 3'!$A$4:$T$4,0)),D225)</f>
        <v>15702</v>
      </c>
      <c r="E226" s="7">
        <f>_xlfn.IFNA(INDEX('Data PADD 3'!$A$7:$B$500,MATCH(DATE('PADD 3 graphs'!E$4,MONTH('PADD 3 graphs'!$A226),DAY('PADD 3 graphs'!$A226)),'Data PADD 3'!$A$8:$A$278,0), MATCH('PADD 3 graphs'!$B$3,'Data PADD 3'!$A$4:$T$4,0)),E225)</f>
        <v>19555</v>
      </c>
      <c r="F226" s="7">
        <f>_xlfn.IFNA(INDEX('Data PADD 3'!$A$7:$B$500,MATCH(DATE('PADD 3 graphs'!F$4,MONTH('PADD 3 graphs'!$A226),DAY('PADD 3 graphs'!$A226)),'Data PADD 3'!$A$8:$A$278,0), MATCH('PADD 3 graphs'!$B$3,'Data PADD 3'!$A$4:$T$4,0)),F225)</f>
        <v>16977</v>
      </c>
      <c r="G226" s="12">
        <f>_xlfn.IFNA(INDEX('Data PADD 3'!$A$8:$B$500,MATCH(DATE('PADD 3 graphs'!G$4,MONTH('PADD 3 graphs'!$A226),DAY('PADD 3 graphs'!$A226)),'Data PADD 3'!$A$8:$A$278,0), MATCH('PADD 3 graphs'!$B$3,'Data PADD 3'!$A$4:$T$4,0)),G225)</f>
        <v>12036</v>
      </c>
      <c r="H226" s="12">
        <f t="shared" si="9"/>
        <v>15702</v>
      </c>
      <c r="I226" s="7">
        <f t="shared" si="10"/>
        <v>22144</v>
      </c>
      <c r="J226" s="7">
        <f t="shared" si="11"/>
        <v>6442</v>
      </c>
    </row>
    <row r="227" spans="1:10">
      <c r="A227" s="9">
        <v>45435</v>
      </c>
      <c r="B227" s="7">
        <f>_xlfn.IFNA(INDEX('Data PADD 3'!$A$7:$B$500,MATCH(DATE('PADD 3 graphs'!B$4,MONTH('PADD 3 graphs'!$A227),DAY('PADD 3 graphs'!$A227)),'Data PADD 3'!$A$8:$A$278,0), MATCH('PADD 3 graphs'!$B$3,'Data PADD 3'!$A$4:$T$4,0)),B226)</f>
        <v>22144</v>
      </c>
      <c r="C227" s="7">
        <f>_xlfn.IFNA(INDEX('Data PADD 3'!$A$7:$B$500,MATCH(DATE('PADD 3 graphs'!C$4,MONTH('PADD 3 graphs'!$A227),DAY('PADD 3 graphs'!$A227)),'Data PADD 3'!$A$8:$A$278,0), MATCH('PADD 3 graphs'!$B$3,'Data PADD 3'!$A$4:$T$4,0)),C226)</f>
        <v>17895</v>
      </c>
      <c r="D227" s="7">
        <f>_xlfn.IFNA(INDEX('Data PADD 3'!$A$7:$B$500,MATCH(DATE('PADD 3 graphs'!D$4,MONTH('PADD 3 graphs'!$A227),DAY('PADD 3 graphs'!$A227)),'Data PADD 3'!$A$8:$A$278,0), MATCH('PADD 3 graphs'!$B$3,'Data PADD 3'!$A$4:$T$4,0)),D226)</f>
        <v>15702</v>
      </c>
      <c r="E227" s="7">
        <f>_xlfn.IFNA(INDEX('Data PADD 3'!$A$7:$B$500,MATCH(DATE('PADD 3 graphs'!E$4,MONTH('PADD 3 graphs'!$A227),DAY('PADD 3 graphs'!$A227)),'Data PADD 3'!$A$8:$A$278,0), MATCH('PADD 3 graphs'!$B$3,'Data PADD 3'!$A$4:$T$4,0)),E226)</f>
        <v>19555</v>
      </c>
      <c r="F227" s="7">
        <f>_xlfn.IFNA(INDEX('Data PADD 3'!$A$7:$B$500,MATCH(DATE('PADD 3 graphs'!F$4,MONTH('PADD 3 graphs'!$A227),DAY('PADD 3 graphs'!$A227)),'Data PADD 3'!$A$8:$A$278,0), MATCH('PADD 3 graphs'!$B$3,'Data PADD 3'!$A$4:$T$4,0)),F226)</f>
        <v>16977</v>
      </c>
      <c r="G227" s="12">
        <f>_xlfn.IFNA(INDEX('Data PADD 3'!$A$8:$B$500,MATCH(DATE('PADD 3 graphs'!G$4,MONTH('PADD 3 graphs'!$A227),DAY('PADD 3 graphs'!$A227)),'Data PADD 3'!$A$8:$A$278,0), MATCH('PADD 3 graphs'!$B$3,'Data PADD 3'!$A$4:$T$4,0)),G226)</f>
        <v>12282</v>
      </c>
      <c r="H227" s="12">
        <f t="shared" si="9"/>
        <v>15702</v>
      </c>
      <c r="I227" s="7">
        <f t="shared" si="10"/>
        <v>22144</v>
      </c>
      <c r="J227" s="7">
        <f t="shared" si="11"/>
        <v>6442</v>
      </c>
    </row>
    <row r="228" spans="1:10">
      <c r="A228" s="9">
        <v>45434</v>
      </c>
      <c r="B228" s="7">
        <f>_xlfn.IFNA(INDEX('Data PADD 3'!$A$7:$B$500,MATCH(DATE('PADD 3 graphs'!B$4,MONTH('PADD 3 graphs'!$A228),DAY('PADD 3 graphs'!$A228)),'Data PADD 3'!$A$8:$A$278,0), MATCH('PADD 3 graphs'!$B$3,'Data PADD 3'!$A$4:$T$4,0)),B227)</f>
        <v>21185</v>
      </c>
      <c r="C228" s="7">
        <f>_xlfn.IFNA(INDEX('Data PADD 3'!$A$7:$B$500,MATCH(DATE('PADD 3 graphs'!C$4,MONTH('PADD 3 graphs'!$A228),DAY('PADD 3 graphs'!$A228)),'Data PADD 3'!$A$8:$A$278,0), MATCH('PADD 3 graphs'!$B$3,'Data PADD 3'!$A$4:$T$4,0)),C227)</f>
        <v>17895</v>
      </c>
      <c r="D228" s="7">
        <f>_xlfn.IFNA(INDEX('Data PADD 3'!$A$7:$B$500,MATCH(DATE('PADD 3 graphs'!D$4,MONTH('PADD 3 graphs'!$A228),DAY('PADD 3 graphs'!$A228)),'Data PADD 3'!$A$8:$A$278,0), MATCH('PADD 3 graphs'!$B$3,'Data PADD 3'!$A$4:$T$4,0)),D227)</f>
        <v>15702</v>
      </c>
      <c r="E228" s="7">
        <f>_xlfn.IFNA(INDEX('Data PADD 3'!$A$7:$B$500,MATCH(DATE('PADD 3 graphs'!E$4,MONTH('PADD 3 graphs'!$A228),DAY('PADD 3 graphs'!$A228)),'Data PADD 3'!$A$8:$A$278,0), MATCH('PADD 3 graphs'!$B$3,'Data PADD 3'!$A$4:$T$4,0)),E227)</f>
        <v>19555</v>
      </c>
      <c r="F228" s="7">
        <f>_xlfn.IFNA(INDEX('Data PADD 3'!$A$7:$B$500,MATCH(DATE('PADD 3 graphs'!F$4,MONTH('PADD 3 graphs'!$A228),DAY('PADD 3 graphs'!$A228)),'Data PADD 3'!$A$8:$A$278,0), MATCH('PADD 3 graphs'!$B$3,'Data PADD 3'!$A$4:$T$4,0)),F227)</f>
        <v>16977</v>
      </c>
      <c r="G228" s="12">
        <f>_xlfn.IFNA(INDEX('Data PADD 3'!$A$8:$B$500,MATCH(DATE('PADD 3 graphs'!G$4,MONTH('PADD 3 graphs'!$A228),DAY('PADD 3 graphs'!$A228)),'Data PADD 3'!$A$8:$A$278,0), MATCH('PADD 3 graphs'!$B$3,'Data PADD 3'!$A$4:$T$4,0)),G227)</f>
        <v>12282</v>
      </c>
      <c r="H228" s="12">
        <f t="shared" si="9"/>
        <v>15702</v>
      </c>
      <c r="I228" s="7">
        <f t="shared" si="10"/>
        <v>21185</v>
      </c>
      <c r="J228" s="7">
        <f t="shared" si="11"/>
        <v>5483</v>
      </c>
    </row>
    <row r="229" spans="1:10">
      <c r="A229" s="9">
        <v>45433</v>
      </c>
      <c r="B229" s="7">
        <f>_xlfn.IFNA(INDEX('Data PADD 3'!$A$7:$B$500,MATCH(DATE('PADD 3 graphs'!B$4,MONTH('PADD 3 graphs'!$A229),DAY('PADD 3 graphs'!$A229)),'Data PADD 3'!$A$8:$A$278,0), MATCH('PADD 3 graphs'!$B$3,'Data PADD 3'!$A$4:$T$4,0)),B228)</f>
        <v>21185</v>
      </c>
      <c r="C229" s="7">
        <f>_xlfn.IFNA(INDEX('Data PADD 3'!$A$7:$B$500,MATCH(DATE('PADD 3 graphs'!C$4,MONTH('PADD 3 graphs'!$A229),DAY('PADD 3 graphs'!$A229)),'Data PADD 3'!$A$8:$A$278,0), MATCH('PADD 3 graphs'!$B$3,'Data PADD 3'!$A$4:$T$4,0)),C228)</f>
        <v>18517</v>
      </c>
      <c r="D229" s="7">
        <f>_xlfn.IFNA(INDEX('Data PADD 3'!$A$7:$B$500,MATCH(DATE('PADD 3 graphs'!D$4,MONTH('PADD 3 graphs'!$A229),DAY('PADD 3 graphs'!$A229)),'Data PADD 3'!$A$8:$A$278,0), MATCH('PADD 3 graphs'!$B$3,'Data PADD 3'!$A$4:$T$4,0)),D228)</f>
        <v>15702</v>
      </c>
      <c r="E229" s="7">
        <f>_xlfn.IFNA(INDEX('Data PADD 3'!$A$7:$B$500,MATCH(DATE('PADD 3 graphs'!E$4,MONTH('PADD 3 graphs'!$A229),DAY('PADD 3 graphs'!$A229)),'Data PADD 3'!$A$8:$A$278,0), MATCH('PADD 3 graphs'!$B$3,'Data PADD 3'!$A$4:$T$4,0)),E228)</f>
        <v>19555</v>
      </c>
      <c r="F229" s="7">
        <f>_xlfn.IFNA(INDEX('Data PADD 3'!$A$7:$B$500,MATCH(DATE('PADD 3 graphs'!F$4,MONTH('PADD 3 graphs'!$A229),DAY('PADD 3 graphs'!$A229)),'Data PADD 3'!$A$8:$A$278,0), MATCH('PADD 3 graphs'!$B$3,'Data PADD 3'!$A$4:$T$4,0)),F228)</f>
        <v>16977</v>
      </c>
      <c r="G229" s="12">
        <f>_xlfn.IFNA(INDEX('Data PADD 3'!$A$8:$B$500,MATCH(DATE('PADD 3 graphs'!G$4,MONTH('PADD 3 graphs'!$A229),DAY('PADD 3 graphs'!$A229)),'Data PADD 3'!$A$8:$A$278,0), MATCH('PADD 3 graphs'!$B$3,'Data PADD 3'!$A$4:$T$4,0)),G228)</f>
        <v>12282</v>
      </c>
      <c r="H229" s="12">
        <f t="shared" si="9"/>
        <v>15702</v>
      </c>
      <c r="I229" s="7">
        <f t="shared" si="10"/>
        <v>21185</v>
      </c>
      <c r="J229" s="7">
        <f t="shared" si="11"/>
        <v>5483</v>
      </c>
    </row>
    <row r="230" spans="1:10">
      <c r="A230" s="9">
        <v>45432</v>
      </c>
      <c r="B230" s="7">
        <f>_xlfn.IFNA(INDEX('Data PADD 3'!$A$7:$B$500,MATCH(DATE('PADD 3 graphs'!B$4,MONTH('PADD 3 graphs'!$A230),DAY('PADD 3 graphs'!$A230)),'Data PADD 3'!$A$8:$A$278,0), MATCH('PADD 3 graphs'!$B$3,'Data PADD 3'!$A$4:$T$4,0)),B229)</f>
        <v>21185</v>
      </c>
      <c r="C230" s="7">
        <f>_xlfn.IFNA(INDEX('Data PADD 3'!$A$7:$B$500,MATCH(DATE('PADD 3 graphs'!C$4,MONTH('PADD 3 graphs'!$A230),DAY('PADD 3 graphs'!$A230)),'Data PADD 3'!$A$8:$A$278,0), MATCH('PADD 3 graphs'!$B$3,'Data PADD 3'!$A$4:$T$4,0)),C229)</f>
        <v>18517</v>
      </c>
      <c r="D230" s="7">
        <f>_xlfn.IFNA(INDEX('Data PADD 3'!$A$7:$B$500,MATCH(DATE('PADD 3 graphs'!D$4,MONTH('PADD 3 graphs'!$A230),DAY('PADD 3 graphs'!$A230)),'Data PADD 3'!$A$8:$A$278,0), MATCH('PADD 3 graphs'!$B$3,'Data PADD 3'!$A$4:$T$4,0)),D229)</f>
        <v>15106</v>
      </c>
      <c r="E230" s="7">
        <f>_xlfn.IFNA(INDEX('Data PADD 3'!$A$7:$B$500,MATCH(DATE('PADD 3 graphs'!E$4,MONTH('PADD 3 graphs'!$A230),DAY('PADD 3 graphs'!$A230)),'Data PADD 3'!$A$8:$A$278,0), MATCH('PADD 3 graphs'!$B$3,'Data PADD 3'!$A$4:$T$4,0)),E229)</f>
        <v>19555</v>
      </c>
      <c r="F230" s="7">
        <f>_xlfn.IFNA(INDEX('Data PADD 3'!$A$7:$B$500,MATCH(DATE('PADD 3 graphs'!F$4,MONTH('PADD 3 graphs'!$A230),DAY('PADD 3 graphs'!$A230)),'Data PADD 3'!$A$8:$A$278,0), MATCH('PADD 3 graphs'!$B$3,'Data PADD 3'!$A$4:$T$4,0)),F229)</f>
        <v>16977</v>
      </c>
      <c r="G230" s="12">
        <f>_xlfn.IFNA(INDEX('Data PADD 3'!$A$8:$B$500,MATCH(DATE('PADD 3 graphs'!G$4,MONTH('PADD 3 graphs'!$A230),DAY('PADD 3 graphs'!$A230)),'Data PADD 3'!$A$8:$A$278,0), MATCH('PADD 3 graphs'!$B$3,'Data PADD 3'!$A$4:$T$4,0)),G229)</f>
        <v>12282</v>
      </c>
      <c r="H230" s="12">
        <f t="shared" si="9"/>
        <v>15106</v>
      </c>
      <c r="I230" s="7">
        <f t="shared" si="10"/>
        <v>21185</v>
      </c>
      <c r="J230" s="7">
        <f t="shared" si="11"/>
        <v>6079</v>
      </c>
    </row>
    <row r="231" spans="1:10">
      <c r="A231" s="9">
        <v>45431</v>
      </c>
      <c r="B231" s="7">
        <f>_xlfn.IFNA(INDEX('Data PADD 3'!$A$7:$B$500,MATCH(DATE('PADD 3 graphs'!B$4,MONTH('PADD 3 graphs'!$A231),DAY('PADD 3 graphs'!$A231)),'Data PADD 3'!$A$8:$A$278,0), MATCH('PADD 3 graphs'!$B$3,'Data PADD 3'!$A$4:$T$4,0)),B230)</f>
        <v>21185</v>
      </c>
      <c r="C231" s="7">
        <f>_xlfn.IFNA(INDEX('Data PADD 3'!$A$7:$B$500,MATCH(DATE('PADD 3 graphs'!C$4,MONTH('PADD 3 graphs'!$A231),DAY('PADD 3 graphs'!$A231)),'Data PADD 3'!$A$8:$A$278,0), MATCH('PADD 3 graphs'!$B$3,'Data PADD 3'!$A$4:$T$4,0)),C230)</f>
        <v>18517</v>
      </c>
      <c r="D231" s="7">
        <f>_xlfn.IFNA(INDEX('Data PADD 3'!$A$7:$B$500,MATCH(DATE('PADD 3 graphs'!D$4,MONTH('PADD 3 graphs'!$A231),DAY('PADD 3 graphs'!$A231)),'Data PADD 3'!$A$8:$A$278,0), MATCH('PADD 3 graphs'!$B$3,'Data PADD 3'!$A$4:$T$4,0)),D230)</f>
        <v>15106</v>
      </c>
      <c r="E231" s="7">
        <f>_xlfn.IFNA(INDEX('Data PADD 3'!$A$7:$B$500,MATCH(DATE('PADD 3 graphs'!E$4,MONTH('PADD 3 graphs'!$A231),DAY('PADD 3 graphs'!$A231)),'Data PADD 3'!$A$8:$A$278,0), MATCH('PADD 3 graphs'!$B$3,'Data PADD 3'!$A$4:$T$4,0)),E230)</f>
        <v>19821</v>
      </c>
      <c r="F231" s="7">
        <f>_xlfn.IFNA(INDEX('Data PADD 3'!$A$7:$B$500,MATCH(DATE('PADD 3 graphs'!F$4,MONTH('PADD 3 graphs'!$A231),DAY('PADD 3 graphs'!$A231)),'Data PADD 3'!$A$8:$A$278,0), MATCH('PADD 3 graphs'!$B$3,'Data PADD 3'!$A$4:$T$4,0)),F230)</f>
        <v>16977</v>
      </c>
      <c r="G231" s="12">
        <f>_xlfn.IFNA(INDEX('Data PADD 3'!$A$8:$B$500,MATCH(DATE('PADD 3 graphs'!G$4,MONTH('PADD 3 graphs'!$A231),DAY('PADD 3 graphs'!$A231)),'Data PADD 3'!$A$8:$A$278,0), MATCH('PADD 3 graphs'!$B$3,'Data PADD 3'!$A$4:$T$4,0)),G230)</f>
        <v>12282</v>
      </c>
      <c r="H231" s="12">
        <f t="shared" si="9"/>
        <v>15106</v>
      </c>
      <c r="I231" s="7">
        <f t="shared" si="10"/>
        <v>21185</v>
      </c>
      <c r="J231" s="7">
        <f t="shared" si="11"/>
        <v>6079</v>
      </c>
    </row>
    <row r="232" spans="1:10">
      <c r="A232" s="9">
        <v>45430</v>
      </c>
      <c r="B232" s="7">
        <f>_xlfn.IFNA(INDEX('Data PADD 3'!$A$7:$B$500,MATCH(DATE('PADD 3 graphs'!B$4,MONTH('PADD 3 graphs'!$A232),DAY('PADD 3 graphs'!$A232)),'Data PADD 3'!$A$8:$A$278,0), MATCH('PADD 3 graphs'!$B$3,'Data PADD 3'!$A$4:$T$4,0)),B231)</f>
        <v>21185</v>
      </c>
      <c r="C232" s="7">
        <f>_xlfn.IFNA(INDEX('Data PADD 3'!$A$7:$B$500,MATCH(DATE('PADD 3 graphs'!C$4,MONTH('PADD 3 graphs'!$A232),DAY('PADD 3 graphs'!$A232)),'Data PADD 3'!$A$8:$A$278,0), MATCH('PADD 3 graphs'!$B$3,'Data PADD 3'!$A$4:$T$4,0)),C231)</f>
        <v>18517</v>
      </c>
      <c r="D232" s="7">
        <f>_xlfn.IFNA(INDEX('Data PADD 3'!$A$7:$B$500,MATCH(DATE('PADD 3 graphs'!D$4,MONTH('PADD 3 graphs'!$A232),DAY('PADD 3 graphs'!$A232)),'Data PADD 3'!$A$8:$A$278,0), MATCH('PADD 3 graphs'!$B$3,'Data PADD 3'!$A$4:$T$4,0)),D231)</f>
        <v>15106</v>
      </c>
      <c r="E232" s="7">
        <f>_xlfn.IFNA(INDEX('Data PADD 3'!$A$7:$B$500,MATCH(DATE('PADD 3 graphs'!E$4,MONTH('PADD 3 graphs'!$A232),DAY('PADD 3 graphs'!$A232)),'Data PADD 3'!$A$8:$A$278,0), MATCH('PADD 3 graphs'!$B$3,'Data PADD 3'!$A$4:$T$4,0)),E231)</f>
        <v>19821</v>
      </c>
      <c r="F232" s="7">
        <f>_xlfn.IFNA(INDEX('Data PADD 3'!$A$7:$B$500,MATCH(DATE('PADD 3 graphs'!F$4,MONTH('PADD 3 graphs'!$A232),DAY('PADD 3 graphs'!$A232)),'Data PADD 3'!$A$8:$A$278,0), MATCH('PADD 3 graphs'!$B$3,'Data PADD 3'!$A$4:$T$4,0)),F231)</f>
        <v>16977</v>
      </c>
      <c r="G232" s="12">
        <f>_xlfn.IFNA(INDEX('Data PADD 3'!$A$8:$B$500,MATCH(DATE('PADD 3 graphs'!G$4,MONTH('PADD 3 graphs'!$A232),DAY('PADD 3 graphs'!$A232)),'Data PADD 3'!$A$8:$A$278,0), MATCH('PADD 3 graphs'!$B$3,'Data PADD 3'!$A$4:$T$4,0)),G231)</f>
        <v>12282</v>
      </c>
      <c r="H232" s="12">
        <f t="shared" si="9"/>
        <v>15106</v>
      </c>
      <c r="I232" s="7">
        <f t="shared" si="10"/>
        <v>21185</v>
      </c>
      <c r="J232" s="7">
        <f t="shared" si="11"/>
        <v>6079</v>
      </c>
    </row>
    <row r="233" spans="1:10">
      <c r="A233" s="9">
        <v>45429</v>
      </c>
      <c r="B233" s="7">
        <f>_xlfn.IFNA(INDEX('Data PADD 3'!$A$7:$B$500,MATCH(DATE('PADD 3 graphs'!B$4,MONTH('PADD 3 graphs'!$A233),DAY('PADD 3 graphs'!$A233)),'Data PADD 3'!$A$8:$A$278,0), MATCH('PADD 3 graphs'!$B$3,'Data PADD 3'!$A$4:$T$4,0)),B232)</f>
        <v>21185</v>
      </c>
      <c r="C233" s="7">
        <f>_xlfn.IFNA(INDEX('Data PADD 3'!$A$7:$B$500,MATCH(DATE('PADD 3 graphs'!C$4,MONTH('PADD 3 graphs'!$A233),DAY('PADD 3 graphs'!$A233)),'Data PADD 3'!$A$8:$A$278,0), MATCH('PADD 3 graphs'!$B$3,'Data PADD 3'!$A$4:$T$4,0)),C232)</f>
        <v>18517</v>
      </c>
      <c r="D233" s="7">
        <f>_xlfn.IFNA(INDEX('Data PADD 3'!$A$7:$B$500,MATCH(DATE('PADD 3 graphs'!D$4,MONTH('PADD 3 graphs'!$A233),DAY('PADD 3 graphs'!$A233)),'Data PADD 3'!$A$8:$A$278,0), MATCH('PADD 3 graphs'!$B$3,'Data PADD 3'!$A$4:$T$4,0)),D232)</f>
        <v>15106</v>
      </c>
      <c r="E233" s="7">
        <f>_xlfn.IFNA(INDEX('Data PADD 3'!$A$7:$B$500,MATCH(DATE('PADD 3 graphs'!E$4,MONTH('PADD 3 graphs'!$A233),DAY('PADD 3 graphs'!$A233)),'Data PADD 3'!$A$8:$A$278,0), MATCH('PADD 3 graphs'!$B$3,'Data PADD 3'!$A$4:$T$4,0)),E232)</f>
        <v>19821</v>
      </c>
      <c r="F233" s="7">
        <f>_xlfn.IFNA(INDEX('Data PADD 3'!$A$7:$B$500,MATCH(DATE('PADD 3 graphs'!F$4,MONTH('PADD 3 graphs'!$A233),DAY('PADD 3 graphs'!$A233)),'Data PADD 3'!$A$8:$A$278,0), MATCH('PADD 3 graphs'!$B$3,'Data PADD 3'!$A$4:$T$4,0)),F232)</f>
        <v>17492</v>
      </c>
      <c r="G233" s="12">
        <f>_xlfn.IFNA(INDEX('Data PADD 3'!$A$8:$B$500,MATCH(DATE('PADD 3 graphs'!G$4,MONTH('PADD 3 graphs'!$A233),DAY('PADD 3 graphs'!$A233)),'Data PADD 3'!$A$8:$A$278,0), MATCH('PADD 3 graphs'!$B$3,'Data PADD 3'!$A$4:$T$4,0)),G232)</f>
        <v>12282</v>
      </c>
      <c r="H233" s="12">
        <f t="shared" si="9"/>
        <v>15106</v>
      </c>
      <c r="I233" s="7">
        <f t="shared" si="10"/>
        <v>21185</v>
      </c>
      <c r="J233" s="7">
        <f t="shared" si="11"/>
        <v>6079</v>
      </c>
    </row>
    <row r="234" spans="1:10">
      <c r="A234" s="9">
        <v>45428</v>
      </c>
      <c r="B234" s="7">
        <f>_xlfn.IFNA(INDEX('Data PADD 3'!$A$7:$B$500,MATCH(DATE('PADD 3 graphs'!B$4,MONTH('PADD 3 graphs'!$A234),DAY('PADD 3 graphs'!$A234)),'Data PADD 3'!$A$8:$A$278,0), MATCH('PADD 3 graphs'!$B$3,'Data PADD 3'!$A$4:$T$4,0)),B233)</f>
        <v>21185</v>
      </c>
      <c r="C234" s="7">
        <f>_xlfn.IFNA(INDEX('Data PADD 3'!$A$7:$B$500,MATCH(DATE('PADD 3 graphs'!C$4,MONTH('PADD 3 graphs'!$A234),DAY('PADD 3 graphs'!$A234)),'Data PADD 3'!$A$8:$A$278,0), MATCH('PADD 3 graphs'!$B$3,'Data PADD 3'!$A$4:$T$4,0)),C233)</f>
        <v>18517</v>
      </c>
      <c r="D234" s="7">
        <f>_xlfn.IFNA(INDEX('Data PADD 3'!$A$7:$B$500,MATCH(DATE('PADD 3 graphs'!D$4,MONTH('PADD 3 graphs'!$A234),DAY('PADD 3 graphs'!$A234)),'Data PADD 3'!$A$8:$A$278,0), MATCH('PADD 3 graphs'!$B$3,'Data PADD 3'!$A$4:$T$4,0)),D233)</f>
        <v>15106</v>
      </c>
      <c r="E234" s="7">
        <f>_xlfn.IFNA(INDEX('Data PADD 3'!$A$7:$B$500,MATCH(DATE('PADD 3 graphs'!E$4,MONTH('PADD 3 graphs'!$A234),DAY('PADD 3 graphs'!$A234)),'Data PADD 3'!$A$8:$A$278,0), MATCH('PADD 3 graphs'!$B$3,'Data PADD 3'!$A$4:$T$4,0)),E233)</f>
        <v>19821</v>
      </c>
      <c r="F234" s="7">
        <f>_xlfn.IFNA(INDEX('Data PADD 3'!$A$7:$B$500,MATCH(DATE('PADD 3 graphs'!F$4,MONTH('PADD 3 graphs'!$A234),DAY('PADD 3 graphs'!$A234)),'Data PADD 3'!$A$8:$A$278,0), MATCH('PADD 3 graphs'!$B$3,'Data PADD 3'!$A$4:$T$4,0)),F233)</f>
        <v>17492</v>
      </c>
      <c r="G234" s="12">
        <f>_xlfn.IFNA(INDEX('Data PADD 3'!$A$8:$B$500,MATCH(DATE('PADD 3 graphs'!G$4,MONTH('PADD 3 graphs'!$A234),DAY('PADD 3 graphs'!$A234)),'Data PADD 3'!$A$8:$A$278,0), MATCH('PADD 3 graphs'!$B$3,'Data PADD 3'!$A$4:$T$4,0)),G233)</f>
        <v>13054</v>
      </c>
      <c r="H234" s="12">
        <f t="shared" si="9"/>
        <v>15106</v>
      </c>
      <c r="I234" s="7">
        <f t="shared" si="10"/>
        <v>21185</v>
      </c>
      <c r="J234" s="7">
        <f t="shared" si="11"/>
        <v>6079</v>
      </c>
    </row>
    <row r="235" spans="1:10">
      <c r="A235" s="9">
        <v>45427</v>
      </c>
      <c r="B235" s="7">
        <f>_xlfn.IFNA(INDEX('Data PADD 3'!$A$7:$B$500,MATCH(DATE('PADD 3 graphs'!B$4,MONTH('PADD 3 graphs'!$A235),DAY('PADD 3 graphs'!$A235)),'Data PADD 3'!$A$8:$A$278,0), MATCH('PADD 3 graphs'!$B$3,'Data PADD 3'!$A$4:$T$4,0)),B234)</f>
        <v>20936</v>
      </c>
      <c r="C235" s="7">
        <f>_xlfn.IFNA(INDEX('Data PADD 3'!$A$7:$B$500,MATCH(DATE('PADD 3 graphs'!C$4,MONTH('PADD 3 graphs'!$A235),DAY('PADD 3 graphs'!$A235)),'Data PADD 3'!$A$8:$A$278,0), MATCH('PADD 3 graphs'!$B$3,'Data PADD 3'!$A$4:$T$4,0)),C234)</f>
        <v>18517</v>
      </c>
      <c r="D235" s="7">
        <f>_xlfn.IFNA(INDEX('Data PADD 3'!$A$7:$B$500,MATCH(DATE('PADD 3 graphs'!D$4,MONTH('PADD 3 graphs'!$A235),DAY('PADD 3 graphs'!$A235)),'Data PADD 3'!$A$8:$A$278,0), MATCH('PADD 3 graphs'!$B$3,'Data PADD 3'!$A$4:$T$4,0)),D234)</f>
        <v>15106</v>
      </c>
      <c r="E235" s="7">
        <f>_xlfn.IFNA(INDEX('Data PADD 3'!$A$7:$B$500,MATCH(DATE('PADD 3 graphs'!E$4,MONTH('PADD 3 graphs'!$A235),DAY('PADD 3 graphs'!$A235)),'Data PADD 3'!$A$8:$A$278,0), MATCH('PADD 3 graphs'!$B$3,'Data PADD 3'!$A$4:$T$4,0)),E234)</f>
        <v>19821</v>
      </c>
      <c r="F235" s="7">
        <f>_xlfn.IFNA(INDEX('Data PADD 3'!$A$7:$B$500,MATCH(DATE('PADD 3 graphs'!F$4,MONTH('PADD 3 graphs'!$A235),DAY('PADD 3 graphs'!$A235)),'Data PADD 3'!$A$8:$A$278,0), MATCH('PADD 3 graphs'!$B$3,'Data PADD 3'!$A$4:$T$4,0)),F234)</f>
        <v>17492</v>
      </c>
      <c r="G235" s="12">
        <f>_xlfn.IFNA(INDEX('Data PADD 3'!$A$8:$B$500,MATCH(DATE('PADD 3 graphs'!G$4,MONTH('PADD 3 graphs'!$A235),DAY('PADD 3 graphs'!$A235)),'Data PADD 3'!$A$8:$A$278,0), MATCH('PADD 3 graphs'!$B$3,'Data PADD 3'!$A$4:$T$4,0)),G234)</f>
        <v>13054</v>
      </c>
      <c r="H235" s="12">
        <f t="shared" si="9"/>
        <v>15106</v>
      </c>
      <c r="I235" s="7">
        <f t="shared" si="10"/>
        <v>20936</v>
      </c>
      <c r="J235" s="7">
        <f t="shared" si="11"/>
        <v>5830</v>
      </c>
    </row>
    <row r="236" spans="1:10">
      <c r="A236" s="9">
        <v>45426</v>
      </c>
      <c r="B236" s="7">
        <f>_xlfn.IFNA(INDEX('Data PADD 3'!$A$7:$B$500,MATCH(DATE('PADD 3 graphs'!B$4,MONTH('PADD 3 graphs'!$A236),DAY('PADD 3 graphs'!$A236)),'Data PADD 3'!$A$8:$A$278,0), MATCH('PADD 3 graphs'!$B$3,'Data PADD 3'!$A$4:$T$4,0)),B235)</f>
        <v>20936</v>
      </c>
      <c r="C236" s="7">
        <f>_xlfn.IFNA(INDEX('Data PADD 3'!$A$7:$B$500,MATCH(DATE('PADD 3 graphs'!C$4,MONTH('PADD 3 graphs'!$A236),DAY('PADD 3 graphs'!$A236)),'Data PADD 3'!$A$8:$A$278,0), MATCH('PADD 3 graphs'!$B$3,'Data PADD 3'!$A$4:$T$4,0)),C235)</f>
        <v>18613</v>
      </c>
      <c r="D236" s="7">
        <f>_xlfn.IFNA(INDEX('Data PADD 3'!$A$7:$B$500,MATCH(DATE('PADD 3 graphs'!D$4,MONTH('PADD 3 graphs'!$A236),DAY('PADD 3 graphs'!$A236)),'Data PADD 3'!$A$8:$A$278,0), MATCH('PADD 3 graphs'!$B$3,'Data PADD 3'!$A$4:$T$4,0)),D235)</f>
        <v>15106</v>
      </c>
      <c r="E236" s="7">
        <f>_xlfn.IFNA(INDEX('Data PADD 3'!$A$7:$B$500,MATCH(DATE('PADD 3 graphs'!E$4,MONTH('PADD 3 graphs'!$A236),DAY('PADD 3 graphs'!$A236)),'Data PADD 3'!$A$8:$A$278,0), MATCH('PADD 3 graphs'!$B$3,'Data PADD 3'!$A$4:$T$4,0)),E235)</f>
        <v>19821</v>
      </c>
      <c r="F236" s="7">
        <f>_xlfn.IFNA(INDEX('Data PADD 3'!$A$7:$B$500,MATCH(DATE('PADD 3 graphs'!F$4,MONTH('PADD 3 graphs'!$A236),DAY('PADD 3 graphs'!$A236)),'Data PADD 3'!$A$8:$A$278,0), MATCH('PADD 3 graphs'!$B$3,'Data PADD 3'!$A$4:$T$4,0)),F235)</f>
        <v>17492</v>
      </c>
      <c r="G236" s="12">
        <f>_xlfn.IFNA(INDEX('Data PADD 3'!$A$8:$B$500,MATCH(DATE('PADD 3 graphs'!G$4,MONTH('PADD 3 graphs'!$A236),DAY('PADD 3 graphs'!$A236)),'Data PADD 3'!$A$8:$A$278,0), MATCH('PADD 3 graphs'!$B$3,'Data PADD 3'!$A$4:$T$4,0)),G235)</f>
        <v>13054</v>
      </c>
      <c r="H236" s="12">
        <f t="shared" si="9"/>
        <v>15106</v>
      </c>
      <c r="I236" s="7">
        <f t="shared" si="10"/>
        <v>20936</v>
      </c>
      <c r="J236" s="7">
        <f t="shared" si="11"/>
        <v>5830</v>
      </c>
    </row>
    <row r="237" spans="1:10">
      <c r="A237" s="9">
        <v>45425</v>
      </c>
      <c r="B237" s="7">
        <f>_xlfn.IFNA(INDEX('Data PADD 3'!$A$7:$B$500,MATCH(DATE('PADD 3 graphs'!B$4,MONTH('PADD 3 graphs'!$A237),DAY('PADD 3 graphs'!$A237)),'Data PADD 3'!$A$8:$A$278,0), MATCH('PADD 3 graphs'!$B$3,'Data PADD 3'!$A$4:$T$4,0)),B236)</f>
        <v>20936</v>
      </c>
      <c r="C237" s="7">
        <f>_xlfn.IFNA(INDEX('Data PADD 3'!$A$7:$B$500,MATCH(DATE('PADD 3 graphs'!C$4,MONTH('PADD 3 graphs'!$A237),DAY('PADD 3 graphs'!$A237)),'Data PADD 3'!$A$8:$A$278,0), MATCH('PADD 3 graphs'!$B$3,'Data PADD 3'!$A$4:$T$4,0)),C236)</f>
        <v>18613</v>
      </c>
      <c r="D237" s="7">
        <f>_xlfn.IFNA(INDEX('Data PADD 3'!$A$7:$B$500,MATCH(DATE('PADD 3 graphs'!D$4,MONTH('PADD 3 graphs'!$A237),DAY('PADD 3 graphs'!$A237)),'Data PADD 3'!$A$8:$A$278,0), MATCH('PADD 3 graphs'!$B$3,'Data PADD 3'!$A$4:$T$4,0)),D236)</f>
        <v>16120</v>
      </c>
      <c r="E237" s="7">
        <f>_xlfn.IFNA(INDEX('Data PADD 3'!$A$7:$B$500,MATCH(DATE('PADD 3 graphs'!E$4,MONTH('PADD 3 graphs'!$A237),DAY('PADD 3 graphs'!$A237)),'Data PADD 3'!$A$8:$A$278,0), MATCH('PADD 3 graphs'!$B$3,'Data PADD 3'!$A$4:$T$4,0)),E236)</f>
        <v>19821</v>
      </c>
      <c r="F237" s="7">
        <f>_xlfn.IFNA(INDEX('Data PADD 3'!$A$7:$B$500,MATCH(DATE('PADD 3 graphs'!F$4,MONTH('PADD 3 graphs'!$A237),DAY('PADD 3 graphs'!$A237)),'Data PADD 3'!$A$8:$A$278,0), MATCH('PADD 3 graphs'!$B$3,'Data PADD 3'!$A$4:$T$4,0)),F236)</f>
        <v>17492</v>
      </c>
      <c r="G237" s="12">
        <f>_xlfn.IFNA(INDEX('Data PADD 3'!$A$8:$B$500,MATCH(DATE('PADD 3 graphs'!G$4,MONTH('PADD 3 graphs'!$A237),DAY('PADD 3 graphs'!$A237)),'Data PADD 3'!$A$8:$A$278,0), MATCH('PADD 3 graphs'!$B$3,'Data PADD 3'!$A$4:$T$4,0)),G236)</f>
        <v>13054</v>
      </c>
      <c r="H237" s="12">
        <f t="shared" si="9"/>
        <v>16120</v>
      </c>
      <c r="I237" s="7">
        <f t="shared" si="10"/>
        <v>20936</v>
      </c>
      <c r="J237" s="7">
        <f t="shared" si="11"/>
        <v>4816</v>
      </c>
    </row>
    <row r="238" spans="1:10">
      <c r="A238" s="9">
        <v>45424</v>
      </c>
      <c r="B238" s="7">
        <f>_xlfn.IFNA(INDEX('Data PADD 3'!$A$7:$B$500,MATCH(DATE('PADD 3 graphs'!B$4,MONTH('PADD 3 graphs'!$A238),DAY('PADD 3 graphs'!$A238)),'Data PADD 3'!$A$8:$A$278,0), MATCH('PADD 3 graphs'!$B$3,'Data PADD 3'!$A$4:$T$4,0)),B237)</f>
        <v>20936</v>
      </c>
      <c r="C238" s="7">
        <f>_xlfn.IFNA(INDEX('Data PADD 3'!$A$7:$B$500,MATCH(DATE('PADD 3 graphs'!C$4,MONTH('PADD 3 graphs'!$A238),DAY('PADD 3 graphs'!$A238)),'Data PADD 3'!$A$8:$A$278,0), MATCH('PADD 3 graphs'!$B$3,'Data PADD 3'!$A$4:$T$4,0)),C237)</f>
        <v>18613</v>
      </c>
      <c r="D238" s="7">
        <f>_xlfn.IFNA(INDEX('Data PADD 3'!$A$7:$B$500,MATCH(DATE('PADD 3 graphs'!D$4,MONTH('PADD 3 graphs'!$A238),DAY('PADD 3 graphs'!$A238)),'Data PADD 3'!$A$8:$A$278,0), MATCH('PADD 3 graphs'!$B$3,'Data PADD 3'!$A$4:$T$4,0)),D237)</f>
        <v>16120</v>
      </c>
      <c r="E238" s="7">
        <f>_xlfn.IFNA(INDEX('Data PADD 3'!$A$7:$B$500,MATCH(DATE('PADD 3 graphs'!E$4,MONTH('PADD 3 graphs'!$A238),DAY('PADD 3 graphs'!$A238)),'Data PADD 3'!$A$8:$A$278,0), MATCH('PADD 3 graphs'!$B$3,'Data PADD 3'!$A$4:$T$4,0)),E237)</f>
        <v>19893</v>
      </c>
      <c r="F238" s="7">
        <f>_xlfn.IFNA(INDEX('Data PADD 3'!$A$7:$B$500,MATCH(DATE('PADD 3 graphs'!F$4,MONTH('PADD 3 graphs'!$A238),DAY('PADD 3 graphs'!$A238)),'Data PADD 3'!$A$8:$A$278,0), MATCH('PADD 3 graphs'!$B$3,'Data PADD 3'!$A$4:$T$4,0)),F237)</f>
        <v>17492</v>
      </c>
      <c r="G238" s="12">
        <f>_xlfn.IFNA(INDEX('Data PADD 3'!$A$8:$B$500,MATCH(DATE('PADD 3 graphs'!G$4,MONTH('PADD 3 graphs'!$A238),DAY('PADD 3 graphs'!$A238)),'Data PADD 3'!$A$8:$A$278,0), MATCH('PADD 3 graphs'!$B$3,'Data PADD 3'!$A$4:$T$4,0)),G237)</f>
        <v>13054</v>
      </c>
      <c r="H238" s="12">
        <f t="shared" si="9"/>
        <v>16120</v>
      </c>
      <c r="I238" s="7">
        <f t="shared" si="10"/>
        <v>20936</v>
      </c>
      <c r="J238" s="7">
        <f t="shared" si="11"/>
        <v>4816</v>
      </c>
    </row>
    <row r="239" spans="1:10">
      <c r="A239" s="9">
        <v>45423</v>
      </c>
      <c r="B239" s="7">
        <f>_xlfn.IFNA(INDEX('Data PADD 3'!$A$7:$B$500,MATCH(DATE('PADD 3 graphs'!B$4,MONTH('PADD 3 graphs'!$A239),DAY('PADD 3 graphs'!$A239)),'Data PADD 3'!$A$8:$A$278,0), MATCH('PADD 3 graphs'!$B$3,'Data PADD 3'!$A$4:$T$4,0)),B238)</f>
        <v>20936</v>
      </c>
      <c r="C239" s="7">
        <f>_xlfn.IFNA(INDEX('Data PADD 3'!$A$7:$B$500,MATCH(DATE('PADD 3 graphs'!C$4,MONTH('PADD 3 graphs'!$A239),DAY('PADD 3 graphs'!$A239)),'Data PADD 3'!$A$8:$A$278,0), MATCH('PADD 3 graphs'!$B$3,'Data PADD 3'!$A$4:$T$4,0)),C238)</f>
        <v>18613</v>
      </c>
      <c r="D239" s="7">
        <f>_xlfn.IFNA(INDEX('Data PADD 3'!$A$7:$B$500,MATCH(DATE('PADD 3 graphs'!D$4,MONTH('PADD 3 graphs'!$A239),DAY('PADD 3 graphs'!$A239)),'Data PADD 3'!$A$8:$A$278,0), MATCH('PADD 3 graphs'!$B$3,'Data PADD 3'!$A$4:$T$4,0)),D238)</f>
        <v>16120</v>
      </c>
      <c r="E239" s="7">
        <f>_xlfn.IFNA(INDEX('Data PADD 3'!$A$7:$B$500,MATCH(DATE('PADD 3 graphs'!E$4,MONTH('PADD 3 graphs'!$A239),DAY('PADD 3 graphs'!$A239)),'Data PADD 3'!$A$8:$A$278,0), MATCH('PADD 3 graphs'!$B$3,'Data PADD 3'!$A$4:$T$4,0)),E238)</f>
        <v>19893</v>
      </c>
      <c r="F239" s="7">
        <f>_xlfn.IFNA(INDEX('Data PADD 3'!$A$7:$B$500,MATCH(DATE('PADD 3 graphs'!F$4,MONTH('PADD 3 graphs'!$A239),DAY('PADD 3 graphs'!$A239)),'Data PADD 3'!$A$8:$A$278,0), MATCH('PADD 3 graphs'!$B$3,'Data PADD 3'!$A$4:$T$4,0)),F238)</f>
        <v>17492</v>
      </c>
      <c r="G239" s="12">
        <f>_xlfn.IFNA(INDEX('Data PADD 3'!$A$8:$B$500,MATCH(DATE('PADD 3 graphs'!G$4,MONTH('PADD 3 graphs'!$A239),DAY('PADD 3 graphs'!$A239)),'Data PADD 3'!$A$8:$A$278,0), MATCH('PADD 3 graphs'!$B$3,'Data PADD 3'!$A$4:$T$4,0)),G238)</f>
        <v>13054</v>
      </c>
      <c r="H239" s="12">
        <f t="shared" si="9"/>
        <v>16120</v>
      </c>
      <c r="I239" s="7">
        <f t="shared" si="10"/>
        <v>20936</v>
      </c>
      <c r="J239" s="7">
        <f t="shared" si="11"/>
        <v>4816</v>
      </c>
    </row>
    <row r="240" spans="1:10">
      <c r="A240" s="9">
        <v>45422</v>
      </c>
      <c r="B240" s="7">
        <f>_xlfn.IFNA(INDEX('Data PADD 3'!$A$7:$B$500,MATCH(DATE('PADD 3 graphs'!B$4,MONTH('PADD 3 graphs'!$A240),DAY('PADD 3 graphs'!$A240)),'Data PADD 3'!$A$8:$A$278,0), MATCH('PADD 3 graphs'!$B$3,'Data PADD 3'!$A$4:$T$4,0)),B239)</f>
        <v>20936</v>
      </c>
      <c r="C240" s="7">
        <f>_xlfn.IFNA(INDEX('Data PADD 3'!$A$7:$B$500,MATCH(DATE('PADD 3 graphs'!C$4,MONTH('PADD 3 graphs'!$A240),DAY('PADD 3 graphs'!$A240)),'Data PADD 3'!$A$8:$A$278,0), MATCH('PADD 3 graphs'!$B$3,'Data PADD 3'!$A$4:$T$4,0)),C239)</f>
        <v>18613</v>
      </c>
      <c r="D240" s="7">
        <f>_xlfn.IFNA(INDEX('Data PADD 3'!$A$7:$B$500,MATCH(DATE('PADD 3 graphs'!D$4,MONTH('PADD 3 graphs'!$A240),DAY('PADD 3 graphs'!$A240)),'Data PADD 3'!$A$8:$A$278,0), MATCH('PADD 3 graphs'!$B$3,'Data PADD 3'!$A$4:$T$4,0)),D239)</f>
        <v>16120</v>
      </c>
      <c r="E240" s="7">
        <f>_xlfn.IFNA(INDEX('Data PADD 3'!$A$7:$B$500,MATCH(DATE('PADD 3 graphs'!E$4,MONTH('PADD 3 graphs'!$A240),DAY('PADD 3 graphs'!$A240)),'Data PADD 3'!$A$8:$A$278,0), MATCH('PADD 3 graphs'!$B$3,'Data PADD 3'!$A$4:$T$4,0)),E239)</f>
        <v>19893</v>
      </c>
      <c r="F240" s="7">
        <f>_xlfn.IFNA(INDEX('Data PADD 3'!$A$7:$B$500,MATCH(DATE('PADD 3 graphs'!F$4,MONTH('PADD 3 graphs'!$A240),DAY('PADD 3 graphs'!$A240)),'Data PADD 3'!$A$8:$A$278,0), MATCH('PADD 3 graphs'!$B$3,'Data PADD 3'!$A$4:$T$4,0)),F239)</f>
        <v>17810</v>
      </c>
      <c r="G240" s="12">
        <f>_xlfn.IFNA(INDEX('Data PADD 3'!$A$8:$B$500,MATCH(DATE('PADD 3 graphs'!G$4,MONTH('PADD 3 graphs'!$A240),DAY('PADD 3 graphs'!$A240)),'Data PADD 3'!$A$8:$A$278,0), MATCH('PADD 3 graphs'!$B$3,'Data PADD 3'!$A$4:$T$4,0)),G239)</f>
        <v>13054</v>
      </c>
      <c r="H240" s="12">
        <f t="shared" si="9"/>
        <v>16120</v>
      </c>
      <c r="I240" s="7">
        <f t="shared" si="10"/>
        <v>20936</v>
      </c>
      <c r="J240" s="7">
        <f t="shared" si="11"/>
        <v>4816</v>
      </c>
    </row>
    <row r="241" spans="1:10">
      <c r="A241" s="9">
        <v>45421</v>
      </c>
      <c r="B241" s="7">
        <f>_xlfn.IFNA(INDEX('Data PADD 3'!$A$7:$B$500,MATCH(DATE('PADD 3 graphs'!B$4,MONTH('PADD 3 graphs'!$A241),DAY('PADD 3 graphs'!$A241)),'Data PADD 3'!$A$8:$A$278,0), MATCH('PADD 3 graphs'!$B$3,'Data PADD 3'!$A$4:$T$4,0)),B240)</f>
        <v>20936</v>
      </c>
      <c r="C241" s="7">
        <f>_xlfn.IFNA(INDEX('Data PADD 3'!$A$7:$B$500,MATCH(DATE('PADD 3 graphs'!C$4,MONTH('PADD 3 graphs'!$A241),DAY('PADD 3 graphs'!$A241)),'Data PADD 3'!$A$8:$A$278,0), MATCH('PADD 3 graphs'!$B$3,'Data PADD 3'!$A$4:$T$4,0)),C240)</f>
        <v>18613</v>
      </c>
      <c r="D241" s="7">
        <f>_xlfn.IFNA(INDEX('Data PADD 3'!$A$7:$B$500,MATCH(DATE('PADD 3 graphs'!D$4,MONTH('PADD 3 graphs'!$A241),DAY('PADD 3 graphs'!$A241)),'Data PADD 3'!$A$8:$A$278,0), MATCH('PADD 3 graphs'!$B$3,'Data PADD 3'!$A$4:$T$4,0)),D240)</f>
        <v>16120</v>
      </c>
      <c r="E241" s="7">
        <f>_xlfn.IFNA(INDEX('Data PADD 3'!$A$7:$B$500,MATCH(DATE('PADD 3 graphs'!E$4,MONTH('PADD 3 graphs'!$A241),DAY('PADD 3 graphs'!$A241)),'Data PADD 3'!$A$8:$A$278,0), MATCH('PADD 3 graphs'!$B$3,'Data PADD 3'!$A$4:$T$4,0)),E240)</f>
        <v>19893</v>
      </c>
      <c r="F241" s="7">
        <f>_xlfn.IFNA(INDEX('Data PADD 3'!$A$7:$B$500,MATCH(DATE('PADD 3 graphs'!F$4,MONTH('PADD 3 graphs'!$A241),DAY('PADD 3 graphs'!$A241)),'Data PADD 3'!$A$8:$A$278,0), MATCH('PADD 3 graphs'!$B$3,'Data PADD 3'!$A$4:$T$4,0)),F240)</f>
        <v>17810</v>
      </c>
      <c r="G241" s="12">
        <f>_xlfn.IFNA(INDEX('Data PADD 3'!$A$8:$B$500,MATCH(DATE('PADD 3 graphs'!G$4,MONTH('PADD 3 graphs'!$A241),DAY('PADD 3 graphs'!$A241)),'Data PADD 3'!$A$8:$A$278,0), MATCH('PADD 3 graphs'!$B$3,'Data PADD 3'!$A$4:$T$4,0)),G240)</f>
        <v>13448</v>
      </c>
      <c r="H241" s="12">
        <f t="shared" si="9"/>
        <v>16120</v>
      </c>
      <c r="I241" s="7">
        <f t="shared" si="10"/>
        <v>20936</v>
      </c>
      <c r="J241" s="7">
        <f t="shared" si="11"/>
        <v>4816</v>
      </c>
    </row>
    <row r="242" spans="1:10">
      <c r="A242" s="9">
        <v>45420</v>
      </c>
      <c r="B242" s="7">
        <f>_xlfn.IFNA(INDEX('Data PADD 3'!$A$7:$B$500,MATCH(DATE('PADD 3 graphs'!B$4,MONTH('PADD 3 graphs'!$A242),DAY('PADD 3 graphs'!$A242)),'Data PADD 3'!$A$8:$A$278,0), MATCH('PADD 3 graphs'!$B$3,'Data PADD 3'!$A$4:$T$4,0)),B241)</f>
        <v>20717</v>
      </c>
      <c r="C242" s="7">
        <f>_xlfn.IFNA(INDEX('Data PADD 3'!$A$7:$B$500,MATCH(DATE('PADD 3 graphs'!C$4,MONTH('PADD 3 graphs'!$A242),DAY('PADD 3 graphs'!$A242)),'Data PADD 3'!$A$8:$A$278,0), MATCH('PADD 3 graphs'!$B$3,'Data PADD 3'!$A$4:$T$4,0)),C241)</f>
        <v>18613</v>
      </c>
      <c r="D242" s="7">
        <f>_xlfn.IFNA(INDEX('Data PADD 3'!$A$7:$B$500,MATCH(DATE('PADD 3 graphs'!D$4,MONTH('PADD 3 graphs'!$A242),DAY('PADD 3 graphs'!$A242)),'Data PADD 3'!$A$8:$A$278,0), MATCH('PADD 3 graphs'!$B$3,'Data PADD 3'!$A$4:$T$4,0)),D241)</f>
        <v>16120</v>
      </c>
      <c r="E242" s="7">
        <f>_xlfn.IFNA(INDEX('Data PADD 3'!$A$7:$B$500,MATCH(DATE('PADD 3 graphs'!E$4,MONTH('PADD 3 graphs'!$A242),DAY('PADD 3 graphs'!$A242)),'Data PADD 3'!$A$8:$A$278,0), MATCH('PADD 3 graphs'!$B$3,'Data PADD 3'!$A$4:$T$4,0)),E241)</f>
        <v>19893</v>
      </c>
      <c r="F242" s="7">
        <f>_xlfn.IFNA(INDEX('Data PADD 3'!$A$7:$B$500,MATCH(DATE('PADD 3 graphs'!F$4,MONTH('PADD 3 graphs'!$A242),DAY('PADD 3 graphs'!$A242)),'Data PADD 3'!$A$8:$A$278,0), MATCH('PADD 3 graphs'!$B$3,'Data PADD 3'!$A$4:$T$4,0)),F241)</f>
        <v>17810</v>
      </c>
      <c r="G242" s="12">
        <f>_xlfn.IFNA(INDEX('Data PADD 3'!$A$8:$B$500,MATCH(DATE('PADD 3 graphs'!G$4,MONTH('PADD 3 graphs'!$A242),DAY('PADD 3 graphs'!$A242)),'Data PADD 3'!$A$8:$A$278,0), MATCH('PADD 3 graphs'!$B$3,'Data PADD 3'!$A$4:$T$4,0)),G241)</f>
        <v>13448</v>
      </c>
      <c r="H242" s="12">
        <f t="shared" si="9"/>
        <v>16120</v>
      </c>
      <c r="I242" s="7">
        <f t="shared" si="10"/>
        <v>20717</v>
      </c>
      <c r="J242" s="7">
        <f t="shared" si="11"/>
        <v>4597</v>
      </c>
    </row>
    <row r="243" spans="1:10">
      <c r="A243" s="9">
        <v>45419</v>
      </c>
      <c r="B243" s="7">
        <f>_xlfn.IFNA(INDEX('Data PADD 3'!$A$7:$B$500,MATCH(DATE('PADD 3 graphs'!B$4,MONTH('PADD 3 graphs'!$A243),DAY('PADD 3 graphs'!$A243)),'Data PADD 3'!$A$8:$A$278,0), MATCH('PADD 3 graphs'!$B$3,'Data PADD 3'!$A$4:$T$4,0)),B242)</f>
        <v>20717</v>
      </c>
      <c r="C243" s="7">
        <f>_xlfn.IFNA(INDEX('Data PADD 3'!$A$7:$B$500,MATCH(DATE('PADD 3 graphs'!C$4,MONTH('PADD 3 graphs'!$A243),DAY('PADD 3 graphs'!$A243)),'Data PADD 3'!$A$8:$A$278,0), MATCH('PADD 3 graphs'!$B$3,'Data PADD 3'!$A$4:$T$4,0)),C242)</f>
        <v>17462</v>
      </c>
      <c r="D243" s="7">
        <f>_xlfn.IFNA(INDEX('Data PADD 3'!$A$7:$B$500,MATCH(DATE('PADD 3 graphs'!D$4,MONTH('PADD 3 graphs'!$A243),DAY('PADD 3 graphs'!$A243)),'Data PADD 3'!$A$8:$A$278,0), MATCH('PADD 3 graphs'!$B$3,'Data PADD 3'!$A$4:$T$4,0)),D242)</f>
        <v>16120</v>
      </c>
      <c r="E243" s="7">
        <f>_xlfn.IFNA(INDEX('Data PADD 3'!$A$7:$B$500,MATCH(DATE('PADD 3 graphs'!E$4,MONTH('PADD 3 graphs'!$A243),DAY('PADD 3 graphs'!$A243)),'Data PADD 3'!$A$8:$A$278,0), MATCH('PADD 3 graphs'!$B$3,'Data PADD 3'!$A$4:$T$4,0)),E242)</f>
        <v>19893</v>
      </c>
      <c r="F243" s="7">
        <f>_xlfn.IFNA(INDEX('Data PADD 3'!$A$7:$B$500,MATCH(DATE('PADD 3 graphs'!F$4,MONTH('PADD 3 graphs'!$A243),DAY('PADD 3 graphs'!$A243)),'Data PADD 3'!$A$8:$A$278,0), MATCH('PADD 3 graphs'!$B$3,'Data PADD 3'!$A$4:$T$4,0)),F242)</f>
        <v>17810</v>
      </c>
      <c r="G243" s="12">
        <f>_xlfn.IFNA(INDEX('Data PADD 3'!$A$8:$B$500,MATCH(DATE('PADD 3 graphs'!G$4,MONTH('PADD 3 graphs'!$A243),DAY('PADD 3 graphs'!$A243)),'Data PADD 3'!$A$8:$A$278,0), MATCH('PADD 3 graphs'!$B$3,'Data PADD 3'!$A$4:$T$4,0)),G242)</f>
        <v>13448</v>
      </c>
      <c r="H243" s="12">
        <f t="shared" si="9"/>
        <v>16120</v>
      </c>
      <c r="I243" s="7">
        <f t="shared" si="10"/>
        <v>20717</v>
      </c>
      <c r="J243" s="7">
        <f t="shared" si="11"/>
        <v>4597</v>
      </c>
    </row>
    <row r="244" spans="1:10">
      <c r="A244" s="9">
        <v>45418</v>
      </c>
      <c r="B244" s="7">
        <f>_xlfn.IFNA(INDEX('Data PADD 3'!$A$7:$B$500,MATCH(DATE('PADD 3 graphs'!B$4,MONTH('PADD 3 graphs'!$A244),DAY('PADD 3 graphs'!$A244)),'Data PADD 3'!$A$8:$A$278,0), MATCH('PADD 3 graphs'!$B$3,'Data PADD 3'!$A$4:$T$4,0)),B243)</f>
        <v>20717</v>
      </c>
      <c r="C244" s="7">
        <f>_xlfn.IFNA(INDEX('Data PADD 3'!$A$7:$B$500,MATCH(DATE('PADD 3 graphs'!C$4,MONTH('PADD 3 graphs'!$A244),DAY('PADD 3 graphs'!$A244)),'Data PADD 3'!$A$8:$A$278,0), MATCH('PADD 3 graphs'!$B$3,'Data PADD 3'!$A$4:$T$4,0)),C243)</f>
        <v>17462</v>
      </c>
      <c r="D244" s="7">
        <f>_xlfn.IFNA(INDEX('Data PADD 3'!$A$7:$B$500,MATCH(DATE('PADD 3 graphs'!D$4,MONTH('PADD 3 graphs'!$A244),DAY('PADD 3 graphs'!$A244)),'Data PADD 3'!$A$8:$A$278,0), MATCH('PADD 3 graphs'!$B$3,'Data PADD 3'!$A$4:$T$4,0)),D243)</f>
        <v>17923</v>
      </c>
      <c r="E244" s="7">
        <f>_xlfn.IFNA(INDEX('Data PADD 3'!$A$7:$B$500,MATCH(DATE('PADD 3 graphs'!E$4,MONTH('PADD 3 graphs'!$A244),DAY('PADD 3 graphs'!$A244)),'Data PADD 3'!$A$8:$A$278,0), MATCH('PADD 3 graphs'!$B$3,'Data PADD 3'!$A$4:$T$4,0)),E243)</f>
        <v>19893</v>
      </c>
      <c r="F244" s="7">
        <f>_xlfn.IFNA(INDEX('Data PADD 3'!$A$7:$B$500,MATCH(DATE('PADD 3 graphs'!F$4,MONTH('PADD 3 graphs'!$A244),DAY('PADD 3 graphs'!$A244)),'Data PADD 3'!$A$8:$A$278,0), MATCH('PADD 3 graphs'!$B$3,'Data PADD 3'!$A$4:$T$4,0)),F243)</f>
        <v>17810</v>
      </c>
      <c r="G244" s="12">
        <f>_xlfn.IFNA(INDEX('Data PADD 3'!$A$8:$B$500,MATCH(DATE('PADD 3 graphs'!G$4,MONTH('PADD 3 graphs'!$A244),DAY('PADD 3 graphs'!$A244)),'Data PADD 3'!$A$8:$A$278,0), MATCH('PADD 3 graphs'!$B$3,'Data PADD 3'!$A$4:$T$4,0)),G243)</f>
        <v>13448</v>
      </c>
      <c r="H244" s="12">
        <f t="shared" si="9"/>
        <v>17462</v>
      </c>
      <c r="I244" s="7">
        <f t="shared" si="10"/>
        <v>20717</v>
      </c>
      <c r="J244" s="7">
        <f t="shared" si="11"/>
        <v>3255</v>
      </c>
    </row>
    <row r="245" spans="1:10">
      <c r="A245" s="9">
        <v>45417</v>
      </c>
      <c r="B245" s="7">
        <f>_xlfn.IFNA(INDEX('Data PADD 3'!$A$7:$B$500,MATCH(DATE('PADD 3 graphs'!B$4,MONTH('PADD 3 graphs'!$A245),DAY('PADD 3 graphs'!$A245)),'Data PADD 3'!$A$8:$A$278,0), MATCH('PADD 3 graphs'!$B$3,'Data PADD 3'!$A$4:$T$4,0)),B244)</f>
        <v>20717</v>
      </c>
      <c r="C245" s="7">
        <f>_xlfn.IFNA(INDEX('Data PADD 3'!$A$7:$B$500,MATCH(DATE('PADD 3 graphs'!C$4,MONTH('PADD 3 graphs'!$A245),DAY('PADD 3 graphs'!$A245)),'Data PADD 3'!$A$8:$A$278,0), MATCH('PADD 3 graphs'!$B$3,'Data PADD 3'!$A$4:$T$4,0)),C244)</f>
        <v>17462</v>
      </c>
      <c r="D245" s="7">
        <f>_xlfn.IFNA(INDEX('Data PADD 3'!$A$7:$B$500,MATCH(DATE('PADD 3 graphs'!D$4,MONTH('PADD 3 graphs'!$A245),DAY('PADD 3 graphs'!$A245)),'Data PADD 3'!$A$8:$A$278,0), MATCH('PADD 3 graphs'!$B$3,'Data PADD 3'!$A$4:$T$4,0)),D244)</f>
        <v>17923</v>
      </c>
      <c r="E245" s="7">
        <f>_xlfn.IFNA(INDEX('Data PADD 3'!$A$7:$B$500,MATCH(DATE('PADD 3 graphs'!E$4,MONTH('PADD 3 graphs'!$A245),DAY('PADD 3 graphs'!$A245)),'Data PADD 3'!$A$8:$A$278,0), MATCH('PADD 3 graphs'!$B$3,'Data PADD 3'!$A$4:$T$4,0)),E244)</f>
        <v>19775</v>
      </c>
      <c r="F245" s="7">
        <f>_xlfn.IFNA(INDEX('Data PADD 3'!$A$7:$B$500,MATCH(DATE('PADD 3 graphs'!F$4,MONTH('PADD 3 graphs'!$A245),DAY('PADD 3 graphs'!$A245)),'Data PADD 3'!$A$8:$A$278,0), MATCH('PADD 3 graphs'!$B$3,'Data PADD 3'!$A$4:$T$4,0)),F244)</f>
        <v>17810</v>
      </c>
      <c r="G245" s="12">
        <f>_xlfn.IFNA(INDEX('Data PADD 3'!$A$8:$B$500,MATCH(DATE('PADD 3 graphs'!G$4,MONTH('PADD 3 graphs'!$A245),DAY('PADD 3 graphs'!$A245)),'Data PADD 3'!$A$8:$A$278,0), MATCH('PADD 3 graphs'!$B$3,'Data PADD 3'!$A$4:$T$4,0)),G244)</f>
        <v>13448</v>
      </c>
      <c r="H245" s="12">
        <f t="shared" si="9"/>
        <v>17462</v>
      </c>
      <c r="I245" s="7">
        <f t="shared" si="10"/>
        <v>20717</v>
      </c>
      <c r="J245" s="7">
        <f t="shared" si="11"/>
        <v>3255</v>
      </c>
    </row>
    <row r="246" spans="1:10">
      <c r="A246" s="9">
        <v>45416</v>
      </c>
      <c r="B246" s="7">
        <f>_xlfn.IFNA(INDEX('Data PADD 3'!$A$7:$B$500,MATCH(DATE('PADD 3 graphs'!B$4,MONTH('PADD 3 graphs'!$A246),DAY('PADD 3 graphs'!$A246)),'Data PADD 3'!$A$8:$A$278,0), MATCH('PADD 3 graphs'!$B$3,'Data PADD 3'!$A$4:$T$4,0)),B245)</f>
        <v>20717</v>
      </c>
      <c r="C246" s="7">
        <f>_xlfn.IFNA(INDEX('Data PADD 3'!$A$7:$B$500,MATCH(DATE('PADD 3 graphs'!C$4,MONTH('PADD 3 graphs'!$A246),DAY('PADD 3 graphs'!$A246)),'Data PADD 3'!$A$8:$A$278,0), MATCH('PADD 3 graphs'!$B$3,'Data PADD 3'!$A$4:$T$4,0)),C245)</f>
        <v>17462</v>
      </c>
      <c r="D246" s="7">
        <f>_xlfn.IFNA(INDEX('Data PADD 3'!$A$7:$B$500,MATCH(DATE('PADD 3 graphs'!D$4,MONTH('PADD 3 graphs'!$A246),DAY('PADD 3 graphs'!$A246)),'Data PADD 3'!$A$8:$A$278,0), MATCH('PADD 3 graphs'!$B$3,'Data PADD 3'!$A$4:$T$4,0)),D245)</f>
        <v>17923</v>
      </c>
      <c r="E246" s="7">
        <f>_xlfn.IFNA(INDEX('Data PADD 3'!$A$7:$B$500,MATCH(DATE('PADD 3 graphs'!E$4,MONTH('PADD 3 graphs'!$A246),DAY('PADD 3 graphs'!$A246)),'Data PADD 3'!$A$8:$A$278,0), MATCH('PADD 3 graphs'!$B$3,'Data PADD 3'!$A$4:$T$4,0)),E245)</f>
        <v>19775</v>
      </c>
      <c r="F246" s="7">
        <f>_xlfn.IFNA(INDEX('Data PADD 3'!$A$7:$B$500,MATCH(DATE('PADD 3 graphs'!F$4,MONTH('PADD 3 graphs'!$A246),DAY('PADD 3 graphs'!$A246)),'Data PADD 3'!$A$8:$A$278,0), MATCH('PADD 3 graphs'!$B$3,'Data PADD 3'!$A$4:$T$4,0)),F245)</f>
        <v>17810</v>
      </c>
      <c r="G246" s="12">
        <f>_xlfn.IFNA(INDEX('Data PADD 3'!$A$8:$B$500,MATCH(DATE('PADD 3 graphs'!G$4,MONTH('PADD 3 graphs'!$A246),DAY('PADD 3 graphs'!$A246)),'Data PADD 3'!$A$8:$A$278,0), MATCH('PADD 3 graphs'!$B$3,'Data PADD 3'!$A$4:$T$4,0)),G245)</f>
        <v>13448</v>
      </c>
      <c r="H246" s="12">
        <f t="shared" si="9"/>
        <v>17462</v>
      </c>
      <c r="I246" s="7">
        <f t="shared" si="10"/>
        <v>20717</v>
      </c>
      <c r="J246" s="7">
        <f t="shared" si="11"/>
        <v>3255</v>
      </c>
    </row>
    <row r="247" spans="1:10">
      <c r="A247" s="9">
        <v>45415</v>
      </c>
      <c r="B247" s="7">
        <f>_xlfn.IFNA(INDEX('Data PADD 3'!$A$7:$B$500,MATCH(DATE('PADD 3 graphs'!B$4,MONTH('PADD 3 graphs'!$A247),DAY('PADD 3 graphs'!$A247)),'Data PADD 3'!$A$8:$A$278,0), MATCH('PADD 3 graphs'!$B$3,'Data PADD 3'!$A$4:$T$4,0)),B246)</f>
        <v>20717</v>
      </c>
      <c r="C247" s="7">
        <f>_xlfn.IFNA(INDEX('Data PADD 3'!$A$7:$B$500,MATCH(DATE('PADD 3 graphs'!C$4,MONTH('PADD 3 graphs'!$A247),DAY('PADD 3 graphs'!$A247)),'Data PADD 3'!$A$8:$A$278,0), MATCH('PADD 3 graphs'!$B$3,'Data PADD 3'!$A$4:$T$4,0)),C246)</f>
        <v>17462</v>
      </c>
      <c r="D247" s="7">
        <f>_xlfn.IFNA(INDEX('Data PADD 3'!$A$7:$B$500,MATCH(DATE('PADD 3 graphs'!D$4,MONTH('PADD 3 graphs'!$A247),DAY('PADD 3 graphs'!$A247)),'Data PADD 3'!$A$8:$A$278,0), MATCH('PADD 3 graphs'!$B$3,'Data PADD 3'!$A$4:$T$4,0)),D246)</f>
        <v>17923</v>
      </c>
      <c r="E247" s="7">
        <f>_xlfn.IFNA(INDEX('Data PADD 3'!$A$7:$B$500,MATCH(DATE('PADD 3 graphs'!E$4,MONTH('PADD 3 graphs'!$A247),DAY('PADD 3 graphs'!$A247)),'Data PADD 3'!$A$8:$A$278,0), MATCH('PADD 3 graphs'!$B$3,'Data PADD 3'!$A$4:$T$4,0)),E246)</f>
        <v>19775</v>
      </c>
      <c r="F247" s="7">
        <f>_xlfn.IFNA(INDEX('Data PADD 3'!$A$7:$B$500,MATCH(DATE('PADD 3 graphs'!F$4,MONTH('PADD 3 graphs'!$A247),DAY('PADD 3 graphs'!$A247)),'Data PADD 3'!$A$8:$A$278,0), MATCH('PADD 3 graphs'!$B$3,'Data PADD 3'!$A$4:$T$4,0)),F246)</f>
        <v>17489</v>
      </c>
      <c r="G247" s="12">
        <f>_xlfn.IFNA(INDEX('Data PADD 3'!$A$8:$B$500,MATCH(DATE('PADD 3 graphs'!G$4,MONTH('PADD 3 graphs'!$A247),DAY('PADD 3 graphs'!$A247)),'Data PADD 3'!$A$8:$A$278,0), MATCH('PADD 3 graphs'!$B$3,'Data PADD 3'!$A$4:$T$4,0)),G246)</f>
        <v>13448</v>
      </c>
      <c r="H247" s="12">
        <f t="shared" si="9"/>
        <v>17462</v>
      </c>
      <c r="I247" s="7">
        <f t="shared" si="10"/>
        <v>20717</v>
      </c>
      <c r="J247" s="7">
        <f t="shared" si="11"/>
        <v>3255</v>
      </c>
    </row>
    <row r="248" spans="1:10">
      <c r="A248" s="9">
        <v>45414</v>
      </c>
      <c r="B248" s="7">
        <f>_xlfn.IFNA(INDEX('Data PADD 3'!$A$7:$B$500,MATCH(DATE('PADD 3 graphs'!B$4,MONTH('PADD 3 graphs'!$A248),DAY('PADD 3 graphs'!$A248)),'Data PADD 3'!$A$8:$A$278,0), MATCH('PADD 3 graphs'!$B$3,'Data PADD 3'!$A$4:$T$4,0)),B247)</f>
        <v>20717</v>
      </c>
      <c r="C248" s="7">
        <f>_xlfn.IFNA(INDEX('Data PADD 3'!$A$7:$B$500,MATCH(DATE('PADD 3 graphs'!C$4,MONTH('PADD 3 graphs'!$A248),DAY('PADD 3 graphs'!$A248)),'Data PADD 3'!$A$8:$A$278,0), MATCH('PADD 3 graphs'!$B$3,'Data PADD 3'!$A$4:$T$4,0)),C247)</f>
        <v>17462</v>
      </c>
      <c r="D248" s="7">
        <f>_xlfn.IFNA(INDEX('Data PADD 3'!$A$7:$B$500,MATCH(DATE('PADD 3 graphs'!D$4,MONTH('PADD 3 graphs'!$A248),DAY('PADD 3 graphs'!$A248)),'Data PADD 3'!$A$8:$A$278,0), MATCH('PADD 3 graphs'!$B$3,'Data PADD 3'!$A$4:$T$4,0)),D247)</f>
        <v>17923</v>
      </c>
      <c r="E248" s="7">
        <f>_xlfn.IFNA(INDEX('Data PADD 3'!$A$7:$B$500,MATCH(DATE('PADD 3 graphs'!E$4,MONTH('PADD 3 graphs'!$A248),DAY('PADD 3 graphs'!$A248)),'Data PADD 3'!$A$8:$A$278,0), MATCH('PADD 3 graphs'!$B$3,'Data PADD 3'!$A$4:$T$4,0)),E247)</f>
        <v>19775</v>
      </c>
      <c r="F248" s="7">
        <f>_xlfn.IFNA(INDEX('Data PADD 3'!$A$7:$B$500,MATCH(DATE('PADD 3 graphs'!F$4,MONTH('PADD 3 graphs'!$A248),DAY('PADD 3 graphs'!$A248)),'Data PADD 3'!$A$8:$A$278,0), MATCH('PADD 3 graphs'!$B$3,'Data PADD 3'!$A$4:$T$4,0)),F247)</f>
        <v>17489</v>
      </c>
      <c r="G248" s="12">
        <f>_xlfn.IFNA(INDEX('Data PADD 3'!$A$8:$B$500,MATCH(DATE('PADD 3 graphs'!G$4,MONTH('PADD 3 graphs'!$A248),DAY('PADD 3 graphs'!$A248)),'Data PADD 3'!$A$8:$A$278,0), MATCH('PADD 3 graphs'!$B$3,'Data PADD 3'!$A$4:$T$4,0)),G247)</f>
        <v>14044</v>
      </c>
      <c r="H248" s="12">
        <f t="shared" si="9"/>
        <v>17462</v>
      </c>
      <c r="I248" s="7">
        <f t="shared" si="10"/>
        <v>20717</v>
      </c>
      <c r="J248" s="7">
        <f t="shared" si="11"/>
        <v>3255</v>
      </c>
    </row>
    <row r="249" spans="1:10">
      <c r="A249" s="9">
        <v>45413</v>
      </c>
      <c r="B249" s="7">
        <f>_xlfn.IFNA(INDEX('Data PADD 3'!$A$7:$B$500,MATCH(DATE('PADD 3 graphs'!B$4,MONTH('PADD 3 graphs'!$A249),DAY('PADD 3 graphs'!$A249)),'Data PADD 3'!$A$8:$A$278,0), MATCH('PADD 3 graphs'!$B$3,'Data PADD 3'!$A$4:$T$4,0)),B248)</f>
        <v>20935</v>
      </c>
      <c r="C249" s="7">
        <f>_xlfn.IFNA(INDEX('Data PADD 3'!$A$7:$B$500,MATCH(DATE('PADD 3 graphs'!C$4,MONTH('PADD 3 graphs'!$A249),DAY('PADD 3 graphs'!$A249)),'Data PADD 3'!$A$8:$A$278,0), MATCH('PADD 3 graphs'!$B$3,'Data PADD 3'!$A$4:$T$4,0)),C248)</f>
        <v>17462</v>
      </c>
      <c r="D249" s="7">
        <f>_xlfn.IFNA(INDEX('Data PADD 3'!$A$7:$B$500,MATCH(DATE('PADD 3 graphs'!D$4,MONTH('PADD 3 graphs'!$A249),DAY('PADD 3 graphs'!$A249)),'Data PADD 3'!$A$8:$A$278,0), MATCH('PADD 3 graphs'!$B$3,'Data PADD 3'!$A$4:$T$4,0)),D248)</f>
        <v>17923</v>
      </c>
      <c r="E249" s="7">
        <f>_xlfn.IFNA(INDEX('Data PADD 3'!$A$7:$B$500,MATCH(DATE('PADD 3 graphs'!E$4,MONTH('PADD 3 graphs'!$A249),DAY('PADD 3 graphs'!$A249)),'Data PADD 3'!$A$8:$A$278,0), MATCH('PADD 3 graphs'!$B$3,'Data PADD 3'!$A$4:$T$4,0)),E248)</f>
        <v>19775</v>
      </c>
      <c r="F249" s="7">
        <f>_xlfn.IFNA(INDEX('Data PADD 3'!$A$7:$B$500,MATCH(DATE('PADD 3 graphs'!F$4,MONTH('PADD 3 graphs'!$A249),DAY('PADD 3 graphs'!$A249)),'Data PADD 3'!$A$8:$A$278,0), MATCH('PADD 3 graphs'!$B$3,'Data PADD 3'!$A$4:$T$4,0)),F248)</f>
        <v>17489</v>
      </c>
      <c r="G249" s="12">
        <f>_xlfn.IFNA(INDEX('Data PADD 3'!$A$8:$B$500,MATCH(DATE('PADD 3 graphs'!G$4,MONTH('PADD 3 graphs'!$A249),DAY('PADD 3 graphs'!$A249)),'Data PADD 3'!$A$8:$A$278,0), MATCH('PADD 3 graphs'!$B$3,'Data PADD 3'!$A$4:$T$4,0)),G248)</f>
        <v>14044</v>
      </c>
      <c r="H249" s="12">
        <f t="shared" si="9"/>
        <v>17462</v>
      </c>
      <c r="I249" s="7">
        <f t="shared" si="10"/>
        <v>20935</v>
      </c>
      <c r="J249" s="7">
        <f t="shared" si="11"/>
        <v>3473</v>
      </c>
    </row>
    <row r="250" spans="1:10">
      <c r="A250" s="9">
        <v>45412</v>
      </c>
      <c r="B250" s="7">
        <f>_xlfn.IFNA(INDEX('Data PADD 3'!$A$7:$B$500,MATCH(DATE('PADD 3 graphs'!B$4,MONTH('PADD 3 graphs'!$A250),DAY('PADD 3 graphs'!$A250)),'Data PADD 3'!$A$8:$A$278,0), MATCH('PADD 3 graphs'!$B$3,'Data PADD 3'!$A$4:$T$4,0)),B249)</f>
        <v>20935</v>
      </c>
      <c r="C250" s="7">
        <f>_xlfn.IFNA(INDEX('Data PADD 3'!$A$7:$B$500,MATCH(DATE('PADD 3 graphs'!C$4,MONTH('PADD 3 graphs'!$A250),DAY('PADD 3 graphs'!$A250)),'Data PADD 3'!$A$8:$A$278,0), MATCH('PADD 3 graphs'!$B$3,'Data PADD 3'!$A$4:$T$4,0)),C249)</f>
        <v>17521</v>
      </c>
      <c r="D250" s="7">
        <f>_xlfn.IFNA(INDEX('Data PADD 3'!$A$7:$B$500,MATCH(DATE('PADD 3 graphs'!D$4,MONTH('PADD 3 graphs'!$A250),DAY('PADD 3 graphs'!$A250)),'Data PADD 3'!$A$8:$A$278,0), MATCH('PADD 3 graphs'!$B$3,'Data PADD 3'!$A$4:$T$4,0)),D249)</f>
        <v>17923</v>
      </c>
      <c r="E250" s="7">
        <f>_xlfn.IFNA(INDEX('Data PADD 3'!$A$7:$B$500,MATCH(DATE('PADD 3 graphs'!E$4,MONTH('PADD 3 graphs'!$A250),DAY('PADD 3 graphs'!$A250)),'Data PADD 3'!$A$8:$A$278,0), MATCH('PADD 3 graphs'!$B$3,'Data PADD 3'!$A$4:$T$4,0)),E249)</f>
        <v>19775</v>
      </c>
      <c r="F250" s="7">
        <f>_xlfn.IFNA(INDEX('Data PADD 3'!$A$7:$B$500,MATCH(DATE('PADD 3 graphs'!F$4,MONTH('PADD 3 graphs'!$A250),DAY('PADD 3 graphs'!$A250)),'Data PADD 3'!$A$8:$A$278,0), MATCH('PADD 3 graphs'!$B$3,'Data PADD 3'!$A$4:$T$4,0)),F249)</f>
        <v>17489</v>
      </c>
      <c r="G250" s="12">
        <f>_xlfn.IFNA(INDEX('Data PADD 3'!$A$8:$B$500,MATCH(DATE('PADD 3 graphs'!G$4,MONTH('PADD 3 graphs'!$A250),DAY('PADD 3 graphs'!$A250)),'Data PADD 3'!$A$8:$A$278,0), MATCH('PADD 3 graphs'!$B$3,'Data PADD 3'!$A$4:$T$4,0)),G249)</f>
        <v>14044</v>
      </c>
      <c r="H250" s="12">
        <f t="shared" si="9"/>
        <v>17489</v>
      </c>
      <c r="I250" s="7">
        <f t="shared" si="10"/>
        <v>20935</v>
      </c>
      <c r="J250" s="7">
        <f t="shared" si="11"/>
        <v>3446</v>
      </c>
    </row>
    <row r="251" spans="1:10">
      <c r="A251" s="9">
        <v>45411</v>
      </c>
      <c r="B251" s="7">
        <f>_xlfn.IFNA(INDEX('Data PADD 3'!$A$7:$B$500,MATCH(DATE('PADD 3 graphs'!B$4,MONTH('PADD 3 graphs'!$A251),DAY('PADD 3 graphs'!$A251)),'Data PADD 3'!$A$8:$A$278,0), MATCH('PADD 3 graphs'!$B$3,'Data PADD 3'!$A$4:$T$4,0)),B250)</f>
        <v>20935</v>
      </c>
      <c r="C251" s="7">
        <f>_xlfn.IFNA(INDEX('Data PADD 3'!$A$7:$B$500,MATCH(DATE('PADD 3 graphs'!C$4,MONTH('PADD 3 graphs'!$A251),DAY('PADD 3 graphs'!$A251)),'Data PADD 3'!$A$8:$A$278,0), MATCH('PADD 3 graphs'!$B$3,'Data PADD 3'!$A$4:$T$4,0)),C250)</f>
        <v>17521</v>
      </c>
      <c r="D251" s="7">
        <f>_xlfn.IFNA(INDEX('Data PADD 3'!$A$7:$B$500,MATCH(DATE('PADD 3 graphs'!D$4,MONTH('PADD 3 graphs'!$A251),DAY('PADD 3 graphs'!$A251)),'Data PADD 3'!$A$8:$A$278,0), MATCH('PADD 3 graphs'!$B$3,'Data PADD 3'!$A$4:$T$4,0)),D250)</f>
        <v>17170</v>
      </c>
      <c r="E251" s="7">
        <f>_xlfn.IFNA(INDEX('Data PADD 3'!$A$7:$B$500,MATCH(DATE('PADD 3 graphs'!E$4,MONTH('PADD 3 graphs'!$A251),DAY('PADD 3 graphs'!$A251)),'Data PADD 3'!$A$8:$A$278,0), MATCH('PADD 3 graphs'!$B$3,'Data PADD 3'!$A$4:$T$4,0)),E250)</f>
        <v>19775</v>
      </c>
      <c r="F251" s="7">
        <f>_xlfn.IFNA(INDEX('Data PADD 3'!$A$7:$B$500,MATCH(DATE('PADD 3 graphs'!F$4,MONTH('PADD 3 graphs'!$A251),DAY('PADD 3 graphs'!$A251)),'Data PADD 3'!$A$8:$A$278,0), MATCH('PADD 3 graphs'!$B$3,'Data PADD 3'!$A$4:$T$4,0)),F250)</f>
        <v>17489</v>
      </c>
      <c r="G251" s="12">
        <f>_xlfn.IFNA(INDEX('Data PADD 3'!$A$8:$B$500,MATCH(DATE('PADD 3 graphs'!G$4,MONTH('PADD 3 graphs'!$A251),DAY('PADD 3 graphs'!$A251)),'Data PADD 3'!$A$8:$A$278,0), MATCH('PADD 3 graphs'!$B$3,'Data PADD 3'!$A$4:$T$4,0)),G250)</f>
        <v>14044</v>
      </c>
      <c r="H251" s="12">
        <f t="shared" si="9"/>
        <v>17170</v>
      </c>
      <c r="I251" s="7">
        <f t="shared" si="10"/>
        <v>20935</v>
      </c>
      <c r="J251" s="7">
        <f t="shared" si="11"/>
        <v>3765</v>
      </c>
    </row>
    <row r="252" spans="1:10">
      <c r="A252" s="9">
        <v>45410</v>
      </c>
      <c r="B252" s="7">
        <f>_xlfn.IFNA(INDEX('Data PADD 3'!$A$7:$B$500,MATCH(DATE('PADD 3 graphs'!B$4,MONTH('PADD 3 graphs'!$A252),DAY('PADD 3 graphs'!$A252)),'Data PADD 3'!$A$8:$A$278,0), MATCH('PADD 3 graphs'!$B$3,'Data PADD 3'!$A$4:$T$4,0)),B251)</f>
        <v>20935</v>
      </c>
      <c r="C252" s="7">
        <f>_xlfn.IFNA(INDEX('Data PADD 3'!$A$7:$B$500,MATCH(DATE('PADD 3 graphs'!C$4,MONTH('PADD 3 graphs'!$A252),DAY('PADD 3 graphs'!$A252)),'Data PADD 3'!$A$8:$A$278,0), MATCH('PADD 3 graphs'!$B$3,'Data PADD 3'!$A$4:$T$4,0)),C251)</f>
        <v>17521</v>
      </c>
      <c r="D252" s="7">
        <f>_xlfn.IFNA(INDEX('Data PADD 3'!$A$7:$B$500,MATCH(DATE('PADD 3 graphs'!D$4,MONTH('PADD 3 graphs'!$A252),DAY('PADD 3 graphs'!$A252)),'Data PADD 3'!$A$8:$A$278,0), MATCH('PADD 3 graphs'!$B$3,'Data PADD 3'!$A$4:$T$4,0)),D251)</f>
        <v>17170</v>
      </c>
      <c r="E252" s="7">
        <f>_xlfn.IFNA(INDEX('Data PADD 3'!$A$7:$B$500,MATCH(DATE('PADD 3 graphs'!E$4,MONTH('PADD 3 graphs'!$A252),DAY('PADD 3 graphs'!$A252)),'Data PADD 3'!$A$8:$A$278,0), MATCH('PADD 3 graphs'!$B$3,'Data PADD 3'!$A$4:$T$4,0)),E251)</f>
        <v>20812</v>
      </c>
      <c r="F252" s="7">
        <f>_xlfn.IFNA(INDEX('Data PADD 3'!$A$7:$B$500,MATCH(DATE('PADD 3 graphs'!F$4,MONTH('PADD 3 graphs'!$A252),DAY('PADD 3 graphs'!$A252)),'Data PADD 3'!$A$8:$A$278,0), MATCH('PADD 3 graphs'!$B$3,'Data PADD 3'!$A$4:$T$4,0)),F251)</f>
        <v>17489</v>
      </c>
      <c r="G252" s="12">
        <f>_xlfn.IFNA(INDEX('Data PADD 3'!$A$8:$B$500,MATCH(DATE('PADD 3 graphs'!G$4,MONTH('PADD 3 graphs'!$A252),DAY('PADD 3 graphs'!$A252)),'Data PADD 3'!$A$8:$A$278,0), MATCH('PADD 3 graphs'!$B$3,'Data PADD 3'!$A$4:$T$4,0)),G251)</f>
        <v>14044</v>
      </c>
      <c r="H252" s="12">
        <f t="shared" si="9"/>
        <v>17170</v>
      </c>
      <c r="I252" s="7">
        <f t="shared" si="10"/>
        <v>20935</v>
      </c>
      <c r="J252" s="7">
        <f t="shared" si="11"/>
        <v>3765</v>
      </c>
    </row>
    <row r="253" spans="1:10">
      <c r="A253" s="9">
        <v>45409</v>
      </c>
      <c r="B253" s="7">
        <f>_xlfn.IFNA(INDEX('Data PADD 3'!$A$7:$B$500,MATCH(DATE('PADD 3 graphs'!B$4,MONTH('PADD 3 graphs'!$A253),DAY('PADD 3 graphs'!$A253)),'Data PADD 3'!$A$8:$A$278,0), MATCH('PADD 3 graphs'!$B$3,'Data PADD 3'!$A$4:$T$4,0)),B252)</f>
        <v>20935</v>
      </c>
      <c r="C253" s="7">
        <f>_xlfn.IFNA(INDEX('Data PADD 3'!$A$7:$B$500,MATCH(DATE('PADD 3 graphs'!C$4,MONTH('PADD 3 graphs'!$A253),DAY('PADD 3 graphs'!$A253)),'Data PADD 3'!$A$8:$A$278,0), MATCH('PADD 3 graphs'!$B$3,'Data PADD 3'!$A$4:$T$4,0)),C252)</f>
        <v>17521</v>
      </c>
      <c r="D253" s="7">
        <f>_xlfn.IFNA(INDEX('Data PADD 3'!$A$7:$B$500,MATCH(DATE('PADD 3 graphs'!D$4,MONTH('PADD 3 graphs'!$A253),DAY('PADD 3 graphs'!$A253)),'Data PADD 3'!$A$8:$A$278,0), MATCH('PADD 3 graphs'!$B$3,'Data PADD 3'!$A$4:$T$4,0)),D252)</f>
        <v>17170</v>
      </c>
      <c r="E253" s="7">
        <f>_xlfn.IFNA(INDEX('Data PADD 3'!$A$7:$B$500,MATCH(DATE('PADD 3 graphs'!E$4,MONTH('PADD 3 graphs'!$A253),DAY('PADD 3 graphs'!$A253)),'Data PADD 3'!$A$8:$A$278,0), MATCH('PADD 3 graphs'!$B$3,'Data PADD 3'!$A$4:$T$4,0)),E252)</f>
        <v>20812</v>
      </c>
      <c r="F253" s="7">
        <f>_xlfn.IFNA(INDEX('Data PADD 3'!$A$7:$B$500,MATCH(DATE('PADD 3 graphs'!F$4,MONTH('PADD 3 graphs'!$A253),DAY('PADD 3 graphs'!$A253)),'Data PADD 3'!$A$8:$A$278,0), MATCH('PADD 3 graphs'!$B$3,'Data PADD 3'!$A$4:$T$4,0)),F252)</f>
        <v>17489</v>
      </c>
      <c r="G253" s="12">
        <f>_xlfn.IFNA(INDEX('Data PADD 3'!$A$8:$B$500,MATCH(DATE('PADD 3 graphs'!G$4,MONTH('PADD 3 graphs'!$A253),DAY('PADD 3 graphs'!$A253)),'Data PADD 3'!$A$8:$A$278,0), MATCH('PADD 3 graphs'!$B$3,'Data PADD 3'!$A$4:$T$4,0)),G252)</f>
        <v>14044</v>
      </c>
      <c r="H253" s="12">
        <f t="shared" si="9"/>
        <v>17170</v>
      </c>
      <c r="I253" s="7">
        <f t="shared" si="10"/>
        <v>20935</v>
      </c>
      <c r="J253" s="7">
        <f t="shared" si="11"/>
        <v>3765</v>
      </c>
    </row>
    <row r="254" spans="1:10">
      <c r="A254" s="9">
        <v>45408</v>
      </c>
      <c r="B254" s="7">
        <f>_xlfn.IFNA(INDEX('Data PADD 3'!$A$7:$B$500,MATCH(DATE('PADD 3 graphs'!B$4,MONTH('PADD 3 graphs'!$A254),DAY('PADD 3 graphs'!$A254)),'Data PADD 3'!$A$8:$A$278,0), MATCH('PADD 3 graphs'!$B$3,'Data PADD 3'!$A$4:$T$4,0)),B253)</f>
        <v>20935</v>
      </c>
      <c r="C254" s="7">
        <f>_xlfn.IFNA(INDEX('Data PADD 3'!$A$7:$B$500,MATCH(DATE('PADD 3 graphs'!C$4,MONTH('PADD 3 graphs'!$A254),DAY('PADD 3 graphs'!$A254)),'Data PADD 3'!$A$8:$A$278,0), MATCH('PADD 3 graphs'!$B$3,'Data PADD 3'!$A$4:$T$4,0)),C253)</f>
        <v>17521</v>
      </c>
      <c r="D254" s="7">
        <f>_xlfn.IFNA(INDEX('Data PADD 3'!$A$7:$B$500,MATCH(DATE('PADD 3 graphs'!D$4,MONTH('PADD 3 graphs'!$A254),DAY('PADD 3 graphs'!$A254)),'Data PADD 3'!$A$8:$A$278,0), MATCH('PADD 3 graphs'!$B$3,'Data PADD 3'!$A$4:$T$4,0)),D253)</f>
        <v>17170</v>
      </c>
      <c r="E254" s="7">
        <f>_xlfn.IFNA(INDEX('Data PADD 3'!$A$7:$B$500,MATCH(DATE('PADD 3 graphs'!E$4,MONTH('PADD 3 graphs'!$A254),DAY('PADD 3 graphs'!$A254)),'Data PADD 3'!$A$8:$A$278,0), MATCH('PADD 3 graphs'!$B$3,'Data PADD 3'!$A$4:$T$4,0)),E253)</f>
        <v>20812</v>
      </c>
      <c r="F254" s="7">
        <f>_xlfn.IFNA(INDEX('Data PADD 3'!$A$7:$B$500,MATCH(DATE('PADD 3 graphs'!F$4,MONTH('PADD 3 graphs'!$A254),DAY('PADD 3 graphs'!$A254)),'Data PADD 3'!$A$8:$A$278,0), MATCH('PADD 3 graphs'!$B$3,'Data PADD 3'!$A$4:$T$4,0)),F253)</f>
        <v>17067</v>
      </c>
      <c r="G254" s="12">
        <f>_xlfn.IFNA(INDEX('Data PADD 3'!$A$8:$B$500,MATCH(DATE('PADD 3 graphs'!G$4,MONTH('PADD 3 graphs'!$A254),DAY('PADD 3 graphs'!$A254)),'Data PADD 3'!$A$8:$A$278,0), MATCH('PADD 3 graphs'!$B$3,'Data PADD 3'!$A$4:$T$4,0)),G253)</f>
        <v>14044</v>
      </c>
      <c r="H254" s="12">
        <f t="shared" si="9"/>
        <v>17067</v>
      </c>
      <c r="I254" s="7">
        <f t="shared" si="10"/>
        <v>20935</v>
      </c>
      <c r="J254" s="7">
        <f t="shared" si="11"/>
        <v>3868</v>
      </c>
    </row>
    <row r="255" spans="1:10">
      <c r="A255" s="9">
        <v>45407</v>
      </c>
      <c r="B255" s="7">
        <f>_xlfn.IFNA(INDEX('Data PADD 3'!$A$7:$B$500,MATCH(DATE('PADD 3 graphs'!B$4,MONTH('PADD 3 graphs'!$A255),DAY('PADD 3 graphs'!$A255)),'Data PADD 3'!$A$8:$A$278,0), MATCH('PADD 3 graphs'!$B$3,'Data PADD 3'!$A$4:$T$4,0)),B254)</f>
        <v>20935</v>
      </c>
      <c r="C255" s="7">
        <f>_xlfn.IFNA(INDEX('Data PADD 3'!$A$7:$B$500,MATCH(DATE('PADD 3 graphs'!C$4,MONTH('PADD 3 graphs'!$A255),DAY('PADD 3 graphs'!$A255)),'Data PADD 3'!$A$8:$A$278,0), MATCH('PADD 3 graphs'!$B$3,'Data PADD 3'!$A$4:$T$4,0)),C254)</f>
        <v>17521</v>
      </c>
      <c r="D255" s="7">
        <f>_xlfn.IFNA(INDEX('Data PADD 3'!$A$7:$B$500,MATCH(DATE('PADD 3 graphs'!D$4,MONTH('PADD 3 graphs'!$A255),DAY('PADD 3 graphs'!$A255)),'Data PADD 3'!$A$8:$A$278,0), MATCH('PADD 3 graphs'!$B$3,'Data PADD 3'!$A$4:$T$4,0)),D254)</f>
        <v>17170</v>
      </c>
      <c r="E255" s="7">
        <f>_xlfn.IFNA(INDEX('Data PADD 3'!$A$7:$B$500,MATCH(DATE('PADD 3 graphs'!E$4,MONTH('PADD 3 graphs'!$A255),DAY('PADD 3 graphs'!$A255)),'Data PADD 3'!$A$8:$A$278,0), MATCH('PADD 3 graphs'!$B$3,'Data PADD 3'!$A$4:$T$4,0)),E254)</f>
        <v>20812</v>
      </c>
      <c r="F255" s="7">
        <f>_xlfn.IFNA(INDEX('Data PADD 3'!$A$7:$B$500,MATCH(DATE('PADD 3 graphs'!F$4,MONTH('PADD 3 graphs'!$A255),DAY('PADD 3 graphs'!$A255)),'Data PADD 3'!$A$8:$A$278,0), MATCH('PADD 3 graphs'!$B$3,'Data PADD 3'!$A$4:$T$4,0)),F254)</f>
        <v>17067</v>
      </c>
      <c r="G255" s="12">
        <f>_xlfn.IFNA(INDEX('Data PADD 3'!$A$8:$B$500,MATCH(DATE('PADD 3 graphs'!G$4,MONTH('PADD 3 graphs'!$A255),DAY('PADD 3 graphs'!$A255)),'Data PADD 3'!$A$8:$A$278,0), MATCH('PADD 3 graphs'!$B$3,'Data PADD 3'!$A$4:$T$4,0)),G254)</f>
        <v>13287</v>
      </c>
      <c r="H255" s="12">
        <f t="shared" si="9"/>
        <v>17067</v>
      </c>
      <c r="I255" s="7">
        <f t="shared" si="10"/>
        <v>20935</v>
      </c>
      <c r="J255" s="7">
        <f t="shared" si="11"/>
        <v>3868</v>
      </c>
    </row>
    <row r="256" spans="1:10">
      <c r="A256" s="9">
        <v>45406</v>
      </c>
      <c r="B256" s="7">
        <f>_xlfn.IFNA(INDEX('Data PADD 3'!$A$7:$B$500,MATCH(DATE('PADD 3 graphs'!B$4,MONTH('PADD 3 graphs'!$A256),DAY('PADD 3 graphs'!$A256)),'Data PADD 3'!$A$8:$A$278,0), MATCH('PADD 3 graphs'!$B$3,'Data PADD 3'!$A$4:$T$4,0)),B255)</f>
        <v>21907</v>
      </c>
      <c r="C256" s="7">
        <f>_xlfn.IFNA(INDEX('Data PADD 3'!$A$7:$B$500,MATCH(DATE('PADD 3 graphs'!C$4,MONTH('PADD 3 graphs'!$A256),DAY('PADD 3 graphs'!$A256)),'Data PADD 3'!$A$8:$A$278,0), MATCH('PADD 3 graphs'!$B$3,'Data PADD 3'!$A$4:$T$4,0)),C255)</f>
        <v>17521</v>
      </c>
      <c r="D256" s="7">
        <f>_xlfn.IFNA(INDEX('Data PADD 3'!$A$7:$B$500,MATCH(DATE('PADD 3 graphs'!D$4,MONTH('PADD 3 graphs'!$A256),DAY('PADD 3 graphs'!$A256)),'Data PADD 3'!$A$8:$A$278,0), MATCH('PADD 3 graphs'!$B$3,'Data PADD 3'!$A$4:$T$4,0)),D255)</f>
        <v>17170</v>
      </c>
      <c r="E256" s="7">
        <f>_xlfn.IFNA(INDEX('Data PADD 3'!$A$7:$B$500,MATCH(DATE('PADD 3 graphs'!E$4,MONTH('PADD 3 graphs'!$A256),DAY('PADD 3 graphs'!$A256)),'Data PADD 3'!$A$8:$A$278,0), MATCH('PADD 3 graphs'!$B$3,'Data PADD 3'!$A$4:$T$4,0)),E255)</f>
        <v>20812</v>
      </c>
      <c r="F256" s="7">
        <f>_xlfn.IFNA(INDEX('Data PADD 3'!$A$7:$B$500,MATCH(DATE('PADD 3 graphs'!F$4,MONTH('PADD 3 graphs'!$A256),DAY('PADD 3 graphs'!$A256)),'Data PADD 3'!$A$8:$A$278,0), MATCH('PADD 3 graphs'!$B$3,'Data PADD 3'!$A$4:$T$4,0)),F255)</f>
        <v>17067</v>
      </c>
      <c r="G256" s="12">
        <f>_xlfn.IFNA(INDEX('Data PADD 3'!$A$8:$B$500,MATCH(DATE('PADD 3 graphs'!G$4,MONTH('PADD 3 graphs'!$A256),DAY('PADD 3 graphs'!$A256)),'Data PADD 3'!$A$8:$A$278,0), MATCH('PADD 3 graphs'!$B$3,'Data PADD 3'!$A$4:$T$4,0)),G255)</f>
        <v>13287</v>
      </c>
      <c r="H256" s="12">
        <f t="shared" si="9"/>
        <v>17067</v>
      </c>
      <c r="I256" s="7">
        <f t="shared" si="10"/>
        <v>21907</v>
      </c>
      <c r="J256" s="7">
        <f t="shared" si="11"/>
        <v>4840</v>
      </c>
    </row>
    <row r="257" spans="1:10">
      <c r="A257" s="9">
        <v>45405</v>
      </c>
      <c r="B257" s="7">
        <f>_xlfn.IFNA(INDEX('Data PADD 3'!$A$7:$B$500,MATCH(DATE('PADD 3 graphs'!B$4,MONTH('PADD 3 graphs'!$A257),DAY('PADD 3 graphs'!$A257)),'Data PADD 3'!$A$8:$A$278,0), MATCH('PADD 3 graphs'!$B$3,'Data PADD 3'!$A$4:$T$4,0)),B256)</f>
        <v>21907</v>
      </c>
      <c r="C257" s="7">
        <f>_xlfn.IFNA(INDEX('Data PADD 3'!$A$7:$B$500,MATCH(DATE('PADD 3 graphs'!C$4,MONTH('PADD 3 graphs'!$A257),DAY('PADD 3 graphs'!$A257)),'Data PADD 3'!$A$8:$A$278,0), MATCH('PADD 3 graphs'!$B$3,'Data PADD 3'!$A$4:$T$4,0)),C256)</f>
        <v>18307</v>
      </c>
      <c r="D257" s="7">
        <f>_xlfn.IFNA(INDEX('Data PADD 3'!$A$7:$B$500,MATCH(DATE('PADD 3 graphs'!D$4,MONTH('PADD 3 graphs'!$A257),DAY('PADD 3 graphs'!$A257)),'Data PADD 3'!$A$8:$A$278,0), MATCH('PADD 3 graphs'!$B$3,'Data PADD 3'!$A$4:$T$4,0)),D256)</f>
        <v>17170</v>
      </c>
      <c r="E257" s="7">
        <f>_xlfn.IFNA(INDEX('Data PADD 3'!$A$7:$B$500,MATCH(DATE('PADD 3 graphs'!E$4,MONTH('PADD 3 graphs'!$A257),DAY('PADD 3 graphs'!$A257)),'Data PADD 3'!$A$8:$A$278,0), MATCH('PADD 3 graphs'!$B$3,'Data PADD 3'!$A$4:$T$4,0)),E256)</f>
        <v>20812</v>
      </c>
      <c r="F257" s="7">
        <f>_xlfn.IFNA(INDEX('Data PADD 3'!$A$7:$B$500,MATCH(DATE('PADD 3 graphs'!F$4,MONTH('PADD 3 graphs'!$A257),DAY('PADD 3 graphs'!$A257)),'Data PADD 3'!$A$8:$A$278,0), MATCH('PADD 3 graphs'!$B$3,'Data PADD 3'!$A$4:$T$4,0)),F256)</f>
        <v>17067</v>
      </c>
      <c r="G257" s="12">
        <f>_xlfn.IFNA(INDEX('Data PADD 3'!$A$8:$B$500,MATCH(DATE('PADD 3 graphs'!G$4,MONTH('PADD 3 graphs'!$A257),DAY('PADD 3 graphs'!$A257)),'Data PADD 3'!$A$8:$A$278,0), MATCH('PADD 3 graphs'!$B$3,'Data PADD 3'!$A$4:$T$4,0)),G256)</f>
        <v>13287</v>
      </c>
      <c r="H257" s="12">
        <f t="shared" si="9"/>
        <v>17067</v>
      </c>
      <c r="I257" s="7">
        <f t="shared" si="10"/>
        <v>21907</v>
      </c>
      <c r="J257" s="7">
        <f t="shared" si="11"/>
        <v>4840</v>
      </c>
    </row>
    <row r="258" spans="1:10">
      <c r="A258" s="9">
        <v>45404</v>
      </c>
      <c r="B258" s="7">
        <f>_xlfn.IFNA(INDEX('Data PADD 3'!$A$7:$B$500,MATCH(DATE('PADD 3 graphs'!B$4,MONTH('PADD 3 graphs'!$A258),DAY('PADD 3 graphs'!$A258)),'Data PADD 3'!$A$8:$A$278,0), MATCH('PADD 3 graphs'!$B$3,'Data PADD 3'!$A$4:$T$4,0)),B257)</f>
        <v>21907</v>
      </c>
      <c r="C258" s="7">
        <f>_xlfn.IFNA(INDEX('Data PADD 3'!$A$7:$B$500,MATCH(DATE('PADD 3 graphs'!C$4,MONTH('PADD 3 graphs'!$A258),DAY('PADD 3 graphs'!$A258)),'Data PADD 3'!$A$8:$A$278,0), MATCH('PADD 3 graphs'!$B$3,'Data PADD 3'!$A$4:$T$4,0)),C257)</f>
        <v>18307</v>
      </c>
      <c r="D258" s="7">
        <f>_xlfn.IFNA(INDEX('Data PADD 3'!$A$7:$B$500,MATCH(DATE('PADD 3 graphs'!D$4,MONTH('PADD 3 graphs'!$A258),DAY('PADD 3 graphs'!$A258)),'Data PADD 3'!$A$8:$A$278,0), MATCH('PADD 3 graphs'!$B$3,'Data PADD 3'!$A$4:$T$4,0)),D257)</f>
        <v>17602</v>
      </c>
      <c r="E258" s="7">
        <f>_xlfn.IFNA(INDEX('Data PADD 3'!$A$7:$B$500,MATCH(DATE('PADD 3 graphs'!E$4,MONTH('PADD 3 graphs'!$A258),DAY('PADD 3 graphs'!$A258)),'Data PADD 3'!$A$8:$A$278,0), MATCH('PADD 3 graphs'!$B$3,'Data PADD 3'!$A$4:$T$4,0)),E257)</f>
        <v>20812</v>
      </c>
      <c r="F258" s="7">
        <f>_xlfn.IFNA(INDEX('Data PADD 3'!$A$7:$B$500,MATCH(DATE('PADD 3 graphs'!F$4,MONTH('PADD 3 graphs'!$A258),DAY('PADD 3 graphs'!$A258)),'Data PADD 3'!$A$8:$A$278,0), MATCH('PADD 3 graphs'!$B$3,'Data PADD 3'!$A$4:$T$4,0)),F257)</f>
        <v>17067</v>
      </c>
      <c r="G258" s="12">
        <f>_xlfn.IFNA(INDEX('Data PADD 3'!$A$8:$B$500,MATCH(DATE('PADD 3 graphs'!G$4,MONTH('PADD 3 graphs'!$A258),DAY('PADD 3 graphs'!$A258)),'Data PADD 3'!$A$8:$A$278,0), MATCH('PADD 3 graphs'!$B$3,'Data PADD 3'!$A$4:$T$4,0)),G257)</f>
        <v>13287</v>
      </c>
      <c r="H258" s="12">
        <f t="shared" si="9"/>
        <v>17067</v>
      </c>
      <c r="I258" s="7">
        <f t="shared" si="10"/>
        <v>21907</v>
      </c>
      <c r="J258" s="7">
        <f t="shared" si="11"/>
        <v>4840</v>
      </c>
    </row>
    <row r="259" spans="1:10">
      <c r="A259" s="9">
        <v>45403</v>
      </c>
      <c r="B259" s="7">
        <f>_xlfn.IFNA(INDEX('Data PADD 3'!$A$7:$B$500,MATCH(DATE('PADD 3 graphs'!B$4,MONTH('PADD 3 graphs'!$A259),DAY('PADD 3 graphs'!$A259)),'Data PADD 3'!$A$8:$A$278,0), MATCH('PADD 3 graphs'!$B$3,'Data PADD 3'!$A$4:$T$4,0)),B258)</f>
        <v>21907</v>
      </c>
      <c r="C259" s="7">
        <f>_xlfn.IFNA(INDEX('Data PADD 3'!$A$7:$B$500,MATCH(DATE('PADD 3 graphs'!C$4,MONTH('PADD 3 graphs'!$A259),DAY('PADD 3 graphs'!$A259)),'Data PADD 3'!$A$8:$A$278,0), MATCH('PADD 3 graphs'!$B$3,'Data PADD 3'!$A$4:$T$4,0)),C258)</f>
        <v>18307</v>
      </c>
      <c r="D259" s="7">
        <f>_xlfn.IFNA(INDEX('Data PADD 3'!$A$7:$B$500,MATCH(DATE('PADD 3 graphs'!D$4,MONTH('PADD 3 graphs'!$A259),DAY('PADD 3 graphs'!$A259)),'Data PADD 3'!$A$8:$A$278,0), MATCH('PADD 3 graphs'!$B$3,'Data PADD 3'!$A$4:$T$4,0)),D258)</f>
        <v>17602</v>
      </c>
      <c r="E259" s="7">
        <f>_xlfn.IFNA(INDEX('Data PADD 3'!$A$7:$B$500,MATCH(DATE('PADD 3 graphs'!E$4,MONTH('PADD 3 graphs'!$A259),DAY('PADD 3 graphs'!$A259)),'Data PADD 3'!$A$8:$A$278,0), MATCH('PADD 3 graphs'!$B$3,'Data PADD 3'!$A$4:$T$4,0)),E258)</f>
        <v>19464</v>
      </c>
      <c r="F259" s="7">
        <f>_xlfn.IFNA(INDEX('Data PADD 3'!$A$7:$B$500,MATCH(DATE('PADD 3 graphs'!F$4,MONTH('PADD 3 graphs'!$A259),DAY('PADD 3 graphs'!$A259)),'Data PADD 3'!$A$8:$A$278,0), MATCH('PADD 3 graphs'!$B$3,'Data PADD 3'!$A$4:$T$4,0)),F258)</f>
        <v>17067</v>
      </c>
      <c r="G259" s="12">
        <f>_xlfn.IFNA(INDEX('Data PADD 3'!$A$8:$B$500,MATCH(DATE('PADD 3 graphs'!G$4,MONTH('PADD 3 graphs'!$A259),DAY('PADD 3 graphs'!$A259)),'Data PADD 3'!$A$8:$A$278,0), MATCH('PADD 3 graphs'!$B$3,'Data PADD 3'!$A$4:$T$4,0)),G258)</f>
        <v>13287</v>
      </c>
      <c r="H259" s="12">
        <f t="shared" si="9"/>
        <v>17067</v>
      </c>
      <c r="I259" s="7">
        <f t="shared" si="10"/>
        <v>21907</v>
      </c>
      <c r="J259" s="7">
        <f t="shared" si="11"/>
        <v>4840</v>
      </c>
    </row>
    <row r="260" spans="1:10">
      <c r="A260" s="9">
        <v>45402</v>
      </c>
      <c r="B260" s="7">
        <f>_xlfn.IFNA(INDEX('Data PADD 3'!$A$7:$B$500,MATCH(DATE('PADD 3 graphs'!B$4,MONTH('PADD 3 graphs'!$A260),DAY('PADD 3 graphs'!$A260)),'Data PADD 3'!$A$8:$A$278,0), MATCH('PADD 3 graphs'!$B$3,'Data PADD 3'!$A$4:$T$4,0)),B259)</f>
        <v>21907</v>
      </c>
      <c r="C260" s="7">
        <f>_xlfn.IFNA(INDEX('Data PADD 3'!$A$7:$B$500,MATCH(DATE('PADD 3 graphs'!C$4,MONTH('PADD 3 graphs'!$A260),DAY('PADD 3 graphs'!$A260)),'Data PADD 3'!$A$8:$A$278,0), MATCH('PADD 3 graphs'!$B$3,'Data PADD 3'!$A$4:$T$4,0)),C259)</f>
        <v>18307</v>
      </c>
      <c r="D260" s="7">
        <f>_xlfn.IFNA(INDEX('Data PADD 3'!$A$7:$B$500,MATCH(DATE('PADD 3 graphs'!D$4,MONTH('PADD 3 graphs'!$A260),DAY('PADD 3 graphs'!$A260)),'Data PADD 3'!$A$8:$A$278,0), MATCH('PADD 3 graphs'!$B$3,'Data PADD 3'!$A$4:$T$4,0)),D259)</f>
        <v>17602</v>
      </c>
      <c r="E260" s="7">
        <f>_xlfn.IFNA(INDEX('Data PADD 3'!$A$7:$B$500,MATCH(DATE('PADD 3 graphs'!E$4,MONTH('PADD 3 graphs'!$A260),DAY('PADD 3 graphs'!$A260)),'Data PADD 3'!$A$8:$A$278,0), MATCH('PADD 3 graphs'!$B$3,'Data PADD 3'!$A$4:$T$4,0)),E259)</f>
        <v>19464</v>
      </c>
      <c r="F260" s="7">
        <f>_xlfn.IFNA(INDEX('Data PADD 3'!$A$7:$B$500,MATCH(DATE('PADD 3 graphs'!F$4,MONTH('PADD 3 graphs'!$A260),DAY('PADD 3 graphs'!$A260)),'Data PADD 3'!$A$8:$A$278,0), MATCH('PADD 3 graphs'!$B$3,'Data PADD 3'!$A$4:$T$4,0)),F259)</f>
        <v>17067</v>
      </c>
      <c r="G260" s="12">
        <f>_xlfn.IFNA(INDEX('Data PADD 3'!$A$8:$B$500,MATCH(DATE('PADD 3 graphs'!G$4,MONTH('PADD 3 graphs'!$A260),DAY('PADD 3 graphs'!$A260)),'Data PADD 3'!$A$8:$A$278,0), MATCH('PADD 3 graphs'!$B$3,'Data PADD 3'!$A$4:$T$4,0)),G259)</f>
        <v>13287</v>
      </c>
      <c r="H260" s="12">
        <f t="shared" si="9"/>
        <v>17067</v>
      </c>
      <c r="I260" s="7">
        <f t="shared" si="10"/>
        <v>21907</v>
      </c>
      <c r="J260" s="7">
        <f t="shared" si="11"/>
        <v>4840</v>
      </c>
    </row>
    <row r="261" spans="1:10">
      <c r="A261" s="9">
        <v>45401</v>
      </c>
      <c r="B261" s="7">
        <f>_xlfn.IFNA(INDEX('Data PADD 3'!$A$7:$B$500,MATCH(DATE('PADD 3 graphs'!B$4,MONTH('PADD 3 graphs'!$A261),DAY('PADD 3 graphs'!$A261)),'Data PADD 3'!$A$8:$A$278,0), MATCH('PADD 3 graphs'!$B$3,'Data PADD 3'!$A$4:$T$4,0)),B260)</f>
        <v>21907</v>
      </c>
      <c r="C261" s="7">
        <f>_xlfn.IFNA(INDEX('Data PADD 3'!$A$7:$B$500,MATCH(DATE('PADD 3 graphs'!C$4,MONTH('PADD 3 graphs'!$A261),DAY('PADD 3 graphs'!$A261)),'Data PADD 3'!$A$8:$A$278,0), MATCH('PADD 3 graphs'!$B$3,'Data PADD 3'!$A$4:$T$4,0)),C260)</f>
        <v>18307</v>
      </c>
      <c r="D261" s="7">
        <f>_xlfn.IFNA(INDEX('Data PADD 3'!$A$7:$B$500,MATCH(DATE('PADD 3 graphs'!D$4,MONTH('PADD 3 graphs'!$A261),DAY('PADD 3 graphs'!$A261)),'Data PADD 3'!$A$8:$A$278,0), MATCH('PADD 3 graphs'!$B$3,'Data PADD 3'!$A$4:$T$4,0)),D260)</f>
        <v>17602</v>
      </c>
      <c r="E261" s="7">
        <f>_xlfn.IFNA(INDEX('Data PADD 3'!$A$7:$B$500,MATCH(DATE('PADD 3 graphs'!E$4,MONTH('PADD 3 graphs'!$A261),DAY('PADD 3 graphs'!$A261)),'Data PADD 3'!$A$8:$A$278,0), MATCH('PADD 3 graphs'!$B$3,'Data PADD 3'!$A$4:$T$4,0)),E260)</f>
        <v>19464</v>
      </c>
      <c r="F261" s="7">
        <f>_xlfn.IFNA(INDEX('Data PADD 3'!$A$7:$B$500,MATCH(DATE('PADD 3 graphs'!F$4,MONTH('PADD 3 graphs'!$A261),DAY('PADD 3 graphs'!$A261)),'Data PADD 3'!$A$8:$A$278,0), MATCH('PADD 3 graphs'!$B$3,'Data PADD 3'!$A$4:$T$4,0)),F260)</f>
        <v>17453</v>
      </c>
      <c r="G261" s="12">
        <f>_xlfn.IFNA(INDEX('Data PADD 3'!$A$8:$B$500,MATCH(DATE('PADD 3 graphs'!G$4,MONTH('PADD 3 graphs'!$A261),DAY('PADD 3 graphs'!$A261)),'Data PADD 3'!$A$8:$A$278,0), MATCH('PADD 3 graphs'!$B$3,'Data PADD 3'!$A$4:$T$4,0)),G260)</f>
        <v>13287</v>
      </c>
      <c r="H261" s="12">
        <f t="shared" si="9"/>
        <v>17453</v>
      </c>
      <c r="I261" s="7">
        <f t="shared" si="10"/>
        <v>21907</v>
      </c>
      <c r="J261" s="7">
        <f t="shared" si="11"/>
        <v>4454</v>
      </c>
    </row>
    <row r="262" spans="1:10">
      <c r="A262" s="9">
        <v>45400</v>
      </c>
      <c r="B262" s="7">
        <f>_xlfn.IFNA(INDEX('Data PADD 3'!$A$7:$B$500,MATCH(DATE('PADD 3 graphs'!B$4,MONTH('PADD 3 graphs'!$A262),DAY('PADD 3 graphs'!$A262)),'Data PADD 3'!$A$8:$A$278,0), MATCH('PADD 3 graphs'!$B$3,'Data PADD 3'!$A$4:$T$4,0)),B261)</f>
        <v>21907</v>
      </c>
      <c r="C262" s="7">
        <f>_xlfn.IFNA(INDEX('Data PADD 3'!$A$7:$B$500,MATCH(DATE('PADD 3 graphs'!C$4,MONTH('PADD 3 graphs'!$A262),DAY('PADD 3 graphs'!$A262)),'Data PADD 3'!$A$8:$A$278,0), MATCH('PADD 3 graphs'!$B$3,'Data PADD 3'!$A$4:$T$4,0)),C261)</f>
        <v>18307</v>
      </c>
      <c r="D262" s="7">
        <f>_xlfn.IFNA(INDEX('Data PADD 3'!$A$7:$B$500,MATCH(DATE('PADD 3 graphs'!D$4,MONTH('PADD 3 graphs'!$A262),DAY('PADD 3 graphs'!$A262)),'Data PADD 3'!$A$8:$A$278,0), MATCH('PADD 3 graphs'!$B$3,'Data PADD 3'!$A$4:$T$4,0)),D261)</f>
        <v>17602</v>
      </c>
      <c r="E262" s="7">
        <f>_xlfn.IFNA(INDEX('Data PADD 3'!$A$7:$B$500,MATCH(DATE('PADD 3 graphs'!E$4,MONTH('PADD 3 graphs'!$A262),DAY('PADD 3 graphs'!$A262)),'Data PADD 3'!$A$8:$A$278,0), MATCH('PADD 3 graphs'!$B$3,'Data PADD 3'!$A$4:$T$4,0)),E261)</f>
        <v>19464</v>
      </c>
      <c r="F262" s="7">
        <f>_xlfn.IFNA(INDEX('Data PADD 3'!$A$7:$B$500,MATCH(DATE('PADD 3 graphs'!F$4,MONTH('PADD 3 graphs'!$A262),DAY('PADD 3 graphs'!$A262)),'Data PADD 3'!$A$8:$A$278,0), MATCH('PADD 3 graphs'!$B$3,'Data PADD 3'!$A$4:$T$4,0)),F261)</f>
        <v>17453</v>
      </c>
      <c r="G262" s="12">
        <f>_xlfn.IFNA(INDEX('Data PADD 3'!$A$8:$B$500,MATCH(DATE('PADD 3 graphs'!G$4,MONTH('PADD 3 graphs'!$A262),DAY('PADD 3 graphs'!$A262)),'Data PADD 3'!$A$8:$A$278,0), MATCH('PADD 3 graphs'!$B$3,'Data PADD 3'!$A$4:$T$4,0)),G261)</f>
        <v>12318</v>
      </c>
      <c r="H262" s="12">
        <f t="shared" ref="H262:H325" si="12">MIN(B262:F262)</f>
        <v>17453</v>
      </c>
      <c r="I262" s="7">
        <f t="shared" ref="I262:I325" si="13">MAX(B262:F262)</f>
        <v>21907</v>
      </c>
      <c r="J262" s="7">
        <f t="shared" ref="J262:J325" si="14">I262-H262</f>
        <v>4454</v>
      </c>
    </row>
    <row r="263" spans="1:10">
      <c r="A263" s="9">
        <v>45399</v>
      </c>
      <c r="B263" s="7">
        <f>_xlfn.IFNA(INDEX('Data PADD 3'!$A$7:$B$500,MATCH(DATE('PADD 3 graphs'!B$4,MONTH('PADD 3 graphs'!$A263),DAY('PADD 3 graphs'!$A263)),'Data PADD 3'!$A$8:$A$278,0), MATCH('PADD 3 graphs'!$B$3,'Data PADD 3'!$A$4:$T$4,0)),B262)</f>
        <v>20535</v>
      </c>
      <c r="C263" s="7">
        <f>_xlfn.IFNA(INDEX('Data PADD 3'!$A$7:$B$500,MATCH(DATE('PADD 3 graphs'!C$4,MONTH('PADD 3 graphs'!$A263),DAY('PADD 3 graphs'!$A263)),'Data PADD 3'!$A$8:$A$278,0), MATCH('PADD 3 graphs'!$B$3,'Data PADD 3'!$A$4:$T$4,0)),C262)</f>
        <v>18307</v>
      </c>
      <c r="D263" s="7">
        <f>_xlfn.IFNA(INDEX('Data PADD 3'!$A$7:$B$500,MATCH(DATE('PADD 3 graphs'!D$4,MONTH('PADD 3 graphs'!$A263),DAY('PADD 3 graphs'!$A263)),'Data PADD 3'!$A$8:$A$278,0), MATCH('PADD 3 graphs'!$B$3,'Data PADD 3'!$A$4:$T$4,0)),D262)</f>
        <v>17602</v>
      </c>
      <c r="E263" s="7">
        <f>_xlfn.IFNA(INDEX('Data PADD 3'!$A$7:$B$500,MATCH(DATE('PADD 3 graphs'!E$4,MONTH('PADD 3 graphs'!$A263),DAY('PADD 3 graphs'!$A263)),'Data PADD 3'!$A$8:$A$278,0), MATCH('PADD 3 graphs'!$B$3,'Data PADD 3'!$A$4:$T$4,0)),E262)</f>
        <v>19464</v>
      </c>
      <c r="F263" s="7">
        <f>_xlfn.IFNA(INDEX('Data PADD 3'!$A$7:$B$500,MATCH(DATE('PADD 3 graphs'!F$4,MONTH('PADD 3 graphs'!$A263),DAY('PADD 3 graphs'!$A263)),'Data PADD 3'!$A$8:$A$278,0), MATCH('PADD 3 graphs'!$B$3,'Data PADD 3'!$A$4:$T$4,0)),F262)</f>
        <v>17453</v>
      </c>
      <c r="G263" s="12">
        <f>_xlfn.IFNA(INDEX('Data PADD 3'!$A$8:$B$500,MATCH(DATE('PADD 3 graphs'!G$4,MONTH('PADD 3 graphs'!$A263),DAY('PADD 3 graphs'!$A263)),'Data PADD 3'!$A$8:$A$278,0), MATCH('PADD 3 graphs'!$B$3,'Data PADD 3'!$A$4:$T$4,0)),G262)</f>
        <v>12318</v>
      </c>
      <c r="H263" s="12">
        <f t="shared" si="12"/>
        <v>17453</v>
      </c>
      <c r="I263" s="7">
        <f t="shared" si="13"/>
        <v>20535</v>
      </c>
      <c r="J263" s="7">
        <f t="shared" si="14"/>
        <v>3082</v>
      </c>
    </row>
    <row r="264" spans="1:10">
      <c r="A264" s="9">
        <v>45398</v>
      </c>
      <c r="B264" s="7">
        <f>_xlfn.IFNA(INDEX('Data PADD 3'!$A$7:$B$500,MATCH(DATE('PADD 3 graphs'!B$4,MONTH('PADD 3 graphs'!$A264),DAY('PADD 3 graphs'!$A264)),'Data PADD 3'!$A$8:$A$278,0), MATCH('PADD 3 graphs'!$B$3,'Data PADD 3'!$A$4:$T$4,0)),B263)</f>
        <v>20535</v>
      </c>
      <c r="C264" s="7">
        <f>_xlfn.IFNA(INDEX('Data PADD 3'!$A$7:$B$500,MATCH(DATE('PADD 3 graphs'!C$4,MONTH('PADD 3 graphs'!$A264),DAY('PADD 3 graphs'!$A264)),'Data PADD 3'!$A$8:$A$278,0), MATCH('PADD 3 graphs'!$B$3,'Data PADD 3'!$A$4:$T$4,0)),C263)</f>
        <v>18818</v>
      </c>
      <c r="D264" s="7">
        <f>_xlfn.IFNA(INDEX('Data PADD 3'!$A$7:$B$500,MATCH(DATE('PADD 3 graphs'!D$4,MONTH('PADD 3 graphs'!$A264),DAY('PADD 3 graphs'!$A264)),'Data PADD 3'!$A$8:$A$278,0), MATCH('PADD 3 graphs'!$B$3,'Data PADD 3'!$A$4:$T$4,0)),D263)</f>
        <v>17602</v>
      </c>
      <c r="E264" s="7">
        <f>_xlfn.IFNA(INDEX('Data PADD 3'!$A$7:$B$500,MATCH(DATE('PADD 3 graphs'!E$4,MONTH('PADD 3 graphs'!$A264),DAY('PADD 3 graphs'!$A264)),'Data PADD 3'!$A$8:$A$278,0), MATCH('PADD 3 graphs'!$B$3,'Data PADD 3'!$A$4:$T$4,0)),E263)</f>
        <v>19464</v>
      </c>
      <c r="F264" s="7">
        <f>_xlfn.IFNA(INDEX('Data PADD 3'!$A$7:$B$500,MATCH(DATE('PADD 3 graphs'!F$4,MONTH('PADD 3 graphs'!$A264),DAY('PADD 3 graphs'!$A264)),'Data PADD 3'!$A$8:$A$278,0), MATCH('PADD 3 graphs'!$B$3,'Data PADD 3'!$A$4:$T$4,0)),F263)</f>
        <v>17453</v>
      </c>
      <c r="G264" s="12">
        <f>_xlfn.IFNA(INDEX('Data PADD 3'!$A$8:$B$500,MATCH(DATE('PADD 3 graphs'!G$4,MONTH('PADD 3 graphs'!$A264),DAY('PADD 3 graphs'!$A264)),'Data PADD 3'!$A$8:$A$278,0), MATCH('PADD 3 graphs'!$B$3,'Data PADD 3'!$A$4:$T$4,0)),G263)</f>
        <v>12318</v>
      </c>
      <c r="H264" s="12">
        <f t="shared" si="12"/>
        <v>17453</v>
      </c>
      <c r="I264" s="7">
        <f t="shared" si="13"/>
        <v>20535</v>
      </c>
      <c r="J264" s="7">
        <f t="shared" si="14"/>
        <v>3082</v>
      </c>
    </row>
    <row r="265" spans="1:10">
      <c r="A265" s="9">
        <v>45397</v>
      </c>
      <c r="B265" s="7">
        <f>_xlfn.IFNA(INDEX('Data PADD 3'!$A$7:$B$500,MATCH(DATE('PADD 3 graphs'!B$4,MONTH('PADD 3 graphs'!$A265),DAY('PADD 3 graphs'!$A265)),'Data PADD 3'!$A$8:$A$278,0), MATCH('PADD 3 graphs'!$B$3,'Data PADD 3'!$A$4:$T$4,0)),B264)</f>
        <v>20535</v>
      </c>
      <c r="C265" s="7">
        <f>_xlfn.IFNA(INDEX('Data PADD 3'!$A$7:$B$500,MATCH(DATE('PADD 3 graphs'!C$4,MONTH('PADD 3 graphs'!$A265),DAY('PADD 3 graphs'!$A265)),'Data PADD 3'!$A$8:$A$278,0), MATCH('PADD 3 graphs'!$B$3,'Data PADD 3'!$A$4:$T$4,0)),C264)</f>
        <v>18818</v>
      </c>
      <c r="D265" s="7">
        <f>_xlfn.IFNA(INDEX('Data PADD 3'!$A$7:$B$500,MATCH(DATE('PADD 3 graphs'!D$4,MONTH('PADD 3 graphs'!$A265),DAY('PADD 3 graphs'!$A265)),'Data PADD 3'!$A$8:$A$278,0), MATCH('PADD 3 graphs'!$B$3,'Data PADD 3'!$A$4:$T$4,0)),D264)</f>
        <v>17292</v>
      </c>
      <c r="E265" s="7">
        <f>_xlfn.IFNA(INDEX('Data PADD 3'!$A$7:$B$500,MATCH(DATE('PADD 3 graphs'!E$4,MONTH('PADD 3 graphs'!$A265),DAY('PADD 3 graphs'!$A265)),'Data PADD 3'!$A$8:$A$278,0), MATCH('PADD 3 graphs'!$B$3,'Data PADD 3'!$A$4:$T$4,0)),E264)</f>
        <v>19464</v>
      </c>
      <c r="F265" s="7">
        <f>_xlfn.IFNA(INDEX('Data PADD 3'!$A$7:$B$500,MATCH(DATE('PADD 3 graphs'!F$4,MONTH('PADD 3 graphs'!$A265),DAY('PADD 3 graphs'!$A265)),'Data PADD 3'!$A$8:$A$278,0), MATCH('PADD 3 graphs'!$B$3,'Data PADD 3'!$A$4:$T$4,0)),F264)</f>
        <v>17453</v>
      </c>
      <c r="G265" s="12">
        <f>_xlfn.IFNA(INDEX('Data PADD 3'!$A$8:$B$500,MATCH(DATE('PADD 3 graphs'!G$4,MONTH('PADD 3 graphs'!$A265),DAY('PADD 3 graphs'!$A265)),'Data PADD 3'!$A$8:$A$278,0), MATCH('PADD 3 graphs'!$B$3,'Data PADD 3'!$A$4:$T$4,0)),G264)</f>
        <v>12318</v>
      </c>
      <c r="H265" s="12">
        <f t="shared" si="12"/>
        <v>17292</v>
      </c>
      <c r="I265" s="7">
        <f t="shared" si="13"/>
        <v>20535</v>
      </c>
      <c r="J265" s="7">
        <f t="shared" si="14"/>
        <v>3243</v>
      </c>
    </row>
    <row r="266" spans="1:10">
      <c r="A266" s="9">
        <v>45396</v>
      </c>
      <c r="B266" s="7">
        <f>_xlfn.IFNA(INDEX('Data PADD 3'!$A$7:$B$500,MATCH(DATE('PADD 3 graphs'!B$4,MONTH('PADD 3 graphs'!$A266),DAY('PADD 3 graphs'!$A266)),'Data PADD 3'!$A$8:$A$278,0), MATCH('PADD 3 graphs'!$B$3,'Data PADD 3'!$A$4:$T$4,0)),B265)</f>
        <v>20535</v>
      </c>
      <c r="C266" s="7">
        <f>_xlfn.IFNA(INDEX('Data PADD 3'!$A$7:$B$500,MATCH(DATE('PADD 3 graphs'!C$4,MONTH('PADD 3 graphs'!$A266),DAY('PADD 3 graphs'!$A266)),'Data PADD 3'!$A$8:$A$278,0), MATCH('PADD 3 graphs'!$B$3,'Data PADD 3'!$A$4:$T$4,0)),C265)</f>
        <v>18818</v>
      </c>
      <c r="D266" s="7">
        <f>_xlfn.IFNA(INDEX('Data PADD 3'!$A$7:$B$500,MATCH(DATE('PADD 3 graphs'!D$4,MONTH('PADD 3 graphs'!$A266),DAY('PADD 3 graphs'!$A266)),'Data PADD 3'!$A$8:$A$278,0), MATCH('PADD 3 graphs'!$B$3,'Data PADD 3'!$A$4:$T$4,0)),D265)</f>
        <v>17292</v>
      </c>
      <c r="E266" s="7">
        <f>_xlfn.IFNA(INDEX('Data PADD 3'!$A$7:$B$500,MATCH(DATE('PADD 3 graphs'!E$4,MONTH('PADD 3 graphs'!$A266),DAY('PADD 3 graphs'!$A266)),'Data PADD 3'!$A$8:$A$278,0), MATCH('PADD 3 graphs'!$B$3,'Data PADD 3'!$A$4:$T$4,0)),E265)</f>
        <v>20367</v>
      </c>
      <c r="F266" s="7">
        <f>_xlfn.IFNA(INDEX('Data PADD 3'!$A$7:$B$500,MATCH(DATE('PADD 3 graphs'!F$4,MONTH('PADD 3 graphs'!$A266),DAY('PADD 3 graphs'!$A266)),'Data PADD 3'!$A$8:$A$278,0), MATCH('PADD 3 graphs'!$B$3,'Data PADD 3'!$A$4:$T$4,0)),F265)</f>
        <v>17453</v>
      </c>
      <c r="G266" s="12">
        <f>_xlfn.IFNA(INDEX('Data PADD 3'!$A$8:$B$500,MATCH(DATE('PADD 3 graphs'!G$4,MONTH('PADD 3 graphs'!$A266),DAY('PADD 3 graphs'!$A266)),'Data PADD 3'!$A$8:$A$278,0), MATCH('PADD 3 graphs'!$B$3,'Data PADD 3'!$A$4:$T$4,0)),G265)</f>
        <v>12318</v>
      </c>
      <c r="H266" s="12">
        <f t="shared" si="12"/>
        <v>17292</v>
      </c>
      <c r="I266" s="7">
        <f t="shared" si="13"/>
        <v>20535</v>
      </c>
      <c r="J266" s="7">
        <f t="shared" si="14"/>
        <v>3243</v>
      </c>
    </row>
    <row r="267" spans="1:10">
      <c r="A267" s="9">
        <v>45395</v>
      </c>
      <c r="B267" s="7">
        <f>_xlfn.IFNA(INDEX('Data PADD 3'!$A$7:$B$500,MATCH(DATE('PADD 3 graphs'!B$4,MONTH('PADD 3 graphs'!$A267),DAY('PADD 3 graphs'!$A267)),'Data PADD 3'!$A$8:$A$278,0), MATCH('PADD 3 graphs'!$B$3,'Data PADD 3'!$A$4:$T$4,0)),B266)</f>
        <v>20535</v>
      </c>
      <c r="C267" s="7">
        <f>_xlfn.IFNA(INDEX('Data PADD 3'!$A$7:$B$500,MATCH(DATE('PADD 3 graphs'!C$4,MONTH('PADD 3 graphs'!$A267),DAY('PADD 3 graphs'!$A267)),'Data PADD 3'!$A$8:$A$278,0), MATCH('PADD 3 graphs'!$B$3,'Data PADD 3'!$A$4:$T$4,0)),C266)</f>
        <v>18818</v>
      </c>
      <c r="D267" s="7">
        <f>_xlfn.IFNA(INDEX('Data PADD 3'!$A$7:$B$500,MATCH(DATE('PADD 3 graphs'!D$4,MONTH('PADD 3 graphs'!$A267),DAY('PADD 3 graphs'!$A267)),'Data PADD 3'!$A$8:$A$278,0), MATCH('PADD 3 graphs'!$B$3,'Data PADD 3'!$A$4:$T$4,0)),D266)</f>
        <v>17292</v>
      </c>
      <c r="E267" s="7">
        <f>_xlfn.IFNA(INDEX('Data PADD 3'!$A$7:$B$500,MATCH(DATE('PADD 3 graphs'!E$4,MONTH('PADD 3 graphs'!$A267),DAY('PADD 3 graphs'!$A267)),'Data PADD 3'!$A$8:$A$278,0), MATCH('PADD 3 graphs'!$B$3,'Data PADD 3'!$A$4:$T$4,0)),E266)</f>
        <v>20367</v>
      </c>
      <c r="F267" s="7">
        <f>_xlfn.IFNA(INDEX('Data PADD 3'!$A$7:$B$500,MATCH(DATE('PADD 3 graphs'!F$4,MONTH('PADD 3 graphs'!$A267),DAY('PADD 3 graphs'!$A267)),'Data PADD 3'!$A$8:$A$278,0), MATCH('PADD 3 graphs'!$B$3,'Data PADD 3'!$A$4:$T$4,0)),F266)</f>
        <v>17453</v>
      </c>
      <c r="G267" s="12">
        <f>_xlfn.IFNA(INDEX('Data PADD 3'!$A$8:$B$500,MATCH(DATE('PADD 3 graphs'!G$4,MONTH('PADD 3 graphs'!$A267),DAY('PADD 3 graphs'!$A267)),'Data PADD 3'!$A$8:$A$278,0), MATCH('PADD 3 graphs'!$B$3,'Data PADD 3'!$A$4:$T$4,0)),G266)</f>
        <v>12318</v>
      </c>
      <c r="H267" s="12">
        <f t="shared" si="12"/>
        <v>17292</v>
      </c>
      <c r="I267" s="7">
        <f t="shared" si="13"/>
        <v>20535</v>
      </c>
      <c r="J267" s="7">
        <f t="shared" si="14"/>
        <v>3243</v>
      </c>
    </row>
    <row r="268" spans="1:10">
      <c r="A268" s="9">
        <v>45394</v>
      </c>
      <c r="B268" s="7">
        <f>_xlfn.IFNA(INDEX('Data PADD 3'!$A$7:$B$500,MATCH(DATE('PADD 3 graphs'!B$4,MONTH('PADD 3 graphs'!$A268),DAY('PADD 3 graphs'!$A268)),'Data PADD 3'!$A$8:$A$278,0), MATCH('PADD 3 graphs'!$B$3,'Data PADD 3'!$A$4:$T$4,0)),B267)</f>
        <v>20535</v>
      </c>
      <c r="C268" s="7">
        <f>_xlfn.IFNA(INDEX('Data PADD 3'!$A$7:$B$500,MATCH(DATE('PADD 3 graphs'!C$4,MONTH('PADD 3 graphs'!$A268),DAY('PADD 3 graphs'!$A268)),'Data PADD 3'!$A$8:$A$278,0), MATCH('PADD 3 graphs'!$B$3,'Data PADD 3'!$A$4:$T$4,0)),C267)</f>
        <v>18818</v>
      </c>
      <c r="D268" s="7">
        <f>_xlfn.IFNA(INDEX('Data PADD 3'!$A$7:$B$500,MATCH(DATE('PADD 3 graphs'!D$4,MONTH('PADD 3 graphs'!$A268),DAY('PADD 3 graphs'!$A268)),'Data PADD 3'!$A$8:$A$278,0), MATCH('PADD 3 graphs'!$B$3,'Data PADD 3'!$A$4:$T$4,0)),D267)</f>
        <v>17292</v>
      </c>
      <c r="E268" s="7">
        <f>_xlfn.IFNA(INDEX('Data PADD 3'!$A$7:$B$500,MATCH(DATE('PADD 3 graphs'!E$4,MONTH('PADD 3 graphs'!$A268),DAY('PADD 3 graphs'!$A268)),'Data PADD 3'!$A$8:$A$278,0), MATCH('PADD 3 graphs'!$B$3,'Data PADD 3'!$A$4:$T$4,0)),E267)</f>
        <v>20367</v>
      </c>
      <c r="F268" s="7">
        <f>_xlfn.IFNA(INDEX('Data PADD 3'!$A$7:$B$500,MATCH(DATE('PADD 3 graphs'!F$4,MONTH('PADD 3 graphs'!$A268),DAY('PADD 3 graphs'!$A268)),'Data PADD 3'!$A$8:$A$278,0), MATCH('PADD 3 graphs'!$B$3,'Data PADD 3'!$A$4:$T$4,0)),F267)</f>
        <v>17529</v>
      </c>
      <c r="G268" s="12">
        <f>_xlfn.IFNA(INDEX('Data PADD 3'!$A$8:$B$500,MATCH(DATE('PADD 3 graphs'!G$4,MONTH('PADD 3 graphs'!$A268),DAY('PADD 3 graphs'!$A268)),'Data PADD 3'!$A$8:$A$278,0), MATCH('PADD 3 graphs'!$B$3,'Data PADD 3'!$A$4:$T$4,0)),G267)</f>
        <v>12318</v>
      </c>
      <c r="H268" s="12">
        <f t="shared" si="12"/>
        <v>17292</v>
      </c>
      <c r="I268" s="7">
        <f t="shared" si="13"/>
        <v>20535</v>
      </c>
      <c r="J268" s="7">
        <f t="shared" si="14"/>
        <v>3243</v>
      </c>
    </row>
    <row r="269" spans="1:10">
      <c r="A269" s="9">
        <v>45393</v>
      </c>
      <c r="B269" s="7">
        <f>_xlfn.IFNA(INDEX('Data PADD 3'!$A$7:$B$500,MATCH(DATE('PADD 3 graphs'!B$4,MONTH('PADD 3 graphs'!$A269),DAY('PADD 3 graphs'!$A269)),'Data PADD 3'!$A$8:$A$278,0), MATCH('PADD 3 graphs'!$B$3,'Data PADD 3'!$A$4:$T$4,0)),B268)</f>
        <v>20535</v>
      </c>
      <c r="C269" s="7">
        <f>_xlfn.IFNA(INDEX('Data PADD 3'!$A$7:$B$500,MATCH(DATE('PADD 3 graphs'!C$4,MONTH('PADD 3 graphs'!$A269),DAY('PADD 3 graphs'!$A269)),'Data PADD 3'!$A$8:$A$278,0), MATCH('PADD 3 graphs'!$B$3,'Data PADD 3'!$A$4:$T$4,0)),C268)</f>
        <v>18818</v>
      </c>
      <c r="D269" s="7">
        <f>_xlfn.IFNA(INDEX('Data PADD 3'!$A$7:$B$500,MATCH(DATE('PADD 3 graphs'!D$4,MONTH('PADD 3 graphs'!$A269),DAY('PADD 3 graphs'!$A269)),'Data PADD 3'!$A$8:$A$278,0), MATCH('PADD 3 graphs'!$B$3,'Data PADD 3'!$A$4:$T$4,0)),D268)</f>
        <v>17292</v>
      </c>
      <c r="E269" s="7">
        <f>_xlfn.IFNA(INDEX('Data PADD 3'!$A$7:$B$500,MATCH(DATE('PADD 3 graphs'!E$4,MONTH('PADD 3 graphs'!$A269),DAY('PADD 3 graphs'!$A269)),'Data PADD 3'!$A$8:$A$278,0), MATCH('PADD 3 graphs'!$B$3,'Data PADD 3'!$A$4:$T$4,0)),E268)</f>
        <v>20367</v>
      </c>
      <c r="F269" s="7">
        <f>_xlfn.IFNA(INDEX('Data PADD 3'!$A$7:$B$500,MATCH(DATE('PADD 3 graphs'!F$4,MONTH('PADD 3 graphs'!$A269),DAY('PADD 3 graphs'!$A269)),'Data PADD 3'!$A$8:$A$278,0), MATCH('PADD 3 graphs'!$B$3,'Data PADD 3'!$A$4:$T$4,0)),F268)</f>
        <v>17529</v>
      </c>
      <c r="G269" s="12">
        <f>_xlfn.IFNA(INDEX('Data PADD 3'!$A$8:$B$500,MATCH(DATE('PADD 3 graphs'!G$4,MONTH('PADD 3 graphs'!$A269),DAY('PADD 3 graphs'!$A269)),'Data PADD 3'!$A$8:$A$278,0), MATCH('PADD 3 graphs'!$B$3,'Data PADD 3'!$A$4:$T$4,0)),G268)</f>
        <v>12639</v>
      </c>
      <c r="H269" s="12">
        <f t="shared" si="12"/>
        <v>17292</v>
      </c>
      <c r="I269" s="7">
        <f t="shared" si="13"/>
        <v>20535</v>
      </c>
      <c r="J269" s="7">
        <f t="shared" si="14"/>
        <v>3243</v>
      </c>
    </row>
    <row r="270" spans="1:10">
      <c r="A270" s="9">
        <v>45392</v>
      </c>
      <c r="B270" s="7">
        <f>_xlfn.IFNA(INDEX('Data PADD 3'!$A$7:$B$500,MATCH(DATE('PADD 3 graphs'!B$4,MONTH('PADD 3 graphs'!$A270),DAY('PADD 3 graphs'!$A270)),'Data PADD 3'!$A$8:$A$278,0), MATCH('PADD 3 graphs'!$B$3,'Data PADD 3'!$A$4:$T$4,0)),B269)</f>
        <v>20840</v>
      </c>
      <c r="C270" s="7">
        <f>_xlfn.IFNA(INDEX('Data PADD 3'!$A$7:$B$500,MATCH(DATE('PADD 3 graphs'!C$4,MONTH('PADD 3 graphs'!$A270),DAY('PADD 3 graphs'!$A270)),'Data PADD 3'!$A$8:$A$278,0), MATCH('PADD 3 graphs'!$B$3,'Data PADD 3'!$A$4:$T$4,0)),C269)</f>
        <v>18818</v>
      </c>
      <c r="D270" s="7">
        <f>_xlfn.IFNA(INDEX('Data PADD 3'!$A$7:$B$500,MATCH(DATE('PADD 3 graphs'!D$4,MONTH('PADD 3 graphs'!$A270),DAY('PADD 3 graphs'!$A270)),'Data PADD 3'!$A$8:$A$278,0), MATCH('PADD 3 graphs'!$B$3,'Data PADD 3'!$A$4:$T$4,0)),D269)</f>
        <v>17292</v>
      </c>
      <c r="E270" s="7">
        <f>_xlfn.IFNA(INDEX('Data PADD 3'!$A$7:$B$500,MATCH(DATE('PADD 3 graphs'!E$4,MONTH('PADD 3 graphs'!$A270),DAY('PADD 3 graphs'!$A270)),'Data PADD 3'!$A$8:$A$278,0), MATCH('PADD 3 graphs'!$B$3,'Data PADD 3'!$A$4:$T$4,0)),E269)</f>
        <v>20367</v>
      </c>
      <c r="F270" s="7">
        <f>_xlfn.IFNA(INDEX('Data PADD 3'!$A$7:$B$500,MATCH(DATE('PADD 3 graphs'!F$4,MONTH('PADD 3 graphs'!$A270),DAY('PADD 3 graphs'!$A270)),'Data PADD 3'!$A$8:$A$278,0), MATCH('PADD 3 graphs'!$B$3,'Data PADD 3'!$A$4:$T$4,0)),F269)</f>
        <v>17529</v>
      </c>
      <c r="G270" s="12">
        <f>_xlfn.IFNA(INDEX('Data PADD 3'!$A$8:$B$500,MATCH(DATE('PADD 3 graphs'!G$4,MONTH('PADD 3 graphs'!$A270),DAY('PADD 3 graphs'!$A270)),'Data PADD 3'!$A$8:$A$278,0), MATCH('PADD 3 graphs'!$B$3,'Data PADD 3'!$A$4:$T$4,0)),G269)</f>
        <v>12639</v>
      </c>
      <c r="H270" s="12">
        <f t="shared" si="12"/>
        <v>17292</v>
      </c>
      <c r="I270" s="7">
        <f t="shared" si="13"/>
        <v>20840</v>
      </c>
      <c r="J270" s="7">
        <f t="shared" si="14"/>
        <v>3548</v>
      </c>
    </row>
    <row r="271" spans="1:10">
      <c r="A271" s="9">
        <v>45391</v>
      </c>
      <c r="B271" s="7">
        <f>_xlfn.IFNA(INDEX('Data PADD 3'!$A$7:$B$500,MATCH(DATE('PADD 3 graphs'!B$4,MONTH('PADD 3 graphs'!$A271),DAY('PADD 3 graphs'!$A271)),'Data PADD 3'!$A$8:$A$278,0), MATCH('PADD 3 graphs'!$B$3,'Data PADD 3'!$A$4:$T$4,0)),B270)</f>
        <v>20840</v>
      </c>
      <c r="C271" s="7">
        <f>_xlfn.IFNA(INDEX('Data PADD 3'!$A$7:$B$500,MATCH(DATE('PADD 3 graphs'!C$4,MONTH('PADD 3 graphs'!$A271),DAY('PADD 3 graphs'!$A271)),'Data PADD 3'!$A$8:$A$278,0), MATCH('PADD 3 graphs'!$B$3,'Data PADD 3'!$A$4:$T$4,0)),C270)</f>
        <v>18334</v>
      </c>
      <c r="D271" s="7">
        <f>_xlfn.IFNA(INDEX('Data PADD 3'!$A$7:$B$500,MATCH(DATE('PADD 3 graphs'!D$4,MONTH('PADD 3 graphs'!$A271),DAY('PADD 3 graphs'!$A271)),'Data PADD 3'!$A$8:$A$278,0), MATCH('PADD 3 graphs'!$B$3,'Data PADD 3'!$A$4:$T$4,0)),D270)</f>
        <v>17292</v>
      </c>
      <c r="E271" s="7">
        <f>_xlfn.IFNA(INDEX('Data PADD 3'!$A$7:$B$500,MATCH(DATE('PADD 3 graphs'!E$4,MONTH('PADD 3 graphs'!$A271),DAY('PADD 3 graphs'!$A271)),'Data PADD 3'!$A$8:$A$278,0), MATCH('PADD 3 graphs'!$B$3,'Data PADD 3'!$A$4:$T$4,0)),E270)</f>
        <v>20367</v>
      </c>
      <c r="F271" s="7">
        <f>_xlfn.IFNA(INDEX('Data PADD 3'!$A$7:$B$500,MATCH(DATE('PADD 3 graphs'!F$4,MONTH('PADD 3 graphs'!$A271),DAY('PADD 3 graphs'!$A271)),'Data PADD 3'!$A$8:$A$278,0), MATCH('PADD 3 graphs'!$B$3,'Data PADD 3'!$A$4:$T$4,0)),F270)</f>
        <v>17529</v>
      </c>
      <c r="G271" s="12">
        <f>_xlfn.IFNA(INDEX('Data PADD 3'!$A$8:$B$500,MATCH(DATE('PADD 3 graphs'!G$4,MONTH('PADD 3 graphs'!$A271),DAY('PADD 3 graphs'!$A271)),'Data PADD 3'!$A$8:$A$278,0), MATCH('PADD 3 graphs'!$B$3,'Data PADD 3'!$A$4:$T$4,0)),G270)</f>
        <v>12639</v>
      </c>
      <c r="H271" s="12">
        <f t="shared" si="12"/>
        <v>17292</v>
      </c>
      <c r="I271" s="7">
        <f t="shared" si="13"/>
        <v>20840</v>
      </c>
      <c r="J271" s="7">
        <f t="shared" si="14"/>
        <v>3548</v>
      </c>
    </row>
    <row r="272" spans="1:10">
      <c r="A272" s="9">
        <v>45390</v>
      </c>
      <c r="B272" s="7">
        <f>_xlfn.IFNA(INDEX('Data PADD 3'!$A$7:$B$500,MATCH(DATE('PADD 3 graphs'!B$4,MONTH('PADD 3 graphs'!$A272),DAY('PADD 3 graphs'!$A272)),'Data PADD 3'!$A$8:$A$278,0), MATCH('PADD 3 graphs'!$B$3,'Data PADD 3'!$A$4:$T$4,0)),B271)</f>
        <v>20840</v>
      </c>
      <c r="C272" s="7">
        <f>_xlfn.IFNA(INDEX('Data PADD 3'!$A$7:$B$500,MATCH(DATE('PADD 3 graphs'!C$4,MONTH('PADD 3 graphs'!$A272),DAY('PADD 3 graphs'!$A272)),'Data PADD 3'!$A$8:$A$278,0), MATCH('PADD 3 graphs'!$B$3,'Data PADD 3'!$A$4:$T$4,0)),C271)</f>
        <v>18334</v>
      </c>
      <c r="D272" s="7">
        <f>_xlfn.IFNA(INDEX('Data PADD 3'!$A$7:$B$500,MATCH(DATE('PADD 3 graphs'!D$4,MONTH('PADD 3 graphs'!$A272),DAY('PADD 3 graphs'!$A272)),'Data PADD 3'!$A$8:$A$278,0), MATCH('PADD 3 graphs'!$B$3,'Data PADD 3'!$A$4:$T$4,0)),D271)</f>
        <v>17645</v>
      </c>
      <c r="E272" s="7">
        <f>_xlfn.IFNA(INDEX('Data PADD 3'!$A$7:$B$500,MATCH(DATE('PADD 3 graphs'!E$4,MONTH('PADD 3 graphs'!$A272),DAY('PADD 3 graphs'!$A272)),'Data PADD 3'!$A$8:$A$278,0), MATCH('PADD 3 graphs'!$B$3,'Data PADD 3'!$A$4:$T$4,0)),E271)</f>
        <v>20367</v>
      </c>
      <c r="F272" s="7">
        <f>_xlfn.IFNA(INDEX('Data PADD 3'!$A$7:$B$500,MATCH(DATE('PADD 3 graphs'!F$4,MONTH('PADD 3 graphs'!$A272),DAY('PADD 3 graphs'!$A272)),'Data PADD 3'!$A$8:$A$278,0), MATCH('PADD 3 graphs'!$B$3,'Data PADD 3'!$A$4:$T$4,0)),F271)</f>
        <v>17529</v>
      </c>
      <c r="G272" s="12">
        <f>_xlfn.IFNA(INDEX('Data PADD 3'!$A$8:$B$500,MATCH(DATE('PADD 3 graphs'!G$4,MONTH('PADD 3 graphs'!$A272),DAY('PADD 3 graphs'!$A272)),'Data PADD 3'!$A$8:$A$278,0), MATCH('PADD 3 graphs'!$B$3,'Data PADD 3'!$A$4:$T$4,0)),G271)</f>
        <v>12639</v>
      </c>
      <c r="H272" s="12">
        <f t="shared" si="12"/>
        <v>17529</v>
      </c>
      <c r="I272" s="7">
        <f t="shared" si="13"/>
        <v>20840</v>
      </c>
      <c r="J272" s="7">
        <f t="shared" si="14"/>
        <v>3311</v>
      </c>
    </row>
    <row r="273" spans="1:10">
      <c r="A273" s="9">
        <v>45389</v>
      </c>
      <c r="B273" s="7">
        <f>_xlfn.IFNA(INDEX('Data PADD 3'!$A$7:$B$500,MATCH(DATE('PADD 3 graphs'!B$4,MONTH('PADD 3 graphs'!$A273),DAY('PADD 3 graphs'!$A273)),'Data PADD 3'!$A$8:$A$278,0), MATCH('PADD 3 graphs'!$B$3,'Data PADD 3'!$A$4:$T$4,0)),B272)</f>
        <v>20840</v>
      </c>
      <c r="C273" s="7">
        <f>_xlfn.IFNA(INDEX('Data PADD 3'!$A$7:$B$500,MATCH(DATE('PADD 3 graphs'!C$4,MONTH('PADD 3 graphs'!$A273),DAY('PADD 3 graphs'!$A273)),'Data PADD 3'!$A$8:$A$278,0), MATCH('PADD 3 graphs'!$B$3,'Data PADD 3'!$A$4:$T$4,0)),C272)</f>
        <v>18334</v>
      </c>
      <c r="D273" s="7">
        <f>_xlfn.IFNA(INDEX('Data PADD 3'!$A$7:$B$500,MATCH(DATE('PADD 3 graphs'!D$4,MONTH('PADD 3 graphs'!$A273),DAY('PADD 3 graphs'!$A273)),'Data PADD 3'!$A$8:$A$278,0), MATCH('PADD 3 graphs'!$B$3,'Data PADD 3'!$A$4:$T$4,0)),D272)</f>
        <v>17645</v>
      </c>
      <c r="E273" s="7">
        <f>_xlfn.IFNA(INDEX('Data PADD 3'!$A$7:$B$500,MATCH(DATE('PADD 3 graphs'!E$4,MONTH('PADD 3 graphs'!$A273),DAY('PADD 3 graphs'!$A273)),'Data PADD 3'!$A$8:$A$278,0), MATCH('PADD 3 graphs'!$B$3,'Data PADD 3'!$A$4:$T$4,0)),E272)</f>
        <v>19413</v>
      </c>
      <c r="F273" s="7">
        <f>_xlfn.IFNA(INDEX('Data PADD 3'!$A$7:$B$500,MATCH(DATE('PADD 3 graphs'!F$4,MONTH('PADD 3 graphs'!$A273),DAY('PADD 3 graphs'!$A273)),'Data PADD 3'!$A$8:$A$278,0), MATCH('PADD 3 graphs'!$B$3,'Data PADD 3'!$A$4:$T$4,0)),F272)</f>
        <v>17529</v>
      </c>
      <c r="G273" s="12">
        <f>_xlfn.IFNA(INDEX('Data PADD 3'!$A$8:$B$500,MATCH(DATE('PADD 3 graphs'!G$4,MONTH('PADD 3 graphs'!$A273),DAY('PADD 3 graphs'!$A273)),'Data PADD 3'!$A$8:$A$278,0), MATCH('PADD 3 graphs'!$B$3,'Data PADD 3'!$A$4:$T$4,0)),G272)</f>
        <v>12639</v>
      </c>
      <c r="H273" s="12">
        <f t="shared" si="12"/>
        <v>17529</v>
      </c>
      <c r="I273" s="7">
        <f t="shared" si="13"/>
        <v>20840</v>
      </c>
      <c r="J273" s="7">
        <f t="shared" si="14"/>
        <v>3311</v>
      </c>
    </row>
    <row r="274" spans="1:10">
      <c r="A274" s="9">
        <v>45388</v>
      </c>
      <c r="B274" s="7">
        <f>_xlfn.IFNA(INDEX('Data PADD 3'!$A$7:$B$500,MATCH(DATE('PADD 3 graphs'!B$4,MONTH('PADD 3 graphs'!$A274),DAY('PADD 3 graphs'!$A274)),'Data PADD 3'!$A$8:$A$278,0), MATCH('PADD 3 graphs'!$B$3,'Data PADD 3'!$A$4:$T$4,0)),B273)</f>
        <v>20840</v>
      </c>
      <c r="C274" s="7">
        <f>_xlfn.IFNA(INDEX('Data PADD 3'!$A$7:$B$500,MATCH(DATE('PADD 3 graphs'!C$4,MONTH('PADD 3 graphs'!$A274),DAY('PADD 3 graphs'!$A274)),'Data PADD 3'!$A$8:$A$278,0), MATCH('PADD 3 graphs'!$B$3,'Data PADD 3'!$A$4:$T$4,0)),C273)</f>
        <v>18334</v>
      </c>
      <c r="D274" s="7">
        <f>_xlfn.IFNA(INDEX('Data PADD 3'!$A$7:$B$500,MATCH(DATE('PADD 3 graphs'!D$4,MONTH('PADD 3 graphs'!$A274),DAY('PADD 3 graphs'!$A274)),'Data PADD 3'!$A$8:$A$278,0), MATCH('PADD 3 graphs'!$B$3,'Data PADD 3'!$A$4:$T$4,0)),D273)</f>
        <v>17645</v>
      </c>
      <c r="E274" s="7">
        <f>_xlfn.IFNA(INDEX('Data PADD 3'!$A$7:$B$500,MATCH(DATE('PADD 3 graphs'!E$4,MONTH('PADD 3 graphs'!$A274),DAY('PADD 3 graphs'!$A274)),'Data PADD 3'!$A$8:$A$278,0), MATCH('PADD 3 graphs'!$B$3,'Data PADD 3'!$A$4:$T$4,0)),E273)</f>
        <v>19413</v>
      </c>
      <c r="F274" s="7">
        <f>_xlfn.IFNA(INDEX('Data PADD 3'!$A$7:$B$500,MATCH(DATE('PADD 3 graphs'!F$4,MONTH('PADD 3 graphs'!$A274),DAY('PADD 3 graphs'!$A274)),'Data PADD 3'!$A$8:$A$278,0), MATCH('PADD 3 graphs'!$B$3,'Data PADD 3'!$A$4:$T$4,0)),F273)</f>
        <v>17529</v>
      </c>
      <c r="G274" s="12">
        <f>_xlfn.IFNA(INDEX('Data PADD 3'!$A$8:$B$500,MATCH(DATE('PADD 3 graphs'!G$4,MONTH('PADD 3 graphs'!$A274),DAY('PADD 3 graphs'!$A274)),'Data PADD 3'!$A$8:$A$278,0), MATCH('PADD 3 graphs'!$B$3,'Data PADD 3'!$A$4:$T$4,0)),G273)</f>
        <v>12639</v>
      </c>
      <c r="H274" s="12">
        <f t="shared" si="12"/>
        <v>17529</v>
      </c>
      <c r="I274" s="7">
        <f t="shared" si="13"/>
        <v>20840</v>
      </c>
      <c r="J274" s="7">
        <f t="shared" si="14"/>
        <v>3311</v>
      </c>
    </row>
    <row r="275" spans="1:10">
      <c r="A275" s="9">
        <v>45387</v>
      </c>
      <c r="B275" s="7">
        <f>_xlfn.IFNA(INDEX('Data PADD 3'!$A$7:$B$500,MATCH(DATE('PADD 3 graphs'!B$4,MONTH('PADD 3 graphs'!$A275),DAY('PADD 3 graphs'!$A275)),'Data PADD 3'!$A$8:$A$278,0), MATCH('PADD 3 graphs'!$B$3,'Data PADD 3'!$A$4:$T$4,0)),B274)</f>
        <v>20840</v>
      </c>
      <c r="C275" s="7">
        <f>_xlfn.IFNA(INDEX('Data PADD 3'!$A$7:$B$500,MATCH(DATE('PADD 3 graphs'!C$4,MONTH('PADD 3 graphs'!$A275),DAY('PADD 3 graphs'!$A275)),'Data PADD 3'!$A$8:$A$278,0), MATCH('PADD 3 graphs'!$B$3,'Data PADD 3'!$A$4:$T$4,0)),C274)</f>
        <v>18334</v>
      </c>
      <c r="D275" s="7">
        <f>_xlfn.IFNA(INDEX('Data PADD 3'!$A$7:$B$500,MATCH(DATE('PADD 3 graphs'!D$4,MONTH('PADD 3 graphs'!$A275),DAY('PADD 3 graphs'!$A275)),'Data PADD 3'!$A$8:$A$278,0), MATCH('PADD 3 graphs'!$B$3,'Data PADD 3'!$A$4:$T$4,0)),D274)</f>
        <v>17645</v>
      </c>
      <c r="E275" s="7">
        <f>_xlfn.IFNA(INDEX('Data PADD 3'!$A$7:$B$500,MATCH(DATE('PADD 3 graphs'!E$4,MONTH('PADD 3 graphs'!$A275),DAY('PADD 3 graphs'!$A275)),'Data PADD 3'!$A$8:$A$278,0), MATCH('PADD 3 graphs'!$B$3,'Data PADD 3'!$A$4:$T$4,0)),E274)</f>
        <v>19413</v>
      </c>
      <c r="F275" s="7">
        <f>_xlfn.IFNA(INDEX('Data PADD 3'!$A$7:$B$500,MATCH(DATE('PADD 3 graphs'!F$4,MONTH('PADD 3 graphs'!$A275),DAY('PADD 3 graphs'!$A275)),'Data PADD 3'!$A$8:$A$278,0), MATCH('PADD 3 graphs'!$B$3,'Data PADD 3'!$A$4:$T$4,0)),F274)</f>
        <v>17469</v>
      </c>
      <c r="G275" s="12">
        <f>_xlfn.IFNA(INDEX('Data PADD 3'!$A$8:$B$500,MATCH(DATE('PADD 3 graphs'!G$4,MONTH('PADD 3 graphs'!$A275),DAY('PADD 3 graphs'!$A275)),'Data PADD 3'!$A$8:$A$278,0), MATCH('PADD 3 graphs'!$B$3,'Data PADD 3'!$A$4:$T$4,0)),G274)</f>
        <v>12639</v>
      </c>
      <c r="H275" s="12">
        <f t="shared" si="12"/>
        <v>17469</v>
      </c>
      <c r="I275" s="7">
        <f t="shared" si="13"/>
        <v>20840</v>
      </c>
      <c r="J275" s="7">
        <f t="shared" si="14"/>
        <v>3371</v>
      </c>
    </row>
    <row r="276" spans="1:10">
      <c r="A276" s="9">
        <v>45386</v>
      </c>
      <c r="B276" s="7">
        <f>_xlfn.IFNA(INDEX('Data PADD 3'!$A$7:$B$500,MATCH(DATE('PADD 3 graphs'!B$4,MONTH('PADD 3 graphs'!$A276),DAY('PADD 3 graphs'!$A276)),'Data PADD 3'!$A$8:$A$278,0), MATCH('PADD 3 graphs'!$B$3,'Data PADD 3'!$A$4:$T$4,0)),B275)</f>
        <v>20840</v>
      </c>
      <c r="C276" s="7">
        <f>_xlfn.IFNA(INDEX('Data PADD 3'!$A$7:$B$500,MATCH(DATE('PADD 3 graphs'!C$4,MONTH('PADD 3 graphs'!$A276),DAY('PADD 3 graphs'!$A276)),'Data PADD 3'!$A$8:$A$278,0), MATCH('PADD 3 graphs'!$B$3,'Data PADD 3'!$A$4:$T$4,0)),C275)</f>
        <v>18334</v>
      </c>
      <c r="D276" s="7">
        <f>_xlfn.IFNA(INDEX('Data PADD 3'!$A$7:$B$500,MATCH(DATE('PADD 3 graphs'!D$4,MONTH('PADD 3 graphs'!$A276),DAY('PADD 3 graphs'!$A276)),'Data PADD 3'!$A$8:$A$278,0), MATCH('PADD 3 graphs'!$B$3,'Data PADD 3'!$A$4:$T$4,0)),D275)</f>
        <v>17645</v>
      </c>
      <c r="E276" s="7">
        <f>_xlfn.IFNA(INDEX('Data PADD 3'!$A$7:$B$500,MATCH(DATE('PADD 3 graphs'!E$4,MONTH('PADD 3 graphs'!$A276),DAY('PADD 3 graphs'!$A276)),'Data PADD 3'!$A$8:$A$278,0), MATCH('PADD 3 graphs'!$B$3,'Data PADD 3'!$A$4:$T$4,0)),E275)</f>
        <v>19413</v>
      </c>
      <c r="F276" s="7">
        <f>_xlfn.IFNA(INDEX('Data PADD 3'!$A$7:$B$500,MATCH(DATE('PADD 3 graphs'!F$4,MONTH('PADD 3 graphs'!$A276),DAY('PADD 3 graphs'!$A276)),'Data PADD 3'!$A$8:$A$278,0), MATCH('PADD 3 graphs'!$B$3,'Data PADD 3'!$A$4:$T$4,0)),F275)</f>
        <v>17469</v>
      </c>
      <c r="G276" s="12">
        <f>_xlfn.IFNA(INDEX('Data PADD 3'!$A$8:$B$500,MATCH(DATE('PADD 3 graphs'!G$4,MONTH('PADD 3 graphs'!$A276),DAY('PADD 3 graphs'!$A276)),'Data PADD 3'!$A$8:$A$278,0), MATCH('PADD 3 graphs'!$B$3,'Data PADD 3'!$A$4:$T$4,0)),G275)</f>
        <v>13079</v>
      </c>
      <c r="H276" s="12">
        <f t="shared" si="12"/>
        <v>17469</v>
      </c>
      <c r="I276" s="7">
        <f t="shared" si="13"/>
        <v>20840</v>
      </c>
      <c r="J276" s="7">
        <f t="shared" si="14"/>
        <v>3371</v>
      </c>
    </row>
    <row r="277" spans="1:10">
      <c r="A277" s="9">
        <v>45385</v>
      </c>
      <c r="B277" s="7">
        <f>_xlfn.IFNA(INDEX('Data PADD 3'!$A$7:$B$500,MATCH(DATE('PADD 3 graphs'!B$4,MONTH('PADD 3 graphs'!$A277),DAY('PADD 3 graphs'!$A277)),'Data PADD 3'!$A$8:$A$278,0), MATCH('PADD 3 graphs'!$B$3,'Data PADD 3'!$A$4:$T$4,0)),B276)</f>
        <v>20197</v>
      </c>
      <c r="C277" s="7">
        <f>_xlfn.IFNA(INDEX('Data PADD 3'!$A$7:$B$500,MATCH(DATE('PADD 3 graphs'!C$4,MONTH('PADD 3 graphs'!$A277),DAY('PADD 3 graphs'!$A277)),'Data PADD 3'!$A$8:$A$278,0), MATCH('PADD 3 graphs'!$B$3,'Data PADD 3'!$A$4:$T$4,0)),C276)</f>
        <v>18334</v>
      </c>
      <c r="D277" s="7">
        <f>_xlfn.IFNA(INDEX('Data PADD 3'!$A$7:$B$500,MATCH(DATE('PADD 3 graphs'!D$4,MONTH('PADD 3 graphs'!$A277),DAY('PADD 3 graphs'!$A277)),'Data PADD 3'!$A$8:$A$278,0), MATCH('PADD 3 graphs'!$B$3,'Data PADD 3'!$A$4:$T$4,0)),D276)</f>
        <v>17645</v>
      </c>
      <c r="E277" s="7">
        <f>_xlfn.IFNA(INDEX('Data PADD 3'!$A$7:$B$500,MATCH(DATE('PADD 3 graphs'!E$4,MONTH('PADD 3 graphs'!$A277),DAY('PADD 3 graphs'!$A277)),'Data PADD 3'!$A$8:$A$278,0), MATCH('PADD 3 graphs'!$B$3,'Data PADD 3'!$A$4:$T$4,0)),E276)</f>
        <v>19413</v>
      </c>
      <c r="F277" s="7">
        <f>_xlfn.IFNA(INDEX('Data PADD 3'!$A$7:$B$500,MATCH(DATE('PADD 3 graphs'!F$4,MONTH('PADD 3 graphs'!$A277),DAY('PADD 3 graphs'!$A277)),'Data PADD 3'!$A$8:$A$278,0), MATCH('PADD 3 graphs'!$B$3,'Data PADD 3'!$A$4:$T$4,0)),F276)</f>
        <v>17469</v>
      </c>
      <c r="G277" s="12">
        <f>_xlfn.IFNA(INDEX('Data PADD 3'!$A$8:$B$500,MATCH(DATE('PADD 3 graphs'!G$4,MONTH('PADD 3 graphs'!$A277),DAY('PADD 3 graphs'!$A277)),'Data PADD 3'!$A$8:$A$278,0), MATCH('PADD 3 graphs'!$B$3,'Data PADD 3'!$A$4:$T$4,0)),G276)</f>
        <v>13079</v>
      </c>
      <c r="H277" s="12">
        <f t="shared" si="12"/>
        <v>17469</v>
      </c>
      <c r="I277" s="7">
        <f t="shared" si="13"/>
        <v>20197</v>
      </c>
      <c r="J277" s="7">
        <f t="shared" si="14"/>
        <v>2728</v>
      </c>
    </row>
    <row r="278" spans="1:10">
      <c r="A278" s="9">
        <v>45384</v>
      </c>
      <c r="B278" s="7">
        <f>_xlfn.IFNA(INDEX('Data PADD 3'!$A$7:$B$500,MATCH(DATE('PADD 3 graphs'!B$4,MONTH('PADD 3 graphs'!$A278),DAY('PADD 3 graphs'!$A278)),'Data PADD 3'!$A$8:$A$278,0), MATCH('PADD 3 graphs'!$B$3,'Data PADD 3'!$A$4:$T$4,0)),B277)</f>
        <v>20197</v>
      </c>
      <c r="C278" s="7">
        <f>_xlfn.IFNA(INDEX('Data PADD 3'!$A$7:$B$500,MATCH(DATE('PADD 3 graphs'!C$4,MONTH('PADD 3 graphs'!$A278),DAY('PADD 3 graphs'!$A278)),'Data PADD 3'!$A$8:$A$278,0), MATCH('PADD 3 graphs'!$B$3,'Data PADD 3'!$A$4:$T$4,0)),C277)</f>
        <v>18035</v>
      </c>
      <c r="D278" s="7">
        <f>_xlfn.IFNA(INDEX('Data PADD 3'!$A$7:$B$500,MATCH(DATE('PADD 3 graphs'!D$4,MONTH('PADD 3 graphs'!$A278),DAY('PADD 3 graphs'!$A278)),'Data PADD 3'!$A$8:$A$278,0), MATCH('PADD 3 graphs'!$B$3,'Data PADD 3'!$A$4:$T$4,0)),D277)</f>
        <v>17645</v>
      </c>
      <c r="E278" s="7">
        <f>_xlfn.IFNA(INDEX('Data PADD 3'!$A$7:$B$500,MATCH(DATE('PADD 3 graphs'!E$4,MONTH('PADD 3 graphs'!$A278),DAY('PADD 3 graphs'!$A278)),'Data PADD 3'!$A$8:$A$278,0), MATCH('PADD 3 graphs'!$B$3,'Data PADD 3'!$A$4:$T$4,0)),E277)</f>
        <v>19413</v>
      </c>
      <c r="F278" s="7">
        <f>_xlfn.IFNA(INDEX('Data PADD 3'!$A$7:$B$500,MATCH(DATE('PADD 3 graphs'!F$4,MONTH('PADD 3 graphs'!$A278),DAY('PADD 3 graphs'!$A278)),'Data PADD 3'!$A$8:$A$278,0), MATCH('PADD 3 graphs'!$B$3,'Data PADD 3'!$A$4:$T$4,0)),F277)</f>
        <v>17469</v>
      </c>
      <c r="G278" s="12">
        <f>_xlfn.IFNA(INDEX('Data PADD 3'!$A$8:$B$500,MATCH(DATE('PADD 3 graphs'!G$4,MONTH('PADD 3 graphs'!$A278),DAY('PADD 3 graphs'!$A278)),'Data PADD 3'!$A$8:$A$278,0), MATCH('PADD 3 graphs'!$B$3,'Data PADD 3'!$A$4:$T$4,0)),G277)</f>
        <v>13079</v>
      </c>
      <c r="H278" s="12">
        <f t="shared" si="12"/>
        <v>17469</v>
      </c>
      <c r="I278" s="7">
        <f t="shared" si="13"/>
        <v>20197</v>
      </c>
      <c r="J278" s="7">
        <f t="shared" si="14"/>
        <v>2728</v>
      </c>
    </row>
    <row r="279" spans="1:10">
      <c r="A279" s="9">
        <v>45383</v>
      </c>
      <c r="B279" s="7">
        <f>_xlfn.IFNA(INDEX('Data PADD 3'!$A$7:$B$500,MATCH(DATE('PADD 3 graphs'!B$4,MONTH('PADD 3 graphs'!$A279),DAY('PADD 3 graphs'!$A279)),'Data PADD 3'!$A$8:$A$278,0), MATCH('PADD 3 graphs'!$B$3,'Data PADD 3'!$A$4:$T$4,0)),B278)</f>
        <v>20197</v>
      </c>
      <c r="C279" s="7">
        <f>_xlfn.IFNA(INDEX('Data PADD 3'!$A$7:$B$500,MATCH(DATE('PADD 3 graphs'!C$4,MONTH('PADD 3 graphs'!$A279),DAY('PADD 3 graphs'!$A279)),'Data PADD 3'!$A$8:$A$278,0), MATCH('PADD 3 graphs'!$B$3,'Data PADD 3'!$A$4:$T$4,0)),C278)</f>
        <v>18035</v>
      </c>
      <c r="D279" s="7">
        <f>_xlfn.IFNA(INDEX('Data PADD 3'!$A$7:$B$500,MATCH(DATE('PADD 3 graphs'!D$4,MONTH('PADD 3 graphs'!$A279),DAY('PADD 3 graphs'!$A279)),'Data PADD 3'!$A$8:$A$278,0), MATCH('PADD 3 graphs'!$B$3,'Data PADD 3'!$A$4:$T$4,0)),D278)</f>
        <v>18365</v>
      </c>
      <c r="E279" s="7">
        <f>_xlfn.IFNA(INDEX('Data PADD 3'!$A$7:$B$500,MATCH(DATE('PADD 3 graphs'!E$4,MONTH('PADD 3 graphs'!$A279),DAY('PADD 3 graphs'!$A279)),'Data PADD 3'!$A$8:$A$278,0), MATCH('PADD 3 graphs'!$B$3,'Data PADD 3'!$A$4:$T$4,0)),E278)</f>
        <v>19413</v>
      </c>
      <c r="F279" s="7">
        <f>_xlfn.IFNA(INDEX('Data PADD 3'!$A$7:$B$500,MATCH(DATE('PADD 3 graphs'!F$4,MONTH('PADD 3 graphs'!$A279),DAY('PADD 3 graphs'!$A279)),'Data PADD 3'!$A$8:$A$278,0), MATCH('PADD 3 graphs'!$B$3,'Data PADD 3'!$A$4:$T$4,0)),F278)</f>
        <v>17469</v>
      </c>
      <c r="G279" s="12">
        <f>_xlfn.IFNA(INDEX('Data PADD 3'!$A$8:$B$500,MATCH(DATE('PADD 3 graphs'!G$4,MONTH('PADD 3 graphs'!$A279),DAY('PADD 3 graphs'!$A279)),'Data PADD 3'!$A$8:$A$278,0), MATCH('PADD 3 graphs'!$B$3,'Data PADD 3'!$A$4:$T$4,0)),G278)</f>
        <v>13079</v>
      </c>
      <c r="H279" s="12">
        <f t="shared" si="12"/>
        <v>17469</v>
      </c>
      <c r="I279" s="7">
        <f t="shared" si="13"/>
        <v>20197</v>
      </c>
      <c r="J279" s="7">
        <f t="shared" si="14"/>
        <v>2728</v>
      </c>
    </row>
    <row r="280" spans="1:10">
      <c r="A280" s="9">
        <v>45382</v>
      </c>
      <c r="B280" s="7">
        <f>_xlfn.IFNA(INDEX('Data PADD 3'!$A$7:$B$500,MATCH(DATE('PADD 3 graphs'!B$4,MONTH('PADD 3 graphs'!$A280),DAY('PADD 3 graphs'!$A280)),'Data PADD 3'!$A$8:$A$278,0), MATCH('PADD 3 graphs'!$B$3,'Data PADD 3'!$A$4:$T$4,0)),B279)</f>
        <v>20197</v>
      </c>
      <c r="C280" s="7">
        <f>_xlfn.IFNA(INDEX('Data PADD 3'!$A$7:$B$500,MATCH(DATE('PADD 3 graphs'!C$4,MONTH('PADD 3 graphs'!$A280),DAY('PADD 3 graphs'!$A280)),'Data PADD 3'!$A$8:$A$278,0), MATCH('PADD 3 graphs'!$B$3,'Data PADD 3'!$A$4:$T$4,0)),C279)</f>
        <v>18035</v>
      </c>
      <c r="D280" s="7">
        <f>_xlfn.IFNA(INDEX('Data PADD 3'!$A$7:$B$500,MATCH(DATE('PADD 3 graphs'!D$4,MONTH('PADD 3 graphs'!$A280),DAY('PADD 3 graphs'!$A280)),'Data PADD 3'!$A$8:$A$278,0), MATCH('PADD 3 graphs'!$B$3,'Data PADD 3'!$A$4:$T$4,0)),D279)</f>
        <v>18365</v>
      </c>
      <c r="E280" s="7">
        <f>_xlfn.IFNA(INDEX('Data PADD 3'!$A$7:$B$500,MATCH(DATE('PADD 3 graphs'!E$4,MONTH('PADD 3 graphs'!$A280),DAY('PADD 3 graphs'!$A280)),'Data PADD 3'!$A$8:$A$278,0), MATCH('PADD 3 graphs'!$B$3,'Data PADD 3'!$A$4:$T$4,0)),E279)</f>
        <v>18576</v>
      </c>
      <c r="F280" s="7">
        <f>_xlfn.IFNA(INDEX('Data PADD 3'!$A$7:$B$500,MATCH(DATE('PADD 3 graphs'!F$4,MONTH('PADD 3 graphs'!$A280),DAY('PADD 3 graphs'!$A280)),'Data PADD 3'!$A$8:$A$278,0), MATCH('PADD 3 graphs'!$B$3,'Data PADD 3'!$A$4:$T$4,0)),F279)</f>
        <v>17469</v>
      </c>
      <c r="G280" s="12">
        <f>_xlfn.IFNA(INDEX('Data PADD 3'!$A$8:$B$500,MATCH(DATE('PADD 3 graphs'!G$4,MONTH('PADD 3 graphs'!$A280),DAY('PADD 3 graphs'!$A280)),'Data PADD 3'!$A$8:$A$278,0), MATCH('PADD 3 graphs'!$B$3,'Data PADD 3'!$A$4:$T$4,0)),G279)</f>
        <v>13079</v>
      </c>
      <c r="H280" s="12">
        <f t="shared" si="12"/>
        <v>17469</v>
      </c>
      <c r="I280" s="7">
        <f t="shared" si="13"/>
        <v>20197</v>
      </c>
      <c r="J280" s="7">
        <f t="shared" si="14"/>
        <v>2728</v>
      </c>
    </row>
    <row r="281" spans="1:10">
      <c r="A281" s="9">
        <v>45381</v>
      </c>
      <c r="B281" s="7">
        <f>_xlfn.IFNA(INDEX('Data PADD 3'!$A$7:$B$500,MATCH(DATE('PADD 3 graphs'!B$4,MONTH('PADD 3 graphs'!$A281),DAY('PADD 3 graphs'!$A281)),'Data PADD 3'!$A$8:$A$278,0), MATCH('PADD 3 graphs'!$B$3,'Data PADD 3'!$A$4:$T$4,0)),B280)</f>
        <v>20197</v>
      </c>
      <c r="C281" s="7">
        <f>_xlfn.IFNA(INDEX('Data PADD 3'!$A$7:$B$500,MATCH(DATE('PADD 3 graphs'!C$4,MONTH('PADD 3 graphs'!$A281),DAY('PADD 3 graphs'!$A281)),'Data PADD 3'!$A$8:$A$278,0), MATCH('PADD 3 graphs'!$B$3,'Data PADD 3'!$A$4:$T$4,0)),C280)</f>
        <v>18035</v>
      </c>
      <c r="D281" s="7">
        <f>_xlfn.IFNA(INDEX('Data PADD 3'!$A$7:$B$500,MATCH(DATE('PADD 3 graphs'!D$4,MONTH('PADD 3 graphs'!$A281),DAY('PADD 3 graphs'!$A281)),'Data PADD 3'!$A$8:$A$278,0), MATCH('PADD 3 graphs'!$B$3,'Data PADD 3'!$A$4:$T$4,0)),D280)</f>
        <v>18365</v>
      </c>
      <c r="E281" s="7">
        <f>_xlfn.IFNA(INDEX('Data PADD 3'!$A$7:$B$500,MATCH(DATE('PADD 3 graphs'!E$4,MONTH('PADD 3 graphs'!$A281),DAY('PADD 3 graphs'!$A281)),'Data PADD 3'!$A$8:$A$278,0), MATCH('PADD 3 graphs'!$B$3,'Data PADD 3'!$A$4:$T$4,0)),E280)</f>
        <v>18576</v>
      </c>
      <c r="F281" s="7">
        <f>_xlfn.IFNA(INDEX('Data PADD 3'!$A$7:$B$500,MATCH(DATE('PADD 3 graphs'!F$4,MONTH('PADD 3 graphs'!$A281),DAY('PADD 3 graphs'!$A281)),'Data PADD 3'!$A$8:$A$278,0), MATCH('PADD 3 graphs'!$B$3,'Data PADD 3'!$A$4:$T$4,0)),F280)</f>
        <v>17469</v>
      </c>
      <c r="G281" s="12">
        <f>_xlfn.IFNA(INDEX('Data PADD 3'!$A$8:$B$500,MATCH(DATE('PADD 3 graphs'!G$4,MONTH('PADD 3 graphs'!$A281),DAY('PADD 3 graphs'!$A281)),'Data PADD 3'!$A$8:$A$278,0), MATCH('PADD 3 graphs'!$B$3,'Data PADD 3'!$A$4:$T$4,0)),G280)</f>
        <v>13079</v>
      </c>
      <c r="H281" s="12">
        <f t="shared" si="12"/>
        <v>17469</v>
      </c>
      <c r="I281" s="7">
        <f t="shared" si="13"/>
        <v>20197</v>
      </c>
      <c r="J281" s="7">
        <f t="shared" si="14"/>
        <v>2728</v>
      </c>
    </row>
    <row r="282" spans="1:10">
      <c r="A282" s="9">
        <v>45380</v>
      </c>
      <c r="B282" s="7">
        <f>_xlfn.IFNA(INDEX('Data PADD 3'!$A$7:$B$500,MATCH(DATE('PADD 3 graphs'!B$4,MONTH('PADD 3 graphs'!$A282),DAY('PADD 3 graphs'!$A282)),'Data PADD 3'!$A$8:$A$278,0), MATCH('PADD 3 graphs'!$B$3,'Data PADD 3'!$A$4:$T$4,0)),B281)</f>
        <v>20197</v>
      </c>
      <c r="C282" s="7">
        <f>_xlfn.IFNA(INDEX('Data PADD 3'!$A$7:$B$500,MATCH(DATE('PADD 3 graphs'!C$4,MONTH('PADD 3 graphs'!$A282),DAY('PADD 3 graphs'!$A282)),'Data PADD 3'!$A$8:$A$278,0), MATCH('PADD 3 graphs'!$B$3,'Data PADD 3'!$A$4:$T$4,0)),C281)</f>
        <v>18035</v>
      </c>
      <c r="D282" s="7">
        <f>_xlfn.IFNA(INDEX('Data PADD 3'!$A$7:$B$500,MATCH(DATE('PADD 3 graphs'!D$4,MONTH('PADD 3 graphs'!$A282),DAY('PADD 3 graphs'!$A282)),'Data PADD 3'!$A$8:$A$278,0), MATCH('PADD 3 graphs'!$B$3,'Data PADD 3'!$A$4:$T$4,0)),D281)</f>
        <v>18365</v>
      </c>
      <c r="E282" s="7">
        <f>_xlfn.IFNA(INDEX('Data PADD 3'!$A$7:$B$500,MATCH(DATE('PADD 3 graphs'!E$4,MONTH('PADD 3 graphs'!$A282),DAY('PADD 3 graphs'!$A282)),'Data PADD 3'!$A$8:$A$278,0), MATCH('PADD 3 graphs'!$B$3,'Data PADD 3'!$A$4:$T$4,0)),E281)</f>
        <v>18576</v>
      </c>
      <c r="F282" s="7">
        <f>_xlfn.IFNA(INDEX('Data PADD 3'!$A$7:$B$500,MATCH(DATE('PADD 3 graphs'!F$4,MONTH('PADD 3 graphs'!$A282),DAY('PADD 3 graphs'!$A282)),'Data PADD 3'!$A$8:$A$278,0), MATCH('PADD 3 graphs'!$B$3,'Data PADD 3'!$A$4:$T$4,0)),F281)</f>
        <v>18218</v>
      </c>
      <c r="G282" s="12">
        <f>_xlfn.IFNA(INDEX('Data PADD 3'!$A$8:$B$500,MATCH(DATE('PADD 3 graphs'!G$4,MONTH('PADD 3 graphs'!$A282),DAY('PADD 3 graphs'!$A282)),'Data PADD 3'!$A$8:$A$278,0), MATCH('PADD 3 graphs'!$B$3,'Data PADD 3'!$A$4:$T$4,0)),G281)</f>
        <v>13079</v>
      </c>
      <c r="H282" s="12">
        <f t="shared" si="12"/>
        <v>18035</v>
      </c>
      <c r="I282" s="7">
        <f t="shared" si="13"/>
        <v>20197</v>
      </c>
      <c r="J282" s="7">
        <f t="shared" si="14"/>
        <v>2162</v>
      </c>
    </row>
    <row r="283" spans="1:10">
      <c r="A283" s="9">
        <v>45379</v>
      </c>
      <c r="B283" s="7">
        <f>_xlfn.IFNA(INDEX('Data PADD 3'!$A$7:$B$500,MATCH(DATE('PADD 3 graphs'!B$4,MONTH('PADD 3 graphs'!$A283),DAY('PADD 3 graphs'!$A283)),'Data PADD 3'!$A$8:$A$278,0), MATCH('PADD 3 graphs'!$B$3,'Data PADD 3'!$A$4:$T$4,0)),B282)</f>
        <v>20197</v>
      </c>
      <c r="C283" s="7">
        <f>_xlfn.IFNA(INDEX('Data PADD 3'!$A$7:$B$500,MATCH(DATE('PADD 3 graphs'!C$4,MONTH('PADD 3 graphs'!$A283),DAY('PADD 3 graphs'!$A283)),'Data PADD 3'!$A$8:$A$278,0), MATCH('PADD 3 graphs'!$B$3,'Data PADD 3'!$A$4:$T$4,0)),C282)</f>
        <v>18035</v>
      </c>
      <c r="D283" s="7">
        <f>_xlfn.IFNA(INDEX('Data PADD 3'!$A$7:$B$500,MATCH(DATE('PADD 3 graphs'!D$4,MONTH('PADD 3 graphs'!$A283),DAY('PADD 3 graphs'!$A283)),'Data PADD 3'!$A$8:$A$278,0), MATCH('PADD 3 graphs'!$B$3,'Data PADD 3'!$A$4:$T$4,0)),D282)</f>
        <v>18365</v>
      </c>
      <c r="E283" s="7">
        <f>_xlfn.IFNA(INDEX('Data PADD 3'!$A$7:$B$500,MATCH(DATE('PADD 3 graphs'!E$4,MONTH('PADD 3 graphs'!$A283),DAY('PADD 3 graphs'!$A283)),'Data PADD 3'!$A$8:$A$278,0), MATCH('PADD 3 graphs'!$B$3,'Data PADD 3'!$A$4:$T$4,0)),E282)</f>
        <v>18576</v>
      </c>
      <c r="F283" s="7">
        <f>_xlfn.IFNA(INDEX('Data PADD 3'!$A$7:$B$500,MATCH(DATE('PADD 3 graphs'!F$4,MONTH('PADD 3 graphs'!$A283),DAY('PADD 3 graphs'!$A283)),'Data PADD 3'!$A$8:$A$278,0), MATCH('PADD 3 graphs'!$B$3,'Data PADD 3'!$A$4:$T$4,0)),F282)</f>
        <v>18218</v>
      </c>
      <c r="G283" s="12">
        <f>_xlfn.IFNA(INDEX('Data PADD 3'!$A$8:$B$500,MATCH(DATE('PADD 3 graphs'!G$4,MONTH('PADD 3 graphs'!$A283),DAY('PADD 3 graphs'!$A283)),'Data PADD 3'!$A$8:$A$278,0), MATCH('PADD 3 graphs'!$B$3,'Data PADD 3'!$A$4:$T$4,0)),G282)</f>
        <v>12513</v>
      </c>
      <c r="H283" s="12">
        <f t="shared" si="12"/>
        <v>18035</v>
      </c>
      <c r="I283" s="7">
        <f t="shared" si="13"/>
        <v>20197</v>
      </c>
      <c r="J283" s="7">
        <f t="shared" si="14"/>
        <v>2162</v>
      </c>
    </row>
    <row r="284" spans="1:10">
      <c r="A284" s="9">
        <v>45378</v>
      </c>
      <c r="B284" s="7">
        <f>_xlfn.IFNA(INDEX('Data PADD 3'!$A$7:$B$500,MATCH(DATE('PADD 3 graphs'!B$4,MONTH('PADD 3 graphs'!$A284),DAY('PADD 3 graphs'!$A284)),'Data PADD 3'!$A$8:$A$278,0), MATCH('PADD 3 graphs'!$B$3,'Data PADD 3'!$A$4:$T$4,0)),B283)</f>
        <v>20197</v>
      </c>
      <c r="C284" s="7">
        <f>_xlfn.IFNA(INDEX('Data PADD 3'!$A$7:$B$500,MATCH(DATE('PADD 3 graphs'!C$4,MONTH('PADD 3 graphs'!$A284),DAY('PADD 3 graphs'!$A284)),'Data PADD 3'!$A$8:$A$278,0), MATCH('PADD 3 graphs'!$B$3,'Data PADD 3'!$A$4:$T$4,0)),C283)</f>
        <v>18035</v>
      </c>
      <c r="D284" s="7">
        <f>_xlfn.IFNA(INDEX('Data PADD 3'!$A$7:$B$500,MATCH(DATE('PADD 3 graphs'!D$4,MONTH('PADD 3 graphs'!$A284),DAY('PADD 3 graphs'!$A284)),'Data PADD 3'!$A$8:$A$278,0), MATCH('PADD 3 graphs'!$B$3,'Data PADD 3'!$A$4:$T$4,0)),D283)</f>
        <v>18365</v>
      </c>
      <c r="E284" s="7">
        <f>_xlfn.IFNA(INDEX('Data PADD 3'!$A$7:$B$500,MATCH(DATE('PADD 3 graphs'!E$4,MONTH('PADD 3 graphs'!$A284),DAY('PADD 3 graphs'!$A284)),'Data PADD 3'!$A$8:$A$278,0), MATCH('PADD 3 graphs'!$B$3,'Data PADD 3'!$A$4:$T$4,0)),E283)</f>
        <v>18576</v>
      </c>
      <c r="F284" s="7">
        <f>_xlfn.IFNA(INDEX('Data PADD 3'!$A$7:$B$500,MATCH(DATE('PADD 3 graphs'!F$4,MONTH('PADD 3 graphs'!$A284),DAY('PADD 3 graphs'!$A284)),'Data PADD 3'!$A$8:$A$278,0), MATCH('PADD 3 graphs'!$B$3,'Data PADD 3'!$A$4:$T$4,0)),F283)</f>
        <v>18218</v>
      </c>
      <c r="G284" s="12">
        <f>_xlfn.IFNA(INDEX('Data PADD 3'!$A$8:$B$500,MATCH(DATE('PADD 3 graphs'!G$4,MONTH('PADD 3 graphs'!$A284),DAY('PADD 3 graphs'!$A284)),'Data PADD 3'!$A$8:$A$278,0), MATCH('PADD 3 graphs'!$B$3,'Data PADD 3'!$A$4:$T$4,0)),G283)</f>
        <v>12513</v>
      </c>
      <c r="H284" s="12">
        <f t="shared" si="12"/>
        <v>18035</v>
      </c>
      <c r="I284" s="7">
        <f t="shared" si="13"/>
        <v>20197</v>
      </c>
      <c r="J284" s="7">
        <f t="shared" si="14"/>
        <v>2162</v>
      </c>
    </row>
    <row r="285" spans="1:10">
      <c r="A285" s="9">
        <v>45377</v>
      </c>
      <c r="B285" s="7">
        <f>_xlfn.IFNA(INDEX('Data PADD 3'!$A$7:$B$500,MATCH(DATE('PADD 3 graphs'!B$4,MONTH('PADD 3 graphs'!$A285),DAY('PADD 3 graphs'!$A285)),'Data PADD 3'!$A$8:$A$278,0), MATCH('PADD 3 graphs'!$B$3,'Data PADD 3'!$A$4:$T$4,0)),B284)</f>
        <v>20197</v>
      </c>
      <c r="C285" s="7">
        <f>_xlfn.IFNA(INDEX('Data PADD 3'!$A$7:$B$500,MATCH(DATE('PADD 3 graphs'!C$4,MONTH('PADD 3 graphs'!$A285),DAY('PADD 3 graphs'!$A285)),'Data PADD 3'!$A$8:$A$278,0), MATCH('PADD 3 graphs'!$B$3,'Data PADD 3'!$A$4:$T$4,0)),C284)</f>
        <v>17163</v>
      </c>
      <c r="D285" s="7">
        <f>_xlfn.IFNA(INDEX('Data PADD 3'!$A$7:$B$500,MATCH(DATE('PADD 3 graphs'!D$4,MONTH('PADD 3 graphs'!$A285),DAY('PADD 3 graphs'!$A285)),'Data PADD 3'!$A$8:$A$278,0), MATCH('PADD 3 graphs'!$B$3,'Data PADD 3'!$A$4:$T$4,0)),D284)</f>
        <v>18365</v>
      </c>
      <c r="E285" s="7">
        <f>_xlfn.IFNA(INDEX('Data PADD 3'!$A$7:$B$500,MATCH(DATE('PADD 3 graphs'!E$4,MONTH('PADD 3 graphs'!$A285),DAY('PADD 3 graphs'!$A285)),'Data PADD 3'!$A$8:$A$278,0), MATCH('PADD 3 graphs'!$B$3,'Data PADD 3'!$A$4:$T$4,0)),E284)</f>
        <v>18576</v>
      </c>
      <c r="F285" s="7">
        <f>_xlfn.IFNA(INDEX('Data PADD 3'!$A$7:$B$500,MATCH(DATE('PADD 3 graphs'!F$4,MONTH('PADD 3 graphs'!$A285),DAY('PADD 3 graphs'!$A285)),'Data PADD 3'!$A$8:$A$278,0), MATCH('PADD 3 graphs'!$B$3,'Data PADD 3'!$A$4:$T$4,0)),F284)</f>
        <v>18218</v>
      </c>
      <c r="G285" s="12">
        <f>_xlfn.IFNA(INDEX('Data PADD 3'!$A$8:$B$500,MATCH(DATE('PADD 3 graphs'!G$4,MONTH('PADD 3 graphs'!$A285),DAY('PADD 3 graphs'!$A285)),'Data PADD 3'!$A$8:$A$278,0), MATCH('PADD 3 graphs'!$B$3,'Data PADD 3'!$A$4:$T$4,0)),G284)</f>
        <v>12513</v>
      </c>
      <c r="H285" s="12">
        <f t="shared" si="12"/>
        <v>17163</v>
      </c>
      <c r="I285" s="7">
        <f t="shared" si="13"/>
        <v>20197</v>
      </c>
      <c r="J285" s="7">
        <f t="shared" si="14"/>
        <v>3034</v>
      </c>
    </row>
    <row r="286" spans="1:10">
      <c r="A286" s="9">
        <v>45376</v>
      </c>
      <c r="B286" s="7">
        <f>_xlfn.IFNA(INDEX('Data PADD 3'!$A$7:$B$500,MATCH(DATE('PADD 3 graphs'!B$4,MONTH('PADD 3 graphs'!$A286),DAY('PADD 3 graphs'!$A286)),'Data PADD 3'!$A$8:$A$278,0), MATCH('PADD 3 graphs'!$B$3,'Data PADD 3'!$A$4:$T$4,0)),B285)</f>
        <v>20197</v>
      </c>
      <c r="C286" s="7">
        <f>_xlfn.IFNA(INDEX('Data PADD 3'!$A$7:$B$500,MATCH(DATE('PADD 3 graphs'!C$4,MONTH('PADD 3 graphs'!$A286),DAY('PADD 3 graphs'!$A286)),'Data PADD 3'!$A$8:$A$278,0), MATCH('PADD 3 graphs'!$B$3,'Data PADD 3'!$A$4:$T$4,0)),C285)</f>
        <v>17163</v>
      </c>
      <c r="D286" s="7">
        <f>_xlfn.IFNA(INDEX('Data PADD 3'!$A$7:$B$500,MATCH(DATE('PADD 3 graphs'!D$4,MONTH('PADD 3 graphs'!$A286),DAY('PADD 3 graphs'!$A286)),'Data PADD 3'!$A$8:$A$278,0), MATCH('PADD 3 graphs'!$B$3,'Data PADD 3'!$A$4:$T$4,0)),D285)</f>
        <v>18573</v>
      </c>
      <c r="E286" s="7">
        <f>_xlfn.IFNA(INDEX('Data PADD 3'!$A$7:$B$500,MATCH(DATE('PADD 3 graphs'!E$4,MONTH('PADD 3 graphs'!$A286),DAY('PADD 3 graphs'!$A286)),'Data PADD 3'!$A$8:$A$278,0), MATCH('PADD 3 graphs'!$B$3,'Data PADD 3'!$A$4:$T$4,0)),E285)</f>
        <v>18576</v>
      </c>
      <c r="F286" s="7">
        <f>_xlfn.IFNA(INDEX('Data PADD 3'!$A$7:$B$500,MATCH(DATE('PADD 3 graphs'!F$4,MONTH('PADD 3 graphs'!$A286),DAY('PADD 3 graphs'!$A286)),'Data PADD 3'!$A$8:$A$278,0), MATCH('PADD 3 graphs'!$B$3,'Data PADD 3'!$A$4:$T$4,0)),F285)</f>
        <v>18218</v>
      </c>
      <c r="G286" s="12">
        <f>_xlfn.IFNA(INDEX('Data PADD 3'!$A$8:$B$500,MATCH(DATE('PADD 3 graphs'!G$4,MONTH('PADD 3 graphs'!$A286),DAY('PADD 3 graphs'!$A286)),'Data PADD 3'!$A$8:$A$278,0), MATCH('PADD 3 graphs'!$B$3,'Data PADD 3'!$A$4:$T$4,0)),G285)</f>
        <v>12513</v>
      </c>
      <c r="H286" s="12">
        <f t="shared" si="12"/>
        <v>17163</v>
      </c>
      <c r="I286" s="7">
        <f t="shared" si="13"/>
        <v>20197</v>
      </c>
      <c r="J286" s="7">
        <f t="shared" si="14"/>
        <v>3034</v>
      </c>
    </row>
    <row r="287" spans="1:10">
      <c r="A287" s="9">
        <v>45375</v>
      </c>
      <c r="B287" s="7">
        <f>_xlfn.IFNA(INDEX('Data PADD 3'!$A$7:$B$500,MATCH(DATE('PADD 3 graphs'!B$4,MONTH('PADD 3 graphs'!$A287),DAY('PADD 3 graphs'!$A287)),'Data PADD 3'!$A$8:$A$278,0), MATCH('PADD 3 graphs'!$B$3,'Data PADD 3'!$A$4:$T$4,0)),B286)</f>
        <v>20197</v>
      </c>
      <c r="C287" s="7">
        <f>_xlfn.IFNA(INDEX('Data PADD 3'!$A$7:$B$500,MATCH(DATE('PADD 3 graphs'!C$4,MONTH('PADD 3 graphs'!$A287),DAY('PADD 3 graphs'!$A287)),'Data PADD 3'!$A$8:$A$278,0), MATCH('PADD 3 graphs'!$B$3,'Data PADD 3'!$A$4:$T$4,0)),C286)</f>
        <v>17163</v>
      </c>
      <c r="D287" s="7">
        <f>_xlfn.IFNA(INDEX('Data PADD 3'!$A$7:$B$500,MATCH(DATE('PADD 3 graphs'!D$4,MONTH('PADD 3 graphs'!$A287),DAY('PADD 3 graphs'!$A287)),'Data PADD 3'!$A$8:$A$278,0), MATCH('PADD 3 graphs'!$B$3,'Data PADD 3'!$A$4:$T$4,0)),D286)</f>
        <v>18573</v>
      </c>
      <c r="E287" s="7">
        <f>_xlfn.IFNA(INDEX('Data PADD 3'!$A$7:$B$500,MATCH(DATE('PADD 3 graphs'!E$4,MONTH('PADD 3 graphs'!$A287),DAY('PADD 3 graphs'!$A287)),'Data PADD 3'!$A$8:$A$278,0), MATCH('PADD 3 graphs'!$B$3,'Data PADD 3'!$A$4:$T$4,0)),E286)</f>
        <v>18445</v>
      </c>
      <c r="F287" s="7">
        <f>_xlfn.IFNA(INDEX('Data PADD 3'!$A$7:$B$500,MATCH(DATE('PADD 3 graphs'!F$4,MONTH('PADD 3 graphs'!$A287),DAY('PADD 3 graphs'!$A287)),'Data PADD 3'!$A$8:$A$278,0), MATCH('PADD 3 graphs'!$B$3,'Data PADD 3'!$A$4:$T$4,0)),F286)</f>
        <v>18218</v>
      </c>
      <c r="G287" s="12">
        <f>_xlfn.IFNA(INDEX('Data PADD 3'!$A$8:$B$500,MATCH(DATE('PADD 3 graphs'!G$4,MONTH('PADD 3 graphs'!$A287),DAY('PADD 3 graphs'!$A287)),'Data PADD 3'!$A$8:$A$278,0), MATCH('PADD 3 graphs'!$B$3,'Data PADD 3'!$A$4:$T$4,0)),G286)</f>
        <v>12513</v>
      </c>
      <c r="H287" s="12">
        <f t="shared" si="12"/>
        <v>17163</v>
      </c>
      <c r="I287" s="7">
        <f t="shared" si="13"/>
        <v>20197</v>
      </c>
      <c r="J287" s="7">
        <f t="shared" si="14"/>
        <v>3034</v>
      </c>
    </row>
    <row r="288" spans="1:10">
      <c r="A288" s="9">
        <v>45374</v>
      </c>
      <c r="B288" s="7">
        <f>_xlfn.IFNA(INDEX('Data PADD 3'!$A$7:$B$500,MATCH(DATE('PADD 3 graphs'!B$4,MONTH('PADD 3 graphs'!$A288),DAY('PADD 3 graphs'!$A288)),'Data PADD 3'!$A$8:$A$278,0), MATCH('PADD 3 graphs'!$B$3,'Data PADD 3'!$A$4:$T$4,0)),B287)</f>
        <v>20197</v>
      </c>
      <c r="C288" s="7">
        <f>_xlfn.IFNA(INDEX('Data PADD 3'!$A$7:$B$500,MATCH(DATE('PADD 3 graphs'!C$4,MONTH('PADD 3 graphs'!$A288),DAY('PADD 3 graphs'!$A288)),'Data PADD 3'!$A$8:$A$278,0), MATCH('PADD 3 graphs'!$B$3,'Data PADD 3'!$A$4:$T$4,0)),C287)</f>
        <v>17163</v>
      </c>
      <c r="D288" s="7">
        <f>_xlfn.IFNA(INDEX('Data PADD 3'!$A$7:$B$500,MATCH(DATE('PADD 3 graphs'!D$4,MONTH('PADD 3 graphs'!$A288),DAY('PADD 3 graphs'!$A288)),'Data PADD 3'!$A$8:$A$278,0), MATCH('PADD 3 graphs'!$B$3,'Data PADD 3'!$A$4:$T$4,0)),D287)</f>
        <v>18573</v>
      </c>
      <c r="E288" s="7">
        <f>_xlfn.IFNA(INDEX('Data PADD 3'!$A$7:$B$500,MATCH(DATE('PADD 3 graphs'!E$4,MONTH('PADD 3 graphs'!$A288),DAY('PADD 3 graphs'!$A288)),'Data PADD 3'!$A$8:$A$278,0), MATCH('PADD 3 graphs'!$B$3,'Data PADD 3'!$A$4:$T$4,0)),E287)</f>
        <v>18445</v>
      </c>
      <c r="F288" s="7">
        <f>_xlfn.IFNA(INDEX('Data PADD 3'!$A$7:$B$500,MATCH(DATE('PADD 3 graphs'!F$4,MONTH('PADD 3 graphs'!$A288),DAY('PADD 3 graphs'!$A288)),'Data PADD 3'!$A$8:$A$278,0), MATCH('PADD 3 graphs'!$B$3,'Data PADD 3'!$A$4:$T$4,0)),F287)</f>
        <v>18218</v>
      </c>
      <c r="G288" s="12">
        <f>_xlfn.IFNA(INDEX('Data PADD 3'!$A$8:$B$500,MATCH(DATE('PADD 3 graphs'!G$4,MONTH('PADD 3 graphs'!$A288),DAY('PADD 3 graphs'!$A288)),'Data PADD 3'!$A$8:$A$278,0), MATCH('PADD 3 graphs'!$B$3,'Data PADD 3'!$A$4:$T$4,0)),G287)</f>
        <v>12513</v>
      </c>
      <c r="H288" s="12">
        <f t="shared" si="12"/>
        <v>17163</v>
      </c>
      <c r="I288" s="7">
        <f t="shared" si="13"/>
        <v>20197</v>
      </c>
      <c r="J288" s="7">
        <f t="shared" si="14"/>
        <v>3034</v>
      </c>
    </row>
    <row r="289" spans="1:10">
      <c r="A289" s="9">
        <v>45373</v>
      </c>
      <c r="B289" s="7">
        <f>_xlfn.IFNA(INDEX('Data PADD 3'!$A$7:$B$500,MATCH(DATE('PADD 3 graphs'!B$4,MONTH('PADD 3 graphs'!$A289),DAY('PADD 3 graphs'!$A289)),'Data PADD 3'!$A$8:$A$278,0), MATCH('PADD 3 graphs'!$B$3,'Data PADD 3'!$A$4:$T$4,0)),B288)</f>
        <v>20197</v>
      </c>
      <c r="C289" s="7">
        <f>_xlfn.IFNA(INDEX('Data PADD 3'!$A$7:$B$500,MATCH(DATE('PADD 3 graphs'!C$4,MONTH('PADD 3 graphs'!$A289),DAY('PADD 3 graphs'!$A289)),'Data PADD 3'!$A$8:$A$278,0), MATCH('PADD 3 graphs'!$B$3,'Data PADD 3'!$A$4:$T$4,0)),C288)</f>
        <v>17163</v>
      </c>
      <c r="D289" s="7">
        <f>_xlfn.IFNA(INDEX('Data PADD 3'!$A$7:$B$500,MATCH(DATE('PADD 3 graphs'!D$4,MONTH('PADD 3 graphs'!$A289),DAY('PADD 3 graphs'!$A289)),'Data PADD 3'!$A$8:$A$278,0), MATCH('PADD 3 graphs'!$B$3,'Data PADD 3'!$A$4:$T$4,0)),D288)</f>
        <v>18573</v>
      </c>
      <c r="E289" s="7">
        <f>_xlfn.IFNA(INDEX('Data PADD 3'!$A$7:$B$500,MATCH(DATE('PADD 3 graphs'!E$4,MONTH('PADD 3 graphs'!$A289),DAY('PADD 3 graphs'!$A289)),'Data PADD 3'!$A$8:$A$278,0), MATCH('PADD 3 graphs'!$B$3,'Data PADD 3'!$A$4:$T$4,0)),E288)</f>
        <v>18445</v>
      </c>
      <c r="F289" s="7">
        <f>_xlfn.IFNA(INDEX('Data PADD 3'!$A$7:$B$500,MATCH(DATE('PADD 3 graphs'!F$4,MONTH('PADD 3 graphs'!$A289),DAY('PADD 3 graphs'!$A289)),'Data PADD 3'!$A$8:$A$278,0), MATCH('PADD 3 graphs'!$B$3,'Data PADD 3'!$A$4:$T$4,0)),F288)</f>
        <v>18317</v>
      </c>
      <c r="G289" s="12">
        <f>_xlfn.IFNA(INDEX('Data PADD 3'!$A$8:$B$500,MATCH(DATE('PADD 3 graphs'!G$4,MONTH('PADD 3 graphs'!$A289),DAY('PADD 3 graphs'!$A289)),'Data PADD 3'!$A$8:$A$278,0), MATCH('PADD 3 graphs'!$B$3,'Data PADD 3'!$A$4:$T$4,0)),G288)</f>
        <v>12513</v>
      </c>
      <c r="H289" s="12">
        <f t="shared" si="12"/>
        <v>17163</v>
      </c>
      <c r="I289" s="7">
        <f t="shared" si="13"/>
        <v>20197</v>
      </c>
      <c r="J289" s="7">
        <f t="shared" si="14"/>
        <v>3034</v>
      </c>
    </row>
    <row r="290" spans="1:10">
      <c r="A290" s="9">
        <v>45372</v>
      </c>
      <c r="B290" s="7">
        <f>_xlfn.IFNA(INDEX('Data PADD 3'!$A$7:$B$500,MATCH(DATE('PADD 3 graphs'!B$4,MONTH('PADD 3 graphs'!$A290),DAY('PADD 3 graphs'!$A290)),'Data PADD 3'!$A$8:$A$278,0), MATCH('PADD 3 graphs'!$B$3,'Data PADD 3'!$A$4:$T$4,0)),B289)</f>
        <v>20197</v>
      </c>
      <c r="C290" s="7">
        <f>_xlfn.IFNA(INDEX('Data PADD 3'!$A$7:$B$500,MATCH(DATE('PADD 3 graphs'!C$4,MONTH('PADD 3 graphs'!$A290),DAY('PADD 3 graphs'!$A290)),'Data PADD 3'!$A$8:$A$278,0), MATCH('PADD 3 graphs'!$B$3,'Data PADD 3'!$A$4:$T$4,0)),C289)</f>
        <v>17163</v>
      </c>
      <c r="D290" s="7">
        <f>_xlfn.IFNA(INDEX('Data PADD 3'!$A$7:$B$500,MATCH(DATE('PADD 3 graphs'!D$4,MONTH('PADD 3 graphs'!$A290),DAY('PADD 3 graphs'!$A290)),'Data PADD 3'!$A$8:$A$278,0), MATCH('PADD 3 graphs'!$B$3,'Data PADD 3'!$A$4:$T$4,0)),D289)</f>
        <v>18573</v>
      </c>
      <c r="E290" s="7">
        <f>_xlfn.IFNA(INDEX('Data PADD 3'!$A$7:$B$500,MATCH(DATE('PADD 3 graphs'!E$4,MONTH('PADD 3 graphs'!$A290),DAY('PADD 3 graphs'!$A290)),'Data PADD 3'!$A$8:$A$278,0), MATCH('PADD 3 graphs'!$B$3,'Data PADD 3'!$A$4:$T$4,0)),E289)</f>
        <v>18445</v>
      </c>
      <c r="F290" s="7">
        <f>_xlfn.IFNA(INDEX('Data PADD 3'!$A$7:$B$500,MATCH(DATE('PADD 3 graphs'!F$4,MONTH('PADD 3 graphs'!$A290),DAY('PADD 3 graphs'!$A290)),'Data PADD 3'!$A$8:$A$278,0), MATCH('PADD 3 graphs'!$B$3,'Data PADD 3'!$A$4:$T$4,0)),F289)</f>
        <v>18317</v>
      </c>
      <c r="G290" s="12">
        <f>_xlfn.IFNA(INDEX('Data PADD 3'!$A$8:$B$500,MATCH(DATE('PADD 3 graphs'!G$4,MONTH('PADD 3 graphs'!$A290),DAY('PADD 3 graphs'!$A290)),'Data PADD 3'!$A$8:$A$278,0), MATCH('PADD 3 graphs'!$B$3,'Data PADD 3'!$A$4:$T$4,0)),G289)</f>
        <v>12412</v>
      </c>
      <c r="H290" s="12">
        <f t="shared" si="12"/>
        <v>17163</v>
      </c>
      <c r="I290" s="7">
        <f t="shared" si="13"/>
        <v>20197</v>
      </c>
      <c r="J290" s="7">
        <f t="shared" si="14"/>
        <v>3034</v>
      </c>
    </row>
    <row r="291" spans="1:10">
      <c r="A291" s="9">
        <v>45371</v>
      </c>
      <c r="B291" s="7">
        <f>_xlfn.IFNA(INDEX('Data PADD 3'!$A$7:$B$500,MATCH(DATE('PADD 3 graphs'!B$4,MONTH('PADD 3 graphs'!$A291),DAY('PADD 3 graphs'!$A291)),'Data PADD 3'!$A$8:$A$278,0), MATCH('PADD 3 graphs'!$B$3,'Data PADD 3'!$A$4:$T$4,0)),B290)</f>
        <v>20197</v>
      </c>
      <c r="C291" s="7">
        <f>_xlfn.IFNA(INDEX('Data PADD 3'!$A$7:$B$500,MATCH(DATE('PADD 3 graphs'!C$4,MONTH('PADD 3 graphs'!$A291),DAY('PADD 3 graphs'!$A291)),'Data PADD 3'!$A$8:$A$278,0), MATCH('PADD 3 graphs'!$B$3,'Data PADD 3'!$A$4:$T$4,0)),C290)</f>
        <v>17163</v>
      </c>
      <c r="D291" s="7">
        <f>_xlfn.IFNA(INDEX('Data PADD 3'!$A$7:$B$500,MATCH(DATE('PADD 3 graphs'!D$4,MONTH('PADD 3 graphs'!$A291),DAY('PADD 3 graphs'!$A291)),'Data PADD 3'!$A$8:$A$278,0), MATCH('PADD 3 graphs'!$B$3,'Data PADD 3'!$A$4:$T$4,0)),D290)</f>
        <v>18573</v>
      </c>
      <c r="E291" s="7">
        <f>_xlfn.IFNA(INDEX('Data PADD 3'!$A$7:$B$500,MATCH(DATE('PADD 3 graphs'!E$4,MONTH('PADD 3 graphs'!$A291),DAY('PADD 3 graphs'!$A291)),'Data PADD 3'!$A$8:$A$278,0), MATCH('PADD 3 graphs'!$B$3,'Data PADD 3'!$A$4:$T$4,0)),E290)</f>
        <v>18445</v>
      </c>
      <c r="F291" s="7">
        <f>_xlfn.IFNA(INDEX('Data PADD 3'!$A$7:$B$500,MATCH(DATE('PADD 3 graphs'!F$4,MONTH('PADD 3 graphs'!$A291),DAY('PADD 3 graphs'!$A291)),'Data PADD 3'!$A$8:$A$278,0), MATCH('PADD 3 graphs'!$B$3,'Data PADD 3'!$A$4:$T$4,0)),F290)</f>
        <v>18317</v>
      </c>
      <c r="G291" s="12">
        <f>_xlfn.IFNA(INDEX('Data PADD 3'!$A$8:$B$500,MATCH(DATE('PADD 3 graphs'!G$4,MONTH('PADD 3 graphs'!$A291),DAY('PADD 3 graphs'!$A291)),'Data PADD 3'!$A$8:$A$278,0), MATCH('PADD 3 graphs'!$B$3,'Data PADD 3'!$A$4:$T$4,0)),G290)</f>
        <v>12412</v>
      </c>
      <c r="H291" s="12">
        <f t="shared" si="12"/>
        <v>17163</v>
      </c>
      <c r="I291" s="7">
        <f t="shared" si="13"/>
        <v>20197</v>
      </c>
      <c r="J291" s="7">
        <f t="shared" si="14"/>
        <v>3034</v>
      </c>
    </row>
    <row r="292" spans="1:10">
      <c r="A292" s="9">
        <v>45370</v>
      </c>
      <c r="B292" s="7">
        <f>_xlfn.IFNA(INDEX('Data PADD 3'!$A$7:$B$500,MATCH(DATE('PADD 3 graphs'!B$4,MONTH('PADD 3 graphs'!$A292),DAY('PADD 3 graphs'!$A292)),'Data PADD 3'!$A$8:$A$278,0), MATCH('PADD 3 graphs'!$B$3,'Data PADD 3'!$A$4:$T$4,0)),B291)</f>
        <v>20197</v>
      </c>
      <c r="C292" s="7">
        <f>_xlfn.IFNA(INDEX('Data PADD 3'!$A$7:$B$500,MATCH(DATE('PADD 3 graphs'!C$4,MONTH('PADD 3 graphs'!$A292),DAY('PADD 3 graphs'!$A292)),'Data PADD 3'!$A$8:$A$278,0), MATCH('PADD 3 graphs'!$B$3,'Data PADD 3'!$A$4:$T$4,0)),C291)</f>
        <v>17949</v>
      </c>
      <c r="D292" s="7">
        <f>_xlfn.IFNA(INDEX('Data PADD 3'!$A$7:$B$500,MATCH(DATE('PADD 3 graphs'!D$4,MONTH('PADD 3 graphs'!$A292),DAY('PADD 3 graphs'!$A292)),'Data PADD 3'!$A$8:$A$278,0), MATCH('PADD 3 graphs'!$B$3,'Data PADD 3'!$A$4:$T$4,0)),D291)</f>
        <v>18573</v>
      </c>
      <c r="E292" s="7">
        <f>_xlfn.IFNA(INDEX('Data PADD 3'!$A$7:$B$500,MATCH(DATE('PADD 3 graphs'!E$4,MONTH('PADD 3 graphs'!$A292),DAY('PADD 3 graphs'!$A292)),'Data PADD 3'!$A$8:$A$278,0), MATCH('PADD 3 graphs'!$B$3,'Data PADD 3'!$A$4:$T$4,0)),E291)</f>
        <v>18445</v>
      </c>
      <c r="F292" s="7">
        <f>_xlfn.IFNA(INDEX('Data PADD 3'!$A$7:$B$500,MATCH(DATE('PADD 3 graphs'!F$4,MONTH('PADD 3 graphs'!$A292),DAY('PADD 3 graphs'!$A292)),'Data PADD 3'!$A$8:$A$278,0), MATCH('PADD 3 graphs'!$B$3,'Data PADD 3'!$A$4:$T$4,0)),F291)</f>
        <v>18317</v>
      </c>
      <c r="G292" s="12">
        <f>_xlfn.IFNA(INDEX('Data PADD 3'!$A$8:$B$500,MATCH(DATE('PADD 3 graphs'!G$4,MONTH('PADD 3 graphs'!$A292),DAY('PADD 3 graphs'!$A292)),'Data PADD 3'!$A$8:$A$278,0), MATCH('PADD 3 graphs'!$B$3,'Data PADD 3'!$A$4:$T$4,0)),G291)</f>
        <v>12412</v>
      </c>
      <c r="H292" s="12">
        <f t="shared" si="12"/>
        <v>17949</v>
      </c>
      <c r="I292" s="7">
        <f t="shared" si="13"/>
        <v>20197</v>
      </c>
      <c r="J292" s="7">
        <f t="shared" si="14"/>
        <v>2248</v>
      </c>
    </row>
    <row r="293" spans="1:10">
      <c r="A293" s="9">
        <v>45369</v>
      </c>
      <c r="B293" s="7">
        <f>_xlfn.IFNA(INDEX('Data PADD 3'!$A$7:$B$500,MATCH(DATE('PADD 3 graphs'!B$4,MONTH('PADD 3 graphs'!$A293),DAY('PADD 3 graphs'!$A293)),'Data PADD 3'!$A$8:$A$278,0), MATCH('PADD 3 graphs'!$B$3,'Data PADD 3'!$A$4:$T$4,0)),B292)</f>
        <v>20197</v>
      </c>
      <c r="C293" s="7">
        <f>_xlfn.IFNA(INDEX('Data PADD 3'!$A$7:$B$500,MATCH(DATE('PADD 3 graphs'!C$4,MONTH('PADD 3 graphs'!$A293),DAY('PADD 3 graphs'!$A293)),'Data PADD 3'!$A$8:$A$278,0), MATCH('PADD 3 graphs'!$B$3,'Data PADD 3'!$A$4:$T$4,0)),C292)</f>
        <v>17949</v>
      </c>
      <c r="D293" s="7">
        <f>_xlfn.IFNA(INDEX('Data PADD 3'!$A$7:$B$500,MATCH(DATE('PADD 3 graphs'!D$4,MONTH('PADD 3 graphs'!$A293),DAY('PADD 3 graphs'!$A293)),'Data PADD 3'!$A$8:$A$278,0), MATCH('PADD 3 graphs'!$B$3,'Data PADD 3'!$A$4:$T$4,0)),D292)</f>
        <v>17698</v>
      </c>
      <c r="E293" s="7">
        <f>_xlfn.IFNA(INDEX('Data PADD 3'!$A$7:$B$500,MATCH(DATE('PADD 3 graphs'!E$4,MONTH('PADD 3 graphs'!$A293),DAY('PADD 3 graphs'!$A293)),'Data PADD 3'!$A$8:$A$278,0), MATCH('PADD 3 graphs'!$B$3,'Data PADD 3'!$A$4:$T$4,0)),E292)</f>
        <v>18445</v>
      </c>
      <c r="F293" s="7">
        <f>_xlfn.IFNA(INDEX('Data PADD 3'!$A$7:$B$500,MATCH(DATE('PADD 3 graphs'!F$4,MONTH('PADD 3 graphs'!$A293),DAY('PADD 3 graphs'!$A293)),'Data PADD 3'!$A$8:$A$278,0), MATCH('PADD 3 graphs'!$B$3,'Data PADD 3'!$A$4:$T$4,0)),F292)</f>
        <v>18317</v>
      </c>
      <c r="G293" s="12">
        <f>_xlfn.IFNA(INDEX('Data PADD 3'!$A$8:$B$500,MATCH(DATE('PADD 3 graphs'!G$4,MONTH('PADD 3 graphs'!$A293),DAY('PADD 3 graphs'!$A293)),'Data PADD 3'!$A$8:$A$278,0), MATCH('PADD 3 graphs'!$B$3,'Data PADD 3'!$A$4:$T$4,0)),G292)</f>
        <v>12412</v>
      </c>
      <c r="H293" s="12">
        <f t="shared" si="12"/>
        <v>17698</v>
      </c>
      <c r="I293" s="7">
        <f t="shared" si="13"/>
        <v>20197</v>
      </c>
      <c r="J293" s="7">
        <f t="shared" si="14"/>
        <v>2499</v>
      </c>
    </row>
    <row r="294" spans="1:10">
      <c r="A294" s="9">
        <v>45368</v>
      </c>
      <c r="B294" s="7">
        <f>_xlfn.IFNA(INDEX('Data PADD 3'!$A$7:$B$500,MATCH(DATE('PADD 3 graphs'!B$4,MONTH('PADD 3 graphs'!$A294),DAY('PADD 3 graphs'!$A294)),'Data PADD 3'!$A$8:$A$278,0), MATCH('PADD 3 graphs'!$B$3,'Data PADD 3'!$A$4:$T$4,0)),B293)</f>
        <v>20197</v>
      </c>
      <c r="C294" s="7">
        <f>_xlfn.IFNA(INDEX('Data PADD 3'!$A$7:$B$500,MATCH(DATE('PADD 3 graphs'!C$4,MONTH('PADD 3 graphs'!$A294),DAY('PADD 3 graphs'!$A294)),'Data PADD 3'!$A$8:$A$278,0), MATCH('PADD 3 graphs'!$B$3,'Data PADD 3'!$A$4:$T$4,0)),C293)</f>
        <v>17949</v>
      </c>
      <c r="D294" s="7">
        <f>_xlfn.IFNA(INDEX('Data PADD 3'!$A$7:$B$500,MATCH(DATE('PADD 3 graphs'!D$4,MONTH('PADD 3 graphs'!$A294),DAY('PADD 3 graphs'!$A294)),'Data PADD 3'!$A$8:$A$278,0), MATCH('PADD 3 graphs'!$B$3,'Data PADD 3'!$A$4:$T$4,0)),D293)</f>
        <v>17698</v>
      </c>
      <c r="E294" s="7">
        <f>_xlfn.IFNA(INDEX('Data PADD 3'!$A$7:$B$500,MATCH(DATE('PADD 3 graphs'!E$4,MONTH('PADD 3 graphs'!$A294),DAY('PADD 3 graphs'!$A294)),'Data PADD 3'!$A$8:$A$278,0), MATCH('PADD 3 graphs'!$B$3,'Data PADD 3'!$A$4:$T$4,0)),E293)</f>
        <v>19179</v>
      </c>
      <c r="F294" s="7">
        <f>_xlfn.IFNA(INDEX('Data PADD 3'!$A$7:$B$500,MATCH(DATE('PADD 3 graphs'!F$4,MONTH('PADD 3 graphs'!$A294),DAY('PADD 3 graphs'!$A294)),'Data PADD 3'!$A$8:$A$278,0), MATCH('PADD 3 graphs'!$B$3,'Data PADD 3'!$A$4:$T$4,0)),F293)</f>
        <v>18317</v>
      </c>
      <c r="G294" s="12">
        <f>_xlfn.IFNA(INDEX('Data PADD 3'!$A$8:$B$500,MATCH(DATE('PADD 3 graphs'!G$4,MONTH('PADD 3 graphs'!$A294),DAY('PADD 3 graphs'!$A294)),'Data PADD 3'!$A$8:$A$278,0), MATCH('PADD 3 graphs'!$B$3,'Data PADD 3'!$A$4:$T$4,0)),G293)</f>
        <v>12412</v>
      </c>
      <c r="H294" s="12">
        <f t="shared" si="12"/>
        <v>17698</v>
      </c>
      <c r="I294" s="7">
        <f t="shared" si="13"/>
        <v>20197</v>
      </c>
      <c r="J294" s="7">
        <f t="shared" si="14"/>
        <v>2499</v>
      </c>
    </row>
    <row r="295" spans="1:10">
      <c r="A295" s="9">
        <v>45367</v>
      </c>
      <c r="B295" s="7">
        <f>_xlfn.IFNA(INDEX('Data PADD 3'!$A$7:$B$500,MATCH(DATE('PADD 3 graphs'!B$4,MONTH('PADD 3 graphs'!$A295),DAY('PADD 3 graphs'!$A295)),'Data PADD 3'!$A$8:$A$278,0), MATCH('PADD 3 graphs'!$B$3,'Data PADD 3'!$A$4:$T$4,0)),B294)</f>
        <v>20197</v>
      </c>
      <c r="C295" s="7">
        <f>_xlfn.IFNA(INDEX('Data PADD 3'!$A$7:$B$500,MATCH(DATE('PADD 3 graphs'!C$4,MONTH('PADD 3 graphs'!$A295),DAY('PADD 3 graphs'!$A295)),'Data PADD 3'!$A$8:$A$278,0), MATCH('PADD 3 graphs'!$B$3,'Data PADD 3'!$A$4:$T$4,0)),C294)</f>
        <v>17949</v>
      </c>
      <c r="D295" s="7">
        <f>_xlfn.IFNA(INDEX('Data PADD 3'!$A$7:$B$500,MATCH(DATE('PADD 3 graphs'!D$4,MONTH('PADD 3 graphs'!$A295),DAY('PADD 3 graphs'!$A295)),'Data PADD 3'!$A$8:$A$278,0), MATCH('PADD 3 graphs'!$B$3,'Data PADD 3'!$A$4:$T$4,0)),D294)</f>
        <v>17698</v>
      </c>
      <c r="E295" s="7">
        <f>_xlfn.IFNA(INDEX('Data PADD 3'!$A$7:$B$500,MATCH(DATE('PADD 3 graphs'!E$4,MONTH('PADD 3 graphs'!$A295),DAY('PADD 3 graphs'!$A295)),'Data PADD 3'!$A$8:$A$278,0), MATCH('PADD 3 graphs'!$B$3,'Data PADD 3'!$A$4:$T$4,0)),E294)</f>
        <v>19179</v>
      </c>
      <c r="F295" s="7">
        <f>_xlfn.IFNA(INDEX('Data PADD 3'!$A$7:$B$500,MATCH(DATE('PADD 3 graphs'!F$4,MONTH('PADD 3 graphs'!$A295),DAY('PADD 3 graphs'!$A295)),'Data PADD 3'!$A$8:$A$278,0), MATCH('PADD 3 graphs'!$B$3,'Data PADD 3'!$A$4:$T$4,0)),F294)</f>
        <v>18317</v>
      </c>
      <c r="G295" s="12">
        <f>_xlfn.IFNA(INDEX('Data PADD 3'!$A$8:$B$500,MATCH(DATE('PADD 3 graphs'!G$4,MONTH('PADD 3 graphs'!$A295),DAY('PADD 3 graphs'!$A295)),'Data PADD 3'!$A$8:$A$278,0), MATCH('PADD 3 graphs'!$B$3,'Data PADD 3'!$A$4:$T$4,0)),G294)</f>
        <v>12412</v>
      </c>
      <c r="H295" s="12">
        <f t="shared" si="12"/>
        <v>17698</v>
      </c>
      <c r="I295" s="7">
        <f t="shared" si="13"/>
        <v>20197</v>
      </c>
      <c r="J295" s="7">
        <f t="shared" si="14"/>
        <v>2499</v>
      </c>
    </row>
    <row r="296" spans="1:10">
      <c r="A296" s="9">
        <v>45366</v>
      </c>
      <c r="B296" s="7">
        <f>_xlfn.IFNA(INDEX('Data PADD 3'!$A$7:$B$500,MATCH(DATE('PADD 3 graphs'!B$4,MONTH('PADD 3 graphs'!$A296),DAY('PADD 3 graphs'!$A296)),'Data PADD 3'!$A$8:$A$278,0), MATCH('PADD 3 graphs'!$B$3,'Data PADD 3'!$A$4:$T$4,0)),B295)</f>
        <v>20197</v>
      </c>
      <c r="C296" s="7">
        <f>_xlfn.IFNA(INDEX('Data PADD 3'!$A$7:$B$500,MATCH(DATE('PADD 3 graphs'!C$4,MONTH('PADD 3 graphs'!$A296),DAY('PADD 3 graphs'!$A296)),'Data PADD 3'!$A$8:$A$278,0), MATCH('PADD 3 graphs'!$B$3,'Data PADD 3'!$A$4:$T$4,0)),C295)</f>
        <v>17949</v>
      </c>
      <c r="D296" s="7">
        <f>_xlfn.IFNA(INDEX('Data PADD 3'!$A$7:$B$500,MATCH(DATE('PADD 3 graphs'!D$4,MONTH('PADD 3 graphs'!$A296),DAY('PADD 3 graphs'!$A296)),'Data PADD 3'!$A$8:$A$278,0), MATCH('PADD 3 graphs'!$B$3,'Data PADD 3'!$A$4:$T$4,0)),D295)</f>
        <v>17698</v>
      </c>
      <c r="E296" s="7">
        <f>_xlfn.IFNA(INDEX('Data PADD 3'!$A$7:$B$500,MATCH(DATE('PADD 3 graphs'!E$4,MONTH('PADD 3 graphs'!$A296),DAY('PADD 3 graphs'!$A296)),'Data PADD 3'!$A$8:$A$278,0), MATCH('PADD 3 graphs'!$B$3,'Data PADD 3'!$A$4:$T$4,0)),E295)</f>
        <v>19179</v>
      </c>
      <c r="F296" s="7">
        <f>_xlfn.IFNA(INDEX('Data PADD 3'!$A$7:$B$500,MATCH(DATE('PADD 3 graphs'!F$4,MONTH('PADD 3 graphs'!$A296),DAY('PADD 3 graphs'!$A296)),'Data PADD 3'!$A$8:$A$278,0), MATCH('PADD 3 graphs'!$B$3,'Data PADD 3'!$A$4:$T$4,0)),F295)</f>
        <v>18893</v>
      </c>
      <c r="G296" s="12">
        <f>_xlfn.IFNA(INDEX('Data PADD 3'!$A$8:$B$500,MATCH(DATE('PADD 3 graphs'!G$4,MONTH('PADD 3 graphs'!$A296),DAY('PADD 3 graphs'!$A296)),'Data PADD 3'!$A$8:$A$278,0), MATCH('PADD 3 graphs'!$B$3,'Data PADD 3'!$A$4:$T$4,0)),G295)</f>
        <v>12412</v>
      </c>
      <c r="H296" s="12">
        <f t="shared" si="12"/>
        <v>17698</v>
      </c>
      <c r="I296" s="7">
        <f t="shared" si="13"/>
        <v>20197</v>
      </c>
      <c r="J296" s="7">
        <f t="shared" si="14"/>
        <v>2499</v>
      </c>
    </row>
    <row r="297" spans="1:10">
      <c r="A297" s="9">
        <v>45365</v>
      </c>
      <c r="B297" s="7">
        <f>_xlfn.IFNA(INDEX('Data PADD 3'!$A$7:$B$500,MATCH(DATE('PADD 3 graphs'!B$4,MONTH('PADD 3 graphs'!$A297),DAY('PADD 3 graphs'!$A297)),'Data PADD 3'!$A$8:$A$278,0), MATCH('PADD 3 graphs'!$B$3,'Data PADD 3'!$A$4:$T$4,0)),B296)</f>
        <v>20197</v>
      </c>
      <c r="C297" s="7">
        <f>_xlfn.IFNA(INDEX('Data PADD 3'!$A$7:$B$500,MATCH(DATE('PADD 3 graphs'!C$4,MONTH('PADD 3 graphs'!$A297),DAY('PADD 3 graphs'!$A297)),'Data PADD 3'!$A$8:$A$278,0), MATCH('PADD 3 graphs'!$B$3,'Data PADD 3'!$A$4:$T$4,0)),C296)</f>
        <v>17949</v>
      </c>
      <c r="D297" s="7">
        <f>_xlfn.IFNA(INDEX('Data PADD 3'!$A$7:$B$500,MATCH(DATE('PADD 3 graphs'!D$4,MONTH('PADD 3 graphs'!$A297),DAY('PADD 3 graphs'!$A297)),'Data PADD 3'!$A$8:$A$278,0), MATCH('PADD 3 graphs'!$B$3,'Data PADD 3'!$A$4:$T$4,0)),D296)</f>
        <v>17698</v>
      </c>
      <c r="E297" s="7">
        <f>_xlfn.IFNA(INDEX('Data PADD 3'!$A$7:$B$500,MATCH(DATE('PADD 3 graphs'!E$4,MONTH('PADD 3 graphs'!$A297),DAY('PADD 3 graphs'!$A297)),'Data PADD 3'!$A$8:$A$278,0), MATCH('PADD 3 graphs'!$B$3,'Data PADD 3'!$A$4:$T$4,0)),E296)</f>
        <v>19179</v>
      </c>
      <c r="F297" s="7">
        <f>_xlfn.IFNA(INDEX('Data PADD 3'!$A$7:$B$500,MATCH(DATE('PADD 3 graphs'!F$4,MONTH('PADD 3 graphs'!$A297),DAY('PADD 3 graphs'!$A297)),'Data PADD 3'!$A$8:$A$278,0), MATCH('PADD 3 graphs'!$B$3,'Data PADD 3'!$A$4:$T$4,0)),F296)</f>
        <v>18893</v>
      </c>
      <c r="G297" s="12">
        <f>_xlfn.IFNA(INDEX('Data PADD 3'!$A$8:$B$500,MATCH(DATE('PADD 3 graphs'!G$4,MONTH('PADD 3 graphs'!$A297),DAY('PADD 3 graphs'!$A297)),'Data PADD 3'!$A$8:$A$278,0), MATCH('PADD 3 graphs'!$B$3,'Data PADD 3'!$A$4:$T$4,0)),G296)</f>
        <v>12340</v>
      </c>
      <c r="H297" s="12">
        <f t="shared" si="12"/>
        <v>17698</v>
      </c>
      <c r="I297" s="7">
        <f t="shared" si="13"/>
        <v>20197</v>
      </c>
      <c r="J297" s="7">
        <f t="shared" si="14"/>
        <v>2499</v>
      </c>
    </row>
    <row r="298" spans="1:10">
      <c r="A298" s="9">
        <v>45364</v>
      </c>
      <c r="B298" s="7">
        <f>_xlfn.IFNA(INDEX('Data PADD 3'!$A$7:$B$500,MATCH(DATE('PADD 3 graphs'!B$4,MONTH('PADD 3 graphs'!$A298),DAY('PADD 3 graphs'!$A298)),'Data PADD 3'!$A$8:$A$278,0), MATCH('PADD 3 graphs'!$B$3,'Data PADD 3'!$A$4:$T$4,0)),B297)</f>
        <v>20197</v>
      </c>
      <c r="C298" s="7">
        <f>_xlfn.IFNA(INDEX('Data PADD 3'!$A$7:$B$500,MATCH(DATE('PADD 3 graphs'!C$4,MONTH('PADD 3 graphs'!$A298),DAY('PADD 3 graphs'!$A298)),'Data PADD 3'!$A$8:$A$278,0), MATCH('PADD 3 graphs'!$B$3,'Data PADD 3'!$A$4:$T$4,0)),C297)</f>
        <v>17949</v>
      </c>
      <c r="D298" s="7">
        <f>_xlfn.IFNA(INDEX('Data PADD 3'!$A$7:$B$500,MATCH(DATE('PADD 3 graphs'!D$4,MONTH('PADD 3 graphs'!$A298),DAY('PADD 3 graphs'!$A298)),'Data PADD 3'!$A$8:$A$278,0), MATCH('PADD 3 graphs'!$B$3,'Data PADD 3'!$A$4:$T$4,0)),D297)</f>
        <v>17698</v>
      </c>
      <c r="E298" s="7">
        <f>_xlfn.IFNA(INDEX('Data PADD 3'!$A$7:$B$500,MATCH(DATE('PADD 3 graphs'!E$4,MONTH('PADD 3 graphs'!$A298),DAY('PADD 3 graphs'!$A298)),'Data PADD 3'!$A$8:$A$278,0), MATCH('PADD 3 graphs'!$B$3,'Data PADD 3'!$A$4:$T$4,0)),E297)</f>
        <v>19179</v>
      </c>
      <c r="F298" s="7">
        <f>_xlfn.IFNA(INDEX('Data PADD 3'!$A$7:$B$500,MATCH(DATE('PADD 3 graphs'!F$4,MONTH('PADD 3 graphs'!$A298),DAY('PADD 3 graphs'!$A298)),'Data PADD 3'!$A$8:$A$278,0), MATCH('PADD 3 graphs'!$B$3,'Data PADD 3'!$A$4:$T$4,0)),F297)</f>
        <v>18893</v>
      </c>
      <c r="G298" s="12">
        <f>_xlfn.IFNA(INDEX('Data PADD 3'!$A$8:$B$500,MATCH(DATE('PADD 3 graphs'!G$4,MONTH('PADD 3 graphs'!$A298),DAY('PADD 3 graphs'!$A298)),'Data PADD 3'!$A$8:$A$278,0), MATCH('PADD 3 graphs'!$B$3,'Data PADD 3'!$A$4:$T$4,0)),G297)</f>
        <v>12340</v>
      </c>
      <c r="H298" s="12">
        <f t="shared" si="12"/>
        <v>17698</v>
      </c>
      <c r="I298" s="7">
        <f t="shared" si="13"/>
        <v>20197</v>
      </c>
      <c r="J298" s="7">
        <f t="shared" si="14"/>
        <v>2499</v>
      </c>
    </row>
    <row r="299" spans="1:10">
      <c r="A299" s="9">
        <v>45363</v>
      </c>
      <c r="B299" s="7">
        <f>_xlfn.IFNA(INDEX('Data PADD 3'!$A$7:$B$500,MATCH(DATE('PADD 3 graphs'!B$4,MONTH('PADD 3 graphs'!$A299),DAY('PADD 3 graphs'!$A299)),'Data PADD 3'!$A$8:$A$278,0), MATCH('PADD 3 graphs'!$B$3,'Data PADD 3'!$A$4:$T$4,0)),B298)</f>
        <v>20197</v>
      </c>
      <c r="C299" s="7">
        <f>_xlfn.IFNA(INDEX('Data PADD 3'!$A$7:$B$500,MATCH(DATE('PADD 3 graphs'!C$4,MONTH('PADD 3 graphs'!$A299),DAY('PADD 3 graphs'!$A299)),'Data PADD 3'!$A$8:$A$278,0), MATCH('PADD 3 graphs'!$B$3,'Data PADD 3'!$A$4:$T$4,0)),C298)</f>
        <v>17209</v>
      </c>
      <c r="D299" s="7">
        <f>_xlfn.IFNA(INDEX('Data PADD 3'!$A$7:$B$500,MATCH(DATE('PADD 3 graphs'!D$4,MONTH('PADD 3 graphs'!$A299),DAY('PADD 3 graphs'!$A299)),'Data PADD 3'!$A$8:$A$278,0), MATCH('PADD 3 graphs'!$B$3,'Data PADD 3'!$A$4:$T$4,0)),D298)</f>
        <v>17698</v>
      </c>
      <c r="E299" s="7">
        <f>_xlfn.IFNA(INDEX('Data PADD 3'!$A$7:$B$500,MATCH(DATE('PADD 3 graphs'!E$4,MONTH('PADD 3 graphs'!$A299),DAY('PADD 3 graphs'!$A299)),'Data PADD 3'!$A$8:$A$278,0), MATCH('PADD 3 graphs'!$B$3,'Data PADD 3'!$A$4:$T$4,0)),E298)</f>
        <v>19179</v>
      </c>
      <c r="F299" s="7">
        <f>_xlfn.IFNA(INDEX('Data PADD 3'!$A$7:$B$500,MATCH(DATE('PADD 3 graphs'!F$4,MONTH('PADD 3 graphs'!$A299),DAY('PADD 3 graphs'!$A299)),'Data PADD 3'!$A$8:$A$278,0), MATCH('PADD 3 graphs'!$B$3,'Data PADD 3'!$A$4:$T$4,0)),F298)</f>
        <v>18893</v>
      </c>
      <c r="G299" s="12">
        <f>_xlfn.IFNA(INDEX('Data PADD 3'!$A$8:$B$500,MATCH(DATE('PADD 3 graphs'!G$4,MONTH('PADD 3 graphs'!$A299),DAY('PADD 3 graphs'!$A299)),'Data PADD 3'!$A$8:$A$278,0), MATCH('PADD 3 graphs'!$B$3,'Data PADD 3'!$A$4:$T$4,0)),G298)</f>
        <v>12340</v>
      </c>
      <c r="H299" s="12">
        <f t="shared" si="12"/>
        <v>17209</v>
      </c>
      <c r="I299" s="7">
        <f t="shared" si="13"/>
        <v>20197</v>
      </c>
      <c r="J299" s="7">
        <f t="shared" si="14"/>
        <v>2988</v>
      </c>
    </row>
    <row r="300" spans="1:10">
      <c r="A300" s="9">
        <v>45362</v>
      </c>
      <c r="B300" s="7">
        <f>_xlfn.IFNA(INDEX('Data PADD 3'!$A$7:$B$500,MATCH(DATE('PADD 3 graphs'!B$4,MONTH('PADD 3 graphs'!$A300),DAY('PADD 3 graphs'!$A300)),'Data PADD 3'!$A$8:$A$278,0), MATCH('PADD 3 graphs'!$B$3,'Data PADD 3'!$A$4:$T$4,0)),B299)</f>
        <v>20197</v>
      </c>
      <c r="C300" s="7">
        <f>_xlfn.IFNA(INDEX('Data PADD 3'!$A$7:$B$500,MATCH(DATE('PADD 3 graphs'!C$4,MONTH('PADD 3 graphs'!$A300),DAY('PADD 3 graphs'!$A300)),'Data PADD 3'!$A$8:$A$278,0), MATCH('PADD 3 graphs'!$B$3,'Data PADD 3'!$A$4:$T$4,0)),C299)</f>
        <v>17209</v>
      </c>
      <c r="D300" s="7">
        <f>_xlfn.IFNA(INDEX('Data PADD 3'!$A$7:$B$500,MATCH(DATE('PADD 3 graphs'!D$4,MONTH('PADD 3 graphs'!$A300),DAY('PADD 3 graphs'!$A300)),'Data PADD 3'!$A$8:$A$278,0), MATCH('PADD 3 graphs'!$B$3,'Data PADD 3'!$A$4:$T$4,0)),D299)</f>
        <v>16709</v>
      </c>
      <c r="E300" s="7">
        <f>_xlfn.IFNA(INDEX('Data PADD 3'!$A$7:$B$500,MATCH(DATE('PADD 3 graphs'!E$4,MONTH('PADD 3 graphs'!$A300),DAY('PADD 3 graphs'!$A300)),'Data PADD 3'!$A$8:$A$278,0), MATCH('PADD 3 graphs'!$B$3,'Data PADD 3'!$A$4:$T$4,0)),E299)</f>
        <v>19179</v>
      </c>
      <c r="F300" s="7">
        <f>_xlfn.IFNA(INDEX('Data PADD 3'!$A$7:$B$500,MATCH(DATE('PADD 3 graphs'!F$4,MONTH('PADD 3 graphs'!$A300),DAY('PADD 3 graphs'!$A300)),'Data PADD 3'!$A$8:$A$278,0), MATCH('PADD 3 graphs'!$B$3,'Data PADD 3'!$A$4:$T$4,0)),F299)</f>
        <v>18893</v>
      </c>
      <c r="G300" s="12">
        <f>_xlfn.IFNA(INDEX('Data PADD 3'!$A$8:$B$500,MATCH(DATE('PADD 3 graphs'!G$4,MONTH('PADD 3 graphs'!$A300),DAY('PADD 3 graphs'!$A300)),'Data PADD 3'!$A$8:$A$278,0), MATCH('PADD 3 graphs'!$B$3,'Data PADD 3'!$A$4:$T$4,0)),G299)</f>
        <v>12340</v>
      </c>
      <c r="H300" s="12">
        <f t="shared" si="12"/>
        <v>16709</v>
      </c>
      <c r="I300" s="7">
        <f t="shared" si="13"/>
        <v>20197</v>
      </c>
      <c r="J300" s="7">
        <f t="shared" si="14"/>
        <v>3488</v>
      </c>
    </row>
    <row r="301" spans="1:10">
      <c r="A301" s="9">
        <v>45361</v>
      </c>
      <c r="B301" s="7">
        <f>_xlfn.IFNA(INDEX('Data PADD 3'!$A$7:$B$500,MATCH(DATE('PADD 3 graphs'!B$4,MONTH('PADD 3 graphs'!$A301),DAY('PADD 3 graphs'!$A301)),'Data PADD 3'!$A$8:$A$278,0), MATCH('PADD 3 graphs'!$B$3,'Data PADD 3'!$A$4:$T$4,0)),B300)</f>
        <v>20197</v>
      </c>
      <c r="C301" s="7">
        <f>_xlfn.IFNA(INDEX('Data PADD 3'!$A$7:$B$500,MATCH(DATE('PADD 3 graphs'!C$4,MONTH('PADD 3 graphs'!$A301),DAY('PADD 3 graphs'!$A301)),'Data PADD 3'!$A$8:$A$278,0), MATCH('PADD 3 graphs'!$B$3,'Data PADD 3'!$A$4:$T$4,0)),C300)</f>
        <v>17209</v>
      </c>
      <c r="D301" s="7">
        <f>_xlfn.IFNA(INDEX('Data PADD 3'!$A$7:$B$500,MATCH(DATE('PADD 3 graphs'!D$4,MONTH('PADD 3 graphs'!$A301),DAY('PADD 3 graphs'!$A301)),'Data PADD 3'!$A$8:$A$278,0), MATCH('PADD 3 graphs'!$B$3,'Data PADD 3'!$A$4:$T$4,0)),D300)</f>
        <v>16709</v>
      </c>
      <c r="E301" s="7">
        <f>_xlfn.IFNA(INDEX('Data PADD 3'!$A$7:$B$500,MATCH(DATE('PADD 3 graphs'!E$4,MONTH('PADD 3 graphs'!$A301),DAY('PADD 3 graphs'!$A301)),'Data PADD 3'!$A$8:$A$278,0), MATCH('PADD 3 graphs'!$B$3,'Data PADD 3'!$A$4:$T$4,0)),E300)</f>
        <v>18689</v>
      </c>
      <c r="F301" s="7">
        <f>_xlfn.IFNA(INDEX('Data PADD 3'!$A$7:$B$500,MATCH(DATE('PADD 3 graphs'!F$4,MONTH('PADD 3 graphs'!$A301),DAY('PADD 3 graphs'!$A301)),'Data PADD 3'!$A$8:$A$278,0), MATCH('PADD 3 graphs'!$B$3,'Data PADD 3'!$A$4:$T$4,0)),F300)</f>
        <v>18893</v>
      </c>
      <c r="G301" s="12">
        <f>_xlfn.IFNA(INDEX('Data PADD 3'!$A$8:$B$500,MATCH(DATE('PADD 3 graphs'!G$4,MONTH('PADD 3 graphs'!$A301),DAY('PADD 3 graphs'!$A301)),'Data PADD 3'!$A$8:$A$278,0), MATCH('PADD 3 graphs'!$B$3,'Data PADD 3'!$A$4:$T$4,0)),G300)</f>
        <v>12340</v>
      </c>
      <c r="H301" s="12">
        <f t="shared" si="12"/>
        <v>16709</v>
      </c>
      <c r="I301" s="7">
        <f t="shared" si="13"/>
        <v>20197</v>
      </c>
      <c r="J301" s="7">
        <f t="shared" si="14"/>
        <v>3488</v>
      </c>
    </row>
    <row r="302" spans="1:10">
      <c r="A302" s="9">
        <v>45360</v>
      </c>
      <c r="B302" s="7">
        <f>_xlfn.IFNA(INDEX('Data PADD 3'!$A$7:$B$500,MATCH(DATE('PADD 3 graphs'!B$4,MONTH('PADD 3 graphs'!$A302),DAY('PADD 3 graphs'!$A302)),'Data PADD 3'!$A$8:$A$278,0), MATCH('PADD 3 graphs'!$B$3,'Data PADD 3'!$A$4:$T$4,0)),B301)</f>
        <v>20197</v>
      </c>
      <c r="C302" s="7">
        <f>_xlfn.IFNA(INDEX('Data PADD 3'!$A$7:$B$500,MATCH(DATE('PADD 3 graphs'!C$4,MONTH('PADD 3 graphs'!$A302),DAY('PADD 3 graphs'!$A302)),'Data PADD 3'!$A$8:$A$278,0), MATCH('PADD 3 graphs'!$B$3,'Data PADD 3'!$A$4:$T$4,0)),C301)</f>
        <v>17209</v>
      </c>
      <c r="D302" s="7">
        <f>_xlfn.IFNA(INDEX('Data PADD 3'!$A$7:$B$500,MATCH(DATE('PADD 3 graphs'!D$4,MONTH('PADD 3 graphs'!$A302),DAY('PADD 3 graphs'!$A302)),'Data PADD 3'!$A$8:$A$278,0), MATCH('PADD 3 graphs'!$B$3,'Data PADD 3'!$A$4:$T$4,0)),D301)</f>
        <v>16709</v>
      </c>
      <c r="E302" s="7">
        <f>_xlfn.IFNA(INDEX('Data PADD 3'!$A$7:$B$500,MATCH(DATE('PADD 3 graphs'!E$4,MONTH('PADD 3 graphs'!$A302),DAY('PADD 3 graphs'!$A302)),'Data PADD 3'!$A$8:$A$278,0), MATCH('PADD 3 graphs'!$B$3,'Data PADD 3'!$A$4:$T$4,0)),E301)</f>
        <v>18689</v>
      </c>
      <c r="F302" s="7">
        <f>_xlfn.IFNA(INDEX('Data PADD 3'!$A$7:$B$500,MATCH(DATE('PADD 3 graphs'!F$4,MONTH('PADD 3 graphs'!$A302),DAY('PADD 3 graphs'!$A302)),'Data PADD 3'!$A$8:$A$278,0), MATCH('PADD 3 graphs'!$B$3,'Data PADD 3'!$A$4:$T$4,0)),F301)</f>
        <v>18893</v>
      </c>
      <c r="G302" s="12">
        <f>_xlfn.IFNA(INDEX('Data PADD 3'!$A$8:$B$500,MATCH(DATE('PADD 3 graphs'!G$4,MONTH('PADD 3 graphs'!$A302),DAY('PADD 3 graphs'!$A302)),'Data PADD 3'!$A$8:$A$278,0), MATCH('PADD 3 graphs'!$B$3,'Data PADD 3'!$A$4:$T$4,0)),G301)</f>
        <v>12340</v>
      </c>
      <c r="H302" s="12">
        <f t="shared" si="12"/>
        <v>16709</v>
      </c>
      <c r="I302" s="7">
        <f t="shared" si="13"/>
        <v>20197</v>
      </c>
      <c r="J302" s="7">
        <f t="shared" si="14"/>
        <v>3488</v>
      </c>
    </row>
    <row r="303" spans="1:10">
      <c r="A303" s="9">
        <v>45359</v>
      </c>
      <c r="B303" s="7">
        <f>_xlfn.IFNA(INDEX('Data PADD 3'!$A$7:$B$500,MATCH(DATE('PADD 3 graphs'!B$4,MONTH('PADD 3 graphs'!$A303),DAY('PADD 3 graphs'!$A303)),'Data PADD 3'!$A$8:$A$278,0), MATCH('PADD 3 graphs'!$B$3,'Data PADD 3'!$A$4:$T$4,0)),B302)</f>
        <v>20197</v>
      </c>
      <c r="C303" s="7">
        <f>_xlfn.IFNA(INDEX('Data PADD 3'!$A$7:$B$500,MATCH(DATE('PADD 3 graphs'!C$4,MONTH('PADD 3 graphs'!$A303),DAY('PADD 3 graphs'!$A303)),'Data PADD 3'!$A$8:$A$278,0), MATCH('PADD 3 graphs'!$B$3,'Data PADD 3'!$A$4:$T$4,0)),C302)</f>
        <v>17209</v>
      </c>
      <c r="D303" s="7">
        <f>_xlfn.IFNA(INDEX('Data PADD 3'!$A$7:$B$500,MATCH(DATE('PADD 3 graphs'!D$4,MONTH('PADD 3 graphs'!$A303),DAY('PADD 3 graphs'!$A303)),'Data PADD 3'!$A$8:$A$278,0), MATCH('PADD 3 graphs'!$B$3,'Data PADD 3'!$A$4:$T$4,0)),D302)</f>
        <v>16709</v>
      </c>
      <c r="E303" s="7">
        <f>_xlfn.IFNA(INDEX('Data PADD 3'!$A$7:$B$500,MATCH(DATE('PADD 3 graphs'!E$4,MONTH('PADD 3 graphs'!$A303),DAY('PADD 3 graphs'!$A303)),'Data PADD 3'!$A$8:$A$278,0), MATCH('PADD 3 graphs'!$B$3,'Data PADD 3'!$A$4:$T$4,0)),E302)</f>
        <v>18689</v>
      </c>
      <c r="F303" s="7">
        <f>_xlfn.IFNA(INDEX('Data PADD 3'!$A$7:$B$500,MATCH(DATE('PADD 3 graphs'!F$4,MONTH('PADD 3 graphs'!$A303),DAY('PADD 3 graphs'!$A303)),'Data PADD 3'!$A$8:$A$278,0), MATCH('PADD 3 graphs'!$B$3,'Data PADD 3'!$A$4:$T$4,0)),F302)</f>
        <v>18116</v>
      </c>
      <c r="G303" s="12">
        <f>_xlfn.IFNA(INDEX('Data PADD 3'!$A$8:$B$500,MATCH(DATE('PADD 3 graphs'!G$4,MONTH('PADD 3 graphs'!$A303),DAY('PADD 3 graphs'!$A303)),'Data PADD 3'!$A$8:$A$278,0), MATCH('PADD 3 graphs'!$B$3,'Data PADD 3'!$A$4:$T$4,0)),G302)</f>
        <v>12340</v>
      </c>
      <c r="H303" s="12">
        <f t="shared" si="12"/>
        <v>16709</v>
      </c>
      <c r="I303" s="7">
        <f t="shared" si="13"/>
        <v>20197</v>
      </c>
      <c r="J303" s="7">
        <f t="shared" si="14"/>
        <v>3488</v>
      </c>
    </row>
    <row r="304" spans="1:10">
      <c r="A304" s="9">
        <v>45358</v>
      </c>
      <c r="B304" s="7">
        <f>_xlfn.IFNA(INDEX('Data PADD 3'!$A$7:$B$500,MATCH(DATE('PADD 3 graphs'!B$4,MONTH('PADD 3 graphs'!$A304),DAY('PADD 3 graphs'!$A304)),'Data PADD 3'!$A$8:$A$278,0), MATCH('PADD 3 graphs'!$B$3,'Data PADD 3'!$A$4:$T$4,0)),B303)</f>
        <v>20197</v>
      </c>
      <c r="C304" s="7">
        <f>_xlfn.IFNA(INDEX('Data PADD 3'!$A$7:$B$500,MATCH(DATE('PADD 3 graphs'!C$4,MONTH('PADD 3 graphs'!$A304),DAY('PADD 3 graphs'!$A304)),'Data PADD 3'!$A$8:$A$278,0), MATCH('PADD 3 graphs'!$B$3,'Data PADD 3'!$A$4:$T$4,0)),C303)</f>
        <v>17209</v>
      </c>
      <c r="D304" s="7">
        <f>_xlfn.IFNA(INDEX('Data PADD 3'!$A$7:$B$500,MATCH(DATE('PADD 3 graphs'!D$4,MONTH('PADD 3 graphs'!$A304),DAY('PADD 3 graphs'!$A304)),'Data PADD 3'!$A$8:$A$278,0), MATCH('PADD 3 graphs'!$B$3,'Data PADD 3'!$A$4:$T$4,0)),D303)</f>
        <v>16709</v>
      </c>
      <c r="E304" s="7">
        <f>_xlfn.IFNA(INDEX('Data PADD 3'!$A$7:$B$500,MATCH(DATE('PADD 3 graphs'!E$4,MONTH('PADD 3 graphs'!$A304),DAY('PADD 3 graphs'!$A304)),'Data PADD 3'!$A$8:$A$278,0), MATCH('PADD 3 graphs'!$B$3,'Data PADD 3'!$A$4:$T$4,0)),E303)</f>
        <v>18689</v>
      </c>
      <c r="F304" s="7">
        <f>_xlfn.IFNA(INDEX('Data PADD 3'!$A$7:$B$500,MATCH(DATE('PADD 3 graphs'!F$4,MONTH('PADD 3 graphs'!$A304),DAY('PADD 3 graphs'!$A304)),'Data PADD 3'!$A$8:$A$278,0), MATCH('PADD 3 graphs'!$B$3,'Data PADD 3'!$A$4:$T$4,0)),F303)</f>
        <v>18116</v>
      </c>
      <c r="G304" s="12">
        <f>_xlfn.IFNA(INDEX('Data PADD 3'!$A$8:$B$500,MATCH(DATE('PADD 3 graphs'!G$4,MONTH('PADD 3 graphs'!$A304),DAY('PADD 3 graphs'!$A304)),'Data PADD 3'!$A$8:$A$278,0), MATCH('PADD 3 graphs'!$B$3,'Data PADD 3'!$A$4:$T$4,0)),G303)</f>
        <v>12815</v>
      </c>
      <c r="H304" s="12">
        <f t="shared" si="12"/>
        <v>16709</v>
      </c>
      <c r="I304" s="7">
        <f t="shared" si="13"/>
        <v>20197</v>
      </c>
      <c r="J304" s="7">
        <f t="shared" si="14"/>
        <v>3488</v>
      </c>
    </row>
    <row r="305" spans="1:10">
      <c r="A305" s="9">
        <v>45357</v>
      </c>
      <c r="B305" s="7">
        <f>_xlfn.IFNA(INDEX('Data PADD 3'!$A$7:$B$500,MATCH(DATE('PADD 3 graphs'!B$4,MONTH('PADD 3 graphs'!$A305),DAY('PADD 3 graphs'!$A305)),'Data PADD 3'!$A$8:$A$278,0), MATCH('PADD 3 graphs'!$B$3,'Data PADD 3'!$A$4:$T$4,0)),B304)</f>
        <v>20197</v>
      </c>
      <c r="C305" s="7">
        <f>_xlfn.IFNA(INDEX('Data PADD 3'!$A$7:$B$500,MATCH(DATE('PADD 3 graphs'!C$4,MONTH('PADD 3 graphs'!$A305),DAY('PADD 3 graphs'!$A305)),'Data PADD 3'!$A$8:$A$278,0), MATCH('PADD 3 graphs'!$B$3,'Data PADD 3'!$A$4:$T$4,0)),C304)</f>
        <v>17209</v>
      </c>
      <c r="D305" s="7">
        <f>_xlfn.IFNA(INDEX('Data PADD 3'!$A$7:$B$500,MATCH(DATE('PADD 3 graphs'!D$4,MONTH('PADD 3 graphs'!$A305),DAY('PADD 3 graphs'!$A305)),'Data PADD 3'!$A$8:$A$278,0), MATCH('PADD 3 graphs'!$B$3,'Data PADD 3'!$A$4:$T$4,0)),D304)</f>
        <v>16709</v>
      </c>
      <c r="E305" s="7">
        <f>_xlfn.IFNA(INDEX('Data PADD 3'!$A$7:$B$500,MATCH(DATE('PADD 3 graphs'!E$4,MONTH('PADD 3 graphs'!$A305),DAY('PADD 3 graphs'!$A305)),'Data PADD 3'!$A$8:$A$278,0), MATCH('PADD 3 graphs'!$B$3,'Data PADD 3'!$A$4:$T$4,0)),E304)</f>
        <v>18689</v>
      </c>
      <c r="F305" s="7">
        <f>_xlfn.IFNA(INDEX('Data PADD 3'!$A$7:$B$500,MATCH(DATE('PADD 3 graphs'!F$4,MONTH('PADD 3 graphs'!$A305),DAY('PADD 3 graphs'!$A305)),'Data PADD 3'!$A$8:$A$278,0), MATCH('PADD 3 graphs'!$B$3,'Data PADD 3'!$A$4:$T$4,0)),F304)</f>
        <v>18116</v>
      </c>
      <c r="G305" s="12">
        <f>_xlfn.IFNA(INDEX('Data PADD 3'!$A$8:$B$500,MATCH(DATE('PADD 3 graphs'!G$4,MONTH('PADD 3 graphs'!$A305),DAY('PADD 3 graphs'!$A305)),'Data PADD 3'!$A$8:$A$278,0), MATCH('PADD 3 graphs'!$B$3,'Data PADD 3'!$A$4:$T$4,0)),G304)</f>
        <v>12815</v>
      </c>
      <c r="H305" s="12">
        <f t="shared" si="12"/>
        <v>16709</v>
      </c>
      <c r="I305" s="7">
        <f t="shared" si="13"/>
        <v>20197</v>
      </c>
      <c r="J305" s="7">
        <f t="shared" si="14"/>
        <v>3488</v>
      </c>
    </row>
    <row r="306" spans="1:10">
      <c r="A306" s="9">
        <v>45356</v>
      </c>
      <c r="B306" s="7">
        <f>_xlfn.IFNA(INDEX('Data PADD 3'!$A$7:$B$500,MATCH(DATE('PADD 3 graphs'!B$4,MONTH('PADD 3 graphs'!$A306),DAY('PADD 3 graphs'!$A306)),'Data PADD 3'!$A$8:$A$278,0), MATCH('PADD 3 graphs'!$B$3,'Data PADD 3'!$A$4:$T$4,0)),B305)</f>
        <v>20197</v>
      </c>
      <c r="C306" s="7">
        <f>_xlfn.IFNA(INDEX('Data PADD 3'!$A$7:$B$500,MATCH(DATE('PADD 3 graphs'!C$4,MONTH('PADD 3 graphs'!$A306),DAY('PADD 3 graphs'!$A306)),'Data PADD 3'!$A$8:$A$278,0), MATCH('PADD 3 graphs'!$B$3,'Data PADD 3'!$A$4:$T$4,0)),C305)</f>
        <v>17405</v>
      </c>
      <c r="D306" s="7">
        <f>_xlfn.IFNA(INDEX('Data PADD 3'!$A$7:$B$500,MATCH(DATE('PADD 3 graphs'!D$4,MONTH('PADD 3 graphs'!$A306),DAY('PADD 3 graphs'!$A306)),'Data PADD 3'!$A$8:$A$278,0), MATCH('PADD 3 graphs'!$B$3,'Data PADD 3'!$A$4:$T$4,0)),D305)</f>
        <v>16709</v>
      </c>
      <c r="E306" s="7">
        <f>_xlfn.IFNA(INDEX('Data PADD 3'!$A$7:$B$500,MATCH(DATE('PADD 3 graphs'!E$4,MONTH('PADD 3 graphs'!$A306),DAY('PADD 3 graphs'!$A306)),'Data PADD 3'!$A$8:$A$278,0), MATCH('PADD 3 graphs'!$B$3,'Data PADD 3'!$A$4:$T$4,0)),E305)</f>
        <v>18689</v>
      </c>
      <c r="F306" s="7">
        <f>_xlfn.IFNA(INDEX('Data PADD 3'!$A$7:$B$500,MATCH(DATE('PADD 3 graphs'!F$4,MONTH('PADD 3 graphs'!$A306),DAY('PADD 3 graphs'!$A306)),'Data PADD 3'!$A$8:$A$278,0), MATCH('PADD 3 graphs'!$B$3,'Data PADD 3'!$A$4:$T$4,0)),F305)</f>
        <v>18116</v>
      </c>
      <c r="G306" s="12">
        <f>_xlfn.IFNA(INDEX('Data PADD 3'!$A$8:$B$500,MATCH(DATE('PADD 3 graphs'!G$4,MONTH('PADD 3 graphs'!$A306),DAY('PADD 3 graphs'!$A306)),'Data PADD 3'!$A$8:$A$278,0), MATCH('PADD 3 graphs'!$B$3,'Data PADD 3'!$A$4:$T$4,0)),G305)</f>
        <v>12815</v>
      </c>
      <c r="H306" s="12">
        <f t="shared" si="12"/>
        <v>16709</v>
      </c>
      <c r="I306" s="7">
        <f t="shared" si="13"/>
        <v>20197</v>
      </c>
      <c r="J306" s="7">
        <f t="shared" si="14"/>
        <v>3488</v>
      </c>
    </row>
    <row r="307" spans="1:10">
      <c r="A307" s="9">
        <v>45355</v>
      </c>
      <c r="B307" s="7">
        <f>_xlfn.IFNA(INDEX('Data PADD 3'!$A$7:$B$500,MATCH(DATE('PADD 3 graphs'!B$4,MONTH('PADD 3 graphs'!$A307),DAY('PADD 3 graphs'!$A307)),'Data PADD 3'!$A$8:$A$278,0), MATCH('PADD 3 graphs'!$B$3,'Data PADD 3'!$A$4:$T$4,0)),B306)</f>
        <v>20197</v>
      </c>
      <c r="C307" s="7">
        <f>_xlfn.IFNA(INDEX('Data PADD 3'!$A$7:$B$500,MATCH(DATE('PADD 3 graphs'!C$4,MONTH('PADD 3 graphs'!$A307),DAY('PADD 3 graphs'!$A307)),'Data PADD 3'!$A$8:$A$278,0), MATCH('PADD 3 graphs'!$B$3,'Data PADD 3'!$A$4:$T$4,0)),C306)</f>
        <v>17405</v>
      </c>
      <c r="D307" s="7">
        <f>_xlfn.IFNA(INDEX('Data PADD 3'!$A$7:$B$500,MATCH(DATE('PADD 3 graphs'!D$4,MONTH('PADD 3 graphs'!$A307),DAY('PADD 3 graphs'!$A307)),'Data PADD 3'!$A$8:$A$278,0), MATCH('PADD 3 graphs'!$B$3,'Data PADD 3'!$A$4:$T$4,0)),D306)</f>
        <v>16513</v>
      </c>
      <c r="E307" s="7">
        <f>_xlfn.IFNA(INDEX('Data PADD 3'!$A$7:$B$500,MATCH(DATE('PADD 3 graphs'!E$4,MONTH('PADD 3 graphs'!$A307),DAY('PADD 3 graphs'!$A307)),'Data PADD 3'!$A$8:$A$278,0), MATCH('PADD 3 graphs'!$B$3,'Data PADD 3'!$A$4:$T$4,0)),E306)</f>
        <v>18689</v>
      </c>
      <c r="F307" s="7">
        <f>_xlfn.IFNA(INDEX('Data PADD 3'!$A$7:$B$500,MATCH(DATE('PADD 3 graphs'!F$4,MONTH('PADD 3 graphs'!$A307),DAY('PADD 3 graphs'!$A307)),'Data PADD 3'!$A$8:$A$278,0), MATCH('PADD 3 graphs'!$B$3,'Data PADD 3'!$A$4:$T$4,0)),F306)</f>
        <v>18116</v>
      </c>
      <c r="G307" s="12">
        <f>_xlfn.IFNA(INDEX('Data PADD 3'!$A$8:$B$500,MATCH(DATE('PADD 3 graphs'!G$4,MONTH('PADD 3 graphs'!$A307),DAY('PADD 3 graphs'!$A307)),'Data PADD 3'!$A$8:$A$278,0), MATCH('PADD 3 graphs'!$B$3,'Data PADD 3'!$A$4:$T$4,0)),G306)</f>
        <v>12815</v>
      </c>
      <c r="H307" s="12">
        <f t="shared" si="12"/>
        <v>16513</v>
      </c>
      <c r="I307" s="7">
        <f t="shared" si="13"/>
        <v>20197</v>
      </c>
      <c r="J307" s="7">
        <f t="shared" si="14"/>
        <v>3684</v>
      </c>
    </row>
    <row r="308" spans="1:10">
      <c r="A308" s="9">
        <v>45354</v>
      </c>
      <c r="B308" s="7">
        <f>_xlfn.IFNA(INDEX('Data PADD 3'!$A$7:$B$500,MATCH(DATE('PADD 3 graphs'!B$4,MONTH('PADD 3 graphs'!$A308),DAY('PADD 3 graphs'!$A308)),'Data PADD 3'!$A$8:$A$278,0), MATCH('PADD 3 graphs'!$B$3,'Data PADD 3'!$A$4:$T$4,0)),B307)</f>
        <v>20197</v>
      </c>
      <c r="C308" s="7">
        <f>_xlfn.IFNA(INDEX('Data PADD 3'!$A$7:$B$500,MATCH(DATE('PADD 3 graphs'!C$4,MONTH('PADD 3 graphs'!$A308),DAY('PADD 3 graphs'!$A308)),'Data PADD 3'!$A$8:$A$278,0), MATCH('PADD 3 graphs'!$B$3,'Data PADD 3'!$A$4:$T$4,0)),C307)</f>
        <v>17405</v>
      </c>
      <c r="D308" s="7">
        <f>_xlfn.IFNA(INDEX('Data PADD 3'!$A$7:$B$500,MATCH(DATE('PADD 3 graphs'!D$4,MONTH('PADD 3 graphs'!$A308),DAY('PADD 3 graphs'!$A308)),'Data PADD 3'!$A$8:$A$278,0), MATCH('PADD 3 graphs'!$B$3,'Data PADD 3'!$A$4:$T$4,0)),D307)</f>
        <v>16513</v>
      </c>
      <c r="E308" s="7">
        <f>_xlfn.IFNA(INDEX('Data PADD 3'!$A$7:$B$500,MATCH(DATE('PADD 3 graphs'!E$4,MONTH('PADD 3 graphs'!$A308),DAY('PADD 3 graphs'!$A308)),'Data PADD 3'!$A$8:$A$278,0), MATCH('PADD 3 graphs'!$B$3,'Data PADD 3'!$A$4:$T$4,0)),E307)</f>
        <v>19527</v>
      </c>
      <c r="F308" s="7">
        <f>_xlfn.IFNA(INDEX('Data PADD 3'!$A$7:$B$500,MATCH(DATE('PADD 3 graphs'!F$4,MONTH('PADD 3 graphs'!$A308),DAY('PADD 3 graphs'!$A308)),'Data PADD 3'!$A$8:$A$278,0), MATCH('PADD 3 graphs'!$B$3,'Data PADD 3'!$A$4:$T$4,0)),F307)</f>
        <v>18116</v>
      </c>
      <c r="G308" s="12">
        <f>_xlfn.IFNA(INDEX('Data PADD 3'!$A$8:$B$500,MATCH(DATE('PADD 3 graphs'!G$4,MONTH('PADD 3 graphs'!$A308),DAY('PADD 3 graphs'!$A308)),'Data PADD 3'!$A$8:$A$278,0), MATCH('PADD 3 graphs'!$B$3,'Data PADD 3'!$A$4:$T$4,0)),G307)</f>
        <v>12815</v>
      </c>
      <c r="H308" s="12">
        <f t="shared" si="12"/>
        <v>16513</v>
      </c>
      <c r="I308" s="7">
        <f t="shared" si="13"/>
        <v>20197</v>
      </c>
      <c r="J308" s="7">
        <f t="shared" si="14"/>
        <v>3684</v>
      </c>
    </row>
    <row r="309" spans="1:10">
      <c r="A309" s="9">
        <v>45353</v>
      </c>
      <c r="B309" s="7">
        <f>_xlfn.IFNA(INDEX('Data PADD 3'!$A$7:$B$500,MATCH(DATE('PADD 3 graphs'!B$4,MONTH('PADD 3 graphs'!$A309),DAY('PADD 3 graphs'!$A309)),'Data PADD 3'!$A$8:$A$278,0), MATCH('PADD 3 graphs'!$B$3,'Data PADD 3'!$A$4:$T$4,0)),B308)</f>
        <v>20197</v>
      </c>
      <c r="C309" s="7">
        <f>_xlfn.IFNA(INDEX('Data PADD 3'!$A$7:$B$500,MATCH(DATE('PADD 3 graphs'!C$4,MONTH('PADD 3 graphs'!$A309),DAY('PADD 3 graphs'!$A309)),'Data PADD 3'!$A$8:$A$278,0), MATCH('PADD 3 graphs'!$B$3,'Data PADD 3'!$A$4:$T$4,0)),C308)</f>
        <v>17405</v>
      </c>
      <c r="D309" s="7">
        <f>_xlfn.IFNA(INDEX('Data PADD 3'!$A$7:$B$500,MATCH(DATE('PADD 3 graphs'!D$4,MONTH('PADD 3 graphs'!$A309),DAY('PADD 3 graphs'!$A309)),'Data PADD 3'!$A$8:$A$278,0), MATCH('PADD 3 graphs'!$B$3,'Data PADD 3'!$A$4:$T$4,0)),D308)</f>
        <v>16513</v>
      </c>
      <c r="E309" s="7">
        <f>_xlfn.IFNA(INDEX('Data PADD 3'!$A$7:$B$500,MATCH(DATE('PADD 3 graphs'!E$4,MONTH('PADD 3 graphs'!$A309),DAY('PADD 3 graphs'!$A309)),'Data PADD 3'!$A$8:$A$278,0), MATCH('PADD 3 graphs'!$B$3,'Data PADD 3'!$A$4:$T$4,0)),E308)</f>
        <v>19527</v>
      </c>
      <c r="F309" s="7">
        <f>_xlfn.IFNA(INDEX('Data PADD 3'!$A$7:$B$500,MATCH(DATE('PADD 3 graphs'!F$4,MONTH('PADD 3 graphs'!$A309),DAY('PADD 3 graphs'!$A309)),'Data PADD 3'!$A$8:$A$278,0), MATCH('PADD 3 graphs'!$B$3,'Data PADD 3'!$A$4:$T$4,0)),F308)</f>
        <v>18116</v>
      </c>
      <c r="G309" s="12">
        <f>_xlfn.IFNA(INDEX('Data PADD 3'!$A$8:$B$500,MATCH(DATE('PADD 3 graphs'!G$4,MONTH('PADD 3 graphs'!$A309),DAY('PADD 3 graphs'!$A309)),'Data PADD 3'!$A$8:$A$278,0), MATCH('PADD 3 graphs'!$B$3,'Data PADD 3'!$A$4:$T$4,0)),G308)</f>
        <v>12815</v>
      </c>
      <c r="H309" s="12">
        <f t="shared" si="12"/>
        <v>16513</v>
      </c>
      <c r="I309" s="7">
        <f t="shared" si="13"/>
        <v>20197</v>
      </c>
      <c r="J309" s="7">
        <f t="shared" si="14"/>
        <v>3684</v>
      </c>
    </row>
    <row r="310" spans="1:10">
      <c r="A310" s="9">
        <v>45352</v>
      </c>
      <c r="B310" s="7">
        <f>_xlfn.IFNA(INDEX('Data PADD 3'!$A$7:$B$500,MATCH(DATE('PADD 3 graphs'!B$4,MONTH('PADD 3 graphs'!$A310),DAY('PADD 3 graphs'!$A310)),'Data PADD 3'!$A$8:$A$278,0), MATCH('PADD 3 graphs'!$B$3,'Data PADD 3'!$A$4:$T$4,0)),B309)</f>
        <v>20197</v>
      </c>
      <c r="C310" s="7">
        <f>_xlfn.IFNA(INDEX('Data PADD 3'!$A$7:$B$500,MATCH(DATE('PADD 3 graphs'!C$4,MONTH('PADD 3 graphs'!$A310),DAY('PADD 3 graphs'!$A310)),'Data PADD 3'!$A$8:$A$278,0), MATCH('PADD 3 graphs'!$B$3,'Data PADD 3'!$A$4:$T$4,0)),C309)</f>
        <v>17405</v>
      </c>
      <c r="D310" s="7">
        <f>_xlfn.IFNA(INDEX('Data PADD 3'!$A$7:$B$500,MATCH(DATE('PADD 3 graphs'!D$4,MONTH('PADD 3 graphs'!$A310),DAY('PADD 3 graphs'!$A310)),'Data PADD 3'!$A$8:$A$278,0), MATCH('PADD 3 graphs'!$B$3,'Data PADD 3'!$A$4:$T$4,0)),D309)</f>
        <v>16513</v>
      </c>
      <c r="E310" s="7">
        <f>_xlfn.IFNA(INDEX('Data PADD 3'!$A$7:$B$500,MATCH(DATE('PADD 3 graphs'!E$4,MONTH('PADD 3 graphs'!$A310),DAY('PADD 3 graphs'!$A310)),'Data PADD 3'!$A$8:$A$278,0), MATCH('PADD 3 graphs'!$B$3,'Data PADD 3'!$A$4:$T$4,0)),E309)</f>
        <v>19527</v>
      </c>
      <c r="F310" s="7">
        <f>_xlfn.IFNA(INDEX('Data PADD 3'!$A$7:$B$500,MATCH(DATE('PADD 3 graphs'!F$4,MONTH('PADD 3 graphs'!$A310),DAY('PADD 3 graphs'!$A310)),'Data PADD 3'!$A$8:$A$278,0), MATCH('PADD 3 graphs'!$B$3,'Data PADD 3'!$A$4:$T$4,0)),F309)</f>
        <v>18046</v>
      </c>
      <c r="G310" s="12">
        <f>_xlfn.IFNA(INDEX('Data PADD 3'!$A$8:$B$500,MATCH(DATE('PADD 3 graphs'!G$4,MONTH('PADD 3 graphs'!$A310),DAY('PADD 3 graphs'!$A310)),'Data PADD 3'!$A$8:$A$278,0), MATCH('PADD 3 graphs'!$B$3,'Data PADD 3'!$A$4:$T$4,0)),G309)</f>
        <v>12815</v>
      </c>
      <c r="H310" s="12">
        <f t="shared" si="12"/>
        <v>16513</v>
      </c>
      <c r="I310" s="7">
        <f t="shared" si="13"/>
        <v>20197</v>
      </c>
      <c r="J310" s="7">
        <f t="shared" si="14"/>
        <v>3684</v>
      </c>
    </row>
    <row r="311" spans="1:10">
      <c r="A311" s="9">
        <v>45351</v>
      </c>
      <c r="B311" s="7">
        <f>_xlfn.IFNA(INDEX('Data PADD 3'!$A$7:$B$500,MATCH(DATE('PADD 3 graphs'!B$4,MONTH('PADD 3 graphs'!$A311),DAY('PADD 3 graphs'!$A311)),'Data PADD 3'!$A$8:$A$278,0), MATCH('PADD 3 graphs'!$B$3,'Data PADD 3'!$A$4:$T$4,0)),B310)</f>
        <v>20197</v>
      </c>
      <c r="C311" s="7">
        <f>_xlfn.IFNA(INDEX('Data PADD 3'!$A$7:$B$500,MATCH(DATE('PADD 3 graphs'!C$4,MONTH('PADD 3 graphs'!$A311),DAY('PADD 3 graphs'!$A311)),'Data PADD 3'!$A$8:$A$278,0), MATCH('PADD 3 graphs'!$B$3,'Data PADD 3'!$A$4:$T$4,0)),C310)</f>
        <v>17405</v>
      </c>
      <c r="D311" s="7">
        <f>_xlfn.IFNA(INDEX('Data PADD 3'!$A$7:$B$500,MATCH(DATE('PADD 3 graphs'!D$4,MONTH('PADD 3 graphs'!$A311),DAY('PADD 3 graphs'!$A311)),'Data PADD 3'!$A$8:$A$278,0), MATCH('PADD 3 graphs'!$B$3,'Data PADD 3'!$A$4:$T$4,0)),D310)</f>
        <v>16513</v>
      </c>
      <c r="E311" s="7">
        <f>_xlfn.IFNA(INDEX('Data PADD 3'!$A$7:$B$500,MATCH(DATE('PADD 3 graphs'!E$4,MONTH('PADD 3 graphs'!$A311),DAY('PADD 3 graphs'!$A311)),'Data PADD 3'!$A$8:$A$278,0), MATCH('PADD 3 graphs'!$B$3,'Data PADD 3'!$A$4:$T$4,0)),E310)</f>
        <v>19527</v>
      </c>
      <c r="F311" s="7">
        <f>_xlfn.IFNA(INDEX('Data PADD 3'!$A$7:$B$500,MATCH(DATE('PADD 3 graphs'!F$4,MONTH('PADD 3 graphs'!$A311),DAY('PADD 3 graphs'!$A311)),'Data PADD 3'!$A$8:$A$278,0), MATCH('PADD 3 graphs'!$B$3,'Data PADD 3'!$A$4:$T$4,0)),F310)</f>
        <v>18046</v>
      </c>
      <c r="G311" s="12">
        <f>_xlfn.IFNA(INDEX('Data PADD 3'!$A$8:$B$500,MATCH(DATE('PADD 3 graphs'!G$4,MONTH('PADD 3 graphs'!$A311),DAY('PADD 3 graphs'!$A311)),'Data PADD 3'!$A$8:$A$278,0), MATCH('PADD 3 graphs'!$B$3,'Data PADD 3'!$A$4:$T$4,0)),G310)</f>
        <v>12815</v>
      </c>
      <c r="H311" s="12">
        <f t="shared" si="12"/>
        <v>16513</v>
      </c>
      <c r="I311" s="7">
        <f t="shared" si="13"/>
        <v>20197</v>
      </c>
      <c r="J311" s="7">
        <f t="shared" si="14"/>
        <v>3684</v>
      </c>
    </row>
    <row r="312" spans="1:10">
      <c r="A312" s="9">
        <v>45350</v>
      </c>
      <c r="B312" s="7">
        <f>_xlfn.IFNA(INDEX('Data PADD 3'!$A$7:$B$500,MATCH(DATE('PADD 3 graphs'!B$4,MONTH('PADD 3 graphs'!$A312),DAY('PADD 3 graphs'!$A312)),'Data PADD 3'!$A$8:$A$278,0), MATCH('PADD 3 graphs'!$B$3,'Data PADD 3'!$A$4:$T$4,0)),B311)</f>
        <v>20197</v>
      </c>
      <c r="C312" s="7">
        <f>_xlfn.IFNA(INDEX('Data PADD 3'!$A$7:$B$500,MATCH(DATE('PADD 3 graphs'!C$4,MONTH('PADD 3 graphs'!$A312),DAY('PADD 3 graphs'!$A312)),'Data PADD 3'!$A$8:$A$278,0), MATCH('PADD 3 graphs'!$B$3,'Data PADD 3'!$A$4:$T$4,0)),C311)</f>
        <v>17405</v>
      </c>
      <c r="D312" s="7">
        <f>_xlfn.IFNA(INDEX('Data PADD 3'!$A$7:$B$500,MATCH(DATE('PADD 3 graphs'!D$4,MONTH('PADD 3 graphs'!$A312),DAY('PADD 3 graphs'!$A312)),'Data PADD 3'!$A$8:$A$278,0), MATCH('PADD 3 graphs'!$B$3,'Data PADD 3'!$A$4:$T$4,0)),D311)</f>
        <v>16513</v>
      </c>
      <c r="E312" s="7">
        <f>_xlfn.IFNA(INDEX('Data PADD 3'!$A$7:$B$500,MATCH(DATE('PADD 3 graphs'!E$4,MONTH('PADD 3 graphs'!$A312),DAY('PADD 3 graphs'!$A312)),'Data PADD 3'!$A$8:$A$278,0), MATCH('PADD 3 graphs'!$B$3,'Data PADD 3'!$A$4:$T$4,0)),E311)</f>
        <v>19527</v>
      </c>
      <c r="F312" s="7">
        <f>_xlfn.IFNA(INDEX('Data PADD 3'!$A$7:$B$500,MATCH(DATE('PADD 3 graphs'!F$4,MONTH('PADD 3 graphs'!$A312),DAY('PADD 3 graphs'!$A312)),'Data PADD 3'!$A$8:$A$278,0), MATCH('PADD 3 graphs'!$B$3,'Data PADD 3'!$A$4:$T$4,0)),F311)</f>
        <v>18046</v>
      </c>
      <c r="G312" s="12">
        <f>_xlfn.IFNA(INDEX('Data PADD 3'!$A$8:$B$500,MATCH(DATE('PADD 3 graphs'!G$4,MONTH('PADD 3 graphs'!$A312),DAY('PADD 3 graphs'!$A312)),'Data PADD 3'!$A$8:$A$278,0), MATCH('PADD 3 graphs'!$B$3,'Data PADD 3'!$A$4:$T$4,0)),G311)</f>
        <v>13158</v>
      </c>
      <c r="H312" s="12">
        <f t="shared" si="12"/>
        <v>16513</v>
      </c>
      <c r="I312" s="7">
        <f t="shared" si="13"/>
        <v>20197</v>
      </c>
      <c r="J312" s="7">
        <f t="shared" si="14"/>
        <v>3684</v>
      </c>
    </row>
    <row r="313" spans="1:10">
      <c r="A313" s="9">
        <v>45349</v>
      </c>
      <c r="B313" s="7">
        <f>_xlfn.IFNA(INDEX('Data PADD 3'!$A$7:$B$500,MATCH(DATE('PADD 3 graphs'!B$4,MONTH('PADD 3 graphs'!$A313),DAY('PADD 3 graphs'!$A313)),'Data PADD 3'!$A$8:$A$278,0), MATCH('PADD 3 graphs'!$B$3,'Data PADD 3'!$A$4:$T$4,0)),B312)</f>
        <v>20197</v>
      </c>
      <c r="C313" s="7">
        <f>_xlfn.IFNA(INDEX('Data PADD 3'!$A$7:$B$500,MATCH(DATE('PADD 3 graphs'!C$4,MONTH('PADD 3 graphs'!$A313),DAY('PADD 3 graphs'!$A313)),'Data PADD 3'!$A$8:$A$278,0), MATCH('PADD 3 graphs'!$B$3,'Data PADD 3'!$A$4:$T$4,0)),C312)</f>
        <v>17405</v>
      </c>
      <c r="D313" s="7">
        <f>_xlfn.IFNA(INDEX('Data PADD 3'!$A$7:$B$500,MATCH(DATE('PADD 3 graphs'!D$4,MONTH('PADD 3 graphs'!$A313),DAY('PADD 3 graphs'!$A313)),'Data PADD 3'!$A$8:$A$278,0), MATCH('PADD 3 graphs'!$B$3,'Data PADD 3'!$A$4:$T$4,0)),D312)</f>
        <v>16513</v>
      </c>
      <c r="E313" s="7">
        <f>_xlfn.IFNA(INDEX('Data PADD 3'!$A$7:$B$500,MATCH(DATE('PADD 3 graphs'!E$4,MONTH('PADD 3 graphs'!$A313),DAY('PADD 3 graphs'!$A313)),'Data PADD 3'!$A$8:$A$278,0), MATCH('PADD 3 graphs'!$B$3,'Data PADD 3'!$A$4:$T$4,0)),E312)</f>
        <v>19527</v>
      </c>
      <c r="F313" s="7">
        <f>_xlfn.IFNA(INDEX('Data PADD 3'!$A$7:$B$500,MATCH(DATE('PADD 3 graphs'!F$4,MONTH('PADD 3 graphs'!$A313),DAY('PADD 3 graphs'!$A313)),'Data PADD 3'!$A$8:$A$278,0), MATCH('PADD 3 graphs'!$B$3,'Data PADD 3'!$A$4:$T$4,0)),F312)</f>
        <v>18046</v>
      </c>
      <c r="G313" s="12">
        <f>_xlfn.IFNA(INDEX('Data PADD 3'!$A$8:$B$500,MATCH(DATE('PADD 3 graphs'!G$4,MONTH('PADD 3 graphs'!$A313),DAY('PADD 3 graphs'!$A313)),'Data PADD 3'!$A$8:$A$278,0), MATCH('PADD 3 graphs'!$B$3,'Data PADD 3'!$A$4:$T$4,0)),G312)</f>
        <v>13158</v>
      </c>
      <c r="H313" s="12">
        <f t="shared" si="12"/>
        <v>16513</v>
      </c>
      <c r="I313" s="7">
        <f t="shared" si="13"/>
        <v>20197</v>
      </c>
      <c r="J313" s="7">
        <f t="shared" si="14"/>
        <v>3684</v>
      </c>
    </row>
    <row r="314" spans="1:10">
      <c r="A314" s="9">
        <v>45348</v>
      </c>
      <c r="B314" s="7">
        <f>_xlfn.IFNA(INDEX('Data PADD 3'!$A$7:$B$500,MATCH(DATE('PADD 3 graphs'!B$4,MONTH('PADD 3 graphs'!$A314),DAY('PADD 3 graphs'!$A314)),'Data PADD 3'!$A$8:$A$278,0), MATCH('PADD 3 graphs'!$B$3,'Data PADD 3'!$A$4:$T$4,0)),B313)</f>
        <v>20197</v>
      </c>
      <c r="C314" s="7">
        <f>_xlfn.IFNA(INDEX('Data PADD 3'!$A$7:$B$500,MATCH(DATE('PADD 3 graphs'!C$4,MONTH('PADD 3 graphs'!$A314),DAY('PADD 3 graphs'!$A314)),'Data PADD 3'!$A$8:$A$278,0), MATCH('PADD 3 graphs'!$B$3,'Data PADD 3'!$A$4:$T$4,0)),C313)</f>
        <v>17499</v>
      </c>
      <c r="D314" s="7">
        <f>_xlfn.IFNA(INDEX('Data PADD 3'!$A$7:$B$500,MATCH(DATE('PADD 3 graphs'!D$4,MONTH('PADD 3 graphs'!$A314),DAY('PADD 3 graphs'!$A314)),'Data PADD 3'!$A$8:$A$278,0), MATCH('PADD 3 graphs'!$B$3,'Data PADD 3'!$A$4:$T$4,0)),D313)</f>
        <v>16513</v>
      </c>
      <c r="E314" s="7">
        <f>_xlfn.IFNA(INDEX('Data PADD 3'!$A$7:$B$500,MATCH(DATE('PADD 3 graphs'!E$4,MONTH('PADD 3 graphs'!$A314),DAY('PADD 3 graphs'!$A314)),'Data PADD 3'!$A$8:$A$278,0), MATCH('PADD 3 graphs'!$B$3,'Data PADD 3'!$A$4:$T$4,0)),E313)</f>
        <v>19527</v>
      </c>
      <c r="F314" s="7">
        <f>_xlfn.IFNA(INDEX('Data PADD 3'!$A$7:$B$500,MATCH(DATE('PADD 3 graphs'!F$4,MONTH('PADD 3 graphs'!$A314),DAY('PADD 3 graphs'!$A314)),'Data PADD 3'!$A$8:$A$278,0), MATCH('PADD 3 graphs'!$B$3,'Data PADD 3'!$A$4:$T$4,0)),F313)</f>
        <v>18046</v>
      </c>
      <c r="G314" s="12">
        <f>_xlfn.IFNA(INDEX('Data PADD 3'!$A$8:$B$500,MATCH(DATE('PADD 3 graphs'!G$4,MONTH('PADD 3 graphs'!$A314),DAY('PADD 3 graphs'!$A314)),'Data PADD 3'!$A$8:$A$278,0), MATCH('PADD 3 graphs'!$B$3,'Data PADD 3'!$A$4:$T$4,0)),G313)</f>
        <v>13158</v>
      </c>
      <c r="H314" s="12">
        <f t="shared" si="12"/>
        <v>16513</v>
      </c>
      <c r="I314" s="7">
        <f t="shared" si="13"/>
        <v>20197</v>
      </c>
      <c r="J314" s="7">
        <f t="shared" si="14"/>
        <v>3684</v>
      </c>
    </row>
    <row r="315" spans="1:10">
      <c r="A315" s="9">
        <v>45347</v>
      </c>
      <c r="B315" s="7">
        <f>_xlfn.IFNA(INDEX('Data PADD 3'!$A$7:$B$500,MATCH(DATE('PADD 3 graphs'!B$4,MONTH('PADD 3 graphs'!$A315),DAY('PADD 3 graphs'!$A315)),'Data PADD 3'!$A$8:$A$278,0), MATCH('PADD 3 graphs'!$B$3,'Data PADD 3'!$A$4:$T$4,0)),B314)</f>
        <v>20197</v>
      </c>
      <c r="C315" s="7">
        <f>_xlfn.IFNA(INDEX('Data PADD 3'!$A$7:$B$500,MATCH(DATE('PADD 3 graphs'!C$4,MONTH('PADD 3 graphs'!$A315),DAY('PADD 3 graphs'!$A315)),'Data PADD 3'!$A$8:$A$278,0), MATCH('PADD 3 graphs'!$B$3,'Data PADD 3'!$A$4:$T$4,0)),C314)</f>
        <v>17499</v>
      </c>
      <c r="D315" s="7">
        <f>_xlfn.IFNA(INDEX('Data PADD 3'!$A$7:$B$500,MATCH(DATE('PADD 3 graphs'!D$4,MONTH('PADD 3 graphs'!$A315),DAY('PADD 3 graphs'!$A315)),'Data PADD 3'!$A$8:$A$278,0), MATCH('PADD 3 graphs'!$B$3,'Data PADD 3'!$A$4:$T$4,0)),D314)</f>
        <v>16717</v>
      </c>
      <c r="E315" s="7">
        <f>_xlfn.IFNA(INDEX('Data PADD 3'!$A$7:$B$500,MATCH(DATE('PADD 3 graphs'!E$4,MONTH('PADD 3 graphs'!$A315),DAY('PADD 3 graphs'!$A315)),'Data PADD 3'!$A$8:$A$278,0), MATCH('PADD 3 graphs'!$B$3,'Data PADD 3'!$A$4:$T$4,0)),E314)</f>
        <v>19527</v>
      </c>
      <c r="F315" s="7">
        <f>_xlfn.IFNA(INDEX('Data PADD 3'!$A$7:$B$500,MATCH(DATE('PADD 3 graphs'!F$4,MONTH('PADD 3 graphs'!$A315),DAY('PADD 3 graphs'!$A315)),'Data PADD 3'!$A$8:$A$278,0), MATCH('PADD 3 graphs'!$B$3,'Data PADD 3'!$A$4:$T$4,0)),F314)</f>
        <v>18046</v>
      </c>
      <c r="G315" s="12">
        <f>_xlfn.IFNA(INDEX('Data PADD 3'!$A$8:$B$500,MATCH(DATE('PADD 3 graphs'!G$4,MONTH('PADD 3 graphs'!$A315),DAY('PADD 3 graphs'!$A315)),'Data PADD 3'!$A$8:$A$278,0), MATCH('PADD 3 graphs'!$B$3,'Data PADD 3'!$A$4:$T$4,0)),G314)</f>
        <v>13158</v>
      </c>
      <c r="H315" s="12">
        <f t="shared" si="12"/>
        <v>16717</v>
      </c>
      <c r="I315" s="7">
        <f t="shared" si="13"/>
        <v>20197</v>
      </c>
      <c r="J315" s="7">
        <f t="shared" si="14"/>
        <v>3480</v>
      </c>
    </row>
    <row r="316" spans="1:10">
      <c r="A316" s="9">
        <v>45346</v>
      </c>
      <c r="B316" s="7">
        <f>_xlfn.IFNA(INDEX('Data PADD 3'!$A$7:$B$500,MATCH(DATE('PADD 3 graphs'!B$4,MONTH('PADD 3 graphs'!$A316),DAY('PADD 3 graphs'!$A316)),'Data PADD 3'!$A$8:$A$278,0), MATCH('PADD 3 graphs'!$B$3,'Data PADD 3'!$A$4:$T$4,0)),B315)</f>
        <v>20197</v>
      </c>
      <c r="C316" s="7">
        <f>_xlfn.IFNA(INDEX('Data PADD 3'!$A$7:$B$500,MATCH(DATE('PADD 3 graphs'!C$4,MONTH('PADD 3 graphs'!$A316),DAY('PADD 3 graphs'!$A316)),'Data PADD 3'!$A$8:$A$278,0), MATCH('PADD 3 graphs'!$B$3,'Data PADD 3'!$A$4:$T$4,0)),C315)</f>
        <v>17499</v>
      </c>
      <c r="D316" s="7">
        <f>_xlfn.IFNA(INDEX('Data PADD 3'!$A$7:$B$500,MATCH(DATE('PADD 3 graphs'!D$4,MONTH('PADD 3 graphs'!$A316),DAY('PADD 3 graphs'!$A316)),'Data PADD 3'!$A$8:$A$278,0), MATCH('PADD 3 graphs'!$B$3,'Data PADD 3'!$A$4:$T$4,0)),D315)</f>
        <v>16717</v>
      </c>
      <c r="E316" s="7">
        <f>_xlfn.IFNA(INDEX('Data PADD 3'!$A$7:$B$500,MATCH(DATE('PADD 3 graphs'!E$4,MONTH('PADD 3 graphs'!$A316),DAY('PADD 3 graphs'!$A316)),'Data PADD 3'!$A$8:$A$278,0), MATCH('PADD 3 graphs'!$B$3,'Data PADD 3'!$A$4:$T$4,0)),E315)</f>
        <v>19193</v>
      </c>
      <c r="F316" s="7">
        <f>_xlfn.IFNA(INDEX('Data PADD 3'!$A$7:$B$500,MATCH(DATE('PADD 3 graphs'!F$4,MONTH('PADD 3 graphs'!$A316),DAY('PADD 3 graphs'!$A316)),'Data PADD 3'!$A$8:$A$278,0), MATCH('PADD 3 graphs'!$B$3,'Data PADD 3'!$A$4:$T$4,0)),F315)</f>
        <v>18046</v>
      </c>
      <c r="G316" s="12">
        <f>_xlfn.IFNA(INDEX('Data PADD 3'!$A$8:$B$500,MATCH(DATE('PADD 3 graphs'!G$4,MONTH('PADD 3 graphs'!$A316),DAY('PADD 3 graphs'!$A316)),'Data PADD 3'!$A$8:$A$278,0), MATCH('PADD 3 graphs'!$B$3,'Data PADD 3'!$A$4:$T$4,0)),G315)</f>
        <v>13158</v>
      </c>
      <c r="H316" s="12">
        <f t="shared" si="12"/>
        <v>16717</v>
      </c>
      <c r="I316" s="7">
        <f t="shared" si="13"/>
        <v>20197</v>
      </c>
      <c r="J316" s="7">
        <f t="shared" si="14"/>
        <v>3480</v>
      </c>
    </row>
    <row r="317" spans="1:10">
      <c r="A317" s="9">
        <v>45345</v>
      </c>
      <c r="B317" s="7">
        <f>_xlfn.IFNA(INDEX('Data PADD 3'!$A$7:$B$500,MATCH(DATE('PADD 3 graphs'!B$4,MONTH('PADD 3 graphs'!$A317),DAY('PADD 3 graphs'!$A317)),'Data PADD 3'!$A$8:$A$278,0), MATCH('PADD 3 graphs'!$B$3,'Data PADD 3'!$A$4:$T$4,0)),B316)</f>
        <v>20197</v>
      </c>
      <c r="C317" s="7">
        <f>_xlfn.IFNA(INDEX('Data PADD 3'!$A$7:$B$500,MATCH(DATE('PADD 3 graphs'!C$4,MONTH('PADD 3 graphs'!$A317),DAY('PADD 3 graphs'!$A317)),'Data PADD 3'!$A$8:$A$278,0), MATCH('PADD 3 graphs'!$B$3,'Data PADD 3'!$A$4:$T$4,0)),C316)</f>
        <v>17499</v>
      </c>
      <c r="D317" s="7">
        <f>_xlfn.IFNA(INDEX('Data PADD 3'!$A$7:$B$500,MATCH(DATE('PADD 3 graphs'!D$4,MONTH('PADD 3 graphs'!$A317),DAY('PADD 3 graphs'!$A317)),'Data PADD 3'!$A$8:$A$278,0), MATCH('PADD 3 graphs'!$B$3,'Data PADD 3'!$A$4:$T$4,0)),D316)</f>
        <v>16717</v>
      </c>
      <c r="E317" s="7">
        <f>_xlfn.IFNA(INDEX('Data PADD 3'!$A$7:$B$500,MATCH(DATE('PADD 3 graphs'!E$4,MONTH('PADD 3 graphs'!$A317),DAY('PADD 3 graphs'!$A317)),'Data PADD 3'!$A$8:$A$278,0), MATCH('PADD 3 graphs'!$B$3,'Data PADD 3'!$A$4:$T$4,0)),E316)</f>
        <v>19193</v>
      </c>
      <c r="F317" s="7">
        <f>_xlfn.IFNA(INDEX('Data PADD 3'!$A$7:$B$500,MATCH(DATE('PADD 3 graphs'!F$4,MONTH('PADD 3 graphs'!$A317),DAY('PADD 3 graphs'!$A317)),'Data PADD 3'!$A$8:$A$278,0), MATCH('PADD 3 graphs'!$B$3,'Data PADD 3'!$A$4:$T$4,0)),F316)</f>
        <v>18477</v>
      </c>
      <c r="G317" s="12">
        <f>_xlfn.IFNA(INDEX('Data PADD 3'!$A$8:$B$500,MATCH(DATE('PADD 3 graphs'!G$4,MONTH('PADD 3 graphs'!$A317),DAY('PADD 3 graphs'!$A317)),'Data PADD 3'!$A$8:$A$278,0), MATCH('PADD 3 graphs'!$B$3,'Data PADD 3'!$A$4:$T$4,0)),G316)</f>
        <v>13158</v>
      </c>
      <c r="H317" s="12">
        <f t="shared" si="12"/>
        <v>16717</v>
      </c>
      <c r="I317" s="7">
        <f t="shared" si="13"/>
        <v>20197</v>
      </c>
      <c r="J317" s="7">
        <f t="shared" si="14"/>
        <v>3480</v>
      </c>
    </row>
    <row r="318" spans="1:10">
      <c r="A318" s="9">
        <v>45344</v>
      </c>
      <c r="B318" s="7">
        <f>_xlfn.IFNA(INDEX('Data PADD 3'!$A$7:$B$500,MATCH(DATE('PADD 3 graphs'!B$4,MONTH('PADD 3 graphs'!$A318),DAY('PADD 3 graphs'!$A318)),'Data PADD 3'!$A$8:$A$278,0), MATCH('PADD 3 graphs'!$B$3,'Data PADD 3'!$A$4:$T$4,0)),B317)</f>
        <v>20197</v>
      </c>
      <c r="C318" s="7">
        <f>_xlfn.IFNA(INDEX('Data PADD 3'!$A$7:$B$500,MATCH(DATE('PADD 3 graphs'!C$4,MONTH('PADD 3 graphs'!$A318),DAY('PADD 3 graphs'!$A318)),'Data PADD 3'!$A$8:$A$278,0), MATCH('PADD 3 graphs'!$B$3,'Data PADD 3'!$A$4:$T$4,0)),C317)</f>
        <v>17499</v>
      </c>
      <c r="D318" s="7">
        <f>_xlfn.IFNA(INDEX('Data PADD 3'!$A$7:$B$500,MATCH(DATE('PADD 3 graphs'!D$4,MONTH('PADD 3 graphs'!$A318),DAY('PADD 3 graphs'!$A318)),'Data PADD 3'!$A$8:$A$278,0), MATCH('PADD 3 graphs'!$B$3,'Data PADD 3'!$A$4:$T$4,0)),D317)</f>
        <v>16717</v>
      </c>
      <c r="E318" s="7">
        <f>_xlfn.IFNA(INDEX('Data PADD 3'!$A$7:$B$500,MATCH(DATE('PADD 3 graphs'!E$4,MONTH('PADD 3 graphs'!$A318),DAY('PADD 3 graphs'!$A318)),'Data PADD 3'!$A$8:$A$278,0), MATCH('PADD 3 graphs'!$B$3,'Data PADD 3'!$A$4:$T$4,0)),E317)</f>
        <v>19193</v>
      </c>
      <c r="F318" s="7">
        <f>_xlfn.IFNA(INDEX('Data PADD 3'!$A$7:$B$500,MATCH(DATE('PADD 3 graphs'!F$4,MONTH('PADD 3 graphs'!$A318),DAY('PADD 3 graphs'!$A318)),'Data PADD 3'!$A$8:$A$278,0), MATCH('PADD 3 graphs'!$B$3,'Data PADD 3'!$A$4:$T$4,0)),F317)</f>
        <v>18477</v>
      </c>
      <c r="G318" s="12">
        <f>_xlfn.IFNA(INDEX('Data PADD 3'!$A$8:$B$500,MATCH(DATE('PADD 3 graphs'!G$4,MONTH('PADD 3 graphs'!$A318),DAY('PADD 3 graphs'!$A318)),'Data PADD 3'!$A$8:$A$278,0), MATCH('PADD 3 graphs'!$B$3,'Data PADD 3'!$A$4:$T$4,0)),G317)</f>
        <v>13158</v>
      </c>
      <c r="H318" s="12">
        <f t="shared" si="12"/>
        <v>16717</v>
      </c>
      <c r="I318" s="7">
        <f t="shared" si="13"/>
        <v>20197</v>
      </c>
      <c r="J318" s="7">
        <f t="shared" si="14"/>
        <v>3480</v>
      </c>
    </row>
    <row r="319" spans="1:10">
      <c r="A319" s="9">
        <v>45343</v>
      </c>
      <c r="B319" s="7">
        <f>_xlfn.IFNA(INDEX('Data PADD 3'!$A$7:$B$500,MATCH(DATE('PADD 3 graphs'!B$4,MONTH('PADD 3 graphs'!$A319),DAY('PADD 3 graphs'!$A319)),'Data PADD 3'!$A$8:$A$278,0), MATCH('PADD 3 graphs'!$B$3,'Data PADD 3'!$A$4:$T$4,0)),B318)</f>
        <v>20197</v>
      </c>
      <c r="C319" s="7">
        <f>_xlfn.IFNA(INDEX('Data PADD 3'!$A$7:$B$500,MATCH(DATE('PADD 3 graphs'!C$4,MONTH('PADD 3 graphs'!$A319),DAY('PADD 3 graphs'!$A319)),'Data PADD 3'!$A$8:$A$278,0), MATCH('PADD 3 graphs'!$B$3,'Data PADD 3'!$A$4:$T$4,0)),C318)</f>
        <v>17499</v>
      </c>
      <c r="D319" s="7">
        <f>_xlfn.IFNA(INDEX('Data PADD 3'!$A$7:$B$500,MATCH(DATE('PADD 3 graphs'!D$4,MONTH('PADD 3 graphs'!$A319),DAY('PADD 3 graphs'!$A319)),'Data PADD 3'!$A$8:$A$278,0), MATCH('PADD 3 graphs'!$B$3,'Data PADD 3'!$A$4:$T$4,0)),D318)</f>
        <v>16717</v>
      </c>
      <c r="E319" s="7">
        <f>_xlfn.IFNA(INDEX('Data PADD 3'!$A$7:$B$500,MATCH(DATE('PADD 3 graphs'!E$4,MONTH('PADD 3 graphs'!$A319),DAY('PADD 3 graphs'!$A319)),'Data PADD 3'!$A$8:$A$278,0), MATCH('PADD 3 graphs'!$B$3,'Data PADD 3'!$A$4:$T$4,0)),E318)</f>
        <v>19193</v>
      </c>
      <c r="F319" s="7">
        <f>_xlfn.IFNA(INDEX('Data PADD 3'!$A$7:$B$500,MATCH(DATE('PADD 3 graphs'!F$4,MONTH('PADD 3 graphs'!$A319),DAY('PADD 3 graphs'!$A319)),'Data PADD 3'!$A$8:$A$278,0), MATCH('PADD 3 graphs'!$B$3,'Data PADD 3'!$A$4:$T$4,0)),F318)</f>
        <v>18477</v>
      </c>
      <c r="G319" s="12">
        <f>_xlfn.IFNA(INDEX('Data PADD 3'!$A$8:$B$500,MATCH(DATE('PADD 3 graphs'!G$4,MONTH('PADD 3 graphs'!$A319),DAY('PADD 3 graphs'!$A319)),'Data PADD 3'!$A$8:$A$278,0), MATCH('PADD 3 graphs'!$B$3,'Data PADD 3'!$A$4:$T$4,0)),G318)</f>
        <v>12614</v>
      </c>
      <c r="H319" s="12">
        <f t="shared" si="12"/>
        <v>16717</v>
      </c>
      <c r="I319" s="7">
        <f t="shared" si="13"/>
        <v>20197</v>
      </c>
      <c r="J319" s="7">
        <f t="shared" si="14"/>
        <v>3480</v>
      </c>
    </row>
    <row r="320" spans="1:10">
      <c r="A320" s="9">
        <v>45342</v>
      </c>
      <c r="B320" s="7">
        <f>_xlfn.IFNA(INDEX('Data PADD 3'!$A$7:$B$500,MATCH(DATE('PADD 3 graphs'!B$4,MONTH('PADD 3 graphs'!$A320),DAY('PADD 3 graphs'!$A320)),'Data PADD 3'!$A$8:$A$278,0), MATCH('PADD 3 graphs'!$B$3,'Data PADD 3'!$A$4:$T$4,0)),B319)</f>
        <v>20197</v>
      </c>
      <c r="C320" s="7">
        <f>_xlfn.IFNA(INDEX('Data PADD 3'!$A$7:$B$500,MATCH(DATE('PADD 3 graphs'!C$4,MONTH('PADD 3 graphs'!$A320),DAY('PADD 3 graphs'!$A320)),'Data PADD 3'!$A$8:$A$278,0), MATCH('PADD 3 graphs'!$B$3,'Data PADD 3'!$A$4:$T$4,0)),C319)</f>
        <v>17499</v>
      </c>
      <c r="D320" s="7">
        <f>_xlfn.IFNA(INDEX('Data PADD 3'!$A$7:$B$500,MATCH(DATE('PADD 3 graphs'!D$4,MONTH('PADD 3 graphs'!$A320),DAY('PADD 3 graphs'!$A320)),'Data PADD 3'!$A$8:$A$278,0), MATCH('PADD 3 graphs'!$B$3,'Data PADD 3'!$A$4:$T$4,0)),D319)</f>
        <v>16717</v>
      </c>
      <c r="E320" s="7">
        <f>_xlfn.IFNA(INDEX('Data PADD 3'!$A$7:$B$500,MATCH(DATE('PADD 3 graphs'!E$4,MONTH('PADD 3 graphs'!$A320),DAY('PADD 3 graphs'!$A320)),'Data PADD 3'!$A$8:$A$278,0), MATCH('PADD 3 graphs'!$B$3,'Data PADD 3'!$A$4:$T$4,0)),E319)</f>
        <v>19193</v>
      </c>
      <c r="F320" s="7">
        <f>_xlfn.IFNA(INDEX('Data PADD 3'!$A$7:$B$500,MATCH(DATE('PADD 3 graphs'!F$4,MONTH('PADD 3 graphs'!$A320),DAY('PADD 3 graphs'!$A320)),'Data PADD 3'!$A$8:$A$278,0), MATCH('PADD 3 graphs'!$B$3,'Data PADD 3'!$A$4:$T$4,0)),F319)</f>
        <v>18477</v>
      </c>
      <c r="G320" s="12">
        <f>_xlfn.IFNA(INDEX('Data PADD 3'!$A$8:$B$500,MATCH(DATE('PADD 3 graphs'!G$4,MONTH('PADD 3 graphs'!$A320),DAY('PADD 3 graphs'!$A320)),'Data PADD 3'!$A$8:$A$278,0), MATCH('PADD 3 graphs'!$B$3,'Data PADD 3'!$A$4:$T$4,0)),G319)</f>
        <v>12614</v>
      </c>
      <c r="H320" s="12">
        <f t="shared" si="12"/>
        <v>16717</v>
      </c>
      <c r="I320" s="7">
        <f t="shared" si="13"/>
        <v>20197</v>
      </c>
      <c r="J320" s="7">
        <f t="shared" si="14"/>
        <v>3480</v>
      </c>
    </row>
    <row r="321" spans="1:10">
      <c r="A321" s="9">
        <v>45341</v>
      </c>
      <c r="B321" s="7">
        <f>_xlfn.IFNA(INDEX('Data PADD 3'!$A$7:$B$500,MATCH(DATE('PADD 3 graphs'!B$4,MONTH('PADD 3 graphs'!$A321),DAY('PADD 3 graphs'!$A321)),'Data PADD 3'!$A$8:$A$278,0), MATCH('PADD 3 graphs'!$B$3,'Data PADD 3'!$A$4:$T$4,0)),B320)</f>
        <v>20197</v>
      </c>
      <c r="C321" s="7">
        <f>_xlfn.IFNA(INDEX('Data PADD 3'!$A$7:$B$500,MATCH(DATE('PADD 3 graphs'!C$4,MONTH('PADD 3 graphs'!$A321),DAY('PADD 3 graphs'!$A321)),'Data PADD 3'!$A$8:$A$278,0), MATCH('PADD 3 graphs'!$B$3,'Data PADD 3'!$A$4:$T$4,0)),C320)</f>
        <v>17801</v>
      </c>
      <c r="D321" s="7">
        <f>_xlfn.IFNA(INDEX('Data PADD 3'!$A$7:$B$500,MATCH(DATE('PADD 3 graphs'!D$4,MONTH('PADD 3 graphs'!$A321),DAY('PADD 3 graphs'!$A321)),'Data PADD 3'!$A$8:$A$278,0), MATCH('PADD 3 graphs'!$B$3,'Data PADD 3'!$A$4:$T$4,0)),D320)</f>
        <v>16717</v>
      </c>
      <c r="E321" s="7">
        <f>_xlfn.IFNA(INDEX('Data PADD 3'!$A$7:$B$500,MATCH(DATE('PADD 3 graphs'!E$4,MONTH('PADD 3 graphs'!$A321),DAY('PADD 3 graphs'!$A321)),'Data PADD 3'!$A$8:$A$278,0), MATCH('PADD 3 graphs'!$B$3,'Data PADD 3'!$A$4:$T$4,0)),E320)</f>
        <v>19193</v>
      </c>
      <c r="F321" s="7">
        <f>_xlfn.IFNA(INDEX('Data PADD 3'!$A$7:$B$500,MATCH(DATE('PADD 3 graphs'!F$4,MONTH('PADD 3 graphs'!$A321),DAY('PADD 3 graphs'!$A321)),'Data PADD 3'!$A$8:$A$278,0), MATCH('PADD 3 graphs'!$B$3,'Data PADD 3'!$A$4:$T$4,0)),F320)</f>
        <v>18477</v>
      </c>
      <c r="G321" s="12">
        <f>_xlfn.IFNA(INDEX('Data PADD 3'!$A$8:$B$500,MATCH(DATE('PADD 3 graphs'!G$4,MONTH('PADD 3 graphs'!$A321),DAY('PADD 3 graphs'!$A321)),'Data PADD 3'!$A$8:$A$278,0), MATCH('PADD 3 graphs'!$B$3,'Data PADD 3'!$A$4:$T$4,0)),G320)</f>
        <v>12614</v>
      </c>
      <c r="H321" s="12">
        <f t="shared" si="12"/>
        <v>16717</v>
      </c>
      <c r="I321" s="7">
        <f t="shared" si="13"/>
        <v>20197</v>
      </c>
      <c r="J321" s="7">
        <f t="shared" si="14"/>
        <v>3480</v>
      </c>
    </row>
    <row r="322" spans="1:10">
      <c r="A322" s="9">
        <v>45340</v>
      </c>
      <c r="B322" s="7">
        <f>_xlfn.IFNA(INDEX('Data PADD 3'!$A$7:$B$500,MATCH(DATE('PADD 3 graphs'!B$4,MONTH('PADD 3 graphs'!$A322),DAY('PADD 3 graphs'!$A322)),'Data PADD 3'!$A$8:$A$278,0), MATCH('PADD 3 graphs'!$B$3,'Data PADD 3'!$A$4:$T$4,0)),B321)</f>
        <v>20197</v>
      </c>
      <c r="C322" s="7">
        <f>_xlfn.IFNA(INDEX('Data PADD 3'!$A$7:$B$500,MATCH(DATE('PADD 3 graphs'!C$4,MONTH('PADD 3 graphs'!$A322),DAY('PADD 3 graphs'!$A322)),'Data PADD 3'!$A$8:$A$278,0), MATCH('PADD 3 graphs'!$B$3,'Data PADD 3'!$A$4:$T$4,0)),C321)</f>
        <v>17801</v>
      </c>
      <c r="D322" s="7">
        <f>_xlfn.IFNA(INDEX('Data PADD 3'!$A$7:$B$500,MATCH(DATE('PADD 3 graphs'!D$4,MONTH('PADD 3 graphs'!$A322),DAY('PADD 3 graphs'!$A322)),'Data PADD 3'!$A$8:$A$278,0), MATCH('PADD 3 graphs'!$B$3,'Data PADD 3'!$A$4:$T$4,0)),D321)</f>
        <v>15872</v>
      </c>
      <c r="E322" s="7">
        <f>_xlfn.IFNA(INDEX('Data PADD 3'!$A$7:$B$500,MATCH(DATE('PADD 3 graphs'!E$4,MONTH('PADD 3 graphs'!$A322),DAY('PADD 3 graphs'!$A322)),'Data PADD 3'!$A$8:$A$278,0), MATCH('PADD 3 graphs'!$B$3,'Data PADD 3'!$A$4:$T$4,0)),E321)</f>
        <v>19193</v>
      </c>
      <c r="F322" s="7">
        <f>_xlfn.IFNA(INDEX('Data PADD 3'!$A$7:$B$500,MATCH(DATE('PADD 3 graphs'!F$4,MONTH('PADD 3 graphs'!$A322),DAY('PADD 3 graphs'!$A322)),'Data PADD 3'!$A$8:$A$278,0), MATCH('PADD 3 graphs'!$B$3,'Data PADD 3'!$A$4:$T$4,0)),F321)</f>
        <v>18477</v>
      </c>
      <c r="G322" s="12">
        <f>_xlfn.IFNA(INDEX('Data PADD 3'!$A$8:$B$500,MATCH(DATE('PADD 3 graphs'!G$4,MONTH('PADD 3 graphs'!$A322),DAY('PADD 3 graphs'!$A322)),'Data PADD 3'!$A$8:$A$278,0), MATCH('PADD 3 graphs'!$B$3,'Data PADD 3'!$A$4:$T$4,0)),G321)</f>
        <v>12614</v>
      </c>
      <c r="H322" s="12">
        <f t="shared" si="12"/>
        <v>15872</v>
      </c>
      <c r="I322" s="7">
        <f t="shared" si="13"/>
        <v>20197</v>
      </c>
      <c r="J322" s="7">
        <f t="shared" si="14"/>
        <v>4325</v>
      </c>
    </row>
    <row r="323" spans="1:10">
      <c r="A323" s="9">
        <v>45339</v>
      </c>
      <c r="B323" s="7">
        <f>_xlfn.IFNA(INDEX('Data PADD 3'!$A$7:$B$500,MATCH(DATE('PADD 3 graphs'!B$4,MONTH('PADD 3 graphs'!$A323),DAY('PADD 3 graphs'!$A323)),'Data PADD 3'!$A$8:$A$278,0), MATCH('PADD 3 graphs'!$B$3,'Data PADD 3'!$A$4:$T$4,0)),B322)</f>
        <v>20197</v>
      </c>
      <c r="C323" s="7">
        <f>_xlfn.IFNA(INDEX('Data PADD 3'!$A$7:$B$500,MATCH(DATE('PADD 3 graphs'!C$4,MONTH('PADD 3 graphs'!$A323),DAY('PADD 3 graphs'!$A323)),'Data PADD 3'!$A$8:$A$278,0), MATCH('PADD 3 graphs'!$B$3,'Data PADD 3'!$A$4:$T$4,0)),C322)</f>
        <v>17801</v>
      </c>
      <c r="D323" s="7">
        <f>_xlfn.IFNA(INDEX('Data PADD 3'!$A$7:$B$500,MATCH(DATE('PADD 3 graphs'!D$4,MONTH('PADD 3 graphs'!$A323),DAY('PADD 3 graphs'!$A323)),'Data PADD 3'!$A$8:$A$278,0), MATCH('PADD 3 graphs'!$B$3,'Data PADD 3'!$A$4:$T$4,0)),D322)</f>
        <v>15872</v>
      </c>
      <c r="E323" s="7">
        <f>_xlfn.IFNA(INDEX('Data PADD 3'!$A$7:$B$500,MATCH(DATE('PADD 3 graphs'!E$4,MONTH('PADD 3 graphs'!$A323),DAY('PADD 3 graphs'!$A323)),'Data PADD 3'!$A$8:$A$278,0), MATCH('PADD 3 graphs'!$B$3,'Data PADD 3'!$A$4:$T$4,0)),E322)</f>
        <v>18704</v>
      </c>
      <c r="F323" s="7">
        <f>_xlfn.IFNA(INDEX('Data PADD 3'!$A$7:$B$500,MATCH(DATE('PADD 3 graphs'!F$4,MONTH('PADD 3 graphs'!$A323),DAY('PADD 3 graphs'!$A323)),'Data PADD 3'!$A$8:$A$278,0), MATCH('PADD 3 graphs'!$B$3,'Data PADD 3'!$A$4:$T$4,0)),F322)</f>
        <v>18477</v>
      </c>
      <c r="G323" s="12">
        <f>_xlfn.IFNA(INDEX('Data PADD 3'!$A$8:$B$500,MATCH(DATE('PADD 3 graphs'!G$4,MONTH('PADD 3 graphs'!$A323),DAY('PADD 3 graphs'!$A323)),'Data PADD 3'!$A$8:$A$278,0), MATCH('PADD 3 graphs'!$B$3,'Data PADD 3'!$A$4:$T$4,0)),G322)</f>
        <v>12614</v>
      </c>
      <c r="H323" s="12">
        <f t="shared" si="12"/>
        <v>15872</v>
      </c>
      <c r="I323" s="7">
        <f t="shared" si="13"/>
        <v>20197</v>
      </c>
      <c r="J323" s="7">
        <f t="shared" si="14"/>
        <v>4325</v>
      </c>
    </row>
    <row r="324" spans="1:10">
      <c r="A324" s="9">
        <v>45338</v>
      </c>
      <c r="B324" s="7">
        <f>_xlfn.IFNA(INDEX('Data PADD 3'!$A$7:$B$500,MATCH(DATE('PADD 3 graphs'!B$4,MONTH('PADD 3 graphs'!$A324),DAY('PADD 3 graphs'!$A324)),'Data PADD 3'!$A$8:$A$278,0), MATCH('PADD 3 graphs'!$B$3,'Data PADD 3'!$A$4:$T$4,0)),B323)</f>
        <v>20197</v>
      </c>
      <c r="C324" s="7">
        <f>_xlfn.IFNA(INDEX('Data PADD 3'!$A$7:$B$500,MATCH(DATE('PADD 3 graphs'!C$4,MONTH('PADD 3 graphs'!$A324),DAY('PADD 3 graphs'!$A324)),'Data PADD 3'!$A$8:$A$278,0), MATCH('PADD 3 graphs'!$B$3,'Data PADD 3'!$A$4:$T$4,0)),C323)</f>
        <v>17801</v>
      </c>
      <c r="D324" s="7">
        <f>_xlfn.IFNA(INDEX('Data PADD 3'!$A$7:$B$500,MATCH(DATE('PADD 3 graphs'!D$4,MONTH('PADD 3 graphs'!$A324),DAY('PADD 3 graphs'!$A324)),'Data PADD 3'!$A$8:$A$278,0), MATCH('PADD 3 graphs'!$B$3,'Data PADD 3'!$A$4:$T$4,0)),D323)</f>
        <v>15872</v>
      </c>
      <c r="E324" s="7">
        <f>_xlfn.IFNA(INDEX('Data PADD 3'!$A$7:$B$500,MATCH(DATE('PADD 3 graphs'!E$4,MONTH('PADD 3 graphs'!$A324),DAY('PADD 3 graphs'!$A324)),'Data PADD 3'!$A$8:$A$278,0), MATCH('PADD 3 graphs'!$B$3,'Data PADD 3'!$A$4:$T$4,0)),E323)</f>
        <v>18704</v>
      </c>
      <c r="F324" s="7">
        <f>_xlfn.IFNA(INDEX('Data PADD 3'!$A$7:$B$500,MATCH(DATE('PADD 3 graphs'!F$4,MONTH('PADD 3 graphs'!$A324),DAY('PADD 3 graphs'!$A324)),'Data PADD 3'!$A$8:$A$278,0), MATCH('PADD 3 graphs'!$B$3,'Data PADD 3'!$A$4:$T$4,0)),F323)</f>
        <v>17800</v>
      </c>
      <c r="G324" s="12">
        <f>_xlfn.IFNA(INDEX('Data PADD 3'!$A$8:$B$500,MATCH(DATE('PADD 3 graphs'!G$4,MONTH('PADD 3 graphs'!$A324),DAY('PADD 3 graphs'!$A324)),'Data PADD 3'!$A$8:$A$278,0), MATCH('PADD 3 graphs'!$B$3,'Data PADD 3'!$A$4:$T$4,0)),G323)</f>
        <v>12614</v>
      </c>
      <c r="H324" s="12">
        <f t="shared" si="12"/>
        <v>15872</v>
      </c>
      <c r="I324" s="7">
        <f t="shared" si="13"/>
        <v>20197</v>
      </c>
      <c r="J324" s="7">
        <f t="shared" si="14"/>
        <v>4325</v>
      </c>
    </row>
    <row r="325" spans="1:10">
      <c r="A325" s="9">
        <v>45337</v>
      </c>
      <c r="B325" s="7">
        <f>_xlfn.IFNA(INDEX('Data PADD 3'!$A$7:$B$500,MATCH(DATE('PADD 3 graphs'!B$4,MONTH('PADD 3 graphs'!$A325),DAY('PADD 3 graphs'!$A325)),'Data PADD 3'!$A$8:$A$278,0), MATCH('PADD 3 graphs'!$B$3,'Data PADD 3'!$A$4:$T$4,0)),B324)</f>
        <v>20197</v>
      </c>
      <c r="C325" s="7">
        <f>_xlfn.IFNA(INDEX('Data PADD 3'!$A$7:$B$500,MATCH(DATE('PADD 3 graphs'!C$4,MONTH('PADD 3 graphs'!$A325),DAY('PADD 3 graphs'!$A325)),'Data PADD 3'!$A$8:$A$278,0), MATCH('PADD 3 graphs'!$B$3,'Data PADD 3'!$A$4:$T$4,0)),C324)</f>
        <v>17801</v>
      </c>
      <c r="D325" s="7">
        <f>_xlfn.IFNA(INDEX('Data PADD 3'!$A$7:$B$500,MATCH(DATE('PADD 3 graphs'!D$4,MONTH('PADD 3 graphs'!$A325),DAY('PADD 3 graphs'!$A325)),'Data PADD 3'!$A$8:$A$278,0), MATCH('PADD 3 graphs'!$B$3,'Data PADD 3'!$A$4:$T$4,0)),D324)</f>
        <v>15872</v>
      </c>
      <c r="E325" s="7">
        <f>_xlfn.IFNA(INDEX('Data PADD 3'!$A$7:$B$500,MATCH(DATE('PADD 3 graphs'!E$4,MONTH('PADD 3 graphs'!$A325),DAY('PADD 3 graphs'!$A325)),'Data PADD 3'!$A$8:$A$278,0), MATCH('PADD 3 graphs'!$B$3,'Data PADD 3'!$A$4:$T$4,0)),E324)</f>
        <v>18704</v>
      </c>
      <c r="F325" s="7">
        <f>_xlfn.IFNA(INDEX('Data PADD 3'!$A$7:$B$500,MATCH(DATE('PADD 3 graphs'!F$4,MONTH('PADD 3 graphs'!$A325),DAY('PADD 3 graphs'!$A325)),'Data PADD 3'!$A$8:$A$278,0), MATCH('PADD 3 graphs'!$B$3,'Data PADD 3'!$A$4:$T$4,0)),F324)</f>
        <v>17800</v>
      </c>
      <c r="G325" s="12">
        <f>_xlfn.IFNA(INDEX('Data PADD 3'!$A$8:$B$500,MATCH(DATE('PADD 3 graphs'!G$4,MONTH('PADD 3 graphs'!$A325),DAY('PADD 3 graphs'!$A325)),'Data PADD 3'!$A$8:$A$278,0), MATCH('PADD 3 graphs'!$B$3,'Data PADD 3'!$A$4:$T$4,0)),G324)</f>
        <v>12614</v>
      </c>
      <c r="H325" s="12">
        <f t="shared" si="12"/>
        <v>15872</v>
      </c>
      <c r="I325" s="7">
        <f t="shared" si="13"/>
        <v>20197</v>
      </c>
      <c r="J325" s="7">
        <f t="shared" si="14"/>
        <v>4325</v>
      </c>
    </row>
    <row r="326" spans="1:10">
      <c r="A326" s="9">
        <v>45336</v>
      </c>
      <c r="B326" s="7">
        <f>_xlfn.IFNA(INDEX('Data PADD 3'!$A$7:$B$500,MATCH(DATE('PADD 3 graphs'!B$4,MONTH('PADD 3 graphs'!$A326),DAY('PADD 3 graphs'!$A326)),'Data PADD 3'!$A$8:$A$278,0), MATCH('PADD 3 graphs'!$B$3,'Data PADD 3'!$A$4:$T$4,0)),B325)</f>
        <v>20197</v>
      </c>
      <c r="C326" s="7">
        <f>_xlfn.IFNA(INDEX('Data PADD 3'!$A$7:$B$500,MATCH(DATE('PADD 3 graphs'!C$4,MONTH('PADD 3 graphs'!$A326),DAY('PADD 3 graphs'!$A326)),'Data PADD 3'!$A$8:$A$278,0), MATCH('PADD 3 graphs'!$B$3,'Data PADD 3'!$A$4:$T$4,0)),C325)</f>
        <v>17801</v>
      </c>
      <c r="D326" s="7">
        <f>_xlfn.IFNA(INDEX('Data PADD 3'!$A$7:$B$500,MATCH(DATE('PADD 3 graphs'!D$4,MONTH('PADD 3 graphs'!$A326),DAY('PADD 3 graphs'!$A326)),'Data PADD 3'!$A$8:$A$278,0), MATCH('PADD 3 graphs'!$B$3,'Data PADD 3'!$A$4:$T$4,0)),D325)</f>
        <v>15872</v>
      </c>
      <c r="E326" s="7">
        <f>_xlfn.IFNA(INDEX('Data PADD 3'!$A$7:$B$500,MATCH(DATE('PADD 3 graphs'!E$4,MONTH('PADD 3 graphs'!$A326),DAY('PADD 3 graphs'!$A326)),'Data PADD 3'!$A$8:$A$278,0), MATCH('PADD 3 graphs'!$B$3,'Data PADD 3'!$A$4:$T$4,0)),E325)</f>
        <v>18704</v>
      </c>
      <c r="F326" s="7">
        <f>_xlfn.IFNA(INDEX('Data PADD 3'!$A$7:$B$500,MATCH(DATE('PADD 3 graphs'!F$4,MONTH('PADD 3 graphs'!$A326),DAY('PADD 3 graphs'!$A326)),'Data PADD 3'!$A$8:$A$278,0), MATCH('PADD 3 graphs'!$B$3,'Data PADD 3'!$A$4:$T$4,0)),F325)</f>
        <v>17800</v>
      </c>
      <c r="G326" s="12">
        <f>_xlfn.IFNA(INDEX('Data PADD 3'!$A$8:$B$500,MATCH(DATE('PADD 3 graphs'!G$4,MONTH('PADD 3 graphs'!$A326),DAY('PADD 3 graphs'!$A326)),'Data PADD 3'!$A$8:$A$278,0), MATCH('PADD 3 graphs'!$B$3,'Data PADD 3'!$A$4:$T$4,0)),G325)</f>
        <v>12621</v>
      </c>
      <c r="H326" s="12">
        <f t="shared" ref="H326:H370" si="15">MIN(B326:F326)</f>
        <v>15872</v>
      </c>
      <c r="I326" s="7">
        <f t="shared" ref="I326:I370" si="16">MAX(B326:F326)</f>
        <v>20197</v>
      </c>
      <c r="J326" s="7">
        <f t="shared" ref="J326:J370" si="17">I326-H326</f>
        <v>4325</v>
      </c>
    </row>
    <row r="327" spans="1:10">
      <c r="A327" s="9">
        <v>45335</v>
      </c>
      <c r="B327" s="7">
        <f>_xlfn.IFNA(INDEX('Data PADD 3'!$A$7:$B$500,MATCH(DATE('PADD 3 graphs'!B$4,MONTH('PADD 3 graphs'!$A327),DAY('PADD 3 graphs'!$A327)),'Data PADD 3'!$A$8:$A$278,0), MATCH('PADD 3 graphs'!$B$3,'Data PADD 3'!$A$4:$T$4,0)),B326)</f>
        <v>20197</v>
      </c>
      <c r="C327" s="7">
        <f>_xlfn.IFNA(INDEX('Data PADD 3'!$A$7:$B$500,MATCH(DATE('PADD 3 graphs'!C$4,MONTH('PADD 3 graphs'!$A327),DAY('PADD 3 graphs'!$A327)),'Data PADD 3'!$A$8:$A$278,0), MATCH('PADD 3 graphs'!$B$3,'Data PADD 3'!$A$4:$T$4,0)),C326)</f>
        <v>17801</v>
      </c>
      <c r="D327" s="7">
        <f>_xlfn.IFNA(INDEX('Data PADD 3'!$A$7:$B$500,MATCH(DATE('PADD 3 graphs'!D$4,MONTH('PADD 3 graphs'!$A327),DAY('PADD 3 graphs'!$A327)),'Data PADD 3'!$A$8:$A$278,0), MATCH('PADD 3 graphs'!$B$3,'Data PADD 3'!$A$4:$T$4,0)),D326)</f>
        <v>15872</v>
      </c>
      <c r="E327" s="7">
        <f>_xlfn.IFNA(INDEX('Data PADD 3'!$A$7:$B$500,MATCH(DATE('PADD 3 graphs'!E$4,MONTH('PADD 3 graphs'!$A327),DAY('PADD 3 graphs'!$A327)),'Data PADD 3'!$A$8:$A$278,0), MATCH('PADD 3 graphs'!$B$3,'Data PADD 3'!$A$4:$T$4,0)),E326)</f>
        <v>18704</v>
      </c>
      <c r="F327" s="7">
        <f>_xlfn.IFNA(INDEX('Data PADD 3'!$A$7:$B$500,MATCH(DATE('PADD 3 graphs'!F$4,MONTH('PADD 3 graphs'!$A327),DAY('PADD 3 graphs'!$A327)),'Data PADD 3'!$A$8:$A$278,0), MATCH('PADD 3 graphs'!$B$3,'Data PADD 3'!$A$4:$T$4,0)),F326)</f>
        <v>17800</v>
      </c>
      <c r="G327" s="12">
        <f>_xlfn.IFNA(INDEX('Data PADD 3'!$A$8:$B$500,MATCH(DATE('PADD 3 graphs'!G$4,MONTH('PADD 3 graphs'!$A327),DAY('PADD 3 graphs'!$A327)),'Data PADD 3'!$A$8:$A$278,0), MATCH('PADD 3 graphs'!$B$3,'Data PADD 3'!$A$4:$T$4,0)),G326)</f>
        <v>12621</v>
      </c>
      <c r="H327" s="12">
        <f t="shared" si="15"/>
        <v>15872</v>
      </c>
      <c r="I327" s="7">
        <f t="shared" si="16"/>
        <v>20197</v>
      </c>
      <c r="J327" s="7">
        <f t="shared" si="17"/>
        <v>4325</v>
      </c>
    </row>
    <row r="328" spans="1:10">
      <c r="A328" s="9">
        <v>45334</v>
      </c>
      <c r="B328" s="7">
        <f>_xlfn.IFNA(INDEX('Data PADD 3'!$A$7:$B$500,MATCH(DATE('PADD 3 graphs'!B$4,MONTH('PADD 3 graphs'!$A328),DAY('PADD 3 graphs'!$A328)),'Data PADD 3'!$A$8:$A$278,0), MATCH('PADD 3 graphs'!$B$3,'Data PADD 3'!$A$4:$T$4,0)),B327)</f>
        <v>20197</v>
      </c>
      <c r="C328" s="7">
        <f>_xlfn.IFNA(INDEX('Data PADD 3'!$A$7:$B$500,MATCH(DATE('PADD 3 graphs'!C$4,MONTH('PADD 3 graphs'!$A328),DAY('PADD 3 graphs'!$A328)),'Data PADD 3'!$A$8:$A$278,0), MATCH('PADD 3 graphs'!$B$3,'Data PADD 3'!$A$4:$T$4,0)),C327)</f>
        <v>18585</v>
      </c>
      <c r="D328" s="7">
        <f>_xlfn.IFNA(INDEX('Data PADD 3'!$A$7:$B$500,MATCH(DATE('PADD 3 graphs'!D$4,MONTH('PADD 3 graphs'!$A328),DAY('PADD 3 graphs'!$A328)),'Data PADD 3'!$A$8:$A$278,0), MATCH('PADD 3 graphs'!$B$3,'Data PADD 3'!$A$4:$T$4,0)),D327)</f>
        <v>15872</v>
      </c>
      <c r="E328" s="7">
        <f>_xlfn.IFNA(INDEX('Data PADD 3'!$A$7:$B$500,MATCH(DATE('PADD 3 graphs'!E$4,MONTH('PADD 3 graphs'!$A328),DAY('PADD 3 graphs'!$A328)),'Data PADD 3'!$A$8:$A$278,0), MATCH('PADD 3 graphs'!$B$3,'Data PADD 3'!$A$4:$T$4,0)),E327)</f>
        <v>18704</v>
      </c>
      <c r="F328" s="7">
        <f>_xlfn.IFNA(INDEX('Data PADD 3'!$A$7:$B$500,MATCH(DATE('PADD 3 graphs'!F$4,MONTH('PADD 3 graphs'!$A328),DAY('PADD 3 graphs'!$A328)),'Data PADD 3'!$A$8:$A$278,0), MATCH('PADD 3 graphs'!$B$3,'Data PADD 3'!$A$4:$T$4,0)),F327)</f>
        <v>17800</v>
      </c>
      <c r="G328" s="12">
        <f>_xlfn.IFNA(INDEX('Data PADD 3'!$A$8:$B$500,MATCH(DATE('PADD 3 graphs'!G$4,MONTH('PADD 3 graphs'!$A328),DAY('PADD 3 graphs'!$A328)),'Data PADD 3'!$A$8:$A$278,0), MATCH('PADD 3 graphs'!$B$3,'Data PADD 3'!$A$4:$T$4,0)),G327)</f>
        <v>12621</v>
      </c>
      <c r="H328" s="12">
        <f t="shared" si="15"/>
        <v>15872</v>
      </c>
      <c r="I328" s="7">
        <f t="shared" si="16"/>
        <v>20197</v>
      </c>
      <c r="J328" s="7">
        <f t="shared" si="17"/>
        <v>4325</v>
      </c>
    </row>
    <row r="329" spans="1:10">
      <c r="A329" s="9">
        <v>45333</v>
      </c>
      <c r="B329" s="7">
        <f>_xlfn.IFNA(INDEX('Data PADD 3'!$A$7:$B$500,MATCH(DATE('PADD 3 graphs'!B$4,MONTH('PADD 3 graphs'!$A329),DAY('PADD 3 graphs'!$A329)),'Data PADD 3'!$A$8:$A$278,0), MATCH('PADD 3 graphs'!$B$3,'Data PADD 3'!$A$4:$T$4,0)),B328)</f>
        <v>20197</v>
      </c>
      <c r="C329" s="7">
        <f>_xlfn.IFNA(INDEX('Data PADD 3'!$A$7:$B$500,MATCH(DATE('PADD 3 graphs'!C$4,MONTH('PADD 3 graphs'!$A329),DAY('PADD 3 graphs'!$A329)),'Data PADD 3'!$A$8:$A$278,0), MATCH('PADD 3 graphs'!$B$3,'Data PADD 3'!$A$4:$T$4,0)),C328)</f>
        <v>18585</v>
      </c>
      <c r="D329" s="7">
        <f>_xlfn.IFNA(INDEX('Data PADD 3'!$A$7:$B$500,MATCH(DATE('PADD 3 graphs'!D$4,MONTH('PADD 3 graphs'!$A329),DAY('PADD 3 graphs'!$A329)),'Data PADD 3'!$A$8:$A$278,0), MATCH('PADD 3 graphs'!$B$3,'Data PADD 3'!$A$4:$T$4,0)),D328)</f>
        <v>15490</v>
      </c>
      <c r="E329" s="7">
        <f>_xlfn.IFNA(INDEX('Data PADD 3'!$A$7:$B$500,MATCH(DATE('PADD 3 graphs'!E$4,MONTH('PADD 3 graphs'!$A329),DAY('PADD 3 graphs'!$A329)),'Data PADD 3'!$A$8:$A$278,0), MATCH('PADD 3 graphs'!$B$3,'Data PADD 3'!$A$4:$T$4,0)),E328)</f>
        <v>18704</v>
      </c>
      <c r="F329" s="7">
        <f>_xlfn.IFNA(INDEX('Data PADD 3'!$A$7:$B$500,MATCH(DATE('PADD 3 graphs'!F$4,MONTH('PADD 3 graphs'!$A329),DAY('PADD 3 graphs'!$A329)),'Data PADD 3'!$A$8:$A$278,0), MATCH('PADD 3 graphs'!$B$3,'Data PADD 3'!$A$4:$T$4,0)),F328)</f>
        <v>17800</v>
      </c>
      <c r="G329" s="12">
        <f>_xlfn.IFNA(INDEX('Data PADD 3'!$A$8:$B$500,MATCH(DATE('PADD 3 graphs'!G$4,MONTH('PADD 3 graphs'!$A329),DAY('PADD 3 graphs'!$A329)),'Data PADD 3'!$A$8:$A$278,0), MATCH('PADD 3 graphs'!$B$3,'Data PADD 3'!$A$4:$T$4,0)),G328)</f>
        <v>12621</v>
      </c>
      <c r="H329" s="12">
        <f t="shared" si="15"/>
        <v>15490</v>
      </c>
      <c r="I329" s="7">
        <f t="shared" si="16"/>
        <v>20197</v>
      </c>
      <c r="J329" s="7">
        <f t="shared" si="17"/>
        <v>4707</v>
      </c>
    </row>
    <row r="330" spans="1:10">
      <c r="A330" s="9">
        <v>45332</v>
      </c>
      <c r="B330" s="7">
        <f>_xlfn.IFNA(INDEX('Data PADD 3'!$A$7:$B$500,MATCH(DATE('PADD 3 graphs'!B$4,MONTH('PADD 3 graphs'!$A330),DAY('PADD 3 graphs'!$A330)),'Data PADD 3'!$A$8:$A$278,0), MATCH('PADD 3 graphs'!$B$3,'Data PADD 3'!$A$4:$T$4,0)),B329)</f>
        <v>20197</v>
      </c>
      <c r="C330" s="7">
        <f>_xlfn.IFNA(INDEX('Data PADD 3'!$A$7:$B$500,MATCH(DATE('PADD 3 graphs'!C$4,MONTH('PADD 3 graphs'!$A330),DAY('PADD 3 graphs'!$A330)),'Data PADD 3'!$A$8:$A$278,0), MATCH('PADD 3 graphs'!$B$3,'Data PADD 3'!$A$4:$T$4,0)),C329)</f>
        <v>18585</v>
      </c>
      <c r="D330" s="7">
        <f>_xlfn.IFNA(INDEX('Data PADD 3'!$A$7:$B$500,MATCH(DATE('PADD 3 graphs'!D$4,MONTH('PADD 3 graphs'!$A330),DAY('PADD 3 graphs'!$A330)),'Data PADD 3'!$A$8:$A$278,0), MATCH('PADD 3 graphs'!$B$3,'Data PADD 3'!$A$4:$T$4,0)),D329)</f>
        <v>15490</v>
      </c>
      <c r="E330" s="7">
        <f>_xlfn.IFNA(INDEX('Data PADD 3'!$A$7:$B$500,MATCH(DATE('PADD 3 graphs'!E$4,MONTH('PADD 3 graphs'!$A330),DAY('PADD 3 graphs'!$A330)),'Data PADD 3'!$A$8:$A$278,0), MATCH('PADD 3 graphs'!$B$3,'Data PADD 3'!$A$4:$T$4,0)),E329)</f>
        <v>18125</v>
      </c>
      <c r="F330" s="7">
        <f>_xlfn.IFNA(INDEX('Data PADD 3'!$A$7:$B$500,MATCH(DATE('PADD 3 graphs'!F$4,MONTH('PADD 3 graphs'!$A330),DAY('PADD 3 graphs'!$A330)),'Data PADD 3'!$A$8:$A$278,0), MATCH('PADD 3 graphs'!$B$3,'Data PADD 3'!$A$4:$T$4,0)),F329)</f>
        <v>17800</v>
      </c>
      <c r="G330" s="12">
        <f>_xlfn.IFNA(INDEX('Data PADD 3'!$A$8:$B$500,MATCH(DATE('PADD 3 graphs'!G$4,MONTH('PADD 3 graphs'!$A330),DAY('PADD 3 graphs'!$A330)),'Data PADD 3'!$A$8:$A$278,0), MATCH('PADD 3 graphs'!$B$3,'Data PADD 3'!$A$4:$T$4,0)),G329)</f>
        <v>12621</v>
      </c>
      <c r="H330" s="12">
        <f t="shared" si="15"/>
        <v>15490</v>
      </c>
      <c r="I330" s="7">
        <f t="shared" si="16"/>
        <v>20197</v>
      </c>
      <c r="J330" s="7">
        <f t="shared" si="17"/>
        <v>4707</v>
      </c>
    </row>
    <row r="331" spans="1:10">
      <c r="A331" s="9">
        <v>45331</v>
      </c>
      <c r="B331" s="7">
        <f>_xlfn.IFNA(INDEX('Data PADD 3'!$A$7:$B$500,MATCH(DATE('PADD 3 graphs'!B$4,MONTH('PADD 3 graphs'!$A331),DAY('PADD 3 graphs'!$A331)),'Data PADD 3'!$A$8:$A$278,0), MATCH('PADD 3 graphs'!$B$3,'Data PADD 3'!$A$4:$T$4,0)),B330)</f>
        <v>20197</v>
      </c>
      <c r="C331" s="7">
        <f>_xlfn.IFNA(INDEX('Data PADD 3'!$A$7:$B$500,MATCH(DATE('PADD 3 graphs'!C$4,MONTH('PADD 3 graphs'!$A331),DAY('PADD 3 graphs'!$A331)),'Data PADD 3'!$A$8:$A$278,0), MATCH('PADD 3 graphs'!$B$3,'Data PADD 3'!$A$4:$T$4,0)),C330)</f>
        <v>18585</v>
      </c>
      <c r="D331" s="7">
        <f>_xlfn.IFNA(INDEX('Data PADD 3'!$A$7:$B$500,MATCH(DATE('PADD 3 graphs'!D$4,MONTH('PADD 3 graphs'!$A331),DAY('PADD 3 graphs'!$A331)),'Data PADD 3'!$A$8:$A$278,0), MATCH('PADD 3 graphs'!$B$3,'Data PADD 3'!$A$4:$T$4,0)),D330)</f>
        <v>15490</v>
      </c>
      <c r="E331" s="7">
        <f>_xlfn.IFNA(INDEX('Data PADD 3'!$A$7:$B$500,MATCH(DATE('PADD 3 graphs'!E$4,MONTH('PADD 3 graphs'!$A331),DAY('PADD 3 graphs'!$A331)),'Data PADD 3'!$A$8:$A$278,0), MATCH('PADD 3 graphs'!$B$3,'Data PADD 3'!$A$4:$T$4,0)),E330)</f>
        <v>18125</v>
      </c>
      <c r="F331" s="7">
        <f>_xlfn.IFNA(INDEX('Data PADD 3'!$A$7:$B$500,MATCH(DATE('PADD 3 graphs'!F$4,MONTH('PADD 3 graphs'!$A331),DAY('PADD 3 graphs'!$A331)),'Data PADD 3'!$A$8:$A$278,0), MATCH('PADD 3 graphs'!$B$3,'Data PADD 3'!$A$4:$T$4,0)),F330)</f>
        <v>16855</v>
      </c>
      <c r="G331" s="12">
        <f>_xlfn.IFNA(INDEX('Data PADD 3'!$A$8:$B$500,MATCH(DATE('PADD 3 graphs'!G$4,MONTH('PADD 3 graphs'!$A331),DAY('PADD 3 graphs'!$A331)),'Data PADD 3'!$A$8:$A$278,0), MATCH('PADD 3 graphs'!$B$3,'Data PADD 3'!$A$4:$T$4,0)),G330)</f>
        <v>12621</v>
      </c>
      <c r="H331" s="12">
        <f t="shared" si="15"/>
        <v>15490</v>
      </c>
      <c r="I331" s="7">
        <f t="shared" si="16"/>
        <v>20197</v>
      </c>
      <c r="J331" s="7">
        <f t="shared" si="17"/>
        <v>4707</v>
      </c>
    </row>
    <row r="332" spans="1:10">
      <c r="A332" s="9">
        <v>45330</v>
      </c>
      <c r="B332" s="7">
        <f>_xlfn.IFNA(INDEX('Data PADD 3'!$A$7:$B$500,MATCH(DATE('PADD 3 graphs'!B$4,MONTH('PADD 3 graphs'!$A332),DAY('PADD 3 graphs'!$A332)),'Data PADD 3'!$A$8:$A$278,0), MATCH('PADD 3 graphs'!$B$3,'Data PADD 3'!$A$4:$T$4,0)),B331)</f>
        <v>20197</v>
      </c>
      <c r="C332" s="7">
        <f>_xlfn.IFNA(INDEX('Data PADD 3'!$A$7:$B$500,MATCH(DATE('PADD 3 graphs'!C$4,MONTH('PADD 3 graphs'!$A332),DAY('PADD 3 graphs'!$A332)),'Data PADD 3'!$A$8:$A$278,0), MATCH('PADD 3 graphs'!$B$3,'Data PADD 3'!$A$4:$T$4,0)),C331)</f>
        <v>18585</v>
      </c>
      <c r="D332" s="7">
        <f>_xlfn.IFNA(INDEX('Data PADD 3'!$A$7:$B$500,MATCH(DATE('PADD 3 graphs'!D$4,MONTH('PADD 3 graphs'!$A332),DAY('PADD 3 graphs'!$A332)),'Data PADD 3'!$A$8:$A$278,0), MATCH('PADD 3 graphs'!$B$3,'Data PADD 3'!$A$4:$T$4,0)),D331)</f>
        <v>15490</v>
      </c>
      <c r="E332" s="7">
        <f>_xlfn.IFNA(INDEX('Data PADD 3'!$A$7:$B$500,MATCH(DATE('PADD 3 graphs'!E$4,MONTH('PADD 3 graphs'!$A332),DAY('PADD 3 graphs'!$A332)),'Data PADD 3'!$A$8:$A$278,0), MATCH('PADD 3 graphs'!$B$3,'Data PADD 3'!$A$4:$T$4,0)),E331)</f>
        <v>18125</v>
      </c>
      <c r="F332" s="7">
        <f>_xlfn.IFNA(INDEX('Data PADD 3'!$A$7:$B$500,MATCH(DATE('PADD 3 graphs'!F$4,MONTH('PADD 3 graphs'!$A332),DAY('PADD 3 graphs'!$A332)),'Data PADD 3'!$A$8:$A$278,0), MATCH('PADD 3 graphs'!$B$3,'Data PADD 3'!$A$4:$T$4,0)),F331)</f>
        <v>16855</v>
      </c>
      <c r="G332" s="12">
        <f>_xlfn.IFNA(INDEX('Data PADD 3'!$A$8:$B$500,MATCH(DATE('PADD 3 graphs'!G$4,MONTH('PADD 3 graphs'!$A332),DAY('PADD 3 graphs'!$A332)),'Data PADD 3'!$A$8:$A$278,0), MATCH('PADD 3 graphs'!$B$3,'Data PADD 3'!$A$4:$T$4,0)),G331)</f>
        <v>12621</v>
      </c>
      <c r="H332" s="12">
        <f t="shared" si="15"/>
        <v>15490</v>
      </c>
      <c r="I332" s="7">
        <f t="shared" si="16"/>
        <v>20197</v>
      </c>
      <c r="J332" s="7">
        <f t="shared" si="17"/>
        <v>4707</v>
      </c>
    </row>
    <row r="333" spans="1:10">
      <c r="A333" s="9">
        <v>45329</v>
      </c>
      <c r="B333" s="7">
        <f>_xlfn.IFNA(INDEX('Data PADD 3'!$A$7:$B$500,MATCH(DATE('PADD 3 graphs'!B$4,MONTH('PADD 3 graphs'!$A333),DAY('PADD 3 graphs'!$A333)),'Data PADD 3'!$A$8:$A$278,0), MATCH('PADD 3 graphs'!$B$3,'Data PADD 3'!$A$4:$T$4,0)),B332)</f>
        <v>20197</v>
      </c>
      <c r="C333" s="7">
        <f>_xlfn.IFNA(INDEX('Data PADD 3'!$A$7:$B$500,MATCH(DATE('PADD 3 graphs'!C$4,MONTH('PADD 3 graphs'!$A333),DAY('PADD 3 graphs'!$A333)),'Data PADD 3'!$A$8:$A$278,0), MATCH('PADD 3 graphs'!$B$3,'Data PADD 3'!$A$4:$T$4,0)),C332)</f>
        <v>18585</v>
      </c>
      <c r="D333" s="7">
        <f>_xlfn.IFNA(INDEX('Data PADD 3'!$A$7:$B$500,MATCH(DATE('PADD 3 graphs'!D$4,MONTH('PADD 3 graphs'!$A333),DAY('PADD 3 graphs'!$A333)),'Data PADD 3'!$A$8:$A$278,0), MATCH('PADD 3 graphs'!$B$3,'Data PADD 3'!$A$4:$T$4,0)),D332)</f>
        <v>15490</v>
      </c>
      <c r="E333" s="7">
        <f>_xlfn.IFNA(INDEX('Data PADD 3'!$A$7:$B$500,MATCH(DATE('PADD 3 graphs'!E$4,MONTH('PADD 3 graphs'!$A333),DAY('PADD 3 graphs'!$A333)),'Data PADD 3'!$A$8:$A$278,0), MATCH('PADD 3 graphs'!$B$3,'Data PADD 3'!$A$4:$T$4,0)),E332)</f>
        <v>18125</v>
      </c>
      <c r="F333" s="7">
        <f>_xlfn.IFNA(INDEX('Data PADD 3'!$A$7:$B$500,MATCH(DATE('PADD 3 graphs'!F$4,MONTH('PADD 3 graphs'!$A333),DAY('PADD 3 graphs'!$A333)),'Data PADD 3'!$A$8:$A$278,0), MATCH('PADD 3 graphs'!$B$3,'Data PADD 3'!$A$4:$T$4,0)),F332)</f>
        <v>16855</v>
      </c>
      <c r="G333" s="12">
        <f>_xlfn.IFNA(INDEX('Data PADD 3'!$A$8:$B$500,MATCH(DATE('PADD 3 graphs'!G$4,MONTH('PADD 3 graphs'!$A333),DAY('PADD 3 graphs'!$A333)),'Data PADD 3'!$A$8:$A$278,0), MATCH('PADD 3 graphs'!$B$3,'Data PADD 3'!$A$4:$T$4,0)),G332)</f>
        <v>13057</v>
      </c>
      <c r="H333" s="12">
        <f t="shared" si="15"/>
        <v>15490</v>
      </c>
      <c r="I333" s="7">
        <f t="shared" si="16"/>
        <v>20197</v>
      </c>
      <c r="J333" s="7">
        <f t="shared" si="17"/>
        <v>4707</v>
      </c>
    </row>
    <row r="334" spans="1:10">
      <c r="A334" s="9">
        <v>45328</v>
      </c>
      <c r="B334" s="7">
        <f>_xlfn.IFNA(INDEX('Data PADD 3'!$A$7:$B$500,MATCH(DATE('PADD 3 graphs'!B$4,MONTH('PADD 3 graphs'!$A334),DAY('PADD 3 graphs'!$A334)),'Data PADD 3'!$A$8:$A$278,0), MATCH('PADD 3 graphs'!$B$3,'Data PADD 3'!$A$4:$T$4,0)),B333)</f>
        <v>20197</v>
      </c>
      <c r="C334" s="7">
        <f>_xlfn.IFNA(INDEX('Data PADD 3'!$A$7:$B$500,MATCH(DATE('PADD 3 graphs'!C$4,MONTH('PADD 3 graphs'!$A334),DAY('PADD 3 graphs'!$A334)),'Data PADD 3'!$A$8:$A$278,0), MATCH('PADD 3 graphs'!$B$3,'Data PADD 3'!$A$4:$T$4,0)),C333)</f>
        <v>18585</v>
      </c>
      <c r="D334" s="7">
        <f>_xlfn.IFNA(INDEX('Data PADD 3'!$A$7:$B$500,MATCH(DATE('PADD 3 graphs'!D$4,MONTH('PADD 3 graphs'!$A334),DAY('PADD 3 graphs'!$A334)),'Data PADD 3'!$A$8:$A$278,0), MATCH('PADD 3 graphs'!$B$3,'Data PADD 3'!$A$4:$T$4,0)),D333)</f>
        <v>15490</v>
      </c>
      <c r="E334" s="7">
        <f>_xlfn.IFNA(INDEX('Data PADD 3'!$A$7:$B$500,MATCH(DATE('PADD 3 graphs'!E$4,MONTH('PADD 3 graphs'!$A334),DAY('PADD 3 graphs'!$A334)),'Data PADD 3'!$A$8:$A$278,0), MATCH('PADD 3 graphs'!$B$3,'Data PADD 3'!$A$4:$T$4,0)),E333)</f>
        <v>18125</v>
      </c>
      <c r="F334" s="7">
        <f>_xlfn.IFNA(INDEX('Data PADD 3'!$A$7:$B$500,MATCH(DATE('PADD 3 graphs'!F$4,MONTH('PADD 3 graphs'!$A334),DAY('PADD 3 graphs'!$A334)),'Data PADD 3'!$A$8:$A$278,0), MATCH('PADD 3 graphs'!$B$3,'Data PADD 3'!$A$4:$T$4,0)),F333)</f>
        <v>16855</v>
      </c>
      <c r="G334" s="12">
        <f>_xlfn.IFNA(INDEX('Data PADD 3'!$A$8:$B$500,MATCH(DATE('PADD 3 graphs'!G$4,MONTH('PADD 3 graphs'!$A334),DAY('PADD 3 graphs'!$A334)),'Data PADD 3'!$A$8:$A$278,0), MATCH('PADD 3 graphs'!$B$3,'Data PADD 3'!$A$4:$T$4,0)),G333)</f>
        <v>13057</v>
      </c>
      <c r="H334" s="12">
        <f t="shared" si="15"/>
        <v>15490</v>
      </c>
      <c r="I334" s="7">
        <f t="shared" si="16"/>
        <v>20197</v>
      </c>
      <c r="J334" s="7">
        <f t="shared" si="17"/>
        <v>4707</v>
      </c>
    </row>
    <row r="335" spans="1:10">
      <c r="A335" s="9">
        <v>45327</v>
      </c>
      <c r="B335" s="7">
        <f>_xlfn.IFNA(INDEX('Data PADD 3'!$A$7:$B$500,MATCH(DATE('PADD 3 graphs'!B$4,MONTH('PADD 3 graphs'!$A335),DAY('PADD 3 graphs'!$A335)),'Data PADD 3'!$A$8:$A$278,0), MATCH('PADD 3 graphs'!$B$3,'Data PADD 3'!$A$4:$T$4,0)),B334)</f>
        <v>20197</v>
      </c>
      <c r="C335" s="7">
        <f>_xlfn.IFNA(INDEX('Data PADD 3'!$A$7:$B$500,MATCH(DATE('PADD 3 graphs'!C$4,MONTH('PADD 3 graphs'!$A335),DAY('PADD 3 graphs'!$A335)),'Data PADD 3'!$A$8:$A$278,0), MATCH('PADD 3 graphs'!$B$3,'Data PADD 3'!$A$4:$T$4,0)),C334)</f>
        <v>18449</v>
      </c>
      <c r="D335" s="7">
        <f>_xlfn.IFNA(INDEX('Data PADD 3'!$A$7:$B$500,MATCH(DATE('PADD 3 graphs'!D$4,MONTH('PADD 3 graphs'!$A335),DAY('PADD 3 graphs'!$A335)),'Data PADD 3'!$A$8:$A$278,0), MATCH('PADD 3 graphs'!$B$3,'Data PADD 3'!$A$4:$T$4,0)),D334)</f>
        <v>15490</v>
      </c>
      <c r="E335" s="7">
        <f>_xlfn.IFNA(INDEX('Data PADD 3'!$A$7:$B$500,MATCH(DATE('PADD 3 graphs'!E$4,MONTH('PADD 3 graphs'!$A335),DAY('PADD 3 graphs'!$A335)),'Data PADD 3'!$A$8:$A$278,0), MATCH('PADD 3 graphs'!$B$3,'Data PADD 3'!$A$4:$T$4,0)),E334)</f>
        <v>18125</v>
      </c>
      <c r="F335" s="7">
        <f>_xlfn.IFNA(INDEX('Data PADD 3'!$A$7:$B$500,MATCH(DATE('PADD 3 graphs'!F$4,MONTH('PADD 3 graphs'!$A335),DAY('PADD 3 graphs'!$A335)),'Data PADD 3'!$A$8:$A$278,0), MATCH('PADD 3 graphs'!$B$3,'Data PADD 3'!$A$4:$T$4,0)),F334)</f>
        <v>16855</v>
      </c>
      <c r="G335" s="12">
        <f>_xlfn.IFNA(INDEX('Data PADD 3'!$A$8:$B$500,MATCH(DATE('PADD 3 graphs'!G$4,MONTH('PADD 3 graphs'!$A335),DAY('PADD 3 graphs'!$A335)),'Data PADD 3'!$A$8:$A$278,0), MATCH('PADD 3 graphs'!$B$3,'Data PADD 3'!$A$4:$T$4,0)),G334)</f>
        <v>13057</v>
      </c>
      <c r="H335" s="12">
        <f t="shared" si="15"/>
        <v>15490</v>
      </c>
      <c r="I335" s="7">
        <f t="shared" si="16"/>
        <v>20197</v>
      </c>
      <c r="J335" s="7">
        <f t="shared" si="17"/>
        <v>4707</v>
      </c>
    </row>
    <row r="336" spans="1:10">
      <c r="A336" s="9">
        <v>45326</v>
      </c>
      <c r="B336" s="7">
        <f>_xlfn.IFNA(INDEX('Data PADD 3'!$A$7:$B$500,MATCH(DATE('PADD 3 graphs'!B$4,MONTH('PADD 3 graphs'!$A336),DAY('PADD 3 graphs'!$A336)),'Data PADD 3'!$A$8:$A$278,0), MATCH('PADD 3 graphs'!$B$3,'Data PADD 3'!$A$4:$T$4,0)),B335)</f>
        <v>20197</v>
      </c>
      <c r="C336" s="7">
        <f>_xlfn.IFNA(INDEX('Data PADD 3'!$A$7:$B$500,MATCH(DATE('PADD 3 graphs'!C$4,MONTH('PADD 3 graphs'!$A336),DAY('PADD 3 graphs'!$A336)),'Data PADD 3'!$A$8:$A$278,0), MATCH('PADD 3 graphs'!$B$3,'Data PADD 3'!$A$4:$T$4,0)),C335)</f>
        <v>18449</v>
      </c>
      <c r="D336" s="7">
        <f>_xlfn.IFNA(INDEX('Data PADD 3'!$A$7:$B$500,MATCH(DATE('PADD 3 graphs'!D$4,MONTH('PADD 3 graphs'!$A336),DAY('PADD 3 graphs'!$A336)),'Data PADD 3'!$A$8:$A$278,0), MATCH('PADD 3 graphs'!$B$3,'Data PADD 3'!$A$4:$T$4,0)),D335)</f>
        <v>15648</v>
      </c>
      <c r="E336" s="7">
        <f>_xlfn.IFNA(INDEX('Data PADD 3'!$A$7:$B$500,MATCH(DATE('PADD 3 graphs'!E$4,MONTH('PADD 3 graphs'!$A336),DAY('PADD 3 graphs'!$A336)),'Data PADD 3'!$A$8:$A$278,0), MATCH('PADD 3 graphs'!$B$3,'Data PADD 3'!$A$4:$T$4,0)),E335)</f>
        <v>18125</v>
      </c>
      <c r="F336" s="7">
        <f>_xlfn.IFNA(INDEX('Data PADD 3'!$A$7:$B$500,MATCH(DATE('PADD 3 graphs'!F$4,MONTH('PADD 3 graphs'!$A336),DAY('PADD 3 graphs'!$A336)),'Data PADD 3'!$A$8:$A$278,0), MATCH('PADD 3 graphs'!$B$3,'Data PADD 3'!$A$4:$T$4,0)),F335)</f>
        <v>16855</v>
      </c>
      <c r="G336" s="12">
        <f>_xlfn.IFNA(INDEX('Data PADD 3'!$A$8:$B$500,MATCH(DATE('PADD 3 graphs'!G$4,MONTH('PADD 3 graphs'!$A336),DAY('PADD 3 graphs'!$A336)),'Data PADD 3'!$A$8:$A$278,0), MATCH('PADD 3 graphs'!$B$3,'Data PADD 3'!$A$4:$T$4,0)),G335)</f>
        <v>13057</v>
      </c>
      <c r="H336" s="12">
        <f t="shared" si="15"/>
        <v>15648</v>
      </c>
      <c r="I336" s="7">
        <f t="shared" si="16"/>
        <v>20197</v>
      </c>
      <c r="J336" s="7">
        <f t="shared" si="17"/>
        <v>4549</v>
      </c>
    </row>
    <row r="337" spans="1:10">
      <c r="A337" s="9">
        <v>45325</v>
      </c>
      <c r="B337" s="7">
        <f>_xlfn.IFNA(INDEX('Data PADD 3'!$A$7:$B$500,MATCH(DATE('PADD 3 graphs'!B$4,MONTH('PADD 3 graphs'!$A337),DAY('PADD 3 graphs'!$A337)),'Data PADD 3'!$A$8:$A$278,0), MATCH('PADD 3 graphs'!$B$3,'Data PADD 3'!$A$4:$T$4,0)),B336)</f>
        <v>20197</v>
      </c>
      <c r="C337" s="7">
        <f>_xlfn.IFNA(INDEX('Data PADD 3'!$A$7:$B$500,MATCH(DATE('PADD 3 graphs'!C$4,MONTH('PADD 3 graphs'!$A337),DAY('PADD 3 graphs'!$A337)),'Data PADD 3'!$A$8:$A$278,0), MATCH('PADD 3 graphs'!$B$3,'Data PADD 3'!$A$4:$T$4,0)),C336)</f>
        <v>18449</v>
      </c>
      <c r="D337" s="7">
        <f>_xlfn.IFNA(INDEX('Data PADD 3'!$A$7:$B$500,MATCH(DATE('PADD 3 graphs'!D$4,MONTH('PADD 3 graphs'!$A337),DAY('PADD 3 graphs'!$A337)),'Data PADD 3'!$A$8:$A$278,0), MATCH('PADD 3 graphs'!$B$3,'Data PADD 3'!$A$4:$T$4,0)),D336)</f>
        <v>15648</v>
      </c>
      <c r="E337" s="7">
        <f>_xlfn.IFNA(INDEX('Data PADD 3'!$A$7:$B$500,MATCH(DATE('PADD 3 graphs'!E$4,MONTH('PADD 3 graphs'!$A337),DAY('PADD 3 graphs'!$A337)),'Data PADD 3'!$A$8:$A$278,0), MATCH('PADD 3 graphs'!$B$3,'Data PADD 3'!$A$4:$T$4,0)),E336)</f>
        <v>18242</v>
      </c>
      <c r="F337" s="7">
        <f>_xlfn.IFNA(INDEX('Data PADD 3'!$A$7:$B$500,MATCH(DATE('PADD 3 graphs'!F$4,MONTH('PADD 3 graphs'!$A337),DAY('PADD 3 graphs'!$A337)),'Data PADD 3'!$A$8:$A$278,0), MATCH('PADD 3 graphs'!$B$3,'Data PADD 3'!$A$4:$T$4,0)),F336)</f>
        <v>16855</v>
      </c>
      <c r="G337" s="12">
        <f>_xlfn.IFNA(INDEX('Data PADD 3'!$A$8:$B$500,MATCH(DATE('PADD 3 graphs'!G$4,MONTH('PADD 3 graphs'!$A337),DAY('PADD 3 graphs'!$A337)),'Data PADD 3'!$A$8:$A$278,0), MATCH('PADD 3 graphs'!$B$3,'Data PADD 3'!$A$4:$T$4,0)),G336)</f>
        <v>13057</v>
      </c>
      <c r="H337" s="12">
        <f t="shared" si="15"/>
        <v>15648</v>
      </c>
      <c r="I337" s="7">
        <f t="shared" si="16"/>
        <v>20197</v>
      </c>
      <c r="J337" s="7">
        <f t="shared" si="17"/>
        <v>4549</v>
      </c>
    </row>
    <row r="338" spans="1:10">
      <c r="A338" s="9">
        <v>45324</v>
      </c>
      <c r="B338" s="7">
        <f>_xlfn.IFNA(INDEX('Data PADD 3'!$A$7:$B$500,MATCH(DATE('PADD 3 graphs'!B$4,MONTH('PADD 3 graphs'!$A338),DAY('PADD 3 graphs'!$A338)),'Data PADD 3'!$A$8:$A$278,0), MATCH('PADD 3 graphs'!$B$3,'Data PADD 3'!$A$4:$T$4,0)),B337)</f>
        <v>20197</v>
      </c>
      <c r="C338" s="7">
        <f>_xlfn.IFNA(INDEX('Data PADD 3'!$A$7:$B$500,MATCH(DATE('PADD 3 graphs'!C$4,MONTH('PADD 3 graphs'!$A338),DAY('PADD 3 graphs'!$A338)),'Data PADD 3'!$A$8:$A$278,0), MATCH('PADD 3 graphs'!$B$3,'Data PADD 3'!$A$4:$T$4,0)),C337)</f>
        <v>18449</v>
      </c>
      <c r="D338" s="7">
        <f>_xlfn.IFNA(INDEX('Data PADD 3'!$A$7:$B$500,MATCH(DATE('PADD 3 graphs'!D$4,MONTH('PADD 3 graphs'!$A338),DAY('PADD 3 graphs'!$A338)),'Data PADD 3'!$A$8:$A$278,0), MATCH('PADD 3 graphs'!$B$3,'Data PADD 3'!$A$4:$T$4,0)),D337)</f>
        <v>15648</v>
      </c>
      <c r="E338" s="7">
        <f>_xlfn.IFNA(INDEX('Data PADD 3'!$A$7:$B$500,MATCH(DATE('PADD 3 graphs'!E$4,MONTH('PADD 3 graphs'!$A338),DAY('PADD 3 graphs'!$A338)),'Data PADD 3'!$A$8:$A$278,0), MATCH('PADD 3 graphs'!$B$3,'Data PADD 3'!$A$4:$T$4,0)),E337)</f>
        <v>18242</v>
      </c>
      <c r="F338" s="7">
        <f>_xlfn.IFNA(INDEX('Data PADD 3'!$A$7:$B$500,MATCH(DATE('PADD 3 graphs'!F$4,MONTH('PADD 3 graphs'!$A338),DAY('PADD 3 graphs'!$A338)),'Data PADD 3'!$A$8:$A$278,0), MATCH('PADD 3 graphs'!$B$3,'Data PADD 3'!$A$4:$T$4,0)),F337)</f>
        <v>16199</v>
      </c>
      <c r="G338" s="12">
        <f>_xlfn.IFNA(INDEX('Data PADD 3'!$A$8:$B$500,MATCH(DATE('PADD 3 graphs'!G$4,MONTH('PADD 3 graphs'!$A338),DAY('PADD 3 graphs'!$A338)),'Data PADD 3'!$A$8:$A$278,0), MATCH('PADD 3 graphs'!$B$3,'Data PADD 3'!$A$4:$T$4,0)),G337)</f>
        <v>13057</v>
      </c>
      <c r="H338" s="12">
        <f t="shared" si="15"/>
        <v>15648</v>
      </c>
      <c r="I338" s="7">
        <f t="shared" si="16"/>
        <v>20197</v>
      </c>
      <c r="J338" s="7">
        <f t="shared" si="17"/>
        <v>4549</v>
      </c>
    </row>
    <row r="339" spans="1:10">
      <c r="A339" s="9">
        <v>45323</v>
      </c>
      <c r="B339" s="7">
        <f>_xlfn.IFNA(INDEX('Data PADD 3'!$A$7:$B$500,MATCH(DATE('PADD 3 graphs'!B$4,MONTH('PADD 3 graphs'!$A339),DAY('PADD 3 graphs'!$A339)),'Data PADD 3'!$A$8:$A$278,0), MATCH('PADD 3 graphs'!$B$3,'Data PADD 3'!$A$4:$T$4,0)),B338)</f>
        <v>20197</v>
      </c>
      <c r="C339" s="7">
        <f>_xlfn.IFNA(INDEX('Data PADD 3'!$A$7:$B$500,MATCH(DATE('PADD 3 graphs'!C$4,MONTH('PADD 3 graphs'!$A339),DAY('PADD 3 graphs'!$A339)),'Data PADD 3'!$A$8:$A$278,0), MATCH('PADD 3 graphs'!$B$3,'Data PADD 3'!$A$4:$T$4,0)),C338)</f>
        <v>18449</v>
      </c>
      <c r="D339" s="7">
        <f>_xlfn.IFNA(INDEX('Data PADD 3'!$A$7:$B$500,MATCH(DATE('PADD 3 graphs'!D$4,MONTH('PADD 3 graphs'!$A339),DAY('PADD 3 graphs'!$A339)),'Data PADD 3'!$A$8:$A$278,0), MATCH('PADD 3 graphs'!$B$3,'Data PADD 3'!$A$4:$T$4,0)),D338)</f>
        <v>15648</v>
      </c>
      <c r="E339" s="7">
        <f>_xlfn.IFNA(INDEX('Data PADD 3'!$A$7:$B$500,MATCH(DATE('PADD 3 graphs'!E$4,MONTH('PADD 3 graphs'!$A339),DAY('PADD 3 graphs'!$A339)),'Data PADD 3'!$A$8:$A$278,0), MATCH('PADD 3 graphs'!$B$3,'Data PADD 3'!$A$4:$T$4,0)),E338)</f>
        <v>18242</v>
      </c>
      <c r="F339" s="7">
        <f>_xlfn.IFNA(INDEX('Data PADD 3'!$A$7:$B$500,MATCH(DATE('PADD 3 graphs'!F$4,MONTH('PADD 3 graphs'!$A339),DAY('PADD 3 graphs'!$A339)),'Data PADD 3'!$A$8:$A$278,0), MATCH('PADD 3 graphs'!$B$3,'Data PADD 3'!$A$4:$T$4,0)),F338)</f>
        <v>16199</v>
      </c>
      <c r="G339" s="12">
        <f>_xlfn.IFNA(INDEX('Data PADD 3'!$A$8:$B$500,MATCH(DATE('PADD 3 graphs'!G$4,MONTH('PADD 3 graphs'!$A339),DAY('PADD 3 graphs'!$A339)),'Data PADD 3'!$A$8:$A$278,0), MATCH('PADD 3 graphs'!$B$3,'Data PADD 3'!$A$4:$T$4,0)),G338)</f>
        <v>13057</v>
      </c>
      <c r="H339" s="12">
        <f t="shared" si="15"/>
        <v>15648</v>
      </c>
      <c r="I339" s="7">
        <f t="shared" si="16"/>
        <v>20197</v>
      </c>
      <c r="J339" s="7">
        <f t="shared" si="17"/>
        <v>4549</v>
      </c>
    </row>
    <row r="340" spans="1:10">
      <c r="A340" s="9">
        <v>45322</v>
      </c>
      <c r="B340" s="7">
        <f>_xlfn.IFNA(INDEX('Data PADD 3'!$A$7:$B$500,MATCH(DATE('PADD 3 graphs'!B$4,MONTH('PADD 3 graphs'!$A340),DAY('PADD 3 graphs'!$A340)),'Data PADD 3'!$A$8:$A$278,0), MATCH('PADD 3 graphs'!$B$3,'Data PADD 3'!$A$4:$T$4,0)),B339)</f>
        <v>20197</v>
      </c>
      <c r="C340" s="7">
        <f>_xlfn.IFNA(INDEX('Data PADD 3'!$A$7:$B$500,MATCH(DATE('PADD 3 graphs'!C$4,MONTH('PADD 3 graphs'!$A340),DAY('PADD 3 graphs'!$A340)),'Data PADD 3'!$A$8:$A$278,0), MATCH('PADD 3 graphs'!$B$3,'Data PADD 3'!$A$4:$T$4,0)),C339)</f>
        <v>18449</v>
      </c>
      <c r="D340" s="7">
        <f>_xlfn.IFNA(INDEX('Data PADD 3'!$A$7:$B$500,MATCH(DATE('PADD 3 graphs'!D$4,MONTH('PADD 3 graphs'!$A340),DAY('PADD 3 graphs'!$A340)),'Data PADD 3'!$A$8:$A$278,0), MATCH('PADD 3 graphs'!$B$3,'Data PADD 3'!$A$4:$T$4,0)),D339)</f>
        <v>15648</v>
      </c>
      <c r="E340" s="7">
        <f>_xlfn.IFNA(INDEX('Data PADD 3'!$A$7:$B$500,MATCH(DATE('PADD 3 graphs'!E$4,MONTH('PADD 3 graphs'!$A340),DAY('PADD 3 graphs'!$A340)),'Data PADD 3'!$A$8:$A$278,0), MATCH('PADD 3 graphs'!$B$3,'Data PADD 3'!$A$4:$T$4,0)),E339)</f>
        <v>18242</v>
      </c>
      <c r="F340" s="7">
        <f>_xlfn.IFNA(INDEX('Data PADD 3'!$A$7:$B$500,MATCH(DATE('PADD 3 graphs'!F$4,MONTH('PADD 3 graphs'!$A340),DAY('PADD 3 graphs'!$A340)),'Data PADD 3'!$A$8:$A$278,0), MATCH('PADD 3 graphs'!$B$3,'Data PADD 3'!$A$4:$T$4,0)),F339)</f>
        <v>16199</v>
      </c>
      <c r="G340" s="12">
        <f>_xlfn.IFNA(INDEX('Data PADD 3'!$A$8:$B$500,MATCH(DATE('PADD 3 graphs'!G$4,MONTH('PADD 3 graphs'!$A340),DAY('PADD 3 graphs'!$A340)),'Data PADD 3'!$A$8:$A$278,0), MATCH('PADD 3 graphs'!$B$3,'Data PADD 3'!$A$4:$T$4,0)),G339)</f>
        <v>12706</v>
      </c>
      <c r="H340" s="12">
        <f t="shared" si="15"/>
        <v>15648</v>
      </c>
      <c r="I340" s="7">
        <f t="shared" si="16"/>
        <v>20197</v>
      </c>
      <c r="J340" s="7">
        <f t="shared" si="17"/>
        <v>4549</v>
      </c>
    </row>
    <row r="341" spans="1:10">
      <c r="A341" s="9">
        <v>45321</v>
      </c>
      <c r="B341" s="7">
        <f>_xlfn.IFNA(INDEX('Data PADD 3'!$A$7:$B$500,MATCH(DATE('PADD 3 graphs'!B$4,MONTH('PADD 3 graphs'!$A341),DAY('PADD 3 graphs'!$A341)),'Data PADD 3'!$A$8:$A$278,0), MATCH('PADD 3 graphs'!$B$3,'Data PADD 3'!$A$4:$T$4,0)),B340)</f>
        <v>20197</v>
      </c>
      <c r="C341" s="7">
        <f>_xlfn.IFNA(INDEX('Data PADD 3'!$A$7:$B$500,MATCH(DATE('PADD 3 graphs'!C$4,MONTH('PADD 3 graphs'!$A341),DAY('PADD 3 graphs'!$A341)),'Data PADD 3'!$A$8:$A$278,0), MATCH('PADD 3 graphs'!$B$3,'Data PADD 3'!$A$4:$T$4,0)),C340)</f>
        <v>18449</v>
      </c>
      <c r="D341" s="7">
        <f>_xlfn.IFNA(INDEX('Data PADD 3'!$A$7:$B$500,MATCH(DATE('PADD 3 graphs'!D$4,MONTH('PADD 3 graphs'!$A341),DAY('PADD 3 graphs'!$A341)),'Data PADD 3'!$A$8:$A$278,0), MATCH('PADD 3 graphs'!$B$3,'Data PADD 3'!$A$4:$T$4,0)),D340)</f>
        <v>15648</v>
      </c>
      <c r="E341" s="7">
        <f>_xlfn.IFNA(INDEX('Data PADD 3'!$A$7:$B$500,MATCH(DATE('PADD 3 graphs'!E$4,MONTH('PADD 3 graphs'!$A341),DAY('PADD 3 graphs'!$A341)),'Data PADD 3'!$A$8:$A$278,0), MATCH('PADD 3 graphs'!$B$3,'Data PADD 3'!$A$4:$T$4,0)),E340)</f>
        <v>18242</v>
      </c>
      <c r="F341" s="7">
        <f>_xlfn.IFNA(INDEX('Data PADD 3'!$A$7:$B$500,MATCH(DATE('PADD 3 graphs'!F$4,MONTH('PADD 3 graphs'!$A341),DAY('PADD 3 graphs'!$A341)),'Data PADD 3'!$A$8:$A$278,0), MATCH('PADD 3 graphs'!$B$3,'Data PADD 3'!$A$4:$T$4,0)),F340)</f>
        <v>16199</v>
      </c>
      <c r="G341" s="12">
        <f>_xlfn.IFNA(INDEX('Data PADD 3'!$A$8:$B$500,MATCH(DATE('PADD 3 graphs'!G$4,MONTH('PADD 3 graphs'!$A341),DAY('PADD 3 graphs'!$A341)),'Data PADD 3'!$A$8:$A$278,0), MATCH('PADD 3 graphs'!$B$3,'Data PADD 3'!$A$4:$T$4,0)),G340)</f>
        <v>12706</v>
      </c>
      <c r="H341" s="12">
        <f t="shared" si="15"/>
        <v>15648</v>
      </c>
      <c r="I341" s="7">
        <f t="shared" si="16"/>
        <v>20197</v>
      </c>
      <c r="J341" s="7">
        <f t="shared" si="17"/>
        <v>4549</v>
      </c>
    </row>
    <row r="342" spans="1:10">
      <c r="A342" s="9">
        <v>45320</v>
      </c>
      <c r="B342" s="7">
        <f>_xlfn.IFNA(INDEX('Data PADD 3'!$A$7:$B$500,MATCH(DATE('PADD 3 graphs'!B$4,MONTH('PADD 3 graphs'!$A342),DAY('PADD 3 graphs'!$A342)),'Data PADD 3'!$A$8:$A$278,0), MATCH('PADD 3 graphs'!$B$3,'Data PADD 3'!$A$4:$T$4,0)),B341)</f>
        <v>20197</v>
      </c>
      <c r="C342" s="7">
        <f>_xlfn.IFNA(INDEX('Data PADD 3'!$A$7:$B$500,MATCH(DATE('PADD 3 graphs'!C$4,MONTH('PADD 3 graphs'!$A342),DAY('PADD 3 graphs'!$A342)),'Data PADD 3'!$A$8:$A$278,0), MATCH('PADD 3 graphs'!$B$3,'Data PADD 3'!$A$4:$T$4,0)),C341)</f>
        <v>18455</v>
      </c>
      <c r="D342" s="7">
        <f>_xlfn.IFNA(INDEX('Data PADD 3'!$A$7:$B$500,MATCH(DATE('PADD 3 graphs'!D$4,MONTH('PADD 3 graphs'!$A342),DAY('PADD 3 graphs'!$A342)),'Data PADD 3'!$A$8:$A$278,0), MATCH('PADD 3 graphs'!$B$3,'Data PADD 3'!$A$4:$T$4,0)),D341)</f>
        <v>15648</v>
      </c>
      <c r="E342" s="7">
        <f>_xlfn.IFNA(INDEX('Data PADD 3'!$A$7:$B$500,MATCH(DATE('PADD 3 graphs'!E$4,MONTH('PADD 3 graphs'!$A342),DAY('PADD 3 graphs'!$A342)),'Data PADD 3'!$A$8:$A$278,0), MATCH('PADD 3 graphs'!$B$3,'Data PADD 3'!$A$4:$T$4,0)),E341)</f>
        <v>18242</v>
      </c>
      <c r="F342" s="7">
        <f>_xlfn.IFNA(INDEX('Data PADD 3'!$A$7:$B$500,MATCH(DATE('PADD 3 graphs'!F$4,MONTH('PADD 3 graphs'!$A342),DAY('PADD 3 graphs'!$A342)),'Data PADD 3'!$A$8:$A$278,0), MATCH('PADD 3 graphs'!$B$3,'Data PADD 3'!$A$4:$T$4,0)),F341)</f>
        <v>16199</v>
      </c>
      <c r="G342" s="12">
        <f>_xlfn.IFNA(INDEX('Data PADD 3'!$A$8:$B$500,MATCH(DATE('PADD 3 graphs'!G$4,MONTH('PADD 3 graphs'!$A342),DAY('PADD 3 graphs'!$A342)),'Data PADD 3'!$A$8:$A$278,0), MATCH('PADD 3 graphs'!$B$3,'Data PADD 3'!$A$4:$T$4,0)),G341)</f>
        <v>12706</v>
      </c>
      <c r="H342" s="12">
        <f t="shared" si="15"/>
        <v>15648</v>
      </c>
      <c r="I342" s="7">
        <f t="shared" si="16"/>
        <v>20197</v>
      </c>
      <c r="J342" s="7">
        <f t="shared" si="17"/>
        <v>4549</v>
      </c>
    </row>
    <row r="343" spans="1:10">
      <c r="A343" s="9">
        <v>45319</v>
      </c>
      <c r="B343" s="7">
        <f>_xlfn.IFNA(INDEX('Data PADD 3'!$A$7:$B$500,MATCH(DATE('PADD 3 graphs'!B$4,MONTH('PADD 3 graphs'!$A343),DAY('PADD 3 graphs'!$A343)),'Data PADD 3'!$A$8:$A$278,0), MATCH('PADD 3 graphs'!$B$3,'Data PADD 3'!$A$4:$T$4,0)),B342)</f>
        <v>20197</v>
      </c>
      <c r="C343" s="7">
        <f>_xlfn.IFNA(INDEX('Data PADD 3'!$A$7:$B$500,MATCH(DATE('PADD 3 graphs'!C$4,MONTH('PADD 3 graphs'!$A343),DAY('PADD 3 graphs'!$A343)),'Data PADD 3'!$A$8:$A$278,0), MATCH('PADD 3 graphs'!$B$3,'Data PADD 3'!$A$4:$T$4,0)),C342)</f>
        <v>18455</v>
      </c>
      <c r="D343" s="7">
        <f>_xlfn.IFNA(INDEX('Data PADD 3'!$A$7:$B$500,MATCH(DATE('PADD 3 graphs'!D$4,MONTH('PADD 3 graphs'!$A343),DAY('PADD 3 graphs'!$A343)),'Data PADD 3'!$A$8:$A$278,0), MATCH('PADD 3 graphs'!$B$3,'Data PADD 3'!$A$4:$T$4,0)),D342)</f>
        <v>16366</v>
      </c>
      <c r="E343" s="7">
        <f>_xlfn.IFNA(INDEX('Data PADD 3'!$A$7:$B$500,MATCH(DATE('PADD 3 graphs'!E$4,MONTH('PADD 3 graphs'!$A343),DAY('PADD 3 graphs'!$A343)),'Data PADD 3'!$A$8:$A$278,0), MATCH('PADD 3 graphs'!$B$3,'Data PADD 3'!$A$4:$T$4,0)),E342)</f>
        <v>18242</v>
      </c>
      <c r="F343" s="7">
        <f>_xlfn.IFNA(INDEX('Data PADD 3'!$A$7:$B$500,MATCH(DATE('PADD 3 graphs'!F$4,MONTH('PADD 3 graphs'!$A343),DAY('PADD 3 graphs'!$A343)),'Data PADD 3'!$A$8:$A$278,0), MATCH('PADD 3 graphs'!$B$3,'Data PADD 3'!$A$4:$T$4,0)),F342)</f>
        <v>16199</v>
      </c>
      <c r="G343" s="12">
        <f>_xlfn.IFNA(INDEX('Data PADD 3'!$A$8:$B$500,MATCH(DATE('PADD 3 graphs'!G$4,MONTH('PADD 3 graphs'!$A343),DAY('PADD 3 graphs'!$A343)),'Data PADD 3'!$A$8:$A$278,0), MATCH('PADD 3 graphs'!$B$3,'Data PADD 3'!$A$4:$T$4,0)),G342)</f>
        <v>12706</v>
      </c>
      <c r="H343" s="12">
        <f t="shared" si="15"/>
        <v>16199</v>
      </c>
      <c r="I343" s="7">
        <f t="shared" si="16"/>
        <v>20197</v>
      </c>
      <c r="J343" s="7">
        <f t="shared" si="17"/>
        <v>3998</v>
      </c>
    </row>
    <row r="344" spans="1:10">
      <c r="A344" s="9">
        <v>45318</v>
      </c>
      <c r="B344" s="7">
        <f>_xlfn.IFNA(INDEX('Data PADD 3'!$A$7:$B$500,MATCH(DATE('PADD 3 graphs'!B$4,MONTH('PADD 3 graphs'!$A344),DAY('PADD 3 graphs'!$A344)),'Data PADD 3'!$A$8:$A$278,0), MATCH('PADD 3 graphs'!$B$3,'Data PADD 3'!$A$4:$T$4,0)),B343)</f>
        <v>20197</v>
      </c>
      <c r="C344" s="7">
        <f>_xlfn.IFNA(INDEX('Data PADD 3'!$A$7:$B$500,MATCH(DATE('PADD 3 graphs'!C$4,MONTH('PADD 3 graphs'!$A344),DAY('PADD 3 graphs'!$A344)),'Data PADD 3'!$A$8:$A$278,0), MATCH('PADD 3 graphs'!$B$3,'Data PADD 3'!$A$4:$T$4,0)),C343)</f>
        <v>18455</v>
      </c>
      <c r="D344" s="7">
        <f>_xlfn.IFNA(INDEX('Data PADD 3'!$A$7:$B$500,MATCH(DATE('PADD 3 graphs'!D$4,MONTH('PADD 3 graphs'!$A344),DAY('PADD 3 graphs'!$A344)),'Data PADD 3'!$A$8:$A$278,0), MATCH('PADD 3 graphs'!$B$3,'Data PADD 3'!$A$4:$T$4,0)),D343)</f>
        <v>16366</v>
      </c>
      <c r="E344" s="7">
        <f>_xlfn.IFNA(INDEX('Data PADD 3'!$A$7:$B$500,MATCH(DATE('PADD 3 graphs'!E$4,MONTH('PADD 3 graphs'!$A344),DAY('PADD 3 graphs'!$A344)),'Data PADD 3'!$A$8:$A$278,0), MATCH('PADD 3 graphs'!$B$3,'Data PADD 3'!$A$4:$T$4,0)),E343)</f>
        <v>20757</v>
      </c>
      <c r="F344" s="7">
        <f>_xlfn.IFNA(INDEX('Data PADD 3'!$A$7:$B$500,MATCH(DATE('PADD 3 graphs'!F$4,MONTH('PADD 3 graphs'!$A344),DAY('PADD 3 graphs'!$A344)),'Data PADD 3'!$A$8:$A$278,0), MATCH('PADD 3 graphs'!$B$3,'Data PADD 3'!$A$4:$T$4,0)),F343)</f>
        <v>16199</v>
      </c>
      <c r="G344" s="12">
        <f>_xlfn.IFNA(INDEX('Data PADD 3'!$A$8:$B$500,MATCH(DATE('PADD 3 graphs'!G$4,MONTH('PADD 3 graphs'!$A344),DAY('PADD 3 graphs'!$A344)),'Data PADD 3'!$A$8:$A$278,0), MATCH('PADD 3 graphs'!$B$3,'Data PADD 3'!$A$4:$T$4,0)),G343)</f>
        <v>12706</v>
      </c>
      <c r="H344" s="12">
        <f t="shared" si="15"/>
        <v>16199</v>
      </c>
      <c r="I344" s="7">
        <f t="shared" si="16"/>
        <v>20757</v>
      </c>
      <c r="J344" s="7">
        <f t="shared" si="17"/>
        <v>4558</v>
      </c>
    </row>
    <row r="345" spans="1:10">
      <c r="A345" s="9">
        <v>45317</v>
      </c>
      <c r="B345" s="7">
        <f>_xlfn.IFNA(INDEX('Data PADD 3'!$A$7:$B$500,MATCH(DATE('PADD 3 graphs'!B$4,MONTH('PADD 3 graphs'!$A345),DAY('PADD 3 graphs'!$A345)),'Data PADD 3'!$A$8:$A$278,0), MATCH('PADD 3 graphs'!$B$3,'Data PADD 3'!$A$4:$T$4,0)),B344)</f>
        <v>20197</v>
      </c>
      <c r="C345" s="7">
        <f>_xlfn.IFNA(INDEX('Data PADD 3'!$A$7:$B$500,MATCH(DATE('PADD 3 graphs'!C$4,MONTH('PADD 3 graphs'!$A345),DAY('PADD 3 graphs'!$A345)),'Data PADD 3'!$A$8:$A$278,0), MATCH('PADD 3 graphs'!$B$3,'Data PADD 3'!$A$4:$T$4,0)),C344)</f>
        <v>18455</v>
      </c>
      <c r="D345" s="7">
        <f>_xlfn.IFNA(INDEX('Data PADD 3'!$A$7:$B$500,MATCH(DATE('PADD 3 graphs'!D$4,MONTH('PADD 3 graphs'!$A345),DAY('PADD 3 graphs'!$A345)),'Data PADD 3'!$A$8:$A$278,0), MATCH('PADD 3 graphs'!$B$3,'Data PADD 3'!$A$4:$T$4,0)),D344)</f>
        <v>16366</v>
      </c>
      <c r="E345" s="7">
        <f>_xlfn.IFNA(INDEX('Data PADD 3'!$A$7:$B$500,MATCH(DATE('PADD 3 graphs'!E$4,MONTH('PADD 3 graphs'!$A345),DAY('PADD 3 graphs'!$A345)),'Data PADD 3'!$A$8:$A$278,0), MATCH('PADD 3 graphs'!$B$3,'Data PADD 3'!$A$4:$T$4,0)),E344)</f>
        <v>20757</v>
      </c>
      <c r="F345" s="7">
        <f>_xlfn.IFNA(INDEX('Data PADD 3'!$A$7:$B$500,MATCH(DATE('PADD 3 graphs'!F$4,MONTH('PADD 3 graphs'!$A345),DAY('PADD 3 graphs'!$A345)),'Data PADD 3'!$A$8:$A$278,0), MATCH('PADD 3 graphs'!$B$3,'Data PADD 3'!$A$4:$T$4,0)),F344)</f>
        <v>16680</v>
      </c>
      <c r="G345" s="12">
        <f>_xlfn.IFNA(INDEX('Data PADD 3'!$A$8:$B$500,MATCH(DATE('PADD 3 graphs'!G$4,MONTH('PADD 3 graphs'!$A345),DAY('PADD 3 graphs'!$A345)),'Data PADD 3'!$A$8:$A$278,0), MATCH('PADD 3 graphs'!$B$3,'Data PADD 3'!$A$4:$T$4,0)),G344)</f>
        <v>12706</v>
      </c>
      <c r="H345" s="12">
        <f t="shared" si="15"/>
        <v>16366</v>
      </c>
      <c r="I345" s="7">
        <f t="shared" si="16"/>
        <v>20757</v>
      </c>
      <c r="J345" s="7">
        <f t="shared" si="17"/>
        <v>4391</v>
      </c>
    </row>
    <row r="346" spans="1:10">
      <c r="A346" s="9">
        <v>45316</v>
      </c>
      <c r="B346" s="7">
        <f>_xlfn.IFNA(INDEX('Data PADD 3'!$A$7:$B$500,MATCH(DATE('PADD 3 graphs'!B$4,MONTH('PADD 3 graphs'!$A346),DAY('PADD 3 graphs'!$A346)),'Data PADD 3'!$A$8:$A$278,0), MATCH('PADD 3 graphs'!$B$3,'Data PADD 3'!$A$4:$T$4,0)),B345)</f>
        <v>20197</v>
      </c>
      <c r="C346" s="7">
        <f>_xlfn.IFNA(INDEX('Data PADD 3'!$A$7:$B$500,MATCH(DATE('PADD 3 graphs'!C$4,MONTH('PADD 3 graphs'!$A346),DAY('PADD 3 graphs'!$A346)),'Data PADD 3'!$A$8:$A$278,0), MATCH('PADD 3 graphs'!$B$3,'Data PADD 3'!$A$4:$T$4,0)),C345)</f>
        <v>18455</v>
      </c>
      <c r="D346" s="7">
        <f>_xlfn.IFNA(INDEX('Data PADD 3'!$A$7:$B$500,MATCH(DATE('PADD 3 graphs'!D$4,MONTH('PADD 3 graphs'!$A346),DAY('PADD 3 graphs'!$A346)),'Data PADD 3'!$A$8:$A$278,0), MATCH('PADD 3 graphs'!$B$3,'Data PADD 3'!$A$4:$T$4,0)),D345)</f>
        <v>16366</v>
      </c>
      <c r="E346" s="7">
        <f>_xlfn.IFNA(INDEX('Data PADD 3'!$A$7:$B$500,MATCH(DATE('PADD 3 graphs'!E$4,MONTH('PADD 3 graphs'!$A346),DAY('PADD 3 graphs'!$A346)),'Data PADD 3'!$A$8:$A$278,0), MATCH('PADD 3 graphs'!$B$3,'Data PADD 3'!$A$4:$T$4,0)),E345)</f>
        <v>20757</v>
      </c>
      <c r="F346" s="7">
        <f>_xlfn.IFNA(INDEX('Data PADD 3'!$A$7:$B$500,MATCH(DATE('PADD 3 graphs'!F$4,MONTH('PADD 3 graphs'!$A346),DAY('PADD 3 graphs'!$A346)),'Data PADD 3'!$A$8:$A$278,0), MATCH('PADD 3 graphs'!$B$3,'Data PADD 3'!$A$4:$T$4,0)),F345)</f>
        <v>16680</v>
      </c>
      <c r="G346" s="12">
        <f>_xlfn.IFNA(INDEX('Data PADD 3'!$A$8:$B$500,MATCH(DATE('PADD 3 graphs'!G$4,MONTH('PADD 3 graphs'!$A346),DAY('PADD 3 graphs'!$A346)),'Data PADD 3'!$A$8:$A$278,0), MATCH('PADD 3 graphs'!$B$3,'Data PADD 3'!$A$4:$T$4,0)),G345)</f>
        <v>12706</v>
      </c>
      <c r="H346" s="12">
        <f t="shared" si="15"/>
        <v>16366</v>
      </c>
      <c r="I346" s="7">
        <f t="shared" si="16"/>
        <v>20757</v>
      </c>
      <c r="J346" s="7">
        <f t="shared" si="17"/>
        <v>4391</v>
      </c>
    </row>
    <row r="347" spans="1:10">
      <c r="A347" s="9">
        <v>45315</v>
      </c>
      <c r="B347" s="7">
        <f>_xlfn.IFNA(INDEX('Data PADD 3'!$A$7:$B$500,MATCH(DATE('PADD 3 graphs'!B$4,MONTH('PADD 3 graphs'!$A347),DAY('PADD 3 graphs'!$A347)),'Data PADD 3'!$A$8:$A$278,0), MATCH('PADD 3 graphs'!$B$3,'Data PADD 3'!$A$4:$T$4,0)),B346)</f>
        <v>20197</v>
      </c>
      <c r="C347" s="7">
        <f>_xlfn.IFNA(INDEX('Data PADD 3'!$A$7:$B$500,MATCH(DATE('PADD 3 graphs'!C$4,MONTH('PADD 3 graphs'!$A347),DAY('PADD 3 graphs'!$A347)),'Data PADD 3'!$A$8:$A$278,0), MATCH('PADD 3 graphs'!$B$3,'Data PADD 3'!$A$4:$T$4,0)),C346)</f>
        <v>18455</v>
      </c>
      <c r="D347" s="7">
        <f>_xlfn.IFNA(INDEX('Data PADD 3'!$A$7:$B$500,MATCH(DATE('PADD 3 graphs'!D$4,MONTH('PADD 3 graphs'!$A347),DAY('PADD 3 graphs'!$A347)),'Data PADD 3'!$A$8:$A$278,0), MATCH('PADD 3 graphs'!$B$3,'Data PADD 3'!$A$4:$T$4,0)),D346)</f>
        <v>16366</v>
      </c>
      <c r="E347" s="7">
        <f>_xlfn.IFNA(INDEX('Data PADD 3'!$A$7:$B$500,MATCH(DATE('PADD 3 graphs'!E$4,MONTH('PADD 3 graphs'!$A347),DAY('PADD 3 graphs'!$A347)),'Data PADD 3'!$A$8:$A$278,0), MATCH('PADD 3 graphs'!$B$3,'Data PADD 3'!$A$4:$T$4,0)),E346)</f>
        <v>20757</v>
      </c>
      <c r="F347" s="7">
        <f>_xlfn.IFNA(INDEX('Data PADD 3'!$A$7:$B$500,MATCH(DATE('PADD 3 graphs'!F$4,MONTH('PADD 3 graphs'!$A347),DAY('PADD 3 graphs'!$A347)),'Data PADD 3'!$A$8:$A$278,0), MATCH('PADD 3 graphs'!$B$3,'Data PADD 3'!$A$4:$T$4,0)),F346)</f>
        <v>16680</v>
      </c>
      <c r="G347" s="12">
        <f>_xlfn.IFNA(INDEX('Data PADD 3'!$A$8:$B$500,MATCH(DATE('PADD 3 graphs'!G$4,MONTH('PADD 3 graphs'!$A347),DAY('PADD 3 graphs'!$A347)),'Data PADD 3'!$A$8:$A$278,0), MATCH('PADD 3 graphs'!$B$3,'Data PADD 3'!$A$4:$T$4,0)),G346)</f>
        <v>12155</v>
      </c>
      <c r="H347" s="12">
        <f t="shared" si="15"/>
        <v>16366</v>
      </c>
      <c r="I347" s="7">
        <f t="shared" si="16"/>
        <v>20757</v>
      </c>
      <c r="J347" s="7">
        <f t="shared" si="17"/>
        <v>4391</v>
      </c>
    </row>
    <row r="348" spans="1:10">
      <c r="A348" s="9">
        <v>45314</v>
      </c>
      <c r="B348" s="7">
        <f>_xlfn.IFNA(INDEX('Data PADD 3'!$A$7:$B$500,MATCH(DATE('PADD 3 graphs'!B$4,MONTH('PADD 3 graphs'!$A348),DAY('PADD 3 graphs'!$A348)),'Data PADD 3'!$A$8:$A$278,0), MATCH('PADD 3 graphs'!$B$3,'Data PADD 3'!$A$4:$T$4,0)),B347)</f>
        <v>20197</v>
      </c>
      <c r="C348" s="7">
        <f>_xlfn.IFNA(INDEX('Data PADD 3'!$A$7:$B$500,MATCH(DATE('PADD 3 graphs'!C$4,MONTH('PADD 3 graphs'!$A348),DAY('PADD 3 graphs'!$A348)),'Data PADD 3'!$A$8:$A$278,0), MATCH('PADD 3 graphs'!$B$3,'Data PADD 3'!$A$4:$T$4,0)),C347)</f>
        <v>18455</v>
      </c>
      <c r="D348" s="7">
        <f>_xlfn.IFNA(INDEX('Data PADD 3'!$A$7:$B$500,MATCH(DATE('PADD 3 graphs'!D$4,MONTH('PADD 3 graphs'!$A348),DAY('PADD 3 graphs'!$A348)),'Data PADD 3'!$A$8:$A$278,0), MATCH('PADD 3 graphs'!$B$3,'Data PADD 3'!$A$4:$T$4,0)),D347)</f>
        <v>16366</v>
      </c>
      <c r="E348" s="7">
        <f>_xlfn.IFNA(INDEX('Data PADD 3'!$A$7:$B$500,MATCH(DATE('PADD 3 graphs'!E$4,MONTH('PADD 3 graphs'!$A348),DAY('PADD 3 graphs'!$A348)),'Data PADD 3'!$A$8:$A$278,0), MATCH('PADD 3 graphs'!$B$3,'Data PADD 3'!$A$4:$T$4,0)),E347)</f>
        <v>20757</v>
      </c>
      <c r="F348" s="7">
        <f>_xlfn.IFNA(INDEX('Data PADD 3'!$A$7:$B$500,MATCH(DATE('PADD 3 graphs'!F$4,MONTH('PADD 3 graphs'!$A348),DAY('PADD 3 graphs'!$A348)),'Data PADD 3'!$A$8:$A$278,0), MATCH('PADD 3 graphs'!$B$3,'Data PADD 3'!$A$4:$T$4,0)),F347)</f>
        <v>16680</v>
      </c>
      <c r="G348" s="12">
        <f>_xlfn.IFNA(INDEX('Data PADD 3'!$A$8:$B$500,MATCH(DATE('PADD 3 graphs'!G$4,MONTH('PADD 3 graphs'!$A348),DAY('PADD 3 graphs'!$A348)),'Data PADD 3'!$A$8:$A$278,0), MATCH('PADD 3 graphs'!$B$3,'Data PADD 3'!$A$4:$T$4,0)),G347)</f>
        <v>12155</v>
      </c>
      <c r="H348" s="12">
        <f t="shared" si="15"/>
        <v>16366</v>
      </c>
      <c r="I348" s="7">
        <f t="shared" si="16"/>
        <v>20757</v>
      </c>
      <c r="J348" s="7">
        <f t="shared" si="17"/>
        <v>4391</v>
      </c>
    </row>
    <row r="349" spans="1:10">
      <c r="A349" s="9">
        <v>45313</v>
      </c>
      <c r="B349" s="7">
        <f>_xlfn.IFNA(INDEX('Data PADD 3'!$A$7:$B$500,MATCH(DATE('PADD 3 graphs'!B$4,MONTH('PADD 3 graphs'!$A349),DAY('PADD 3 graphs'!$A349)),'Data PADD 3'!$A$8:$A$278,0), MATCH('PADD 3 graphs'!$B$3,'Data PADD 3'!$A$4:$T$4,0)),B348)</f>
        <v>20197</v>
      </c>
      <c r="C349" s="7">
        <f>_xlfn.IFNA(INDEX('Data PADD 3'!$A$7:$B$500,MATCH(DATE('PADD 3 graphs'!C$4,MONTH('PADD 3 graphs'!$A349),DAY('PADD 3 graphs'!$A349)),'Data PADD 3'!$A$8:$A$278,0), MATCH('PADD 3 graphs'!$B$3,'Data PADD 3'!$A$4:$T$4,0)),C348)</f>
        <v>17805</v>
      </c>
      <c r="D349" s="7">
        <f>_xlfn.IFNA(INDEX('Data PADD 3'!$A$7:$B$500,MATCH(DATE('PADD 3 graphs'!D$4,MONTH('PADD 3 graphs'!$A349),DAY('PADD 3 graphs'!$A349)),'Data PADD 3'!$A$8:$A$278,0), MATCH('PADD 3 graphs'!$B$3,'Data PADD 3'!$A$4:$T$4,0)),D348)</f>
        <v>16366</v>
      </c>
      <c r="E349" s="7">
        <f>_xlfn.IFNA(INDEX('Data PADD 3'!$A$7:$B$500,MATCH(DATE('PADD 3 graphs'!E$4,MONTH('PADD 3 graphs'!$A349),DAY('PADD 3 graphs'!$A349)),'Data PADD 3'!$A$8:$A$278,0), MATCH('PADD 3 graphs'!$B$3,'Data PADD 3'!$A$4:$T$4,0)),E348)</f>
        <v>20757</v>
      </c>
      <c r="F349" s="7">
        <f>_xlfn.IFNA(INDEX('Data PADD 3'!$A$7:$B$500,MATCH(DATE('PADD 3 graphs'!F$4,MONTH('PADD 3 graphs'!$A349),DAY('PADD 3 graphs'!$A349)),'Data PADD 3'!$A$8:$A$278,0), MATCH('PADD 3 graphs'!$B$3,'Data PADD 3'!$A$4:$T$4,0)),F348)</f>
        <v>16680</v>
      </c>
      <c r="G349" s="12">
        <f>_xlfn.IFNA(INDEX('Data PADD 3'!$A$8:$B$500,MATCH(DATE('PADD 3 graphs'!G$4,MONTH('PADD 3 graphs'!$A349),DAY('PADD 3 graphs'!$A349)),'Data PADD 3'!$A$8:$A$278,0), MATCH('PADD 3 graphs'!$B$3,'Data PADD 3'!$A$4:$T$4,0)),G348)</f>
        <v>12155</v>
      </c>
      <c r="H349" s="12">
        <f t="shared" si="15"/>
        <v>16366</v>
      </c>
      <c r="I349" s="7">
        <f t="shared" si="16"/>
        <v>20757</v>
      </c>
      <c r="J349" s="7">
        <f t="shared" si="17"/>
        <v>4391</v>
      </c>
    </row>
    <row r="350" spans="1:10">
      <c r="A350" s="9">
        <v>45312</v>
      </c>
      <c r="B350" s="7">
        <f>_xlfn.IFNA(INDEX('Data PADD 3'!$A$7:$B$500,MATCH(DATE('PADD 3 graphs'!B$4,MONTH('PADD 3 graphs'!$A350),DAY('PADD 3 graphs'!$A350)),'Data PADD 3'!$A$8:$A$278,0), MATCH('PADD 3 graphs'!$B$3,'Data PADD 3'!$A$4:$T$4,0)),B349)</f>
        <v>20197</v>
      </c>
      <c r="C350" s="7">
        <f>_xlfn.IFNA(INDEX('Data PADD 3'!$A$7:$B$500,MATCH(DATE('PADD 3 graphs'!C$4,MONTH('PADD 3 graphs'!$A350),DAY('PADD 3 graphs'!$A350)),'Data PADD 3'!$A$8:$A$278,0), MATCH('PADD 3 graphs'!$B$3,'Data PADD 3'!$A$4:$T$4,0)),C349)</f>
        <v>17805</v>
      </c>
      <c r="D350" s="7">
        <f>_xlfn.IFNA(INDEX('Data PADD 3'!$A$7:$B$500,MATCH(DATE('PADD 3 graphs'!D$4,MONTH('PADD 3 graphs'!$A350),DAY('PADD 3 graphs'!$A350)),'Data PADD 3'!$A$8:$A$278,0), MATCH('PADD 3 graphs'!$B$3,'Data PADD 3'!$A$4:$T$4,0)),D349)</f>
        <v>15396</v>
      </c>
      <c r="E350" s="7">
        <f>_xlfn.IFNA(INDEX('Data PADD 3'!$A$7:$B$500,MATCH(DATE('PADD 3 graphs'!E$4,MONTH('PADD 3 graphs'!$A350),DAY('PADD 3 graphs'!$A350)),'Data PADD 3'!$A$8:$A$278,0), MATCH('PADD 3 graphs'!$B$3,'Data PADD 3'!$A$4:$T$4,0)),E349)</f>
        <v>20757</v>
      </c>
      <c r="F350" s="7">
        <f>_xlfn.IFNA(INDEX('Data PADD 3'!$A$7:$B$500,MATCH(DATE('PADD 3 graphs'!F$4,MONTH('PADD 3 graphs'!$A350),DAY('PADD 3 graphs'!$A350)),'Data PADD 3'!$A$8:$A$278,0), MATCH('PADD 3 graphs'!$B$3,'Data PADD 3'!$A$4:$T$4,0)),F349)</f>
        <v>16680</v>
      </c>
      <c r="G350" s="12">
        <f>_xlfn.IFNA(INDEX('Data PADD 3'!$A$8:$B$500,MATCH(DATE('PADD 3 graphs'!G$4,MONTH('PADD 3 graphs'!$A350),DAY('PADD 3 graphs'!$A350)),'Data PADD 3'!$A$8:$A$278,0), MATCH('PADD 3 graphs'!$B$3,'Data PADD 3'!$A$4:$T$4,0)),G349)</f>
        <v>12155</v>
      </c>
      <c r="H350" s="12">
        <f t="shared" si="15"/>
        <v>15396</v>
      </c>
      <c r="I350" s="7">
        <f t="shared" si="16"/>
        <v>20757</v>
      </c>
      <c r="J350" s="7">
        <f t="shared" si="17"/>
        <v>5361</v>
      </c>
    </row>
    <row r="351" spans="1:10">
      <c r="A351" s="9">
        <v>45311</v>
      </c>
      <c r="B351" s="7">
        <f>_xlfn.IFNA(INDEX('Data PADD 3'!$A$7:$B$500,MATCH(DATE('PADD 3 graphs'!B$4,MONTH('PADD 3 graphs'!$A351),DAY('PADD 3 graphs'!$A351)),'Data PADD 3'!$A$8:$A$278,0), MATCH('PADD 3 graphs'!$B$3,'Data PADD 3'!$A$4:$T$4,0)),B350)</f>
        <v>20197</v>
      </c>
      <c r="C351" s="7">
        <f>_xlfn.IFNA(INDEX('Data PADD 3'!$A$7:$B$500,MATCH(DATE('PADD 3 graphs'!C$4,MONTH('PADD 3 graphs'!$A351),DAY('PADD 3 graphs'!$A351)),'Data PADD 3'!$A$8:$A$278,0), MATCH('PADD 3 graphs'!$B$3,'Data PADD 3'!$A$4:$T$4,0)),C350)</f>
        <v>17805</v>
      </c>
      <c r="D351" s="7">
        <f>_xlfn.IFNA(INDEX('Data PADD 3'!$A$7:$B$500,MATCH(DATE('PADD 3 graphs'!D$4,MONTH('PADD 3 graphs'!$A351),DAY('PADD 3 graphs'!$A351)),'Data PADD 3'!$A$8:$A$278,0), MATCH('PADD 3 graphs'!$B$3,'Data PADD 3'!$A$4:$T$4,0)),D350)</f>
        <v>15396</v>
      </c>
      <c r="E351" s="7">
        <f>_xlfn.IFNA(INDEX('Data PADD 3'!$A$7:$B$500,MATCH(DATE('PADD 3 graphs'!E$4,MONTH('PADD 3 graphs'!$A351),DAY('PADD 3 graphs'!$A351)),'Data PADD 3'!$A$8:$A$278,0), MATCH('PADD 3 graphs'!$B$3,'Data PADD 3'!$A$4:$T$4,0)),E350)</f>
        <v>19106</v>
      </c>
      <c r="F351" s="7">
        <f>_xlfn.IFNA(INDEX('Data PADD 3'!$A$7:$B$500,MATCH(DATE('PADD 3 graphs'!F$4,MONTH('PADD 3 graphs'!$A351),DAY('PADD 3 graphs'!$A351)),'Data PADD 3'!$A$8:$A$278,0), MATCH('PADD 3 graphs'!$B$3,'Data PADD 3'!$A$4:$T$4,0)),F350)</f>
        <v>16680</v>
      </c>
      <c r="G351" s="12">
        <f>_xlfn.IFNA(INDEX('Data PADD 3'!$A$8:$B$500,MATCH(DATE('PADD 3 graphs'!G$4,MONTH('PADD 3 graphs'!$A351),DAY('PADD 3 graphs'!$A351)),'Data PADD 3'!$A$8:$A$278,0), MATCH('PADD 3 graphs'!$B$3,'Data PADD 3'!$A$4:$T$4,0)),G350)</f>
        <v>12155</v>
      </c>
      <c r="H351" s="12">
        <f t="shared" si="15"/>
        <v>15396</v>
      </c>
      <c r="I351" s="7">
        <f t="shared" si="16"/>
        <v>20197</v>
      </c>
      <c r="J351" s="7">
        <f t="shared" si="17"/>
        <v>4801</v>
      </c>
    </row>
    <row r="352" spans="1:10">
      <c r="A352" s="9">
        <v>45310</v>
      </c>
      <c r="B352" s="7">
        <f>_xlfn.IFNA(INDEX('Data PADD 3'!$A$7:$B$500,MATCH(DATE('PADD 3 graphs'!B$4,MONTH('PADD 3 graphs'!$A352),DAY('PADD 3 graphs'!$A352)),'Data PADD 3'!$A$8:$A$278,0), MATCH('PADD 3 graphs'!$B$3,'Data PADD 3'!$A$4:$T$4,0)),B351)</f>
        <v>20197</v>
      </c>
      <c r="C352" s="7">
        <f>_xlfn.IFNA(INDEX('Data PADD 3'!$A$7:$B$500,MATCH(DATE('PADD 3 graphs'!C$4,MONTH('PADD 3 graphs'!$A352),DAY('PADD 3 graphs'!$A352)),'Data PADD 3'!$A$8:$A$278,0), MATCH('PADD 3 graphs'!$B$3,'Data PADD 3'!$A$4:$T$4,0)),C351)</f>
        <v>17805</v>
      </c>
      <c r="D352" s="7">
        <f>_xlfn.IFNA(INDEX('Data PADD 3'!$A$7:$B$500,MATCH(DATE('PADD 3 graphs'!D$4,MONTH('PADD 3 graphs'!$A352),DAY('PADD 3 graphs'!$A352)),'Data PADD 3'!$A$8:$A$278,0), MATCH('PADD 3 graphs'!$B$3,'Data PADD 3'!$A$4:$T$4,0)),D351)</f>
        <v>15396</v>
      </c>
      <c r="E352" s="7">
        <f>_xlfn.IFNA(INDEX('Data PADD 3'!$A$7:$B$500,MATCH(DATE('PADD 3 graphs'!E$4,MONTH('PADD 3 graphs'!$A352),DAY('PADD 3 graphs'!$A352)),'Data PADD 3'!$A$8:$A$278,0), MATCH('PADD 3 graphs'!$B$3,'Data PADD 3'!$A$4:$T$4,0)),E351)</f>
        <v>19106</v>
      </c>
      <c r="F352" s="7">
        <f>_xlfn.IFNA(INDEX('Data PADD 3'!$A$7:$B$500,MATCH(DATE('PADD 3 graphs'!F$4,MONTH('PADD 3 graphs'!$A352),DAY('PADD 3 graphs'!$A352)),'Data PADD 3'!$A$8:$A$278,0), MATCH('PADD 3 graphs'!$B$3,'Data PADD 3'!$A$4:$T$4,0)),F351)</f>
        <v>16379</v>
      </c>
      <c r="G352" s="12">
        <f>_xlfn.IFNA(INDEX('Data PADD 3'!$A$8:$B$500,MATCH(DATE('PADD 3 graphs'!G$4,MONTH('PADD 3 graphs'!$A352),DAY('PADD 3 graphs'!$A352)),'Data PADD 3'!$A$8:$A$278,0), MATCH('PADD 3 graphs'!$B$3,'Data PADD 3'!$A$4:$T$4,0)),G351)</f>
        <v>12155</v>
      </c>
      <c r="H352" s="12">
        <f t="shared" si="15"/>
        <v>15396</v>
      </c>
      <c r="I352" s="7">
        <f t="shared" si="16"/>
        <v>20197</v>
      </c>
      <c r="J352" s="7">
        <f t="shared" si="17"/>
        <v>4801</v>
      </c>
    </row>
    <row r="353" spans="1:10">
      <c r="A353" s="9">
        <v>45309</v>
      </c>
      <c r="B353" s="7">
        <f>_xlfn.IFNA(INDEX('Data PADD 3'!$A$7:$B$500,MATCH(DATE('PADD 3 graphs'!B$4,MONTH('PADD 3 graphs'!$A353),DAY('PADD 3 graphs'!$A353)),'Data PADD 3'!$A$8:$A$278,0), MATCH('PADD 3 graphs'!$B$3,'Data PADD 3'!$A$4:$T$4,0)),B352)</f>
        <v>20197</v>
      </c>
      <c r="C353" s="7">
        <f>_xlfn.IFNA(INDEX('Data PADD 3'!$A$7:$B$500,MATCH(DATE('PADD 3 graphs'!C$4,MONTH('PADD 3 graphs'!$A353),DAY('PADD 3 graphs'!$A353)),'Data PADD 3'!$A$8:$A$278,0), MATCH('PADD 3 graphs'!$B$3,'Data PADD 3'!$A$4:$T$4,0)),C352)</f>
        <v>17805</v>
      </c>
      <c r="D353" s="7">
        <f>_xlfn.IFNA(INDEX('Data PADD 3'!$A$7:$B$500,MATCH(DATE('PADD 3 graphs'!D$4,MONTH('PADD 3 graphs'!$A353),DAY('PADD 3 graphs'!$A353)),'Data PADD 3'!$A$8:$A$278,0), MATCH('PADD 3 graphs'!$B$3,'Data PADD 3'!$A$4:$T$4,0)),D352)</f>
        <v>15396</v>
      </c>
      <c r="E353" s="7">
        <f>_xlfn.IFNA(INDEX('Data PADD 3'!$A$7:$B$500,MATCH(DATE('PADD 3 graphs'!E$4,MONTH('PADD 3 graphs'!$A353),DAY('PADD 3 graphs'!$A353)),'Data PADD 3'!$A$8:$A$278,0), MATCH('PADD 3 graphs'!$B$3,'Data PADD 3'!$A$4:$T$4,0)),E352)</f>
        <v>19106</v>
      </c>
      <c r="F353" s="7">
        <f>_xlfn.IFNA(INDEX('Data PADD 3'!$A$7:$B$500,MATCH(DATE('PADD 3 graphs'!F$4,MONTH('PADD 3 graphs'!$A353),DAY('PADD 3 graphs'!$A353)),'Data PADD 3'!$A$8:$A$278,0), MATCH('PADD 3 graphs'!$B$3,'Data PADD 3'!$A$4:$T$4,0)),F352)</f>
        <v>16379</v>
      </c>
      <c r="G353" s="12">
        <f>_xlfn.IFNA(INDEX('Data PADD 3'!$A$8:$B$500,MATCH(DATE('PADD 3 graphs'!G$4,MONTH('PADD 3 graphs'!$A353),DAY('PADD 3 graphs'!$A353)),'Data PADD 3'!$A$8:$A$278,0), MATCH('PADD 3 graphs'!$B$3,'Data PADD 3'!$A$4:$T$4,0)),G352)</f>
        <v>12155</v>
      </c>
      <c r="H353" s="12">
        <f t="shared" si="15"/>
        <v>15396</v>
      </c>
      <c r="I353" s="7">
        <f t="shared" si="16"/>
        <v>20197</v>
      </c>
      <c r="J353" s="7">
        <f t="shared" si="17"/>
        <v>4801</v>
      </c>
    </row>
    <row r="354" spans="1:10">
      <c r="A354" s="9">
        <v>45308</v>
      </c>
      <c r="B354" s="7">
        <f>_xlfn.IFNA(INDEX('Data PADD 3'!$A$7:$B$500,MATCH(DATE('PADD 3 graphs'!B$4,MONTH('PADD 3 graphs'!$A354),DAY('PADD 3 graphs'!$A354)),'Data PADD 3'!$A$8:$A$278,0), MATCH('PADD 3 graphs'!$B$3,'Data PADD 3'!$A$4:$T$4,0)),B353)</f>
        <v>20197</v>
      </c>
      <c r="C354" s="7">
        <f>_xlfn.IFNA(INDEX('Data PADD 3'!$A$7:$B$500,MATCH(DATE('PADD 3 graphs'!C$4,MONTH('PADD 3 graphs'!$A354),DAY('PADD 3 graphs'!$A354)),'Data PADD 3'!$A$8:$A$278,0), MATCH('PADD 3 graphs'!$B$3,'Data PADD 3'!$A$4:$T$4,0)),C353)</f>
        <v>17805</v>
      </c>
      <c r="D354" s="7">
        <f>_xlfn.IFNA(INDEX('Data PADD 3'!$A$7:$B$500,MATCH(DATE('PADD 3 graphs'!D$4,MONTH('PADD 3 graphs'!$A354),DAY('PADD 3 graphs'!$A354)),'Data PADD 3'!$A$8:$A$278,0), MATCH('PADD 3 graphs'!$B$3,'Data PADD 3'!$A$4:$T$4,0)),D353)</f>
        <v>15396</v>
      </c>
      <c r="E354" s="7">
        <f>_xlfn.IFNA(INDEX('Data PADD 3'!$A$7:$B$500,MATCH(DATE('PADD 3 graphs'!E$4,MONTH('PADD 3 graphs'!$A354),DAY('PADD 3 graphs'!$A354)),'Data PADD 3'!$A$8:$A$278,0), MATCH('PADD 3 graphs'!$B$3,'Data PADD 3'!$A$4:$T$4,0)),E353)</f>
        <v>19106</v>
      </c>
      <c r="F354" s="7">
        <f>_xlfn.IFNA(INDEX('Data PADD 3'!$A$7:$B$500,MATCH(DATE('PADD 3 graphs'!F$4,MONTH('PADD 3 graphs'!$A354),DAY('PADD 3 graphs'!$A354)),'Data PADD 3'!$A$8:$A$278,0), MATCH('PADD 3 graphs'!$B$3,'Data PADD 3'!$A$4:$T$4,0)),F353)</f>
        <v>16379</v>
      </c>
      <c r="G354" s="12">
        <f>_xlfn.IFNA(INDEX('Data PADD 3'!$A$8:$B$500,MATCH(DATE('PADD 3 graphs'!G$4,MONTH('PADD 3 graphs'!$A354),DAY('PADD 3 graphs'!$A354)),'Data PADD 3'!$A$8:$A$278,0), MATCH('PADD 3 graphs'!$B$3,'Data PADD 3'!$A$4:$T$4,0)),G353)</f>
        <v>13206</v>
      </c>
      <c r="H354" s="12">
        <f t="shared" si="15"/>
        <v>15396</v>
      </c>
      <c r="I354" s="7">
        <f t="shared" si="16"/>
        <v>20197</v>
      </c>
      <c r="J354" s="7">
        <f t="shared" si="17"/>
        <v>4801</v>
      </c>
    </row>
    <row r="355" spans="1:10">
      <c r="A355" s="9">
        <v>45307</v>
      </c>
      <c r="B355" s="7">
        <f>_xlfn.IFNA(INDEX('Data PADD 3'!$A$7:$B$500,MATCH(DATE('PADD 3 graphs'!B$4,MONTH('PADD 3 graphs'!$A355),DAY('PADD 3 graphs'!$A355)),'Data PADD 3'!$A$8:$A$278,0), MATCH('PADD 3 graphs'!$B$3,'Data PADD 3'!$A$4:$T$4,0)),B354)</f>
        <v>20197</v>
      </c>
      <c r="C355" s="7">
        <f>_xlfn.IFNA(INDEX('Data PADD 3'!$A$7:$B$500,MATCH(DATE('PADD 3 graphs'!C$4,MONTH('PADD 3 graphs'!$A355),DAY('PADD 3 graphs'!$A355)),'Data PADD 3'!$A$8:$A$278,0), MATCH('PADD 3 graphs'!$B$3,'Data PADD 3'!$A$4:$T$4,0)),C354)</f>
        <v>17805</v>
      </c>
      <c r="D355" s="7">
        <f>_xlfn.IFNA(INDEX('Data PADD 3'!$A$7:$B$500,MATCH(DATE('PADD 3 graphs'!D$4,MONTH('PADD 3 graphs'!$A355),DAY('PADD 3 graphs'!$A355)),'Data PADD 3'!$A$8:$A$278,0), MATCH('PADD 3 graphs'!$B$3,'Data PADD 3'!$A$4:$T$4,0)),D354)</f>
        <v>15396</v>
      </c>
      <c r="E355" s="7">
        <f>_xlfn.IFNA(INDEX('Data PADD 3'!$A$7:$B$500,MATCH(DATE('PADD 3 graphs'!E$4,MONTH('PADD 3 graphs'!$A355),DAY('PADD 3 graphs'!$A355)),'Data PADD 3'!$A$8:$A$278,0), MATCH('PADD 3 graphs'!$B$3,'Data PADD 3'!$A$4:$T$4,0)),E354)</f>
        <v>19106</v>
      </c>
      <c r="F355" s="7">
        <f>_xlfn.IFNA(INDEX('Data PADD 3'!$A$7:$B$500,MATCH(DATE('PADD 3 graphs'!F$4,MONTH('PADD 3 graphs'!$A355),DAY('PADD 3 graphs'!$A355)),'Data PADD 3'!$A$8:$A$278,0), MATCH('PADD 3 graphs'!$B$3,'Data PADD 3'!$A$4:$T$4,0)),F354)</f>
        <v>16379</v>
      </c>
      <c r="G355" s="12">
        <f>_xlfn.IFNA(INDEX('Data PADD 3'!$A$8:$B$500,MATCH(DATE('PADD 3 graphs'!G$4,MONTH('PADD 3 graphs'!$A355),DAY('PADD 3 graphs'!$A355)),'Data PADD 3'!$A$8:$A$278,0), MATCH('PADD 3 graphs'!$B$3,'Data PADD 3'!$A$4:$T$4,0)),G354)</f>
        <v>13206</v>
      </c>
      <c r="H355" s="12">
        <f t="shared" si="15"/>
        <v>15396</v>
      </c>
      <c r="I355" s="7">
        <f t="shared" si="16"/>
        <v>20197</v>
      </c>
      <c r="J355" s="7">
        <f t="shared" si="17"/>
        <v>4801</v>
      </c>
    </row>
    <row r="356" spans="1:10">
      <c r="A356" s="9">
        <v>45306</v>
      </c>
      <c r="B356" s="7">
        <f>_xlfn.IFNA(INDEX('Data PADD 3'!$A$7:$B$500,MATCH(DATE('PADD 3 graphs'!B$4,MONTH('PADD 3 graphs'!$A356),DAY('PADD 3 graphs'!$A356)),'Data PADD 3'!$A$8:$A$278,0), MATCH('PADD 3 graphs'!$B$3,'Data PADD 3'!$A$4:$T$4,0)),B355)</f>
        <v>20197</v>
      </c>
      <c r="C356" s="7">
        <f>_xlfn.IFNA(INDEX('Data PADD 3'!$A$7:$B$500,MATCH(DATE('PADD 3 graphs'!C$4,MONTH('PADD 3 graphs'!$A356),DAY('PADD 3 graphs'!$A356)),'Data PADD 3'!$A$8:$A$278,0), MATCH('PADD 3 graphs'!$B$3,'Data PADD 3'!$A$4:$T$4,0)),C355)</f>
        <v>17709</v>
      </c>
      <c r="D356" s="7">
        <f>_xlfn.IFNA(INDEX('Data PADD 3'!$A$7:$B$500,MATCH(DATE('PADD 3 graphs'!D$4,MONTH('PADD 3 graphs'!$A356),DAY('PADD 3 graphs'!$A356)),'Data PADD 3'!$A$8:$A$278,0), MATCH('PADD 3 graphs'!$B$3,'Data PADD 3'!$A$4:$T$4,0)),D355)</f>
        <v>15396</v>
      </c>
      <c r="E356" s="7">
        <f>_xlfn.IFNA(INDEX('Data PADD 3'!$A$7:$B$500,MATCH(DATE('PADD 3 graphs'!E$4,MONTH('PADD 3 graphs'!$A356),DAY('PADD 3 graphs'!$A356)),'Data PADD 3'!$A$8:$A$278,0), MATCH('PADD 3 graphs'!$B$3,'Data PADD 3'!$A$4:$T$4,0)),E355)</f>
        <v>19106</v>
      </c>
      <c r="F356" s="7">
        <f>_xlfn.IFNA(INDEX('Data PADD 3'!$A$7:$B$500,MATCH(DATE('PADD 3 graphs'!F$4,MONTH('PADD 3 graphs'!$A356),DAY('PADD 3 graphs'!$A356)),'Data PADD 3'!$A$8:$A$278,0), MATCH('PADD 3 graphs'!$B$3,'Data PADD 3'!$A$4:$T$4,0)),F355)</f>
        <v>16379</v>
      </c>
      <c r="G356" s="12">
        <f>_xlfn.IFNA(INDEX('Data PADD 3'!$A$8:$B$500,MATCH(DATE('PADD 3 graphs'!G$4,MONTH('PADD 3 graphs'!$A356),DAY('PADD 3 graphs'!$A356)),'Data PADD 3'!$A$8:$A$278,0), MATCH('PADD 3 graphs'!$B$3,'Data PADD 3'!$A$4:$T$4,0)),G355)</f>
        <v>13206</v>
      </c>
      <c r="H356" s="12">
        <f t="shared" si="15"/>
        <v>15396</v>
      </c>
      <c r="I356" s="7">
        <f t="shared" si="16"/>
        <v>20197</v>
      </c>
      <c r="J356" s="7">
        <f t="shared" si="17"/>
        <v>4801</v>
      </c>
    </row>
    <row r="357" spans="1:10">
      <c r="A357" s="9">
        <v>45305</v>
      </c>
      <c r="B357" s="7">
        <f>_xlfn.IFNA(INDEX('Data PADD 3'!$A$7:$B$500,MATCH(DATE('PADD 3 graphs'!B$4,MONTH('PADD 3 graphs'!$A357),DAY('PADD 3 graphs'!$A357)),'Data PADD 3'!$A$8:$A$278,0), MATCH('PADD 3 graphs'!$B$3,'Data PADD 3'!$A$4:$T$4,0)),B356)</f>
        <v>20197</v>
      </c>
      <c r="C357" s="7">
        <f>_xlfn.IFNA(INDEX('Data PADD 3'!$A$7:$B$500,MATCH(DATE('PADD 3 graphs'!C$4,MONTH('PADD 3 graphs'!$A357),DAY('PADD 3 graphs'!$A357)),'Data PADD 3'!$A$8:$A$278,0), MATCH('PADD 3 graphs'!$B$3,'Data PADD 3'!$A$4:$T$4,0)),C356)</f>
        <v>17709</v>
      </c>
      <c r="D357" s="7">
        <f>_xlfn.IFNA(INDEX('Data PADD 3'!$A$7:$B$500,MATCH(DATE('PADD 3 graphs'!D$4,MONTH('PADD 3 graphs'!$A357),DAY('PADD 3 graphs'!$A357)),'Data PADD 3'!$A$8:$A$278,0), MATCH('PADD 3 graphs'!$B$3,'Data PADD 3'!$A$4:$T$4,0)),D356)</f>
        <v>15672</v>
      </c>
      <c r="E357" s="7">
        <f>_xlfn.IFNA(INDEX('Data PADD 3'!$A$7:$B$500,MATCH(DATE('PADD 3 graphs'!E$4,MONTH('PADD 3 graphs'!$A357),DAY('PADD 3 graphs'!$A357)),'Data PADD 3'!$A$8:$A$278,0), MATCH('PADD 3 graphs'!$B$3,'Data PADD 3'!$A$4:$T$4,0)),E356)</f>
        <v>19106</v>
      </c>
      <c r="F357" s="7">
        <f>_xlfn.IFNA(INDEX('Data PADD 3'!$A$7:$B$500,MATCH(DATE('PADD 3 graphs'!F$4,MONTH('PADD 3 graphs'!$A357),DAY('PADD 3 graphs'!$A357)),'Data PADD 3'!$A$8:$A$278,0), MATCH('PADD 3 graphs'!$B$3,'Data PADD 3'!$A$4:$T$4,0)),F356)</f>
        <v>16379</v>
      </c>
      <c r="G357" s="12">
        <f>_xlfn.IFNA(INDEX('Data PADD 3'!$A$8:$B$500,MATCH(DATE('PADD 3 graphs'!G$4,MONTH('PADD 3 graphs'!$A357),DAY('PADD 3 graphs'!$A357)),'Data PADD 3'!$A$8:$A$278,0), MATCH('PADD 3 graphs'!$B$3,'Data PADD 3'!$A$4:$T$4,0)),G356)</f>
        <v>13206</v>
      </c>
      <c r="H357" s="12">
        <f t="shared" si="15"/>
        <v>15672</v>
      </c>
      <c r="I357" s="7">
        <f t="shared" si="16"/>
        <v>20197</v>
      </c>
      <c r="J357" s="7">
        <f t="shared" si="17"/>
        <v>4525</v>
      </c>
    </row>
    <row r="358" spans="1:10">
      <c r="A358" s="9">
        <v>45304</v>
      </c>
      <c r="B358" s="7">
        <f>_xlfn.IFNA(INDEX('Data PADD 3'!$A$7:$B$500,MATCH(DATE('PADD 3 graphs'!B$4,MONTH('PADD 3 graphs'!$A358),DAY('PADD 3 graphs'!$A358)),'Data PADD 3'!$A$8:$A$278,0), MATCH('PADD 3 graphs'!$B$3,'Data PADD 3'!$A$4:$T$4,0)),B357)</f>
        <v>20197</v>
      </c>
      <c r="C358" s="7">
        <f>_xlfn.IFNA(INDEX('Data PADD 3'!$A$7:$B$500,MATCH(DATE('PADD 3 graphs'!C$4,MONTH('PADD 3 graphs'!$A358),DAY('PADD 3 graphs'!$A358)),'Data PADD 3'!$A$8:$A$278,0), MATCH('PADD 3 graphs'!$B$3,'Data PADD 3'!$A$4:$T$4,0)),C357)</f>
        <v>17709</v>
      </c>
      <c r="D358" s="7">
        <f>_xlfn.IFNA(INDEX('Data PADD 3'!$A$7:$B$500,MATCH(DATE('PADD 3 graphs'!D$4,MONTH('PADD 3 graphs'!$A358),DAY('PADD 3 graphs'!$A358)),'Data PADD 3'!$A$8:$A$278,0), MATCH('PADD 3 graphs'!$B$3,'Data PADD 3'!$A$4:$T$4,0)),D357)</f>
        <v>15672</v>
      </c>
      <c r="E358" s="7">
        <f>_xlfn.IFNA(INDEX('Data PADD 3'!$A$7:$B$500,MATCH(DATE('PADD 3 graphs'!E$4,MONTH('PADD 3 graphs'!$A358),DAY('PADD 3 graphs'!$A358)),'Data PADD 3'!$A$8:$A$278,0), MATCH('PADD 3 graphs'!$B$3,'Data PADD 3'!$A$4:$T$4,0)),E357)</f>
        <v>19315</v>
      </c>
      <c r="F358" s="7">
        <f>_xlfn.IFNA(INDEX('Data PADD 3'!$A$7:$B$500,MATCH(DATE('PADD 3 graphs'!F$4,MONTH('PADD 3 graphs'!$A358),DAY('PADD 3 graphs'!$A358)),'Data PADD 3'!$A$8:$A$278,0), MATCH('PADD 3 graphs'!$B$3,'Data PADD 3'!$A$4:$T$4,0)),F357)</f>
        <v>16379</v>
      </c>
      <c r="G358" s="12">
        <f>_xlfn.IFNA(INDEX('Data PADD 3'!$A$8:$B$500,MATCH(DATE('PADD 3 graphs'!G$4,MONTH('PADD 3 graphs'!$A358),DAY('PADD 3 graphs'!$A358)),'Data PADD 3'!$A$8:$A$278,0), MATCH('PADD 3 graphs'!$B$3,'Data PADD 3'!$A$4:$T$4,0)),G357)</f>
        <v>13206</v>
      </c>
      <c r="H358" s="12">
        <f t="shared" si="15"/>
        <v>15672</v>
      </c>
      <c r="I358" s="7">
        <f t="shared" si="16"/>
        <v>20197</v>
      </c>
      <c r="J358" s="7">
        <f t="shared" si="17"/>
        <v>4525</v>
      </c>
    </row>
    <row r="359" spans="1:10">
      <c r="A359" s="9">
        <v>45303</v>
      </c>
      <c r="B359" s="7">
        <f>_xlfn.IFNA(INDEX('Data PADD 3'!$A$7:$B$500,MATCH(DATE('PADD 3 graphs'!B$4,MONTH('PADD 3 graphs'!$A359),DAY('PADD 3 graphs'!$A359)),'Data PADD 3'!$A$8:$A$278,0), MATCH('PADD 3 graphs'!$B$3,'Data PADD 3'!$A$4:$T$4,0)),B358)</f>
        <v>20197</v>
      </c>
      <c r="C359" s="7">
        <f>_xlfn.IFNA(INDEX('Data PADD 3'!$A$7:$B$500,MATCH(DATE('PADD 3 graphs'!C$4,MONTH('PADD 3 graphs'!$A359),DAY('PADD 3 graphs'!$A359)),'Data PADD 3'!$A$8:$A$278,0), MATCH('PADD 3 graphs'!$B$3,'Data PADD 3'!$A$4:$T$4,0)),C358)</f>
        <v>17709</v>
      </c>
      <c r="D359" s="7">
        <f>_xlfn.IFNA(INDEX('Data PADD 3'!$A$7:$B$500,MATCH(DATE('PADD 3 graphs'!D$4,MONTH('PADD 3 graphs'!$A359),DAY('PADD 3 graphs'!$A359)),'Data PADD 3'!$A$8:$A$278,0), MATCH('PADD 3 graphs'!$B$3,'Data PADD 3'!$A$4:$T$4,0)),D358)</f>
        <v>15672</v>
      </c>
      <c r="E359" s="7">
        <f>_xlfn.IFNA(INDEX('Data PADD 3'!$A$7:$B$500,MATCH(DATE('PADD 3 graphs'!E$4,MONTH('PADD 3 graphs'!$A359),DAY('PADD 3 graphs'!$A359)),'Data PADD 3'!$A$8:$A$278,0), MATCH('PADD 3 graphs'!$B$3,'Data PADD 3'!$A$4:$T$4,0)),E358)</f>
        <v>19315</v>
      </c>
      <c r="F359" s="7">
        <f>_xlfn.IFNA(INDEX('Data PADD 3'!$A$7:$B$500,MATCH(DATE('PADD 3 graphs'!F$4,MONTH('PADD 3 graphs'!$A359),DAY('PADD 3 graphs'!$A359)),'Data PADD 3'!$A$8:$A$278,0), MATCH('PADD 3 graphs'!$B$3,'Data PADD 3'!$A$4:$T$4,0)),F358)</f>
        <v>15785</v>
      </c>
      <c r="G359" s="12">
        <f>_xlfn.IFNA(INDEX('Data PADD 3'!$A$8:$B$500,MATCH(DATE('PADD 3 graphs'!G$4,MONTH('PADD 3 graphs'!$A359),DAY('PADD 3 graphs'!$A359)),'Data PADD 3'!$A$8:$A$278,0), MATCH('PADD 3 graphs'!$B$3,'Data PADD 3'!$A$4:$T$4,0)),G358)</f>
        <v>13206</v>
      </c>
      <c r="H359" s="12">
        <f t="shared" si="15"/>
        <v>15672</v>
      </c>
      <c r="I359" s="7">
        <f t="shared" si="16"/>
        <v>20197</v>
      </c>
      <c r="J359" s="7">
        <f t="shared" si="17"/>
        <v>4525</v>
      </c>
    </row>
    <row r="360" spans="1:10">
      <c r="A360" s="9">
        <v>45302</v>
      </c>
      <c r="B360" s="7">
        <f>_xlfn.IFNA(INDEX('Data PADD 3'!$A$7:$B$500,MATCH(DATE('PADD 3 graphs'!B$4,MONTH('PADD 3 graphs'!$A360),DAY('PADD 3 graphs'!$A360)),'Data PADD 3'!$A$8:$A$278,0), MATCH('PADD 3 graphs'!$B$3,'Data PADD 3'!$A$4:$T$4,0)),B359)</f>
        <v>20197</v>
      </c>
      <c r="C360" s="7">
        <f>_xlfn.IFNA(INDEX('Data PADD 3'!$A$7:$B$500,MATCH(DATE('PADD 3 graphs'!C$4,MONTH('PADD 3 graphs'!$A360),DAY('PADD 3 graphs'!$A360)),'Data PADD 3'!$A$8:$A$278,0), MATCH('PADD 3 graphs'!$B$3,'Data PADD 3'!$A$4:$T$4,0)),C359)</f>
        <v>17709</v>
      </c>
      <c r="D360" s="7">
        <f>_xlfn.IFNA(INDEX('Data PADD 3'!$A$7:$B$500,MATCH(DATE('PADD 3 graphs'!D$4,MONTH('PADD 3 graphs'!$A360),DAY('PADD 3 graphs'!$A360)),'Data PADD 3'!$A$8:$A$278,0), MATCH('PADD 3 graphs'!$B$3,'Data PADD 3'!$A$4:$T$4,0)),D359)</f>
        <v>15672</v>
      </c>
      <c r="E360" s="7">
        <f>_xlfn.IFNA(INDEX('Data PADD 3'!$A$7:$B$500,MATCH(DATE('PADD 3 graphs'!E$4,MONTH('PADD 3 graphs'!$A360),DAY('PADD 3 graphs'!$A360)),'Data PADD 3'!$A$8:$A$278,0), MATCH('PADD 3 graphs'!$B$3,'Data PADD 3'!$A$4:$T$4,0)),E359)</f>
        <v>19315</v>
      </c>
      <c r="F360" s="7">
        <f>_xlfn.IFNA(INDEX('Data PADD 3'!$A$7:$B$500,MATCH(DATE('PADD 3 graphs'!F$4,MONTH('PADD 3 graphs'!$A360),DAY('PADD 3 graphs'!$A360)),'Data PADD 3'!$A$8:$A$278,0), MATCH('PADD 3 graphs'!$B$3,'Data PADD 3'!$A$4:$T$4,0)),F359)</f>
        <v>15785</v>
      </c>
      <c r="G360" s="12">
        <f>_xlfn.IFNA(INDEX('Data PADD 3'!$A$8:$B$500,MATCH(DATE('PADD 3 graphs'!G$4,MONTH('PADD 3 graphs'!$A360),DAY('PADD 3 graphs'!$A360)),'Data PADD 3'!$A$8:$A$278,0), MATCH('PADD 3 graphs'!$B$3,'Data PADD 3'!$A$4:$T$4,0)),G359)</f>
        <v>13206</v>
      </c>
      <c r="H360" s="12">
        <f t="shared" si="15"/>
        <v>15672</v>
      </c>
      <c r="I360" s="7">
        <f t="shared" si="16"/>
        <v>20197</v>
      </c>
      <c r="J360" s="7">
        <f t="shared" si="17"/>
        <v>4525</v>
      </c>
    </row>
    <row r="361" spans="1:10">
      <c r="A361" s="9">
        <v>45301</v>
      </c>
      <c r="B361" s="7">
        <f>_xlfn.IFNA(INDEX('Data PADD 3'!$A$7:$B$500,MATCH(DATE('PADD 3 graphs'!B$4,MONTH('PADD 3 graphs'!$A361),DAY('PADD 3 graphs'!$A361)),'Data PADD 3'!$A$8:$A$278,0), MATCH('PADD 3 graphs'!$B$3,'Data PADD 3'!$A$4:$T$4,0)),B360)</f>
        <v>20197</v>
      </c>
      <c r="C361" s="7">
        <f>_xlfn.IFNA(INDEX('Data PADD 3'!$A$7:$B$500,MATCH(DATE('PADD 3 graphs'!C$4,MONTH('PADD 3 graphs'!$A361),DAY('PADD 3 graphs'!$A361)),'Data PADD 3'!$A$8:$A$278,0), MATCH('PADD 3 graphs'!$B$3,'Data PADD 3'!$A$4:$T$4,0)),C360)</f>
        <v>17709</v>
      </c>
      <c r="D361" s="7">
        <f>_xlfn.IFNA(INDEX('Data PADD 3'!$A$7:$B$500,MATCH(DATE('PADD 3 graphs'!D$4,MONTH('PADD 3 graphs'!$A361),DAY('PADD 3 graphs'!$A361)),'Data PADD 3'!$A$8:$A$278,0), MATCH('PADD 3 graphs'!$B$3,'Data PADD 3'!$A$4:$T$4,0)),D360)</f>
        <v>15672</v>
      </c>
      <c r="E361" s="7">
        <f>_xlfn.IFNA(INDEX('Data PADD 3'!$A$7:$B$500,MATCH(DATE('PADD 3 graphs'!E$4,MONTH('PADD 3 graphs'!$A361),DAY('PADD 3 graphs'!$A361)),'Data PADD 3'!$A$8:$A$278,0), MATCH('PADD 3 graphs'!$B$3,'Data PADD 3'!$A$4:$T$4,0)),E360)</f>
        <v>19315</v>
      </c>
      <c r="F361" s="7">
        <f>_xlfn.IFNA(INDEX('Data PADD 3'!$A$7:$B$500,MATCH(DATE('PADD 3 graphs'!F$4,MONTH('PADD 3 graphs'!$A361),DAY('PADD 3 graphs'!$A361)),'Data PADD 3'!$A$8:$A$278,0), MATCH('PADD 3 graphs'!$B$3,'Data PADD 3'!$A$4:$T$4,0)),F360)</f>
        <v>15785</v>
      </c>
      <c r="G361" s="12">
        <f>_xlfn.IFNA(INDEX('Data PADD 3'!$A$8:$B$500,MATCH(DATE('PADD 3 graphs'!G$4,MONTH('PADD 3 graphs'!$A361),DAY('PADD 3 graphs'!$A361)),'Data PADD 3'!$A$8:$A$278,0), MATCH('PADD 3 graphs'!$B$3,'Data PADD 3'!$A$4:$T$4,0)),G360)</f>
        <v>13370</v>
      </c>
      <c r="H361" s="12">
        <f t="shared" si="15"/>
        <v>15672</v>
      </c>
      <c r="I361" s="7">
        <f t="shared" si="16"/>
        <v>20197</v>
      </c>
      <c r="J361" s="7">
        <f t="shared" si="17"/>
        <v>4525</v>
      </c>
    </row>
    <row r="362" spans="1:10">
      <c r="A362" s="9">
        <v>45300</v>
      </c>
      <c r="B362" s="7">
        <f>_xlfn.IFNA(INDEX('Data PADD 3'!$A$7:$B$500,MATCH(DATE('PADD 3 graphs'!B$4,MONTH('PADD 3 graphs'!$A362),DAY('PADD 3 graphs'!$A362)),'Data PADD 3'!$A$8:$A$278,0), MATCH('PADD 3 graphs'!$B$3,'Data PADD 3'!$A$4:$T$4,0)),B361)</f>
        <v>20197</v>
      </c>
      <c r="C362" s="7">
        <f>_xlfn.IFNA(INDEX('Data PADD 3'!$A$7:$B$500,MATCH(DATE('PADD 3 graphs'!C$4,MONTH('PADD 3 graphs'!$A362),DAY('PADD 3 graphs'!$A362)),'Data PADD 3'!$A$8:$A$278,0), MATCH('PADD 3 graphs'!$B$3,'Data PADD 3'!$A$4:$T$4,0)),C361)</f>
        <v>17709</v>
      </c>
      <c r="D362" s="7">
        <f>_xlfn.IFNA(INDEX('Data PADD 3'!$A$7:$B$500,MATCH(DATE('PADD 3 graphs'!D$4,MONTH('PADD 3 graphs'!$A362),DAY('PADD 3 graphs'!$A362)),'Data PADD 3'!$A$8:$A$278,0), MATCH('PADD 3 graphs'!$B$3,'Data PADD 3'!$A$4:$T$4,0)),D361)</f>
        <v>15672</v>
      </c>
      <c r="E362" s="7">
        <f>_xlfn.IFNA(INDEX('Data PADD 3'!$A$7:$B$500,MATCH(DATE('PADD 3 graphs'!E$4,MONTH('PADD 3 graphs'!$A362),DAY('PADD 3 graphs'!$A362)),'Data PADD 3'!$A$8:$A$278,0), MATCH('PADD 3 graphs'!$B$3,'Data PADD 3'!$A$4:$T$4,0)),E361)</f>
        <v>19315</v>
      </c>
      <c r="F362" s="7">
        <f>_xlfn.IFNA(INDEX('Data PADD 3'!$A$7:$B$500,MATCH(DATE('PADD 3 graphs'!F$4,MONTH('PADD 3 graphs'!$A362),DAY('PADD 3 graphs'!$A362)),'Data PADD 3'!$A$8:$A$278,0), MATCH('PADD 3 graphs'!$B$3,'Data PADD 3'!$A$4:$T$4,0)),F361)</f>
        <v>15785</v>
      </c>
      <c r="G362" s="12">
        <f>_xlfn.IFNA(INDEX('Data PADD 3'!$A$8:$B$500,MATCH(DATE('PADD 3 graphs'!G$4,MONTH('PADD 3 graphs'!$A362),DAY('PADD 3 graphs'!$A362)),'Data PADD 3'!$A$8:$A$278,0), MATCH('PADD 3 graphs'!$B$3,'Data PADD 3'!$A$4:$T$4,0)),G361)</f>
        <v>13370</v>
      </c>
      <c r="H362" s="12">
        <f t="shared" si="15"/>
        <v>15672</v>
      </c>
      <c r="I362" s="7">
        <f t="shared" si="16"/>
        <v>20197</v>
      </c>
      <c r="J362" s="7">
        <f t="shared" si="17"/>
        <v>4525</v>
      </c>
    </row>
    <row r="363" spans="1:10">
      <c r="A363" s="9">
        <v>45299</v>
      </c>
      <c r="B363" s="7">
        <f>_xlfn.IFNA(INDEX('Data PADD 3'!$A$7:$B$500,MATCH(DATE('PADD 3 graphs'!B$4,MONTH('PADD 3 graphs'!$A363),DAY('PADD 3 graphs'!$A363)),'Data PADD 3'!$A$8:$A$278,0), MATCH('PADD 3 graphs'!$B$3,'Data PADD 3'!$A$4:$T$4,0)),B362)</f>
        <v>20197</v>
      </c>
      <c r="C363" s="7">
        <f>_xlfn.IFNA(INDEX('Data PADD 3'!$A$7:$B$500,MATCH(DATE('PADD 3 graphs'!C$4,MONTH('PADD 3 graphs'!$A363),DAY('PADD 3 graphs'!$A363)),'Data PADD 3'!$A$8:$A$278,0), MATCH('PADD 3 graphs'!$B$3,'Data PADD 3'!$A$4:$T$4,0)),C362)</f>
        <v>16845</v>
      </c>
      <c r="D363" s="7">
        <f>_xlfn.IFNA(INDEX('Data PADD 3'!$A$7:$B$500,MATCH(DATE('PADD 3 graphs'!D$4,MONTH('PADD 3 graphs'!$A363),DAY('PADD 3 graphs'!$A363)),'Data PADD 3'!$A$8:$A$278,0), MATCH('PADD 3 graphs'!$B$3,'Data PADD 3'!$A$4:$T$4,0)),D362)</f>
        <v>15672</v>
      </c>
      <c r="E363" s="7">
        <f>_xlfn.IFNA(INDEX('Data PADD 3'!$A$7:$B$500,MATCH(DATE('PADD 3 graphs'!E$4,MONTH('PADD 3 graphs'!$A363),DAY('PADD 3 graphs'!$A363)),'Data PADD 3'!$A$8:$A$278,0), MATCH('PADD 3 graphs'!$B$3,'Data PADD 3'!$A$4:$T$4,0)),E362)</f>
        <v>19315</v>
      </c>
      <c r="F363" s="7">
        <f>_xlfn.IFNA(INDEX('Data PADD 3'!$A$7:$B$500,MATCH(DATE('PADD 3 graphs'!F$4,MONTH('PADD 3 graphs'!$A363),DAY('PADD 3 graphs'!$A363)),'Data PADD 3'!$A$8:$A$278,0), MATCH('PADD 3 graphs'!$B$3,'Data PADD 3'!$A$4:$T$4,0)),F362)</f>
        <v>15785</v>
      </c>
      <c r="G363" s="12">
        <f>_xlfn.IFNA(INDEX('Data PADD 3'!$A$8:$B$500,MATCH(DATE('PADD 3 graphs'!G$4,MONTH('PADD 3 graphs'!$A363),DAY('PADD 3 graphs'!$A363)),'Data PADD 3'!$A$8:$A$278,0), MATCH('PADD 3 graphs'!$B$3,'Data PADD 3'!$A$4:$T$4,0)),G362)</f>
        <v>13370</v>
      </c>
      <c r="H363" s="12">
        <f t="shared" si="15"/>
        <v>15672</v>
      </c>
      <c r="I363" s="7">
        <f t="shared" si="16"/>
        <v>20197</v>
      </c>
      <c r="J363" s="7">
        <f t="shared" si="17"/>
        <v>4525</v>
      </c>
    </row>
    <row r="364" spans="1:10">
      <c r="A364" s="9">
        <v>45298</v>
      </c>
      <c r="B364" s="7">
        <f>_xlfn.IFNA(INDEX('Data PADD 3'!$A$7:$B$500,MATCH(DATE('PADD 3 graphs'!B$4,MONTH('PADD 3 graphs'!$A364),DAY('PADD 3 graphs'!$A364)),'Data PADD 3'!$A$8:$A$278,0), MATCH('PADD 3 graphs'!$B$3,'Data PADD 3'!$A$4:$T$4,0)),B363)</f>
        <v>20197</v>
      </c>
      <c r="C364" s="7">
        <f>_xlfn.IFNA(INDEX('Data PADD 3'!$A$7:$B$500,MATCH(DATE('PADD 3 graphs'!C$4,MONTH('PADD 3 graphs'!$A364),DAY('PADD 3 graphs'!$A364)),'Data PADD 3'!$A$8:$A$278,0), MATCH('PADD 3 graphs'!$B$3,'Data PADD 3'!$A$4:$T$4,0)),C363)</f>
        <v>16845</v>
      </c>
      <c r="D364" s="7">
        <f>_xlfn.IFNA(INDEX('Data PADD 3'!$A$7:$B$500,MATCH(DATE('PADD 3 graphs'!D$4,MONTH('PADD 3 graphs'!$A364),DAY('PADD 3 graphs'!$A364)),'Data PADD 3'!$A$8:$A$278,0), MATCH('PADD 3 graphs'!$B$3,'Data PADD 3'!$A$4:$T$4,0)),D363)</f>
        <v>16119</v>
      </c>
      <c r="E364" s="7">
        <f>_xlfn.IFNA(INDEX('Data PADD 3'!$A$7:$B$500,MATCH(DATE('PADD 3 graphs'!E$4,MONTH('PADD 3 graphs'!$A364),DAY('PADD 3 graphs'!$A364)),'Data PADD 3'!$A$8:$A$278,0), MATCH('PADD 3 graphs'!$B$3,'Data PADD 3'!$A$4:$T$4,0)),E363)</f>
        <v>19315</v>
      </c>
      <c r="F364" s="7">
        <f>_xlfn.IFNA(INDEX('Data PADD 3'!$A$7:$B$500,MATCH(DATE('PADD 3 graphs'!F$4,MONTH('PADD 3 graphs'!$A364),DAY('PADD 3 graphs'!$A364)),'Data PADD 3'!$A$8:$A$278,0), MATCH('PADD 3 graphs'!$B$3,'Data PADD 3'!$A$4:$T$4,0)),F363)</f>
        <v>15785</v>
      </c>
      <c r="G364" s="12">
        <f>_xlfn.IFNA(INDEX('Data PADD 3'!$A$8:$B$500,MATCH(DATE('PADD 3 graphs'!G$4,MONTH('PADD 3 graphs'!$A364),DAY('PADD 3 graphs'!$A364)),'Data PADD 3'!$A$8:$A$278,0), MATCH('PADD 3 graphs'!$B$3,'Data PADD 3'!$A$4:$T$4,0)),G363)</f>
        <v>13370</v>
      </c>
      <c r="H364" s="12">
        <f t="shared" si="15"/>
        <v>15785</v>
      </c>
      <c r="I364" s="7">
        <f t="shared" si="16"/>
        <v>20197</v>
      </c>
      <c r="J364" s="7">
        <f t="shared" si="17"/>
        <v>4412</v>
      </c>
    </row>
    <row r="365" spans="1:10">
      <c r="A365" s="9">
        <v>45297</v>
      </c>
      <c r="B365" s="7">
        <f>_xlfn.IFNA(INDEX('Data PADD 3'!$A$7:$B$500,MATCH(DATE('PADD 3 graphs'!B$4,MONTH('PADD 3 graphs'!$A365),DAY('PADD 3 graphs'!$A365)),'Data PADD 3'!$A$8:$A$278,0), MATCH('PADD 3 graphs'!$B$3,'Data PADD 3'!$A$4:$T$4,0)),B364)</f>
        <v>20197</v>
      </c>
      <c r="C365" s="7">
        <f>_xlfn.IFNA(INDEX('Data PADD 3'!$A$7:$B$500,MATCH(DATE('PADD 3 graphs'!C$4,MONTH('PADD 3 graphs'!$A365),DAY('PADD 3 graphs'!$A365)),'Data PADD 3'!$A$8:$A$278,0), MATCH('PADD 3 graphs'!$B$3,'Data PADD 3'!$A$4:$T$4,0)),C364)</f>
        <v>16845</v>
      </c>
      <c r="D365" s="7">
        <f>_xlfn.IFNA(INDEX('Data PADD 3'!$A$7:$B$500,MATCH(DATE('PADD 3 graphs'!D$4,MONTH('PADD 3 graphs'!$A365),DAY('PADD 3 graphs'!$A365)),'Data PADD 3'!$A$8:$A$278,0), MATCH('PADD 3 graphs'!$B$3,'Data PADD 3'!$A$4:$T$4,0)),D364)</f>
        <v>16119</v>
      </c>
      <c r="E365" s="7">
        <f>_xlfn.IFNA(INDEX('Data PADD 3'!$A$7:$B$500,MATCH(DATE('PADD 3 graphs'!E$4,MONTH('PADD 3 graphs'!$A365),DAY('PADD 3 graphs'!$A365)),'Data PADD 3'!$A$8:$A$278,0), MATCH('PADD 3 graphs'!$B$3,'Data PADD 3'!$A$4:$T$4,0)),E364)</f>
        <v>18574</v>
      </c>
      <c r="F365" s="7">
        <f>_xlfn.IFNA(INDEX('Data PADD 3'!$A$7:$B$500,MATCH(DATE('PADD 3 graphs'!F$4,MONTH('PADD 3 graphs'!$A365),DAY('PADD 3 graphs'!$A365)),'Data PADD 3'!$A$8:$A$278,0), MATCH('PADD 3 graphs'!$B$3,'Data PADD 3'!$A$4:$T$4,0)),F364)</f>
        <v>15785</v>
      </c>
      <c r="G365" s="12">
        <f>_xlfn.IFNA(INDEX('Data PADD 3'!$A$8:$B$500,MATCH(DATE('PADD 3 graphs'!G$4,MONTH('PADD 3 graphs'!$A365),DAY('PADD 3 graphs'!$A365)),'Data PADD 3'!$A$8:$A$278,0), MATCH('PADD 3 graphs'!$B$3,'Data PADD 3'!$A$4:$T$4,0)),G364)</f>
        <v>13370</v>
      </c>
      <c r="H365" s="12">
        <f t="shared" si="15"/>
        <v>15785</v>
      </c>
      <c r="I365" s="7">
        <f t="shared" si="16"/>
        <v>20197</v>
      </c>
      <c r="J365" s="7">
        <f t="shared" si="17"/>
        <v>4412</v>
      </c>
    </row>
    <row r="366" spans="1:10">
      <c r="A366" s="9">
        <v>45296</v>
      </c>
      <c r="B366" s="7">
        <f>_xlfn.IFNA(INDEX('Data PADD 3'!$A$7:$B$500,MATCH(DATE('PADD 3 graphs'!B$4,MONTH('PADD 3 graphs'!$A366),DAY('PADD 3 graphs'!$A366)),'Data PADD 3'!$A$8:$A$278,0), MATCH('PADD 3 graphs'!$B$3,'Data PADD 3'!$A$4:$T$4,0)),B365)</f>
        <v>20197</v>
      </c>
      <c r="C366" s="7">
        <f>_xlfn.IFNA(INDEX('Data PADD 3'!$A$7:$B$500,MATCH(DATE('PADD 3 graphs'!C$4,MONTH('PADD 3 graphs'!$A366),DAY('PADD 3 graphs'!$A366)),'Data PADD 3'!$A$8:$A$278,0), MATCH('PADD 3 graphs'!$B$3,'Data PADD 3'!$A$4:$T$4,0)),C365)</f>
        <v>16845</v>
      </c>
      <c r="D366" s="7">
        <f>_xlfn.IFNA(INDEX('Data PADD 3'!$A$7:$B$500,MATCH(DATE('PADD 3 graphs'!D$4,MONTH('PADD 3 graphs'!$A366),DAY('PADD 3 graphs'!$A366)),'Data PADD 3'!$A$8:$A$278,0), MATCH('PADD 3 graphs'!$B$3,'Data PADD 3'!$A$4:$T$4,0)),D365)</f>
        <v>16119</v>
      </c>
      <c r="E366" s="7">
        <f>_xlfn.IFNA(INDEX('Data PADD 3'!$A$7:$B$500,MATCH(DATE('PADD 3 graphs'!E$4,MONTH('PADD 3 graphs'!$A366),DAY('PADD 3 graphs'!$A366)),'Data PADD 3'!$A$8:$A$278,0), MATCH('PADD 3 graphs'!$B$3,'Data PADD 3'!$A$4:$T$4,0)),E365)</f>
        <v>18574</v>
      </c>
      <c r="F366" s="7">
        <f>_xlfn.IFNA(INDEX('Data PADD 3'!$A$7:$B$500,MATCH(DATE('PADD 3 graphs'!F$4,MONTH('PADD 3 graphs'!$A366),DAY('PADD 3 graphs'!$A366)),'Data PADD 3'!$A$8:$A$278,0), MATCH('PADD 3 graphs'!$B$3,'Data PADD 3'!$A$4:$T$4,0)),F365)</f>
        <v>15920</v>
      </c>
      <c r="G366" s="12">
        <f>_xlfn.IFNA(INDEX('Data PADD 3'!$A$8:$B$500,MATCH(DATE('PADD 3 graphs'!G$4,MONTH('PADD 3 graphs'!$A366),DAY('PADD 3 graphs'!$A366)),'Data PADD 3'!$A$8:$A$278,0), MATCH('PADD 3 graphs'!$B$3,'Data PADD 3'!$A$4:$T$4,0)),G365)</f>
        <v>13370</v>
      </c>
      <c r="H366" s="12">
        <f t="shared" si="15"/>
        <v>15920</v>
      </c>
      <c r="I366" s="7">
        <f t="shared" si="16"/>
        <v>20197</v>
      </c>
      <c r="J366" s="7">
        <f t="shared" si="17"/>
        <v>4277</v>
      </c>
    </row>
    <row r="367" spans="1:10">
      <c r="A367" s="9">
        <v>45295</v>
      </c>
      <c r="B367" s="7">
        <f>_xlfn.IFNA(INDEX('Data PADD 3'!$A$7:$B$500,MATCH(DATE('PADD 3 graphs'!B$4,MONTH('PADD 3 graphs'!$A367),DAY('PADD 3 graphs'!$A367)),'Data PADD 3'!$A$8:$A$278,0), MATCH('PADD 3 graphs'!$B$3,'Data PADD 3'!$A$4:$T$4,0)),B366)</f>
        <v>20197</v>
      </c>
      <c r="C367" s="7">
        <f>_xlfn.IFNA(INDEX('Data PADD 3'!$A$7:$B$500,MATCH(DATE('PADD 3 graphs'!C$4,MONTH('PADD 3 graphs'!$A367),DAY('PADD 3 graphs'!$A367)),'Data PADD 3'!$A$8:$A$278,0), MATCH('PADD 3 graphs'!$B$3,'Data PADD 3'!$A$4:$T$4,0)),C366)</f>
        <v>16845</v>
      </c>
      <c r="D367" s="7">
        <f>_xlfn.IFNA(INDEX('Data PADD 3'!$A$7:$B$500,MATCH(DATE('PADD 3 graphs'!D$4,MONTH('PADD 3 graphs'!$A367),DAY('PADD 3 graphs'!$A367)),'Data PADD 3'!$A$8:$A$278,0), MATCH('PADD 3 graphs'!$B$3,'Data PADD 3'!$A$4:$T$4,0)),D366)</f>
        <v>16119</v>
      </c>
      <c r="E367" s="7">
        <f>_xlfn.IFNA(INDEX('Data PADD 3'!$A$7:$B$500,MATCH(DATE('PADD 3 graphs'!E$4,MONTH('PADD 3 graphs'!$A367),DAY('PADD 3 graphs'!$A367)),'Data PADD 3'!$A$8:$A$278,0), MATCH('PADD 3 graphs'!$B$3,'Data PADD 3'!$A$4:$T$4,0)),E366)</f>
        <v>18574</v>
      </c>
      <c r="F367" s="7">
        <f>_xlfn.IFNA(INDEX('Data PADD 3'!$A$7:$B$500,MATCH(DATE('PADD 3 graphs'!F$4,MONTH('PADD 3 graphs'!$A367),DAY('PADD 3 graphs'!$A367)),'Data PADD 3'!$A$8:$A$278,0), MATCH('PADD 3 graphs'!$B$3,'Data PADD 3'!$A$4:$T$4,0)),F366)</f>
        <v>15920</v>
      </c>
      <c r="G367" s="12">
        <f>_xlfn.IFNA(INDEX('Data PADD 3'!$A$8:$B$500,MATCH(DATE('PADD 3 graphs'!G$4,MONTH('PADD 3 graphs'!$A367),DAY('PADD 3 graphs'!$A367)),'Data PADD 3'!$A$8:$A$278,0), MATCH('PADD 3 graphs'!$B$3,'Data PADD 3'!$A$4:$T$4,0)),G366)</f>
        <v>13370</v>
      </c>
      <c r="H367" s="12">
        <f t="shared" si="15"/>
        <v>15920</v>
      </c>
      <c r="I367" s="7">
        <f t="shared" si="16"/>
        <v>20197</v>
      </c>
      <c r="J367" s="7">
        <f t="shared" si="17"/>
        <v>4277</v>
      </c>
    </row>
    <row r="368" spans="1:10">
      <c r="A368" s="9">
        <v>45294</v>
      </c>
      <c r="B368" s="7">
        <f>_xlfn.IFNA(INDEX('Data PADD 3'!$A$7:$B$500,MATCH(DATE('PADD 3 graphs'!B$4,MONTH('PADD 3 graphs'!$A368),DAY('PADD 3 graphs'!$A368)),'Data PADD 3'!$A$8:$A$278,0), MATCH('PADD 3 graphs'!$B$3,'Data PADD 3'!$A$4:$T$4,0)),B367)</f>
        <v>20197</v>
      </c>
      <c r="C368" s="7">
        <f>_xlfn.IFNA(INDEX('Data PADD 3'!$A$7:$B$500,MATCH(DATE('PADD 3 graphs'!C$4,MONTH('PADD 3 graphs'!$A368),DAY('PADD 3 graphs'!$A368)),'Data PADD 3'!$A$8:$A$278,0), MATCH('PADD 3 graphs'!$B$3,'Data PADD 3'!$A$4:$T$4,0)),C367)</f>
        <v>16845</v>
      </c>
      <c r="D368" s="7">
        <f>_xlfn.IFNA(INDEX('Data PADD 3'!$A$7:$B$500,MATCH(DATE('PADD 3 graphs'!D$4,MONTH('PADD 3 graphs'!$A368),DAY('PADD 3 graphs'!$A368)),'Data PADD 3'!$A$8:$A$278,0), MATCH('PADD 3 graphs'!$B$3,'Data PADD 3'!$A$4:$T$4,0)),D367)</f>
        <v>16119</v>
      </c>
      <c r="E368" s="7">
        <f>_xlfn.IFNA(INDEX('Data PADD 3'!$A$7:$B$500,MATCH(DATE('PADD 3 graphs'!E$4,MONTH('PADD 3 graphs'!$A368),DAY('PADD 3 graphs'!$A368)),'Data PADD 3'!$A$8:$A$278,0), MATCH('PADD 3 graphs'!$B$3,'Data PADD 3'!$A$4:$T$4,0)),E367)</f>
        <v>18574</v>
      </c>
      <c r="F368" s="7">
        <f>_xlfn.IFNA(INDEX('Data PADD 3'!$A$7:$B$500,MATCH(DATE('PADD 3 graphs'!F$4,MONTH('PADD 3 graphs'!$A368),DAY('PADD 3 graphs'!$A368)),'Data PADD 3'!$A$8:$A$278,0), MATCH('PADD 3 graphs'!$B$3,'Data PADD 3'!$A$4:$T$4,0)),F367)</f>
        <v>15920</v>
      </c>
      <c r="G368" s="12">
        <f>_xlfn.IFNA(INDEX('Data PADD 3'!$A$8:$B$500,MATCH(DATE('PADD 3 graphs'!G$4,MONTH('PADD 3 graphs'!$A368),DAY('PADD 3 graphs'!$A368)),'Data PADD 3'!$A$8:$A$278,0), MATCH('PADD 3 graphs'!$B$3,'Data PADD 3'!$A$4:$T$4,0)),G367)</f>
        <v>13773</v>
      </c>
      <c r="H368" s="12">
        <f t="shared" si="15"/>
        <v>15920</v>
      </c>
      <c r="I368" s="7">
        <f t="shared" si="16"/>
        <v>20197</v>
      </c>
      <c r="J368" s="7">
        <f t="shared" si="17"/>
        <v>4277</v>
      </c>
    </row>
    <row r="369" spans="1:10">
      <c r="A369" s="9">
        <v>45293</v>
      </c>
      <c r="B369" s="7">
        <f>_xlfn.IFNA(INDEX('Data PADD 3'!$A$7:$B$500,MATCH(DATE('PADD 3 graphs'!B$4,MONTH('PADD 3 graphs'!$A369),DAY('PADD 3 graphs'!$A369)),'Data PADD 3'!$A$8:$A$278,0), MATCH('PADD 3 graphs'!$B$3,'Data PADD 3'!$A$4:$T$4,0)),B368)</f>
        <v>20197</v>
      </c>
      <c r="C369" s="7">
        <f>_xlfn.IFNA(INDEX('Data PADD 3'!$A$7:$B$500,MATCH(DATE('PADD 3 graphs'!C$4,MONTH('PADD 3 graphs'!$A369),DAY('PADD 3 graphs'!$A369)),'Data PADD 3'!$A$8:$A$278,0), MATCH('PADD 3 graphs'!$B$3,'Data PADD 3'!$A$4:$T$4,0)),C368)</f>
        <v>16845</v>
      </c>
      <c r="D369" s="7">
        <f>_xlfn.IFNA(INDEX('Data PADD 3'!$A$7:$B$500,MATCH(DATE('PADD 3 graphs'!D$4,MONTH('PADD 3 graphs'!$A369),DAY('PADD 3 graphs'!$A369)),'Data PADD 3'!$A$8:$A$278,0), MATCH('PADD 3 graphs'!$B$3,'Data PADD 3'!$A$4:$T$4,0)),D368)</f>
        <v>16119</v>
      </c>
      <c r="E369" s="7">
        <f>_xlfn.IFNA(INDEX('Data PADD 3'!$A$7:$B$500,MATCH(DATE('PADD 3 graphs'!E$4,MONTH('PADD 3 graphs'!$A369),DAY('PADD 3 graphs'!$A369)),'Data PADD 3'!$A$8:$A$278,0), MATCH('PADD 3 graphs'!$B$3,'Data PADD 3'!$A$4:$T$4,0)),E368)</f>
        <v>18574</v>
      </c>
      <c r="F369" s="7">
        <f>_xlfn.IFNA(INDEX('Data PADD 3'!$A$7:$B$500,MATCH(DATE('PADD 3 graphs'!F$4,MONTH('PADD 3 graphs'!$A369),DAY('PADD 3 graphs'!$A369)),'Data PADD 3'!$A$8:$A$278,0), MATCH('PADD 3 graphs'!$B$3,'Data PADD 3'!$A$4:$T$4,0)),F368)</f>
        <v>15920</v>
      </c>
      <c r="G369" s="12">
        <f>_xlfn.IFNA(INDEX('Data PADD 3'!$A$8:$B$500,MATCH(DATE('PADD 3 graphs'!G$4,MONTH('PADD 3 graphs'!$A369),DAY('PADD 3 graphs'!$A369)),'Data PADD 3'!$A$8:$A$278,0), MATCH('PADD 3 graphs'!$B$3,'Data PADD 3'!$A$4:$T$4,0)),G368)</f>
        <v>13773</v>
      </c>
      <c r="H369" s="12">
        <f t="shared" si="15"/>
        <v>15920</v>
      </c>
      <c r="I369" s="7">
        <f t="shared" si="16"/>
        <v>20197</v>
      </c>
      <c r="J369" s="7">
        <f t="shared" si="17"/>
        <v>4277</v>
      </c>
    </row>
    <row r="370" spans="1:10">
      <c r="A370" s="9">
        <v>45292</v>
      </c>
      <c r="B370" s="7">
        <f>_xlfn.IFNA(INDEX('Data PADD 3'!$A$7:$B$500,MATCH(DATE('PADD 3 graphs'!B$4,MONTH('PADD 3 graphs'!$A370),DAY('PADD 3 graphs'!$A370)),'Data PADD 3'!$A$8:$A$278,0), MATCH('PADD 3 graphs'!$B$3,'Data PADD 3'!$A$4:$T$4,0)),B369)</f>
        <v>20197</v>
      </c>
      <c r="C370" s="7">
        <f>_xlfn.IFNA(INDEX('Data PADD 3'!$A$7:$B$500,MATCH(DATE('PADD 3 graphs'!C$4,MONTH('PADD 3 graphs'!$A370),DAY('PADD 3 graphs'!$A370)),'Data PADD 3'!$A$8:$A$278,0), MATCH('PADD 3 graphs'!$B$3,'Data PADD 3'!$A$4:$T$4,0)),C369)</f>
        <v>16911</v>
      </c>
      <c r="D370" s="7">
        <f>_xlfn.IFNA(INDEX('Data PADD 3'!$A$7:$B$500,MATCH(DATE('PADD 3 graphs'!D$4,MONTH('PADD 3 graphs'!$A370),DAY('PADD 3 graphs'!$A370)),'Data PADD 3'!$A$8:$A$278,0), MATCH('PADD 3 graphs'!$B$3,'Data PADD 3'!$A$4:$T$4,0)),D369)</f>
        <v>16119</v>
      </c>
      <c r="E370" s="7">
        <f>_xlfn.IFNA(INDEX('Data PADD 3'!$A$7:$B$500,MATCH(DATE('PADD 3 graphs'!E$4,MONTH('PADD 3 graphs'!$A370),DAY('PADD 3 graphs'!$A370)),'Data PADD 3'!$A$8:$A$278,0), MATCH('PADD 3 graphs'!$B$3,'Data PADD 3'!$A$4:$T$4,0)),E369)</f>
        <v>18574</v>
      </c>
      <c r="F370" s="7">
        <f>_xlfn.IFNA(INDEX('Data PADD 3'!$A$7:$B$500,MATCH(DATE('PADD 3 graphs'!F$4,MONTH('PADD 3 graphs'!$A370),DAY('PADD 3 graphs'!$A370)),'Data PADD 3'!$A$8:$A$278,0), MATCH('PADD 3 graphs'!$B$3,'Data PADD 3'!$A$4:$T$4,0)),F369)</f>
        <v>15920</v>
      </c>
      <c r="G370" s="12">
        <f>_xlfn.IFNA(INDEX('Data PADD 3'!$A$8:$B$500,MATCH(DATE('PADD 3 graphs'!G$4,MONTH('PADD 3 graphs'!$A370),DAY('PADD 3 graphs'!$A370)),'Data PADD 3'!$A$8:$A$278,0), MATCH('PADD 3 graphs'!$B$3,'Data PADD 3'!$A$4:$T$4,0)),G369)</f>
        <v>13773</v>
      </c>
      <c r="H370" s="12">
        <f t="shared" si="15"/>
        <v>15920</v>
      </c>
      <c r="I370" s="7">
        <f t="shared" si="16"/>
        <v>20197</v>
      </c>
      <c r="J370" s="7">
        <f t="shared" si="17"/>
        <v>4277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B292"/>
  <sheetViews>
    <sheetView workbookViewId="0">
      <selection activeCell="E30" sqref="E30"/>
    </sheetView>
  </sheetViews>
  <sheetFormatPr defaultRowHeight="15"/>
  <cols>
    <col min="1" max="1" width="11" customWidth="1"/>
    <col min="2" max="2" width="18.7109375" customWidth="1"/>
  </cols>
  <sheetData>
    <row r="1" spans="1:2">
      <c r="A1" s="12" t="s">
        <v>10</v>
      </c>
      <c r="B1" s="9" t="s">
        <v>11</v>
      </c>
    </row>
    <row r="2" spans="1:2">
      <c r="A2" t="s">
        <v>0</v>
      </c>
      <c r="B2" s="9">
        <v>43831</v>
      </c>
    </row>
    <row r="3" spans="1:2">
      <c r="A3" t="s">
        <v>1</v>
      </c>
    </row>
    <row r="4" spans="1:2">
      <c r="B4" t="s">
        <v>111</v>
      </c>
    </row>
    <row r="5" spans="1:2">
      <c r="B5" t="s">
        <v>109</v>
      </c>
    </row>
    <row r="6" spans="1:2">
      <c r="B6" t="str">
        <f>_xll.BFieldInfo(B$7)</f>
        <v>Last Price</v>
      </c>
    </row>
    <row r="7" spans="1:2">
      <c r="A7" t="s">
        <v>3</v>
      </c>
      <c r="B7" t="s">
        <v>4</v>
      </c>
    </row>
    <row r="8" spans="1:2">
      <c r="A8" s="8">
        <f>_xll.BDH(B$5,B$7,$B2,$B3,"Dir=V","Dts=S","cols=2;rows=285")</f>
        <v>43831</v>
      </c>
      <c r="B8">
        <v>20475</v>
      </c>
    </row>
    <row r="9" spans="1:2">
      <c r="A9" s="8">
        <v>43838</v>
      </c>
      <c r="B9">
        <v>21902</v>
      </c>
    </row>
    <row r="10" spans="1:2">
      <c r="A10" s="8">
        <v>43845</v>
      </c>
      <c r="B10">
        <v>22733</v>
      </c>
    </row>
    <row r="11" spans="1:2">
      <c r="A11" s="8">
        <v>43852</v>
      </c>
      <c r="B11">
        <v>22818</v>
      </c>
    </row>
    <row r="12" spans="1:2">
      <c r="A12" s="8">
        <v>43859</v>
      </c>
      <c r="B12">
        <v>23555</v>
      </c>
    </row>
    <row r="13" spans="1:2">
      <c r="A13" s="8">
        <v>43866</v>
      </c>
      <c r="B13">
        <v>21685</v>
      </c>
    </row>
    <row r="14" spans="1:2">
      <c r="A14" s="8">
        <v>43873</v>
      </c>
      <c r="B14">
        <v>22062</v>
      </c>
    </row>
    <row r="15" spans="1:2">
      <c r="A15" s="8">
        <v>43880</v>
      </c>
      <c r="B15">
        <v>24231</v>
      </c>
    </row>
    <row r="16" spans="1:2">
      <c r="A16" s="8">
        <v>43887</v>
      </c>
      <c r="B16">
        <v>24971</v>
      </c>
    </row>
    <row r="17" spans="1:2">
      <c r="A17" s="8">
        <v>43894</v>
      </c>
      <c r="B17">
        <v>26118</v>
      </c>
    </row>
    <row r="18" spans="1:2">
      <c r="A18" s="8">
        <v>43901</v>
      </c>
      <c r="B18">
        <v>24981</v>
      </c>
    </row>
    <row r="19" spans="1:2">
      <c r="A19" s="8">
        <v>43908</v>
      </c>
      <c r="B19">
        <v>25277</v>
      </c>
    </row>
    <row r="20" spans="1:2">
      <c r="A20" s="8">
        <v>43915</v>
      </c>
      <c r="B20">
        <v>24783</v>
      </c>
    </row>
    <row r="21" spans="1:2">
      <c r="A21" s="8">
        <v>43922</v>
      </c>
      <c r="B21">
        <v>24229</v>
      </c>
    </row>
    <row r="22" spans="1:2">
      <c r="A22" s="8">
        <v>43929</v>
      </c>
      <c r="B22">
        <v>23032</v>
      </c>
    </row>
    <row r="23" spans="1:2">
      <c r="A23" s="8">
        <v>43936</v>
      </c>
      <c r="B23">
        <v>24541</v>
      </c>
    </row>
    <row r="24" spans="1:2">
      <c r="A24" s="8">
        <v>43943</v>
      </c>
      <c r="B24">
        <v>22329</v>
      </c>
    </row>
    <row r="25" spans="1:2">
      <c r="A25" s="8">
        <v>43950</v>
      </c>
      <c r="B25">
        <v>22204</v>
      </c>
    </row>
    <row r="26" spans="1:2">
      <c r="A26" s="8">
        <v>43956</v>
      </c>
      <c r="B26">
        <v>24136</v>
      </c>
    </row>
    <row r="27" spans="1:2">
      <c r="A27" s="8">
        <v>43964</v>
      </c>
      <c r="B27">
        <v>24987</v>
      </c>
    </row>
    <row r="28" spans="1:2">
      <c r="A28" s="8">
        <v>43971</v>
      </c>
      <c r="B28">
        <v>26172</v>
      </c>
    </row>
    <row r="29" spans="1:2">
      <c r="A29" s="8">
        <v>43978</v>
      </c>
      <c r="B29">
        <v>25597</v>
      </c>
    </row>
    <row r="30" spans="1:2">
      <c r="A30" s="8">
        <v>43985</v>
      </c>
      <c r="B30">
        <v>25685</v>
      </c>
    </row>
    <row r="31" spans="1:2">
      <c r="A31" s="8">
        <v>43992</v>
      </c>
      <c r="B31">
        <v>25687</v>
      </c>
    </row>
    <row r="32" spans="1:2">
      <c r="A32" s="8">
        <v>43999</v>
      </c>
      <c r="B32">
        <v>26630</v>
      </c>
    </row>
    <row r="33" spans="1:2">
      <c r="A33" s="8">
        <v>44006</v>
      </c>
      <c r="B33">
        <v>26596</v>
      </c>
    </row>
    <row r="34" spans="1:2">
      <c r="A34" s="8">
        <v>44013</v>
      </c>
      <c r="B34">
        <v>25123</v>
      </c>
    </row>
    <row r="35" spans="1:2">
      <c r="A35" s="8">
        <v>44020</v>
      </c>
      <c r="B35">
        <v>26666</v>
      </c>
    </row>
    <row r="36" spans="1:2">
      <c r="A36" s="8">
        <v>44027</v>
      </c>
      <c r="B36">
        <v>26110</v>
      </c>
    </row>
    <row r="37" spans="1:2">
      <c r="A37" s="8">
        <v>44034</v>
      </c>
      <c r="B37">
        <v>23505</v>
      </c>
    </row>
    <row r="38" spans="1:2">
      <c r="A38" s="8">
        <v>44041</v>
      </c>
      <c r="B38">
        <v>23592</v>
      </c>
    </row>
    <row r="39" spans="1:2">
      <c r="A39" s="8">
        <v>44048</v>
      </c>
      <c r="B39">
        <v>24234</v>
      </c>
    </row>
    <row r="40" spans="1:2">
      <c r="A40" s="8">
        <v>44055</v>
      </c>
      <c r="B40">
        <v>23817</v>
      </c>
    </row>
    <row r="41" spans="1:2">
      <c r="A41" s="8">
        <v>44062</v>
      </c>
      <c r="B41">
        <v>25485</v>
      </c>
    </row>
    <row r="42" spans="1:2">
      <c r="A42" s="8">
        <v>44069</v>
      </c>
      <c r="B42">
        <v>23131</v>
      </c>
    </row>
    <row r="43" spans="1:2">
      <c r="A43" s="8">
        <v>44076</v>
      </c>
      <c r="B43">
        <v>22195</v>
      </c>
    </row>
    <row r="44" spans="1:2">
      <c r="A44" s="8">
        <v>44083</v>
      </c>
      <c r="B44">
        <v>20735</v>
      </c>
    </row>
    <row r="45" spans="1:2">
      <c r="A45" s="8">
        <v>44090</v>
      </c>
      <c r="B45">
        <v>21310</v>
      </c>
    </row>
    <row r="46" spans="1:2">
      <c r="A46" s="8">
        <v>44097</v>
      </c>
      <c r="B46">
        <v>23633</v>
      </c>
    </row>
    <row r="47" spans="1:2">
      <c r="A47" s="8">
        <v>44104</v>
      </c>
      <c r="B47">
        <v>24047</v>
      </c>
    </row>
    <row r="48" spans="1:2">
      <c r="A48" s="8">
        <v>44111</v>
      </c>
      <c r="B48">
        <v>24237</v>
      </c>
    </row>
    <row r="49" spans="1:2">
      <c r="A49" s="8">
        <v>44118</v>
      </c>
      <c r="B49">
        <v>24652</v>
      </c>
    </row>
    <row r="50" spans="1:2">
      <c r="A50" s="8">
        <v>44125</v>
      </c>
      <c r="B50">
        <v>24317</v>
      </c>
    </row>
    <row r="51" spans="1:2">
      <c r="A51" s="8">
        <v>44132</v>
      </c>
      <c r="B51">
        <v>23216</v>
      </c>
    </row>
    <row r="52" spans="1:2">
      <c r="A52" s="8">
        <v>44139</v>
      </c>
      <c r="B52">
        <v>23228</v>
      </c>
    </row>
    <row r="53" spans="1:2">
      <c r="A53" s="8">
        <v>44146</v>
      </c>
      <c r="B53">
        <v>23046</v>
      </c>
    </row>
    <row r="54" spans="1:2">
      <c r="A54" s="8">
        <v>44153</v>
      </c>
      <c r="B54">
        <v>22002</v>
      </c>
    </row>
    <row r="55" spans="1:2">
      <c r="A55" s="8">
        <v>44160</v>
      </c>
      <c r="B55">
        <v>24038</v>
      </c>
    </row>
    <row r="56" spans="1:2">
      <c r="A56" s="8">
        <v>44167</v>
      </c>
      <c r="B56">
        <v>25751</v>
      </c>
    </row>
    <row r="57" spans="1:2">
      <c r="A57" s="8">
        <v>44174</v>
      </c>
      <c r="B57">
        <v>22361</v>
      </c>
    </row>
    <row r="58" spans="1:2">
      <c r="A58" s="8">
        <v>44181</v>
      </c>
      <c r="B58">
        <v>22829</v>
      </c>
    </row>
    <row r="59" spans="1:2">
      <c r="A59" s="8">
        <v>44188</v>
      </c>
      <c r="B59">
        <v>20394</v>
      </c>
    </row>
    <row r="60" spans="1:2">
      <c r="A60" s="8">
        <v>44195</v>
      </c>
      <c r="B60">
        <v>21956</v>
      </c>
    </row>
    <row r="61" spans="1:2">
      <c r="A61" s="8">
        <v>44202</v>
      </c>
      <c r="B61">
        <v>22516</v>
      </c>
    </row>
    <row r="62" spans="1:2">
      <c r="A62" s="8">
        <v>44209</v>
      </c>
      <c r="B62">
        <v>22304</v>
      </c>
    </row>
    <row r="63" spans="1:2">
      <c r="A63" s="8">
        <v>44216</v>
      </c>
      <c r="B63">
        <v>21999</v>
      </c>
    </row>
    <row r="64" spans="1:2">
      <c r="A64" s="8">
        <v>44223</v>
      </c>
      <c r="B64">
        <v>20791</v>
      </c>
    </row>
    <row r="65" spans="1:2">
      <c r="A65" s="8">
        <v>44230</v>
      </c>
      <c r="B65">
        <v>21377</v>
      </c>
    </row>
    <row r="66" spans="1:2">
      <c r="A66" s="8">
        <v>44237</v>
      </c>
      <c r="B66">
        <v>21006</v>
      </c>
    </row>
    <row r="67" spans="1:2">
      <c r="A67" s="8">
        <v>44244</v>
      </c>
      <c r="B67">
        <v>19379</v>
      </c>
    </row>
    <row r="68" spans="1:2">
      <c r="A68" s="8">
        <v>44251</v>
      </c>
      <c r="B68">
        <v>20391</v>
      </c>
    </row>
    <row r="69" spans="1:2">
      <c r="A69" s="8">
        <v>44258</v>
      </c>
      <c r="B69">
        <v>21900</v>
      </c>
    </row>
    <row r="70" spans="1:2">
      <c r="A70" s="8">
        <v>44265</v>
      </c>
      <c r="B70">
        <v>22798</v>
      </c>
    </row>
    <row r="71" spans="1:2">
      <c r="A71" s="8">
        <v>44272</v>
      </c>
      <c r="B71">
        <v>22849</v>
      </c>
    </row>
    <row r="72" spans="1:2">
      <c r="A72" s="8">
        <v>44279</v>
      </c>
      <c r="B72">
        <v>22311</v>
      </c>
    </row>
    <row r="73" spans="1:2">
      <c r="A73" s="8">
        <v>44286</v>
      </c>
      <c r="B73">
        <v>23167</v>
      </c>
    </row>
    <row r="74" spans="1:2">
      <c r="A74" s="8">
        <v>44293</v>
      </c>
      <c r="B74">
        <v>23621</v>
      </c>
    </row>
    <row r="75" spans="1:2">
      <c r="A75" s="8">
        <v>44300</v>
      </c>
      <c r="B75">
        <v>23958</v>
      </c>
    </row>
    <row r="76" spans="1:2">
      <c r="A76" s="8">
        <v>44307</v>
      </c>
      <c r="B76">
        <v>24813</v>
      </c>
    </row>
    <row r="77" spans="1:2">
      <c r="A77" s="8">
        <v>44314</v>
      </c>
      <c r="B77">
        <v>24559</v>
      </c>
    </row>
    <row r="78" spans="1:2">
      <c r="A78" s="8">
        <v>44321</v>
      </c>
      <c r="B78">
        <v>27228</v>
      </c>
    </row>
    <row r="79" spans="1:2">
      <c r="A79" s="8">
        <v>44327</v>
      </c>
      <c r="B79">
        <v>26400</v>
      </c>
    </row>
    <row r="80" spans="1:2">
      <c r="A80" s="8">
        <v>44335</v>
      </c>
      <c r="B80">
        <v>24960</v>
      </c>
    </row>
    <row r="81" spans="1:2">
      <c r="A81" s="8">
        <v>44342</v>
      </c>
      <c r="B81">
        <v>22875</v>
      </c>
    </row>
    <row r="82" spans="1:2">
      <c r="A82" s="8">
        <v>44349</v>
      </c>
      <c r="B82">
        <v>25594</v>
      </c>
    </row>
    <row r="83" spans="1:2">
      <c r="A83" s="8">
        <v>44356</v>
      </c>
      <c r="B83">
        <v>26900</v>
      </c>
    </row>
    <row r="84" spans="1:2">
      <c r="A84" s="8">
        <v>44363</v>
      </c>
      <c r="B84">
        <v>23977</v>
      </c>
    </row>
    <row r="85" spans="1:2">
      <c r="A85" s="8">
        <v>44370</v>
      </c>
      <c r="B85">
        <v>23403</v>
      </c>
    </row>
    <row r="86" spans="1:2">
      <c r="A86" s="8">
        <v>44377</v>
      </c>
      <c r="B86">
        <v>23950</v>
      </c>
    </row>
    <row r="87" spans="1:2">
      <c r="A87" s="8">
        <v>44384</v>
      </c>
      <c r="B87">
        <v>22821</v>
      </c>
    </row>
    <row r="88" spans="1:2">
      <c r="A88" s="8">
        <v>44391</v>
      </c>
      <c r="B88">
        <v>23088</v>
      </c>
    </row>
    <row r="89" spans="1:2">
      <c r="A89" s="8">
        <v>44398</v>
      </c>
      <c r="B89">
        <v>24434</v>
      </c>
    </row>
    <row r="90" spans="1:2">
      <c r="A90" s="8">
        <v>44405</v>
      </c>
      <c r="B90">
        <v>22904</v>
      </c>
    </row>
    <row r="91" spans="1:2">
      <c r="A91" s="8">
        <v>44412</v>
      </c>
      <c r="B91">
        <v>22438</v>
      </c>
    </row>
    <row r="92" spans="1:2">
      <c r="A92" s="8">
        <v>44419</v>
      </c>
      <c r="B92">
        <v>22566</v>
      </c>
    </row>
    <row r="93" spans="1:2">
      <c r="A93" s="8">
        <v>44426</v>
      </c>
      <c r="B93">
        <v>22072</v>
      </c>
    </row>
    <row r="94" spans="1:2">
      <c r="A94" s="8">
        <v>44433</v>
      </c>
      <c r="B94">
        <v>21183</v>
      </c>
    </row>
    <row r="95" spans="1:2">
      <c r="A95" s="8">
        <v>44440</v>
      </c>
      <c r="B95">
        <v>20700</v>
      </c>
    </row>
    <row r="96" spans="1:2">
      <c r="A96" s="8">
        <v>44447</v>
      </c>
      <c r="B96">
        <v>24148</v>
      </c>
    </row>
    <row r="97" spans="1:2">
      <c r="A97" s="8">
        <v>44454</v>
      </c>
      <c r="B97">
        <v>21301</v>
      </c>
    </row>
    <row r="98" spans="1:2">
      <c r="A98" s="8">
        <v>44461</v>
      </c>
      <c r="B98">
        <v>21457</v>
      </c>
    </row>
    <row r="99" spans="1:2">
      <c r="A99" s="8">
        <v>44468</v>
      </c>
      <c r="B99">
        <v>18730</v>
      </c>
    </row>
    <row r="100" spans="1:2">
      <c r="A100" s="8">
        <v>44475</v>
      </c>
      <c r="B100">
        <v>20787</v>
      </c>
    </row>
    <row r="101" spans="1:2">
      <c r="A101" s="8">
        <v>44482</v>
      </c>
      <c r="B101">
        <v>21553</v>
      </c>
    </row>
    <row r="102" spans="1:2">
      <c r="A102" s="8">
        <v>44489</v>
      </c>
      <c r="B102">
        <v>21691</v>
      </c>
    </row>
    <row r="103" spans="1:2">
      <c r="A103" s="8">
        <v>44496</v>
      </c>
      <c r="B103">
        <v>21800</v>
      </c>
    </row>
    <row r="104" spans="1:2">
      <c r="A104" s="8">
        <v>44502</v>
      </c>
      <c r="B104">
        <v>22319</v>
      </c>
    </row>
    <row r="105" spans="1:2">
      <c r="A105" s="8">
        <v>44510</v>
      </c>
      <c r="B105">
        <v>21749</v>
      </c>
    </row>
    <row r="106" spans="1:2">
      <c r="A106" s="8">
        <v>44517</v>
      </c>
      <c r="B106">
        <v>21356</v>
      </c>
    </row>
    <row r="107" spans="1:2">
      <c r="A107" s="8">
        <v>44524</v>
      </c>
      <c r="B107">
        <v>22903</v>
      </c>
    </row>
    <row r="108" spans="1:2">
      <c r="A108" s="8">
        <v>44531</v>
      </c>
      <c r="B108">
        <v>19815</v>
      </c>
    </row>
    <row r="109" spans="1:2">
      <c r="A109" s="8">
        <v>44538</v>
      </c>
      <c r="B109">
        <v>20627</v>
      </c>
    </row>
    <row r="110" spans="1:2">
      <c r="A110" s="8">
        <v>44545</v>
      </c>
      <c r="B110">
        <v>20929</v>
      </c>
    </row>
    <row r="111" spans="1:2">
      <c r="A111" s="8">
        <v>44552</v>
      </c>
      <c r="B111">
        <v>20935</v>
      </c>
    </row>
    <row r="112" spans="1:2">
      <c r="A112" s="8">
        <v>44559</v>
      </c>
      <c r="B112">
        <v>19564</v>
      </c>
    </row>
    <row r="113" spans="1:2">
      <c r="A113" s="8">
        <v>44566</v>
      </c>
      <c r="B113">
        <v>21055</v>
      </c>
    </row>
    <row r="114" spans="1:2">
      <c r="A114" s="8">
        <v>44573</v>
      </c>
      <c r="B114">
        <v>22340</v>
      </c>
    </row>
    <row r="115" spans="1:2">
      <c r="A115" s="8">
        <v>44580</v>
      </c>
      <c r="B115">
        <v>21199</v>
      </c>
    </row>
    <row r="116" spans="1:2">
      <c r="A116" s="8">
        <v>44587</v>
      </c>
      <c r="B116">
        <v>23782</v>
      </c>
    </row>
    <row r="117" spans="1:2">
      <c r="A117" s="8">
        <v>44594</v>
      </c>
      <c r="B117">
        <v>23085</v>
      </c>
    </row>
    <row r="118" spans="1:2">
      <c r="A118" s="8">
        <v>44601</v>
      </c>
      <c r="B118">
        <v>22156</v>
      </c>
    </row>
    <row r="119" spans="1:2">
      <c r="A119" s="8">
        <v>44608</v>
      </c>
      <c r="B119">
        <v>24128</v>
      </c>
    </row>
    <row r="120" spans="1:2">
      <c r="A120" s="8">
        <v>44615</v>
      </c>
      <c r="B120">
        <v>21370</v>
      </c>
    </row>
    <row r="121" spans="1:2">
      <c r="A121" s="8">
        <v>44622</v>
      </c>
      <c r="B121">
        <v>21738</v>
      </c>
    </row>
    <row r="122" spans="1:2">
      <c r="A122" s="8">
        <v>44629</v>
      </c>
      <c r="B122">
        <v>23014</v>
      </c>
    </row>
    <row r="123" spans="1:2">
      <c r="A123" s="8">
        <v>44636</v>
      </c>
      <c r="B123">
        <v>23355</v>
      </c>
    </row>
    <row r="124" spans="1:2">
      <c r="A124" s="8">
        <v>44643</v>
      </c>
      <c r="B124">
        <v>22406</v>
      </c>
    </row>
    <row r="125" spans="1:2">
      <c r="A125" s="8">
        <v>44650</v>
      </c>
      <c r="B125">
        <v>20937</v>
      </c>
    </row>
    <row r="126" spans="1:2">
      <c r="A126" s="8">
        <v>44657</v>
      </c>
      <c r="B126">
        <v>20436</v>
      </c>
    </row>
    <row r="127" spans="1:2">
      <c r="A127" s="8">
        <v>44664</v>
      </c>
      <c r="B127">
        <v>19591</v>
      </c>
    </row>
    <row r="128" spans="1:2">
      <c r="A128" s="8">
        <v>44671</v>
      </c>
      <c r="B128">
        <v>23103</v>
      </c>
    </row>
    <row r="129" spans="1:2">
      <c r="A129" s="8">
        <v>44678</v>
      </c>
      <c r="B129">
        <v>19144</v>
      </c>
    </row>
    <row r="130" spans="1:2">
      <c r="A130" s="8">
        <v>44685</v>
      </c>
      <c r="B130">
        <v>20529</v>
      </c>
    </row>
    <row r="131" spans="1:2">
      <c r="A131" s="8">
        <v>44692</v>
      </c>
      <c r="B131">
        <v>17456</v>
      </c>
    </row>
    <row r="132" spans="1:2">
      <c r="A132" s="8">
        <v>44699</v>
      </c>
      <c r="B132">
        <v>18767</v>
      </c>
    </row>
    <row r="133" spans="1:2">
      <c r="A133" s="8">
        <v>44706</v>
      </c>
      <c r="B133">
        <v>21106</v>
      </c>
    </row>
    <row r="134" spans="1:2">
      <c r="A134" s="8">
        <v>44713</v>
      </c>
      <c r="B134">
        <v>20582</v>
      </c>
    </row>
    <row r="135" spans="1:2">
      <c r="A135" s="8">
        <v>44720</v>
      </c>
      <c r="B135">
        <v>21422</v>
      </c>
    </row>
    <row r="136" spans="1:2">
      <c r="A136" s="8">
        <v>44727</v>
      </c>
      <c r="B136">
        <v>20194</v>
      </c>
    </row>
    <row r="137" spans="1:2">
      <c r="A137" s="8">
        <v>44734</v>
      </c>
      <c r="B137">
        <v>21348</v>
      </c>
    </row>
    <row r="138" spans="1:2">
      <c r="A138" s="8">
        <v>44741</v>
      </c>
      <c r="B138">
        <v>20768</v>
      </c>
    </row>
    <row r="139" spans="1:2">
      <c r="A139" s="8">
        <v>44748</v>
      </c>
      <c r="B139">
        <v>21408</v>
      </c>
    </row>
    <row r="140" spans="1:2">
      <c r="A140" s="8">
        <v>44755</v>
      </c>
      <c r="B140">
        <v>20821</v>
      </c>
    </row>
    <row r="141" spans="1:2">
      <c r="A141" s="8">
        <v>44762</v>
      </c>
      <c r="B141">
        <v>19802</v>
      </c>
    </row>
    <row r="142" spans="1:2">
      <c r="A142" s="8">
        <v>44769</v>
      </c>
      <c r="B142">
        <v>18046</v>
      </c>
    </row>
    <row r="143" spans="1:2">
      <c r="A143" s="8">
        <v>44776</v>
      </c>
      <c r="B143">
        <v>18014</v>
      </c>
    </row>
    <row r="144" spans="1:2">
      <c r="A144" s="8">
        <v>44783</v>
      </c>
      <c r="B144">
        <v>17075</v>
      </c>
    </row>
    <row r="145" spans="1:2">
      <c r="A145" s="8">
        <v>44790</v>
      </c>
      <c r="B145">
        <v>18612</v>
      </c>
    </row>
    <row r="146" spans="1:2">
      <c r="A146" s="8">
        <v>44797</v>
      </c>
      <c r="B146">
        <v>21088</v>
      </c>
    </row>
    <row r="147" spans="1:2">
      <c r="A147" s="8">
        <v>44804</v>
      </c>
      <c r="B147">
        <v>22667</v>
      </c>
    </row>
    <row r="148" spans="1:2">
      <c r="A148" s="8">
        <v>44811</v>
      </c>
      <c r="B148">
        <v>19938</v>
      </c>
    </row>
    <row r="149" spans="1:2">
      <c r="A149" s="8">
        <v>44818</v>
      </c>
      <c r="B149">
        <v>19419</v>
      </c>
    </row>
    <row r="150" spans="1:2">
      <c r="A150" s="8">
        <v>44825</v>
      </c>
      <c r="B150">
        <v>23400</v>
      </c>
    </row>
    <row r="151" spans="1:2">
      <c r="A151" s="8">
        <v>44832</v>
      </c>
      <c r="B151">
        <v>22331</v>
      </c>
    </row>
    <row r="152" spans="1:2">
      <c r="A152" s="8">
        <v>44839</v>
      </c>
      <c r="B152">
        <v>22899</v>
      </c>
    </row>
    <row r="153" spans="1:2">
      <c r="A153" s="8">
        <v>44846</v>
      </c>
      <c r="B153">
        <v>20201</v>
      </c>
    </row>
    <row r="154" spans="1:2">
      <c r="A154" s="8">
        <v>44853</v>
      </c>
      <c r="B154">
        <v>21040</v>
      </c>
    </row>
    <row r="155" spans="1:2">
      <c r="A155" s="8">
        <v>44860</v>
      </c>
      <c r="B155">
        <v>21145</v>
      </c>
    </row>
    <row r="156" spans="1:2">
      <c r="A156" s="8">
        <v>44867</v>
      </c>
      <c r="B156">
        <v>18949</v>
      </c>
    </row>
    <row r="157" spans="1:2">
      <c r="A157" s="8">
        <v>44874</v>
      </c>
      <c r="B157">
        <v>21471</v>
      </c>
    </row>
    <row r="158" spans="1:2">
      <c r="A158" s="8">
        <v>44881</v>
      </c>
      <c r="B158">
        <v>21168</v>
      </c>
    </row>
    <row r="159" spans="1:2">
      <c r="A159" s="8">
        <v>44888</v>
      </c>
      <c r="B159">
        <v>19728</v>
      </c>
    </row>
    <row r="160" spans="1:2">
      <c r="A160" s="8">
        <v>44895</v>
      </c>
      <c r="B160">
        <v>19894</v>
      </c>
    </row>
    <row r="161" spans="1:2">
      <c r="A161" s="8">
        <v>44902</v>
      </c>
      <c r="B161">
        <v>20306</v>
      </c>
    </row>
    <row r="162" spans="1:2">
      <c r="A162" s="8">
        <v>44909</v>
      </c>
      <c r="B162">
        <v>20089</v>
      </c>
    </row>
    <row r="163" spans="1:2">
      <c r="A163" s="8">
        <v>44916</v>
      </c>
      <c r="B163">
        <v>21403</v>
      </c>
    </row>
    <row r="164" spans="1:2">
      <c r="A164" s="8">
        <v>44923</v>
      </c>
      <c r="B164">
        <v>20942</v>
      </c>
    </row>
    <row r="165" spans="1:2">
      <c r="A165" s="8">
        <v>44930</v>
      </c>
      <c r="B165">
        <v>21333</v>
      </c>
    </row>
    <row r="166" spans="1:2">
      <c r="A166" s="8">
        <v>44937</v>
      </c>
      <c r="B166">
        <v>20811</v>
      </c>
    </row>
    <row r="167" spans="1:2">
      <c r="A167" s="8">
        <v>44944</v>
      </c>
      <c r="B167">
        <v>20191</v>
      </c>
    </row>
    <row r="168" spans="1:2">
      <c r="A168" s="8">
        <v>44951</v>
      </c>
      <c r="B168">
        <v>19593</v>
      </c>
    </row>
    <row r="169" spans="1:2">
      <c r="A169" s="8">
        <v>44958</v>
      </c>
      <c r="B169">
        <v>20713</v>
      </c>
    </row>
    <row r="170" spans="1:2">
      <c r="A170" s="8">
        <v>44965</v>
      </c>
      <c r="B170">
        <v>21239</v>
      </c>
    </row>
    <row r="171" spans="1:2">
      <c r="A171" s="8">
        <v>44972</v>
      </c>
      <c r="B171">
        <v>20726</v>
      </c>
    </row>
    <row r="172" spans="1:2">
      <c r="A172" s="8">
        <v>44979</v>
      </c>
      <c r="B172">
        <v>22641</v>
      </c>
    </row>
    <row r="173" spans="1:2">
      <c r="A173" s="8">
        <v>44986</v>
      </c>
      <c r="B173">
        <v>20599</v>
      </c>
    </row>
    <row r="174" spans="1:2">
      <c r="A174" s="8">
        <v>44993</v>
      </c>
      <c r="B174">
        <v>20171</v>
      </c>
    </row>
    <row r="175" spans="1:2">
      <c r="A175" s="8">
        <v>45000</v>
      </c>
      <c r="B175">
        <v>21092</v>
      </c>
    </row>
    <row r="176" spans="1:2">
      <c r="A176" s="8">
        <v>45007</v>
      </c>
      <c r="B176">
        <v>23048</v>
      </c>
    </row>
    <row r="177" spans="1:2">
      <c r="A177" s="8">
        <v>45014</v>
      </c>
      <c r="B177">
        <v>22578</v>
      </c>
    </row>
    <row r="178" spans="1:2">
      <c r="A178" s="8">
        <v>45021</v>
      </c>
      <c r="B178">
        <v>23740</v>
      </c>
    </row>
    <row r="179" spans="1:2">
      <c r="A179" s="8">
        <v>45028</v>
      </c>
      <c r="B179">
        <v>23524</v>
      </c>
    </row>
    <row r="180" spans="1:2">
      <c r="A180" s="8">
        <v>45035</v>
      </c>
      <c r="B180">
        <v>23519</v>
      </c>
    </row>
    <row r="181" spans="1:2">
      <c r="A181" s="8">
        <v>45042</v>
      </c>
      <c r="B181">
        <v>23060</v>
      </c>
    </row>
    <row r="182" spans="1:2">
      <c r="A182" s="8">
        <v>45049</v>
      </c>
      <c r="B182">
        <v>20619</v>
      </c>
    </row>
    <row r="183" spans="1:2">
      <c r="A183" s="8">
        <v>45056</v>
      </c>
      <c r="B183">
        <v>19194</v>
      </c>
    </row>
    <row r="184" spans="1:2">
      <c r="A184" s="8">
        <v>45063</v>
      </c>
      <c r="B184">
        <v>19173</v>
      </c>
    </row>
    <row r="185" spans="1:2">
      <c r="A185" s="8">
        <v>45070</v>
      </c>
      <c r="B185">
        <v>17487</v>
      </c>
    </row>
    <row r="186" spans="1:2">
      <c r="A186" s="8">
        <v>45077</v>
      </c>
      <c r="B186">
        <v>18937</v>
      </c>
    </row>
    <row r="187" spans="1:2">
      <c r="A187" s="8">
        <v>45084</v>
      </c>
      <c r="B187">
        <v>19574</v>
      </c>
    </row>
    <row r="188" spans="1:2">
      <c r="A188" s="8">
        <v>45091</v>
      </c>
      <c r="B188">
        <v>21250</v>
      </c>
    </row>
    <row r="189" spans="1:2">
      <c r="A189" s="8">
        <v>45098</v>
      </c>
      <c r="B189">
        <v>18535</v>
      </c>
    </row>
    <row r="190" spans="1:2">
      <c r="A190" s="8">
        <v>45105</v>
      </c>
      <c r="B190">
        <v>20394</v>
      </c>
    </row>
    <row r="191" spans="1:2">
      <c r="A191" s="8">
        <v>45112</v>
      </c>
      <c r="B191">
        <v>20571</v>
      </c>
    </row>
    <row r="192" spans="1:2">
      <c r="A192" s="8">
        <v>45119</v>
      </c>
      <c r="B192">
        <v>18354</v>
      </c>
    </row>
    <row r="193" spans="1:2">
      <c r="A193" s="8">
        <v>45126</v>
      </c>
      <c r="B193">
        <v>17807</v>
      </c>
    </row>
    <row r="194" spans="1:2">
      <c r="A194" s="8">
        <v>45133</v>
      </c>
      <c r="B194">
        <v>20923</v>
      </c>
    </row>
    <row r="195" spans="1:2">
      <c r="A195" s="8">
        <v>45140</v>
      </c>
      <c r="B195">
        <v>22921</v>
      </c>
    </row>
    <row r="196" spans="1:2">
      <c r="A196" s="8">
        <v>45147</v>
      </c>
      <c r="B196">
        <v>20466</v>
      </c>
    </row>
    <row r="197" spans="1:2">
      <c r="A197" s="8">
        <v>45154</v>
      </c>
      <c r="B197">
        <v>20081</v>
      </c>
    </row>
    <row r="198" spans="1:2">
      <c r="A198" s="8">
        <v>45161</v>
      </c>
      <c r="B198">
        <v>22099</v>
      </c>
    </row>
    <row r="199" spans="1:2">
      <c r="A199" s="8">
        <v>45168</v>
      </c>
      <c r="B199">
        <v>19915</v>
      </c>
    </row>
    <row r="200" spans="1:2">
      <c r="A200" s="8">
        <v>45175</v>
      </c>
      <c r="B200">
        <v>19450</v>
      </c>
    </row>
    <row r="201" spans="1:2">
      <c r="A201" s="8">
        <v>45182</v>
      </c>
      <c r="B201">
        <v>20770</v>
      </c>
    </row>
    <row r="202" spans="1:2">
      <c r="A202" s="8">
        <v>45189</v>
      </c>
      <c r="B202">
        <v>21855</v>
      </c>
    </row>
    <row r="203" spans="1:2">
      <c r="A203" s="8">
        <v>45196</v>
      </c>
      <c r="B203">
        <v>19774</v>
      </c>
    </row>
    <row r="204" spans="1:2">
      <c r="A204" s="8">
        <v>45203</v>
      </c>
      <c r="B204">
        <v>19373</v>
      </c>
    </row>
    <row r="205" spans="1:2">
      <c r="A205" s="8">
        <v>45210</v>
      </c>
      <c r="B205">
        <v>17974</v>
      </c>
    </row>
    <row r="206" spans="1:2">
      <c r="A206" s="8">
        <v>45217</v>
      </c>
      <c r="B206">
        <v>19394</v>
      </c>
    </row>
    <row r="207" spans="1:2">
      <c r="A207" s="8">
        <v>45224</v>
      </c>
      <c r="B207">
        <v>19535</v>
      </c>
    </row>
    <row r="208" spans="1:2">
      <c r="A208" s="8">
        <v>45231</v>
      </c>
      <c r="B208">
        <v>19436</v>
      </c>
    </row>
    <row r="209" spans="1:2">
      <c r="A209" s="8">
        <v>45238</v>
      </c>
      <c r="B209">
        <v>18552</v>
      </c>
    </row>
    <row r="210" spans="1:2">
      <c r="A210" s="8">
        <v>45245</v>
      </c>
      <c r="B210">
        <v>17511</v>
      </c>
    </row>
    <row r="211" spans="1:2">
      <c r="A211" s="8">
        <v>45252</v>
      </c>
      <c r="B211">
        <v>20122</v>
      </c>
    </row>
    <row r="212" spans="1:2">
      <c r="A212" s="8">
        <v>45259</v>
      </c>
      <c r="B212">
        <v>19503</v>
      </c>
    </row>
    <row r="213" spans="1:2">
      <c r="A213" s="8">
        <v>45266</v>
      </c>
      <c r="B213">
        <v>18848</v>
      </c>
    </row>
    <row r="214" spans="1:2">
      <c r="A214" s="8">
        <v>45273</v>
      </c>
      <c r="B214">
        <v>21567</v>
      </c>
    </row>
    <row r="215" spans="1:2">
      <c r="A215" s="8">
        <v>45280</v>
      </c>
      <c r="B215">
        <v>20552</v>
      </c>
    </row>
    <row r="216" spans="1:2">
      <c r="A216" s="8">
        <v>45287</v>
      </c>
      <c r="B216">
        <v>21094</v>
      </c>
    </row>
    <row r="217" spans="1:2">
      <c r="A217" s="8">
        <v>45294</v>
      </c>
      <c r="B217">
        <v>22313</v>
      </c>
    </row>
    <row r="218" spans="1:2">
      <c r="A218" s="8">
        <v>45301</v>
      </c>
      <c r="B218">
        <v>23015</v>
      </c>
    </row>
    <row r="219" spans="1:2">
      <c r="A219" s="8">
        <v>45308</v>
      </c>
      <c r="B219">
        <v>22503</v>
      </c>
    </row>
    <row r="220" spans="1:2">
      <c r="A220" s="8">
        <v>45315</v>
      </c>
      <c r="B220">
        <v>21011</v>
      </c>
    </row>
    <row r="221" spans="1:2">
      <c r="A221" s="8">
        <v>45322</v>
      </c>
      <c r="B221">
        <v>23439</v>
      </c>
    </row>
    <row r="222" spans="1:2">
      <c r="A222" s="8">
        <v>45329</v>
      </c>
      <c r="B222">
        <v>21803</v>
      </c>
    </row>
    <row r="223" spans="1:2">
      <c r="A223" s="8">
        <v>45336</v>
      </c>
      <c r="B223">
        <v>20103</v>
      </c>
    </row>
    <row r="224" spans="1:2">
      <c r="A224" s="8">
        <v>45343</v>
      </c>
      <c r="B224">
        <v>23359</v>
      </c>
    </row>
    <row r="225" spans="1:2">
      <c r="A225" s="8">
        <v>45350</v>
      </c>
      <c r="B225">
        <v>20487</v>
      </c>
    </row>
    <row r="226" spans="1:2">
      <c r="A226" s="8">
        <v>45357</v>
      </c>
      <c r="B226">
        <v>19139</v>
      </c>
    </row>
    <row r="227" spans="1:2">
      <c r="A227" s="8">
        <v>45364</v>
      </c>
      <c r="B227">
        <v>21327</v>
      </c>
    </row>
    <row r="228" spans="1:2">
      <c r="A228" s="8">
        <v>45371</v>
      </c>
      <c r="B228">
        <v>22009</v>
      </c>
    </row>
    <row r="229" spans="1:2">
      <c r="A229" s="8">
        <v>45378</v>
      </c>
      <c r="B229">
        <v>21403</v>
      </c>
    </row>
    <row r="230" spans="1:2">
      <c r="A230" s="8">
        <v>45385</v>
      </c>
      <c r="B230">
        <v>21085</v>
      </c>
    </row>
    <row r="231" spans="1:2">
      <c r="A231" s="8">
        <v>45392</v>
      </c>
      <c r="B231">
        <v>21004</v>
      </c>
    </row>
    <row r="232" spans="1:2">
      <c r="A232" s="8">
        <v>45399</v>
      </c>
      <c r="B232">
        <v>22186</v>
      </c>
    </row>
    <row r="233" spans="1:2">
      <c r="A233" s="8">
        <v>45406</v>
      </c>
      <c r="B233">
        <v>18942</v>
      </c>
    </row>
    <row r="234" spans="1:2">
      <c r="A234" s="8">
        <v>45413</v>
      </c>
      <c r="B234">
        <v>17827</v>
      </c>
    </row>
    <row r="235" spans="1:2">
      <c r="A235" s="8">
        <v>45420</v>
      </c>
      <c r="B235">
        <v>20753</v>
      </c>
    </row>
    <row r="236" spans="1:2">
      <c r="A236" s="8">
        <v>45427</v>
      </c>
      <c r="B236">
        <v>19115</v>
      </c>
    </row>
    <row r="237" spans="1:2">
      <c r="A237" s="8">
        <v>45434</v>
      </c>
      <c r="B237">
        <v>15778</v>
      </c>
    </row>
    <row r="238" spans="1:2">
      <c r="A238" s="8">
        <v>45441</v>
      </c>
      <c r="B238">
        <v>16994</v>
      </c>
    </row>
    <row r="239" spans="1:2">
      <c r="A239" s="8">
        <v>45448</v>
      </c>
      <c r="B239">
        <v>18856</v>
      </c>
    </row>
    <row r="240" spans="1:2">
      <c r="A240" s="8">
        <v>45455</v>
      </c>
      <c r="B240">
        <v>19163</v>
      </c>
    </row>
    <row r="241" spans="1:2">
      <c r="A241" s="8">
        <v>45462</v>
      </c>
      <c r="B241">
        <v>22807</v>
      </c>
    </row>
    <row r="242" spans="1:2">
      <c r="A242" s="8">
        <v>45469</v>
      </c>
      <c r="B242">
        <v>19293</v>
      </c>
    </row>
    <row r="243" spans="1:2">
      <c r="A243" s="8">
        <v>45476</v>
      </c>
      <c r="B243">
        <v>19596</v>
      </c>
    </row>
    <row r="244" spans="1:2">
      <c r="A244" s="8">
        <v>45483</v>
      </c>
      <c r="B244">
        <v>17807</v>
      </c>
    </row>
    <row r="245" spans="1:2">
      <c r="A245" s="8">
        <v>45490</v>
      </c>
      <c r="B245">
        <v>20132</v>
      </c>
    </row>
    <row r="246" spans="1:2">
      <c r="A246" s="8">
        <v>45497</v>
      </c>
      <c r="B246">
        <v>19855</v>
      </c>
    </row>
    <row r="247" spans="1:2">
      <c r="A247" s="8">
        <v>45504</v>
      </c>
      <c r="B247">
        <v>19555</v>
      </c>
    </row>
    <row r="248" spans="1:2">
      <c r="A248" s="8">
        <v>45511</v>
      </c>
      <c r="B248">
        <v>19727</v>
      </c>
    </row>
    <row r="249" spans="1:2">
      <c r="A249" s="8">
        <v>45518</v>
      </c>
      <c r="B249">
        <v>18143</v>
      </c>
    </row>
    <row r="250" spans="1:2">
      <c r="A250" s="8">
        <v>45525</v>
      </c>
      <c r="B250">
        <v>19232</v>
      </c>
    </row>
    <row r="251" spans="1:2">
      <c r="A251" s="8">
        <v>45532</v>
      </c>
      <c r="B251">
        <v>18150</v>
      </c>
    </row>
    <row r="252" spans="1:2">
      <c r="A252" s="8">
        <v>45539</v>
      </c>
      <c r="B252">
        <v>18759</v>
      </c>
    </row>
    <row r="253" spans="1:2">
      <c r="A253" s="8">
        <v>45546</v>
      </c>
      <c r="B253">
        <v>16855</v>
      </c>
    </row>
    <row r="254" spans="1:2">
      <c r="A254" s="8">
        <v>45553</v>
      </c>
      <c r="B254">
        <v>18545</v>
      </c>
    </row>
    <row r="255" spans="1:2">
      <c r="A255" s="8">
        <v>45560</v>
      </c>
      <c r="B255">
        <v>15532</v>
      </c>
    </row>
    <row r="256" spans="1:2">
      <c r="A256" s="8">
        <v>45567</v>
      </c>
      <c r="B256">
        <v>16758</v>
      </c>
    </row>
    <row r="257" spans="1:2">
      <c r="A257" s="8">
        <v>45574</v>
      </c>
      <c r="B257">
        <v>17585</v>
      </c>
    </row>
    <row r="258" spans="1:2">
      <c r="A258" s="8">
        <v>45581</v>
      </c>
      <c r="B258">
        <v>17946</v>
      </c>
    </row>
    <row r="259" spans="1:2">
      <c r="A259" s="8">
        <v>45588</v>
      </c>
      <c r="B259">
        <v>20145</v>
      </c>
    </row>
    <row r="260" spans="1:2">
      <c r="A260" s="8">
        <v>45595</v>
      </c>
      <c r="B260">
        <v>15354</v>
      </c>
    </row>
    <row r="261" spans="1:2">
      <c r="A261" s="8">
        <v>45602</v>
      </c>
      <c r="B261">
        <v>18023</v>
      </c>
    </row>
    <row r="262" spans="1:2">
      <c r="A262" s="8">
        <v>45609</v>
      </c>
      <c r="B262">
        <v>18349</v>
      </c>
    </row>
    <row r="263" spans="1:2">
      <c r="A263" s="8">
        <v>45616</v>
      </c>
      <c r="B263">
        <v>16982</v>
      </c>
    </row>
    <row r="264" spans="1:2">
      <c r="A264" s="8">
        <v>45623</v>
      </c>
      <c r="B264">
        <v>19232</v>
      </c>
    </row>
    <row r="265" spans="1:2">
      <c r="A265" s="8">
        <v>45630</v>
      </c>
      <c r="B265">
        <v>18788</v>
      </c>
    </row>
    <row r="266" spans="1:2">
      <c r="A266" s="8">
        <v>45637</v>
      </c>
      <c r="B266">
        <v>17921</v>
      </c>
    </row>
    <row r="267" spans="1:2">
      <c r="A267" s="8">
        <v>45644</v>
      </c>
      <c r="B267">
        <v>28967</v>
      </c>
    </row>
    <row r="268" spans="1:2">
      <c r="A268" s="8">
        <v>45651</v>
      </c>
      <c r="B268">
        <v>21818</v>
      </c>
    </row>
    <row r="269" spans="1:2">
      <c r="A269" s="8">
        <v>45658</v>
      </c>
      <c r="B269">
        <v>20957</v>
      </c>
    </row>
    <row r="270" spans="1:2">
      <c r="A270" s="8">
        <v>45665</v>
      </c>
      <c r="B270">
        <v>21104</v>
      </c>
    </row>
    <row r="271" spans="1:2">
      <c r="A271" s="8">
        <v>45672</v>
      </c>
      <c r="B271">
        <v>20745</v>
      </c>
    </row>
    <row r="272" spans="1:2">
      <c r="A272" s="8">
        <v>45679</v>
      </c>
      <c r="B272">
        <v>21107</v>
      </c>
    </row>
    <row r="273" spans="1:2">
      <c r="A273" s="8">
        <v>45686</v>
      </c>
      <c r="B273">
        <v>18143</v>
      </c>
    </row>
    <row r="274" spans="1:2">
      <c r="A274" s="8">
        <v>45693</v>
      </c>
      <c r="B274">
        <v>19245</v>
      </c>
    </row>
    <row r="275" spans="1:2">
      <c r="A275" s="8">
        <v>45700</v>
      </c>
      <c r="B275">
        <v>20080</v>
      </c>
    </row>
    <row r="276" spans="1:2">
      <c r="A276" s="8">
        <v>45707</v>
      </c>
      <c r="B276">
        <v>18911</v>
      </c>
    </row>
    <row r="277" spans="1:2">
      <c r="A277" s="8">
        <v>45714</v>
      </c>
      <c r="B277">
        <v>17547</v>
      </c>
    </row>
    <row r="278" spans="1:2">
      <c r="A278" s="8">
        <v>45721</v>
      </c>
      <c r="B278">
        <v>15466</v>
      </c>
    </row>
    <row r="279" spans="1:2">
      <c r="A279" s="8">
        <v>45728</v>
      </c>
      <c r="B279">
        <v>17918</v>
      </c>
    </row>
    <row r="280" spans="1:2">
      <c r="A280" s="8">
        <v>45735</v>
      </c>
      <c r="B280">
        <v>19618</v>
      </c>
    </row>
    <row r="281" spans="1:2">
      <c r="A281" s="8">
        <v>45742</v>
      </c>
      <c r="B281">
        <v>21708</v>
      </c>
    </row>
    <row r="282" spans="1:2">
      <c r="A282" s="8">
        <v>45749</v>
      </c>
      <c r="B282">
        <v>21172</v>
      </c>
    </row>
    <row r="283" spans="1:2">
      <c r="A283" s="8">
        <v>45756</v>
      </c>
      <c r="B283">
        <v>22021</v>
      </c>
    </row>
    <row r="284" spans="1:2">
      <c r="A284" s="8">
        <v>45763</v>
      </c>
      <c r="B284">
        <v>22887</v>
      </c>
    </row>
    <row r="285" spans="1:2">
      <c r="A285" s="8">
        <v>45770</v>
      </c>
      <c r="B285">
        <v>24126</v>
      </c>
    </row>
    <row r="286" spans="1:2">
      <c r="A286" s="8">
        <v>45777</v>
      </c>
      <c r="B286">
        <v>22474</v>
      </c>
    </row>
    <row r="287" spans="1:2">
      <c r="A287" s="8">
        <v>45784</v>
      </c>
      <c r="B287">
        <v>20543</v>
      </c>
    </row>
    <row r="288" spans="1:2">
      <c r="A288" s="8">
        <v>45791</v>
      </c>
      <c r="B288">
        <v>19387</v>
      </c>
    </row>
    <row r="289" spans="1:2">
      <c r="A289" s="8">
        <v>45798</v>
      </c>
      <c r="B289">
        <v>21506</v>
      </c>
    </row>
    <row r="290" spans="1:2">
      <c r="A290" s="8">
        <v>45805</v>
      </c>
      <c r="B290">
        <v>22338</v>
      </c>
    </row>
    <row r="291" spans="1:2">
      <c r="A291" s="8">
        <v>45812</v>
      </c>
      <c r="B291">
        <v>22581</v>
      </c>
    </row>
    <row r="292" spans="1:2">
      <c r="A292" s="8">
        <v>45819</v>
      </c>
      <c r="B292">
        <v>23714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B050"/>
  </sheetPr>
  <dimension ref="A1:J370"/>
  <sheetViews>
    <sheetView workbookViewId="0">
      <selection activeCell="Q35" sqref="Q35"/>
    </sheetView>
  </sheetViews>
  <sheetFormatPr defaultRowHeight="15"/>
  <cols>
    <col min="1" max="1" width="10.140625" style="12" bestFit="1" customWidth="1"/>
    <col min="2" max="9" width="9.140625" style="12"/>
    <col min="10" max="10" width="6.42578125" style="12" bestFit="1" customWidth="1"/>
  </cols>
  <sheetData>
    <row r="1" spans="1:10">
      <c r="A1" s="12" t="s">
        <v>110</v>
      </c>
    </row>
    <row r="3" spans="1:10">
      <c r="B3" s="11" t="s">
        <v>111</v>
      </c>
      <c r="C3" s="11"/>
      <c r="D3" s="11"/>
      <c r="E3" s="11"/>
      <c r="F3" s="11"/>
      <c r="G3" s="11"/>
      <c r="H3" s="11"/>
      <c r="I3" s="11"/>
      <c r="J3" s="11"/>
    </row>
    <row r="4" spans="1:10">
      <c r="A4" s="3" t="s">
        <v>5</v>
      </c>
      <c r="B4" s="5">
        <v>2020</v>
      </c>
      <c r="C4" s="3">
        <v>2021</v>
      </c>
      <c r="D4" s="3">
        <v>2022</v>
      </c>
      <c r="E4" s="3">
        <v>2023</v>
      </c>
      <c r="F4" s="3">
        <v>2024</v>
      </c>
      <c r="G4" s="4">
        <v>2025</v>
      </c>
      <c r="H4" s="3" t="s">
        <v>6</v>
      </c>
      <c r="I4" s="3" t="s">
        <v>7</v>
      </c>
      <c r="J4" s="3" t="s">
        <v>8</v>
      </c>
    </row>
    <row r="5" spans="1:10">
      <c r="A5" s="9">
        <v>45657</v>
      </c>
      <c r="B5" s="12">
        <v>21956</v>
      </c>
      <c r="C5" s="12">
        <v>19564</v>
      </c>
      <c r="D5" s="12">
        <v>20942</v>
      </c>
      <c r="E5" s="12">
        <v>21094</v>
      </c>
      <c r="F5" s="12">
        <v>21818</v>
      </c>
      <c r="G5" s="12" t="e">
        <f>INDEX('Data Singapore'!$A$8:$B$500,MATCH(DATE('Data graphs'!G$4,MONTH('Data graphs'!$A5),DAY('Data graphs'!$A5)),'Data Singapore'!$A$8:$A$500,0), MATCH('Data graphs'!$B$3,'Data Singapore'!$A$4:$B$4,0))</f>
        <v>#N/A</v>
      </c>
      <c r="H5" s="12">
        <f>MIN(B5:F5)</f>
        <v>19564</v>
      </c>
      <c r="I5" s="12">
        <f>MAX(B5:F5)</f>
        <v>21956</v>
      </c>
      <c r="J5" s="12">
        <f>I5-H5</f>
        <v>2392</v>
      </c>
    </row>
    <row r="6" spans="1:10">
      <c r="A6" s="9">
        <v>45656</v>
      </c>
      <c r="B6" s="12">
        <f>INDEX('Data Singapore'!$A$8:$B$500,MATCH(DATE('Data graphs'!B$4,MONTH('Data graphs'!$A6),DAY('Data graphs'!$A6)),'Data Singapore'!$A$8:$A$500,0), MATCH('Data graphs'!$B$3,'Data Singapore'!$A$4:$B$4,0))</f>
        <v>21956</v>
      </c>
      <c r="C6" s="12">
        <v>19564</v>
      </c>
      <c r="D6" s="12">
        <v>20942</v>
      </c>
      <c r="E6" s="12">
        <v>21094</v>
      </c>
      <c r="F6" s="12">
        <v>21818</v>
      </c>
      <c r="G6" s="12" t="e">
        <f>INDEX('Data Singapore'!$A$8:$B$500,MATCH(DATE('Data graphs'!G$4,MONTH('Data graphs'!$A6),DAY('Data graphs'!$A6)),'Data Singapore'!$A$8:$A$500,0), MATCH('Data graphs'!$B$3,'Data Singapore'!$A$4:$B$4,0))</f>
        <v>#N/A</v>
      </c>
      <c r="H6" s="12">
        <f t="shared" ref="H6:H69" si="0">MIN(B6:F6)</f>
        <v>19564</v>
      </c>
      <c r="I6" s="12">
        <f t="shared" ref="I6:I69" si="1">MAX(B6:F6)</f>
        <v>21956</v>
      </c>
      <c r="J6" s="12">
        <f t="shared" ref="J6:J69" si="2">I6-H6</f>
        <v>2392</v>
      </c>
    </row>
    <row r="7" spans="1:10">
      <c r="A7" s="9">
        <v>45655</v>
      </c>
      <c r="B7" s="12">
        <f>_xlfn.IFNA(INDEX('Data Singapore'!$A$8:$B$500,MATCH(DATE('Data graphs'!B$4,MONTH('Data graphs'!$A7),DAY('Data graphs'!$A7)),'Data Singapore'!$A$8:$A$500,0), MATCH('Data graphs'!$B$3,'Data Singapore'!$A$4:$B$4,0)),B6)</f>
        <v>21956</v>
      </c>
      <c r="C7" s="12">
        <f>INDEX('Data Singapore'!$A$8:$B$500,MATCH(DATE('Data graphs'!C$4,MONTH('Data graphs'!$A7),DAY('Data graphs'!$A7)),'Data Singapore'!$A$8:$A$500,0), MATCH('Data graphs'!$B$3,'Data Singapore'!$A$4:$B$4,0))</f>
        <v>19564</v>
      </c>
      <c r="D7" s="12">
        <v>20942</v>
      </c>
      <c r="E7" s="12">
        <v>21094</v>
      </c>
      <c r="F7" s="12">
        <v>21818</v>
      </c>
      <c r="G7" s="12" t="e">
        <f>_xlfn.IFNA(INDEX('Data Singapore'!$A$8:$B$500,MATCH(DATE('Data graphs'!G$4,MONTH('Data graphs'!$A7),DAY('Data graphs'!$A7)),'Data Singapore'!$A$8:$A$500,0), MATCH('Data graphs'!$B$3,'Data Singapore'!$A$4:$B$4,0)),G6)</f>
        <v>#N/A</v>
      </c>
      <c r="H7" s="12">
        <f t="shared" si="0"/>
        <v>19564</v>
      </c>
      <c r="I7" s="12">
        <f t="shared" si="1"/>
        <v>21956</v>
      </c>
      <c r="J7" s="12">
        <f t="shared" si="2"/>
        <v>2392</v>
      </c>
    </row>
    <row r="8" spans="1:10">
      <c r="A8" s="9">
        <v>45654</v>
      </c>
      <c r="B8" s="12">
        <f>_xlfn.IFNA(INDEX('Data Singapore'!$A$8:$B$500,MATCH(DATE('Data graphs'!B$4,MONTH('Data graphs'!$A8),DAY('Data graphs'!$A8)),'Data Singapore'!$A$8:$A$500,0), MATCH('Data graphs'!$B$3,'Data Singapore'!$A$4:$B$4,0)),B7)</f>
        <v>21956</v>
      </c>
      <c r="C8" s="12">
        <f>_xlfn.IFNA(INDEX('Data Singapore'!$A$8:$B$500,MATCH(DATE('Data graphs'!C$4,MONTH('Data graphs'!$A8),DAY('Data graphs'!$A8)),'Data Singapore'!$A$8:$A$500,0), MATCH('Data graphs'!$B$3,'Data Singapore'!$A$4:$B$4,0)),C7)</f>
        <v>19564</v>
      </c>
      <c r="D8" s="12">
        <f>INDEX('Data Singapore'!$A$8:$B$500,MATCH(DATE('Data graphs'!D$4,MONTH('Data graphs'!$A8),DAY('Data graphs'!$A8)),'Data Singapore'!$A$8:$A$500,0), MATCH('Data graphs'!$B$3,'Data Singapore'!$A$4:$B$4,0))</f>
        <v>20942</v>
      </c>
      <c r="E8" s="12">
        <v>21094</v>
      </c>
      <c r="F8" s="12">
        <v>21818</v>
      </c>
      <c r="G8" s="12" t="e">
        <f>_xlfn.IFNA(INDEX('Data Singapore'!$A$8:$B$500,MATCH(DATE('Data graphs'!G$4,MONTH('Data graphs'!$A8),DAY('Data graphs'!$A8)),'Data Singapore'!$A$8:$A$500,0), MATCH('Data graphs'!$B$3,'Data Singapore'!$A$4:$B$4,0)),G7)</f>
        <v>#N/A</v>
      </c>
      <c r="H8" s="12">
        <f t="shared" si="0"/>
        <v>19564</v>
      </c>
      <c r="I8" s="12">
        <f t="shared" si="1"/>
        <v>21956</v>
      </c>
      <c r="J8" s="12">
        <f t="shared" si="2"/>
        <v>2392</v>
      </c>
    </row>
    <row r="9" spans="1:10">
      <c r="A9" s="9">
        <v>45653</v>
      </c>
      <c r="B9" s="12">
        <f>_xlfn.IFNA(INDEX('Data Singapore'!$A$8:$B$500,MATCH(DATE('Data graphs'!B$4,MONTH('Data graphs'!$A9),DAY('Data graphs'!$A9)),'Data Singapore'!$A$8:$A$500,0), MATCH('Data graphs'!$B$3,'Data Singapore'!$A$4:$B$4,0)),B8)</f>
        <v>21956</v>
      </c>
      <c r="C9" s="12">
        <f>_xlfn.IFNA(INDEX('Data Singapore'!$A$8:$B$500,MATCH(DATE('Data graphs'!C$4,MONTH('Data graphs'!$A9),DAY('Data graphs'!$A9)),'Data Singapore'!$A$8:$A$500,0), MATCH('Data graphs'!$B$3,'Data Singapore'!$A$4:$B$4,0)),C8)</f>
        <v>19564</v>
      </c>
      <c r="D9" s="12">
        <f>_xlfn.IFNA(INDEX('Data Singapore'!$A$8:$B$500,MATCH(DATE('Data graphs'!D$4,MONTH('Data graphs'!$A9),DAY('Data graphs'!$A9)),'Data Singapore'!$A$8:$A$500,0), MATCH('Data graphs'!$B$3,'Data Singapore'!$A$4:$B$4,0)),D8)</f>
        <v>20942</v>
      </c>
      <c r="E9" s="12">
        <f>INDEX('Data Singapore'!$A$8:$B$500,MATCH(DATE('Data graphs'!E$4,MONTH('Data graphs'!$A9),DAY('Data graphs'!$A9)),'Data Singapore'!$A$8:$A$500,0), MATCH('Data graphs'!$B$3,'Data Singapore'!$A$4:$B$4,0))</f>
        <v>21094</v>
      </c>
      <c r="F9" s="12">
        <v>21818</v>
      </c>
      <c r="G9" s="12" t="e">
        <f>_xlfn.IFNA(INDEX('Data Singapore'!$A$8:$B$500,MATCH(DATE('Data graphs'!G$4,MONTH('Data graphs'!$A9),DAY('Data graphs'!$A9)),'Data Singapore'!$A$8:$A$500,0), MATCH('Data graphs'!$B$3,'Data Singapore'!$A$4:$B$4,0)),G8)</f>
        <v>#N/A</v>
      </c>
      <c r="H9" s="12">
        <f t="shared" si="0"/>
        <v>19564</v>
      </c>
      <c r="I9" s="12">
        <f t="shared" si="1"/>
        <v>21956</v>
      </c>
      <c r="J9" s="12">
        <f t="shared" si="2"/>
        <v>2392</v>
      </c>
    </row>
    <row r="10" spans="1:10">
      <c r="A10" s="9">
        <v>45652</v>
      </c>
      <c r="B10" s="12">
        <f>_xlfn.IFNA(INDEX('Data Singapore'!$A$8:$B$500,MATCH(DATE('Data graphs'!B$4,MONTH('Data graphs'!$A10),DAY('Data graphs'!$A10)),'Data Singapore'!$A$8:$A$500,0), MATCH('Data graphs'!$B$3,'Data Singapore'!$A$4:$B$4,0)),B9)</f>
        <v>21956</v>
      </c>
      <c r="C10" s="12">
        <f>_xlfn.IFNA(INDEX('Data Singapore'!$A$8:$B$500,MATCH(DATE('Data graphs'!C$4,MONTH('Data graphs'!$A10),DAY('Data graphs'!$A10)),'Data Singapore'!$A$8:$A$500,0), MATCH('Data graphs'!$B$3,'Data Singapore'!$A$4:$B$4,0)),C9)</f>
        <v>19564</v>
      </c>
      <c r="D10" s="12">
        <f>_xlfn.IFNA(INDEX('Data Singapore'!$A$8:$B$500,MATCH(DATE('Data graphs'!D$4,MONTH('Data graphs'!$A10),DAY('Data graphs'!$A10)),'Data Singapore'!$A$8:$A$500,0), MATCH('Data graphs'!$B$3,'Data Singapore'!$A$4:$B$4,0)),D9)</f>
        <v>20942</v>
      </c>
      <c r="E10" s="12">
        <f>_xlfn.IFNA(INDEX('Data Singapore'!$A$8:$B$500,MATCH(DATE('Data graphs'!E$4,MONTH('Data graphs'!$A10),DAY('Data graphs'!$A10)),'Data Singapore'!$A$8:$A$500,0), MATCH('Data graphs'!$B$3,'Data Singapore'!$A$4:$B$4,0)),E9)</f>
        <v>21094</v>
      </c>
      <c r="F10" s="12">
        <v>21818</v>
      </c>
      <c r="G10" s="12" t="e">
        <f>_xlfn.IFNA(INDEX('Data Singapore'!$A$8:$B$500,MATCH(DATE('Data graphs'!G$4,MONTH('Data graphs'!$A10),DAY('Data graphs'!$A10)),'Data Singapore'!$A$8:$A$500,0), MATCH('Data graphs'!$B$3,'Data Singapore'!$A$4:$B$4,0)),G9)</f>
        <v>#N/A</v>
      </c>
      <c r="H10" s="12">
        <f t="shared" si="0"/>
        <v>19564</v>
      </c>
      <c r="I10" s="12">
        <f t="shared" si="1"/>
        <v>21956</v>
      </c>
      <c r="J10" s="12">
        <f t="shared" si="2"/>
        <v>2392</v>
      </c>
    </row>
    <row r="11" spans="1:10">
      <c r="A11" s="9">
        <v>45651</v>
      </c>
      <c r="B11" s="12">
        <f>_xlfn.IFNA(INDEX('Data Singapore'!$A$8:$B$500,MATCH(DATE('Data graphs'!B$4,MONTH('Data graphs'!$A11),DAY('Data graphs'!$A11)),'Data Singapore'!$A$8:$A$500,0), MATCH('Data graphs'!$B$3,'Data Singapore'!$A$4:$B$4,0)),B10)</f>
        <v>21956</v>
      </c>
      <c r="C11" s="12">
        <f>_xlfn.IFNA(INDEX('Data Singapore'!$A$8:$B$500,MATCH(DATE('Data graphs'!C$4,MONTH('Data graphs'!$A11),DAY('Data graphs'!$A11)),'Data Singapore'!$A$8:$A$500,0), MATCH('Data graphs'!$B$3,'Data Singapore'!$A$4:$B$4,0)),C10)</f>
        <v>19564</v>
      </c>
      <c r="D11" s="12">
        <f>_xlfn.IFNA(INDEX('Data Singapore'!$A$8:$B$500,MATCH(DATE('Data graphs'!D$4,MONTH('Data graphs'!$A11),DAY('Data graphs'!$A11)),'Data Singapore'!$A$8:$A$500,0), MATCH('Data graphs'!$B$3,'Data Singapore'!$A$4:$B$4,0)),D10)</f>
        <v>20942</v>
      </c>
      <c r="E11" s="12">
        <f>_xlfn.IFNA(INDEX('Data Singapore'!$A$8:$B$500,MATCH(DATE('Data graphs'!E$4,MONTH('Data graphs'!$A11),DAY('Data graphs'!$A11)),'Data Singapore'!$A$8:$A$500,0), MATCH('Data graphs'!$B$3,'Data Singapore'!$A$4:$B$4,0)),E10)</f>
        <v>21094</v>
      </c>
      <c r="F11" s="12">
        <f>INDEX('Data Singapore'!$A$8:$B$500,MATCH(DATE('Data graphs'!F$4,MONTH('Data graphs'!$A11),DAY('Data graphs'!$A11)),'Data Singapore'!$A$8:$A$500,0), MATCH('Data graphs'!$B$3,'Data Singapore'!$A$4:$B$4,0))</f>
        <v>21818</v>
      </c>
      <c r="G11" s="12" t="e">
        <f>_xlfn.IFNA(INDEX('Data Singapore'!$A$8:$B$500,MATCH(DATE('Data graphs'!G$4,MONTH('Data graphs'!$A11),DAY('Data graphs'!$A11)),'Data Singapore'!$A$8:$A$500,0), MATCH('Data graphs'!$B$3,'Data Singapore'!$A$4:$B$4,0)),G10)</f>
        <v>#N/A</v>
      </c>
      <c r="H11" s="12">
        <f t="shared" si="0"/>
        <v>19564</v>
      </c>
      <c r="I11" s="12">
        <f t="shared" si="1"/>
        <v>21956</v>
      </c>
      <c r="J11" s="12">
        <f t="shared" si="2"/>
        <v>2392</v>
      </c>
    </row>
    <row r="12" spans="1:10">
      <c r="A12" s="9">
        <v>45650</v>
      </c>
      <c r="B12" s="12">
        <f>_xlfn.IFNA(INDEX('Data Singapore'!$A$8:$B$500,MATCH(DATE('Data graphs'!B$4,MONTH('Data graphs'!$A12),DAY('Data graphs'!$A12)),'Data Singapore'!$A$8:$A$500,0), MATCH('Data graphs'!$B$3,'Data Singapore'!$A$4:$B$4,0)),B11)</f>
        <v>21956</v>
      </c>
      <c r="C12" s="12">
        <f>_xlfn.IFNA(INDEX('Data Singapore'!$A$8:$B$500,MATCH(DATE('Data graphs'!C$4,MONTH('Data graphs'!$A12),DAY('Data graphs'!$A12)),'Data Singapore'!$A$8:$A$500,0), MATCH('Data graphs'!$B$3,'Data Singapore'!$A$4:$B$4,0)),C11)</f>
        <v>19564</v>
      </c>
      <c r="D12" s="12">
        <f>_xlfn.IFNA(INDEX('Data Singapore'!$A$8:$B$500,MATCH(DATE('Data graphs'!D$4,MONTH('Data graphs'!$A12),DAY('Data graphs'!$A12)),'Data Singapore'!$A$8:$A$500,0), MATCH('Data graphs'!$B$3,'Data Singapore'!$A$4:$B$4,0)),D11)</f>
        <v>20942</v>
      </c>
      <c r="E12" s="12">
        <f>_xlfn.IFNA(INDEX('Data Singapore'!$A$8:$B$500,MATCH(DATE('Data graphs'!E$4,MONTH('Data graphs'!$A12),DAY('Data graphs'!$A12)),'Data Singapore'!$A$8:$A$500,0), MATCH('Data graphs'!$B$3,'Data Singapore'!$A$4:$B$4,0)),E11)</f>
        <v>21094</v>
      </c>
      <c r="F12" s="12">
        <f>_xlfn.IFNA(INDEX('Data Singapore'!$A$8:$B$500,MATCH(DATE('Data graphs'!F$4,MONTH('Data graphs'!$A12),DAY('Data graphs'!$A12)),'Data Singapore'!$A$8:$A$500,0), MATCH('Data graphs'!$B$3,'Data Singapore'!$A$4:$B$4,0)),F11)</f>
        <v>21818</v>
      </c>
      <c r="G12" s="12" t="e">
        <f>_xlfn.IFNA(INDEX('Data Singapore'!$A$8:$B$500,MATCH(DATE('Data graphs'!G$4,MONTH('Data graphs'!$A12),DAY('Data graphs'!$A12)),'Data Singapore'!$A$8:$A$500,0), MATCH('Data graphs'!$B$3,'Data Singapore'!$A$4:$B$4,0)),G11)</f>
        <v>#N/A</v>
      </c>
      <c r="H12" s="12">
        <f t="shared" si="0"/>
        <v>19564</v>
      </c>
      <c r="I12" s="12">
        <f t="shared" si="1"/>
        <v>21956</v>
      </c>
      <c r="J12" s="12">
        <f t="shared" si="2"/>
        <v>2392</v>
      </c>
    </row>
    <row r="13" spans="1:10">
      <c r="A13" s="9">
        <v>45649</v>
      </c>
      <c r="B13" s="12">
        <f>_xlfn.IFNA(INDEX('Data Singapore'!$A$8:$B$500,MATCH(DATE('Data graphs'!B$4,MONTH('Data graphs'!$A13),DAY('Data graphs'!$A13)),'Data Singapore'!$A$8:$A$500,0), MATCH('Data graphs'!$B$3,'Data Singapore'!$A$4:$B$4,0)),B12)</f>
        <v>20394</v>
      </c>
      <c r="C13" s="12">
        <f>_xlfn.IFNA(INDEX('Data Singapore'!$A$8:$B$500,MATCH(DATE('Data graphs'!C$4,MONTH('Data graphs'!$A13),DAY('Data graphs'!$A13)),'Data Singapore'!$A$8:$A$500,0), MATCH('Data graphs'!$B$3,'Data Singapore'!$A$4:$B$4,0)),C12)</f>
        <v>19564</v>
      </c>
      <c r="D13" s="12">
        <f>_xlfn.IFNA(INDEX('Data Singapore'!$A$8:$B$500,MATCH(DATE('Data graphs'!D$4,MONTH('Data graphs'!$A13),DAY('Data graphs'!$A13)),'Data Singapore'!$A$8:$A$500,0), MATCH('Data graphs'!$B$3,'Data Singapore'!$A$4:$B$4,0)),D12)</f>
        <v>20942</v>
      </c>
      <c r="E13" s="12">
        <f>_xlfn.IFNA(INDEX('Data Singapore'!$A$8:$B$500,MATCH(DATE('Data graphs'!E$4,MONTH('Data graphs'!$A13),DAY('Data graphs'!$A13)),'Data Singapore'!$A$8:$A$500,0), MATCH('Data graphs'!$B$3,'Data Singapore'!$A$4:$B$4,0)),E12)</f>
        <v>21094</v>
      </c>
      <c r="F13" s="12">
        <f>_xlfn.IFNA(INDEX('Data Singapore'!$A$8:$B$500,MATCH(DATE('Data graphs'!F$4,MONTH('Data graphs'!$A13),DAY('Data graphs'!$A13)),'Data Singapore'!$A$8:$A$500,0), MATCH('Data graphs'!$B$3,'Data Singapore'!$A$4:$B$4,0)),F12)</f>
        <v>21818</v>
      </c>
      <c r="G13" s="12" t="e">
        <f>_xlfn.IFNA(INDEX('Data Singapore'!$A$8:$B$500,MATCH(DATE('Data graphs'!G$4,MONTH('Data graphs'!$A13),DAY('Data graphs'!$A13)),'Data Singapore'!$A$8:$A$500,0), MATCH('Data graphs'!$B$3,'Data Singapore'!$A$4:$B$4,0)),G12)</f>
        <v>#N/A</v>
      </c>
      <c r="H13" s="12">
        <f t="shared" si="0"/>
        <v>19564</v>
      </c>
      <c r="I13" s="12">
        <f t="shared" si="1"/>
        <v>21818</v>
      </c>
      <c r="J13" s="12">
        <f t="shared" si="2"/>
        <v>2254</v>
      </c>
    </row>
    <row r="14" spans="1:10">
      <c r="A14" s="9">
        <v>45648</v>
      </c>
      <c r="B14" s="12">
        <f>_xlfn.IFNA(INDEX('Data Singapore'!$A$8:$B$500,MATCH(DATE('Data graphs'!B$4,MONTH('Data graphs'!$A14),DAY('Data graphs'!$A14)),'Data Singapore'!$A$8:$A$500,0), MATCH('Data graphs'!$B$3,'Data Singapore'!$A$4:$B$4,0)),B13)</f>
        <v>20394</v>
      </c>
      <c r="C14" s="12">
        <f>_xlfn.IFNA(INDEX('Data Singapore'!$A$8:$B$500,MATCH(DATE('Data graphs'!C$4,MONTH('Data graphs'!$A14),DAY('Data graphs'!$A14)),'Data Singapore'!$A$8:$A$500,0), MATCH('Data graphs'!$B$3,'Data Singapore'!$A$4:$B$4,0)),C13)</f>
        <v>20935</v>
      </c>
      <c r="D14" s="12">
        <f>_xlfn.IFNA(INDEX('Data Singapore'!$A$8:$B$500,MATCH(DATE('Data graphs'!D$4,MONTH('Data graphs'!$A14),DAY('Data graphs'!$A14)),'Data Singapore'!$A$8:$A$500,0), MATCH('Data graphs'!$B$3,'Data Singapore'!$A$4:$B$4,0)),D13)</f>
        <v>20942</v>
      </c>
      <c r="E14" s="12">
        <f>_xlfn.IFNA(INDEX('Data Singapore'!$A$8:$B$500,MATCH(DATE('Data graphs'!E$4,MONTH('Data graphs'!$A14),DAY('Data graphs'!$A14)),'Data Singapore'!$A$8:$A$500,0), MATCH('Data graphs'!$B$3,'Data Singapore'!$A$4:$B$4,0)),E13)</f>
        <v>21094</v>
      </c>
      <c r="F14" s="12">
        <f>_xlfn.IFNA(INDEX('Data Singapore'!$A$8:$B$500,MATCH(DATE('Data graphs'!F$4,MONTH('Data graphs'!$A14),DAY('Data graphs'!$A14)),'Data Singapore'!$A$8:$A$500,0), MATCH('Data graphs'!$B$3,'Data Singapore'!$A$4:$B$4,0)),F13)</f>
        <v>21818</v>
      </c>
      <c r="G14" s="12" t="e">
        <f>_xlfn.IFNA(INDEX('Data Singapore'!$A$8:$B$500,MATCH(DATE('Data graphs'!G$4,MONTH('Data graphs'!$A14),DAY('Data graphs'!$A14)),'Data Singapore'!$A$8:$A$500,0), MATCH('Data graphs'!$B$3,'Data Singapore'!$A$4:$B$4,0)),G13)</f>
        <v>#N/A</v>
      </c>
      <c r="H14" s="12">
        <f t="shared" si="0"/>
        <v>20394</v>
      </c>
      <c r="I14" s="12">
        <f t="shared" si="1"/>
        <v>21818</v>
      </c>
      <c r="J14" s="12">
        <f t="shared" si="2"/>
        <v>1424</v>
      </c>
    </row>
    <row r="15" spans="1:10">
      <c r="A15" s="9">
        <v>45647</v>
      </c>
      <c r="B15" s="12">
        <f>_xlfn.IFNA(INDEX('Data Singapore'!$A$8:$B$500,MATCH(DATE('Data graphs'!B$4,MONTH('Data graphs'!$A15),DAY('Data graphs'!$A15)),'Data Singapore'!$A$8:$A$500,0), MATCH('Data graphs'!$B$3,'Data Singapore'!$A$4:$B$4,0)),B14)</f>
        <v>20394</v>
      </c>
      <c r="C15" s="12">
        <f>_xlfn.IFNA(INDEX('Data Singapore'!$A$8:$B$500,MATCH(DATE('Data graphs'!C$4,MONTH('Data graphs'!$A15),DAY('Data graphs'!$A15)),'Data Singapore'!$A$8:$A$500,0), MATCH('Data graphs'!$B$3,'Data Singapore'!$A$4:$B$4,0)),C14)</f>
        <v>20935</v>
      </c>
      <c r="D15" s="12">
        <f>_xlfn.IFNA(INDEX('Data Singapore'!$A$8:$B$500,MATCH(DATE('Data graphs'!D$4,MONTH('Data graphs'!$A15),DAY('Data graphs'!$A15)),'Data Singapore'!$A$8:$A$500,0), MATCH('Data graphs'!$B$3,'Data Singapore'!$A$4:$B$4,0)),D14)</f>
        <v>21403</v>
      </c>
      <c r="E15" s="12">
        <f>_xlfn.IFNA(INDEX('Data Singapore'!$A$8:$B$500,MATCH(DATE('Data graphs'!E$4,MONTH('Data graphs'!$A15),DAY('Data graphs'!$A15)),'Data Singapore'!$A$8:$A$500,0), MATCH('Data graphs'!$B$3,'Data Singapore'!$A$4:$B$4,0)),E14)</f>
        <v>21094</v>
      </c>
      <c r="F15" s="12">
        <f>_xlfn.IFNA(INDEX('Data Singapore'!$A$8:$B$500,MATCH(DATE('Data graphs'!F$4,MONTH('Data graphs'!$A15),DAY('Data graphs'!$A15)),'Data Singapore'!$A$8:$A$500,0), MATCH('Data graphs'!$B$3,'Data Singapore'!$A$4:$B$4,0)),F14)</f>
        <v>21818</v>
      </c>
      <c r="G15" s="12" t="e">
        <f>_xlfn.IFNA(INDEX('Data Singapore'!$A$8:$B$500,MATCH(DATE('Data graphs'!G$4,MONTH('Data graphs'!$A15),DAY('Data graphs'!$A15)),'Data Singapore'!$A$8:$A$500,0), MATCH('Data graphs'!$B$3,'Data Singapore'!$A$4:$B$4,0)),G14)</f>
        <v>#N/A</v>
      </c>
      <c r="H15" s="12">
        <f t="shared" si="0"/>
        <v>20394</v>
      </c>
      <c r="I15" s="12">
        <f t="shared" si="1"/>
        <v>21818</v>
      </c>
      <c r="J15" s="12">
        <f t="shared" si="2"/>
        <v>1424</v>
      </c>
    </row>
    <row r="16" spans="1:10">
      <c r="A16" s="9">
        <v>45646</v>
      </c>
      <c r="B16" s="12">
        <f>_xlfn.IFNA(INDEX('Data Singapore'!$A$8:$B$500,MATCH(DATE('Data graphs'!B$4,MONTH('Data graphs'!$A16),DAY('Data graphs'!$A16)),'Data Singapore'!$A$8:$A$500,0), MATCH('Data graphs'!$B$3,'Data Singapore'!$A$4:$B$4,0)),B15)</f>
        <v>20394</v>
      </c>
      <c r="C16" s="12">
        <f>_xlfn.IFNA(INDEX('Data Singapore'!$A$8:$B$500,MATCH(DATE('Data graphs'!C$4,MONTH('Data graphs'!$A16),DAY('Data graphs'!$A16)),'Data Singapore'!$A$8:$A$500,0), MATCH('Data graphs'!$B$3,'Data Singapore'!$A$4:$B$4,0)),C15)</f>
        <v>20935</v>
      </c>
      <c r="D16" s="12">
        <f>_xlfn.IFNA(INDEX('Data Singapore'!$A$8:$B$500,MATCH(DATE('Data graphs'!D$4,MONTH('Data graphs'!$A16),DAY('Data graphs'!$A16)),'Data Singapore'!$A$8:$A$500,0), MATCH('Data graphs'!$B$3,'Data Singapore'!$A$4:$B$4,0)),D15)</f>
        <v>21403</v>
      </c>
      <c r="E16" s="12">
        <f>_xlfn.IFNA(INDEX('Data Singapore'!$A$8:$B$500,MATCH(DATE('Data graphs'!E$4,MONTH('Data graphs'!$A16),DAY('Data graphs'!$A16)),'Data Singapore'!$A$8:$A$500,0), MATCH('Data graphs'!$B$3,'Data Singapore'!$A$4:$B$4,0)),E15)</f>
        <v>20552</v>
      </c>
      <c r="F16" s="12">
        <f>_xlfn.IFNA(INDEX('Data Singapore'!$A$8:$B$500,MATCH(DATE('Data graphs'!F$4,MONTH('Data graphs'!$A16),DAY('Data graphs'!$A16)),'Data Singapore'!$A$8:$A$500,0), MATCH('Data graphs'!$B$3,'Data Singapore'!$A$4:$B$4,0)),F15)</f>
        <v>21818</v>
      </c>
      <c r="G16" s="12" t="e">
        <f>_xlfn.IFNA(INDEX('Data Singapore'!$A$8:$B$500,MATCH(DATE('Data graphs'!G$4,MONTH('Data graphs'!$A16),DAY('Data graphs'!$A16)),'Data Singapore'!$A$8:$A$500,0), MATCH('Data graphs'!$B$3,'Data Singapore'!$A$4:$B$4,0)),G15)</f>
        <v>#N/A</v>
      </c>
      <c r="H16" s="12">
        <f t="shared" si="0"/>
        <v>20394</v>
      </c>
      <c r="I16" s="12">
        <f t="shared" si="1"/>
        <v>21818</v>
      </c>
      <c r="J16" s="12">
        <f t="shared" si="2"/>
        <v>1424</v>
      </c>
    </row>
    <row r="17" spans="1:10">
      <c r="A17" s="9">
        <v>45645</v>
      </c>
      <c r="B17" s="12">
        <f>_xlfn.IFNA(INDEX('Data Singapore'!$A$8:$B$500,MATCH(DATE('Data graphs'!B$4,MONTH('Data graphs'!$A17),DAY('Data graphs'!$A17)),'Data Singapore'!$A$8:$A$500,0), MATCH('Data graphs'!$B$3,'Data Singapore'!$A$4:$B$4,0)),B16)</f>
        <v>20394</v>
      </c>
      <c r="C17" s="12">
        <f>_xlfn.IFNA(INDEX('Data Singapore'!$A$8:$B$500,MATCH(DATE('Data graphs'!C$4,MONTH('Data graphs'!$A17),DAY('Data graphs'!$A17)),'Data Singapore'!$A$8:$A$500,0), MATCH('Data graphs'!$B$3,'Data Singapore'!$A$4:$B$4,0)),C16)</f>
        <v>20935</v>
      </c>
      <c r="D17" s="12">
        <f>_xlfn.IFNA(INDEX('Data Singapore'!$A$8:$B$500,MATCH(DATE('Data graphs'!D$4,MONTH('Data graphs'!$A17),DAY('Data graphs'!$A17)),'Data Singapore'!$A$8:$A$500,0), MATCH('Data graphs'!$B$3,'Data Singapore'!$A$4:$B$4,0)),D16)</f>
        <v>21403</v>
      </c>
      <c r="E17" s="12">
        <f>_xlfn.IFNA(INDEX('Data Singapore'!$A$8:$B$500,MATCH(DATE('Data graphs'!E$4,MONTH('Data graphs'!$A17),DAY('Data graphs'!$A17)),'Data Singapore'!$A$8:$A$500,0), MATCH('Data graphs'!$B$3,'Data Singapore'!$A$4:$B$4,0)),E16)</f>
        <v>20552</v>
      </c>
      <c r="F17" s="12">
        <f>_xlfn.IFNA(INDEX('Data Singapore'!$A$8:$B$500,MATCH(DATE('Data graphs'!F$4,MONTH('Data graphs'!$A17),DAY('Data graphs'!$A17)),'Data Singapore'!$A$8:$A$500,0), MATCH('Data graphs'!$B$3,'Data Singapore'!$A$4:$B$4,0)),F16)</f>
        <v>21818</v>
      </c>
      <c r="G17" s="12" t="e">
        <f>_xlfn.IFNA(INDEX('Data Singapore'!$A$8:$B$500,MATCH(DATE('Data graphs'!G$4,MONTH('Data graphs'!$A17),DAY('Data graphs'!$A17)),'Data Singapore'!$A$8:$A$500,0), MATCH('Data graphs'!$B$3,'Data Singapore'!$A$4:$B$4,0)),G16)</f>
        <v>#N/A</v>
      </c>
      <c r="H17" s="12">
        <f t="shared" si="0"/>
        <v>20394</v>
      </c>
      <c r="I17" s="12">
        <f t="shared" si="1"/>
        <v>21818</v>
      </c>
      <c r="J17" s="12">
        <f t="shared" si="2"/>
        <v>1424</v>
      </c>
    </row>
    <row r="18" spans="1:10">
      <c r="A18" s="9">
        <v>45644</v>
      </c>
      <c r="B18" s="12">
        <f>_xlfn.IFNA(INDEX('Data Singapore'!$A$8:$B$500,MATCH(DATE('Data graphs'!B$4,MONTH('Data graphs'!$A18),DAY('Data graphs'!$A18)),'Data Singapore'!$A$8:$A$500,0), MATCH('Data graphs'!$B$3,'Data Singapore'!$A$4:$B$4,0)),B17)</f>
        <v>20394</v>
      </c>
      <c r="C18" s="12">
        <f>_xlfn.IFNA(INDEX('Data Singapore'!$A$8:$B$500,MATCH(DATE('Data graphs'!C$4,MONTH('Data graphs'!$A18),DAY('Data graphs'!$A18)),'Data Singapore'!$A$8:$A$500,0), MATCH('Data graphs'!$B$3,'Data Singapore'!$A$4:$B$4,0)),C17)</f>
        <v>20935</v>
      </c>
      <c r="D18" s="12">
        <f>_xlfn.IFNA(INDEX('Data Singapore'!$A$8:$B$500,MATCH(DATE('Data graphs'!D$4,MONTH('Data graphs'!$A18),DAY('Data graphs'!$A18)),'Data Singapore'!$A$8:$A$500,0), MATCH('Data graphs'!$B$3,'Data Singapore'!$A$4:$B$4,0)),D17)</f>
        <v>21403</v>
      </c>
      <c r="E18" s="12">
        <f>_xlfn.IFNA(INDEX('Data Singapore'!$A$8:$B$500,MATCH(DATE('Data graphs'!E$4,MONTH('Data graphs'!$A18),DAY('Data graphs'!$A18)),'Data Singapore'!$A$8:$A$500,0), MATCH('Data graphs'!$B$3,'Data Singapore'!$A$4:$B$4,0)),E17)</f>
        <v>20552</v>
      </c>
      <c r="F18" s="12">
        <f>_xlfn.IFNA(INDEX('Data Singapore'!$A$8:$B$500,MATCH(DATE('Data graphs'!F$4,MONTH('Data graphs'!$A18),DAY('Data graphs'!$A18)),'Data Singapore'!$A$8:$A$500,0), MATCH('Data graphs'!$B$3,'Data Singapore'!$A$4:$B$4,0)),F17)</f>
        <v>28967</v>
      </c>
      <c r="G18" s="12" t="e">
        <f>_xlfn.IFNA(INDEX('Data Singapore'!$A$8:$B$500,MATCH(DATE('Data graphs'!G$4,MONTH('Data graphs'!$A18),DAY('Data graphs'!$A18)),'Data Singapore'!$A$8:$A$500,0), MATCH('Data graphs'!$B$3,'Data Singapore'!$A$4:$B$4,0)),G17)</f>
        <v>#N/A</v>
      </c>
      <c r="H18" s="12">
        <f t="shared" si="0"/>
        <v>20394</v>
      </c>
      <c r="I18" s="12">
        <f t="shared" si="1"/>
        <v>28967</v>
      </c>
      <c r="J18" s="12">
        <f t="shared" si="2"/>
        <v>8573</v>
      </c>
    </row>
    <row r="19" spans="1:10">
      <c r="A19" s="9">
        <v>45643</v>
      </c>
      <c r="B19" s="12">
        <f>_xlfn.IFNA(INDEX('Data Singapore'!$A$8:$B$500,MATCH(DATE('Data graphs'!B$4,MONTH('Data graphs'!$A19),DAY('Data graphs'!$A19)),'Data Singapore'!$A$8:$A$500,0), MATCH('Data graphs'!$B$3,'Data Singapore'!$A$4:$B$4,0)),B18)</f>
        <v>20394</v>
      </c>
      <c r="C19" s="12">
        <f>_xlfn.IFNA(INDEX('Data Singapore'!$A$8:$B$500,MATCH(DATE('Data graphs'!C$4,MONTH('Data graphs'!$A19),DAY('Data graphs'!$A19)),'Data Singapore'!$A$8:$A$500,0), MATCH('Data graphs'!$B$3,'Data Singapore'!$A$4:$B$4,0)),C18)</f>
        <v>20935</v>
      </c>
      <c r="D19" s="12">
        <f>_xlfn.IFNA(INDEX('Data Singapore'!$A$8:$B$500,MATCH(DATE('Data graphs'!D$4,MONTH('Data graphs'!$A19),DAY('Data graphs'!$A19)),'Data Singapore'!$A$8:$A$500,0), MATCH('Data graphs'!$B$3,'Data Singapore'!$A$4:$B$4,0)),D18)</f>
        <v>21403</v>
      </c>
      <c r="E19" s="12">
        <f>_xlfn.IFNA(INDEX('Data Singapore'!$A$8:$B$500,MATCH(DATE('Data graphs'!E$4,MONTH('Data graphs'!$A19),DAY('Data graphs'!$A19)),'Data Singapore'!$A$8:$A$500,0), MATCH('Data graphs'!$B$3,'Data Singapore'!$A$4:$B$4,0)),E18)</f>
        <v>20552</v>
      </c>
      <c r="F19" s="12">
        <f>_xlfn.IFNA(INDEX('Data Singapore'!$A$8:$B$500,MATCH(DATE('Data graphs'!F$4,MONTH('Data graphs'!$A19),DAY('Data graphs'!$A19)),'Data Singapore'!$A$8:$A$500,0), MATCH('Data graphs'!$B$3,'Data Singapore'!$A$4:$B$4,0)),F18)</f>
        <v>28967</v>
      </c>
      <c r="G19" s="12" t="e">
        <f>_xlfn.IFNA(INDEX('Data Singapore'!$A$8:$B$500,MATCH(DATE('Data graphs'!G$4,MONTH('Data graphs'!$A19),DAY('Data graphs'!$A19)),'Data Singapore'!$A$8:$A$500,0), MATCH('Data graphs'!$B$3,'Data Singapore'!$A$4:$B$4,0)),G18)</f>
        <v>#N/A</v>
      </c>
      <c r="H19" s="12">
        <f t="shared" si="0"/>
        <v>20394</v>
      </c>
      <c r="I19" s="12">
        <f t="shared" si="1"/>
        <v>28967</v>
      </c>
      <c r="J19" s="12">
        <f t="shared" si="2"/>
        <v>8573</v>
      </c>
    </row>
    <row r="20" spans="1:10">
      <c r="A20" s="9">
        <v>45642</v>
      </c>
      <c r="B20" s="12">
        <f>_xlfn.IFNA(INDEX('Data Singapore'!$A$8:$B$500,MATCH(DATE('Data graphs'!B$4,MONTH('Data graphs'!$A20),DAY('Data graphs'!$A20)),'Data Singapore'!$A$8:$A$500,0), MATCH('Data graphs'!$B$3,'Data Singapore'!$A$4:$B$4,0)),B19)</f>
        <v>22829</v>
      </c>
      <c r="C20" s="12">
        <f>_xlfn.IFNA(INDEX('Data Singapore'!$A$8:$B$500,MATCH(DATE('Data graphs'!C$4,MONTH('Data graphs'!$A20),DAY('Data graphs'!$A20)),'Data Singapore'!$A$8:$A$500,0), MATCH('Data graphs'!$B$3,'Data Singapore'!$A$4:$B$4,0)),C19)</f>
        <v>20935</v>
      </c>
      <c r="D20" s="12">
        <f>_xlfn.IFNA(INDEX('Data Singapore'!$A$8:$B$500,MATCH(DATE('Data graphs'!D$4,MONTH('Data graphs'!$A20),DAY('Data graphs'!$A20)),'Data Singapore'!$A$8:$A$500,0), MATCH('Data graphs'!$B$3,'Data Singapore'!$A$4:$B$4,0)),D19)</f>
        <v>21403</v>
      </c>
      <c r="E20" s="12">
        <f>_xlfn.IFNA(INDEX('Data Singapore'!$A$8:$B$500,MATCH(DATE('Data graphs'!E$4,MONTH('Data graphs'!$A20),DAY('Data graphs'!$A20)),'Data Singapore'!$A$8:$A$500,0), MATCH('Data graphs'!$B$3,'Data Singapore'!$A$4:$B$4,0)),E19)</f>
        <v>20552</v>
      </c>
      <c r="F20" s="12">
        <f>_xlfn.IFNA(INDEX('Data Singapore'!$A$8:$B$500,MATCH(DATE('Data graphs'!F$4,MONTH('Data graphs'!$A20),DAY('Data graphs'!$A20)),'Data Singapore'!$A$8:$A$500,0), MATCH('Data graphs'!$B$3,'Data Singapore'!$A$4:$B$4,0)),F19)</f>
        <v>28967</v>
      </c>
      <c r="G20" s="12" t="e">
        <f>_xlfn.IFNA(INDEX('Data Singapore'!$A$8:$B$500,MATCH(DATE('Data graphs'!G$4,MONTH('Data graphs'!$A20),DAY('Data graphs'!$A20)),'Data Singapore'!$A$8:$A$500,0), MATCH('Data graphs'!$B$3,'Data Singapore'!$A$4:$B$4,0)),G19)</f>
        <v>#N/A</v>
      </c>
      <c r="H20" s="12">
        <f t="shared" si="0"/>
        <v>20552</v>
      </c>
      <c r="I20" s="12">
        <f t="shared" si="1"/>
        <v>28967</v>
      </c>
      <c r="J20" s="12">
        <f t="shared" si="2"/>
        <v>8415</v>
      </c>
    </row>
    <row r="21" spans="1:10">
      <c r="A21" s="9">
        <v>45641</v>
      </c>
      <c r="B21" s="12">
        <f>_xlfn.IFNA(INDEX('Data Singapore'!$A$8:$B$500,MATCH(DATE('Data graphs'!B$4,MONTH('Data graphs'!$A21),DAY('Data graphs'!$A21)),'Data Singapore'!$A$8:$A$500,0), MATCH('Data graphs'!$B$3,'Data Singapore'!$A$4:$B$4,0)),B20)</f>
        <v>22829</v>
      </c>
      <c r="C21" s="12">
        <f>_xlfn.IFNA(INDEX('Data Singapore'!$A$8:$B$500,MATCH(DATE('Data graphs'!C$4,MONTH('Data graphs'!$A21),DAY('Data graphs'!$A21)),'Data Singapore'!$A$8:$A$500,0), MATCH('Data graphs'!$B$3,'Data Singapore'!$A$4:$B$4,0)),C20)</f>
        <v>20929</v>
      </c>
      <c r="D21" s="12">
        <f>_xlfn.IFNA(INDEX('Data Singapore'!$A$8:$B$500,MATCH(DATE('Data graphs'!D$4,MONTH('Data graphs'!$A21),DAY('Data graphs'!$A21)),'Data Singapore'!$A$8:$A$500,0), MATCH('Data graphs'!$B$3,'Data Singapore'!$A$4:$B$4,0)),D20)</f>
        <v>21403</v>
      </c>
      <c r="E21" s="12">
        <f>_xlfn.IFNA(INDEX('Data Singapore'!$A$8:$B$500,MATCH(DATE('Data graphs'!E$4,MONTH('Data graphs'!$A21),DAY('Data graphs'!$A21)),'Data Singapore'!$A$8:$A$500,0), MATCH('Data graphs'!$B$3,'Data Singapore'!$A$4:$B$4,0)),E20)</f>
        <v>20552</v>
      </c>
      <c r="F21" s="12">
        <f>_xlfn.IFNA(INDEX('Data Singapore'!$A$8:$B$500,MATCH(DATE('Data graphs'!F$4,MONTH('Data graphs'!$A21),DAY('Data graphs'!$A21)),'Data Singapore'!$A$8:$A$500,0), MATCH('Data graphs'!$B$3,'Data Singapore'!$A$4:$B$4,0)),F20)</f>
        <v>28967</v>
      </c>
      <c r="G21" s="12" t="e">
        <f>_xlfn.IFNA(INDEX('Data Singapore'!$A$8:$B$500,MATCH(DATE('Data graphs'!G$4,MONTH('Data graphs'!$A21),DAY('Data graphs'!$A21)),'Data Singapore'!$A$8:$A$500,0), MATCH('Data graphs'!$B$3,'Data Singapore'!$A$4:$B$4,0)),G20)</f>
        <v>#N/A</v>
      </c>
      <c r="H21" s="12">
        <f t="shared" si="0"/>
        <v>20552</v>
      </c>
      <c r="I21" s="12">
        <f t="shared" si="1"/>
        <v>28967</v>
      </c>
      <c r="J21" s="12">
        <f t="shared" si="2"/>
        <v>8415</v>
      </c>
    </row>
    <row r="22" spans="1:10">
      <c r="A22" s="9">
        <v>45640</v>
      </c>
      <c r="B22" s="12">
        <f>_xlfn.IFNA(INDEX('Data Singapore'!$A$8:$B$500,MATCH(DATE('Data graphs'!B$4,MONTH('Data graphs'!$A22),DAY('Data graphs'!$A22)),'Data Singapore'!$A$8:$A$500,0), MATCH('Data graphs'!$B$3,'Data Singapore'!$A$4:$B$4,0)),B21)</f>
        <v>22829</v>
      </c>
      <c r="C22" s="12">
        <f>_xlfn.IFNA(INDEX('Data Singapore'!$A$8:$B$500,MATCH(DATE('Data graphs'!C$4,MONTH('Data graphs'!$A22),DAY('Data graphs'!$A22)),'Data Singapore'!$A$8:$A$500,0), MATCH('Data graphs'!$B$3,'Data Singapore'!$A$4:$B$4,0)),C21)</f>
        <v>20929</v>
      </c>
      <c r="D22" s="12">
        <f>_xlfn.IFNA(INDEX('Data Singapore'!$A$8:$B$500,MATCH(DATE('Data graphs'!D$4,MONTH('Data graphs'!$A22),DAY('Data graphs'!$A22)),'Data Singapore'!$A$8:$A$500,0), MATCH('Data graphs'!$B$3,'Data Singapore'!$A$4:$B$4,0)),D21)</f>
        <v>20089</v>
      </c>
      <c r="E22" s="12">
        <f>_xlfn.IFNA(INDEX('Data Singapore'!$A$8:$B$500,MATCH(DATE('Data graphs'!E$4,MONTH('Data graphs'!$A22),DAY('Data graphs'!$A22)),'Data Singapore'!$A$8:$A$500,0), MATCH('Data graphs'!$B$3,'Data Singapore'!$A$4:$B$4,0)),E21)</f>
        <v>20552</v>
      </c>
      <c r="F22" s="12">
        <f>_xlfn.IFNA(INDEX('Data Singapore'!$A$8:$B$500,MATCH(DATE('Data graphs'!F$4,MONTH('Data graphs'!$A22),DAY('Data graphs'!$A22)),'Data Singapore'!$A$8:$A$500,0), MATCH('Data graphs'!$B$3,'Data Singapore'!$A$4:$B$4,0)),F21)</f>
        <v>28967</v>
      </c>
      <c r="G22" s="12" t="e">
        <f>_xlfn.IFNA(INDEX('Data Singapore'!$A$8:$B$500,MATCH(DATE('Data graphs'!G$4,MONTH('Data graphs'!$A22),DAY('Data graphs'!$A22)),'Data Singapore'!$A$8:$A$500,0), MATCH('Data graphs'!$B$3,'Data Singapore'!$A$4:$B$4,0)),G21)</f>
        <v>#N/A</v>
      </c>
      <c r="H22" s="12">
        <f t="shared" si="0"/>
        <v>20089</v>
      </c>
      <c r="I22" s="12">
        <f t="shared" si="1"/>
        <v>28967</v>
      </c>
      <c r="J22" s="12">
        <f t="shared" si="2"/>
        <v>8878</v>
      </c>
    </row>
    <row r="23" spans="1:10">
      <c r="A23" s="9">
        <v>45639</v>
      </c>
      <c r="B23" s="12">
        <f>_xlfn.IFNA(INDEX('Data Singapore'!$A$8:$B$500,MATCH(DATE('Data graphs'!B$4,MONTH('Data graphs'!$A23),DAY('Data graphs'!$A23)),'Data Singapore'!$A$8:$A$500,0), MATCH('Data graphs'!$B$3,'Data Singapore'!$A$4:$B$4,0)),B22)</f>
        <v>22829</v>
      </c>
      <c r="C23" s="12">
        <f>_xlfn.IFNA(INDEX('Data Singapore'!$A$8:$B$500,MATCH(DATE('Data graphs'!C$4,MONTH('Data graphs'!$A23),DAY('Data graphs'!$A23)),'Data Singapore'!$A$8:$A$500,0), MATCH('Data graphs'!$B$3,'Data Singapore'!$A$4:$B$4,0)),C22)</f>
        <v>20929</v>
      </c>
      <c r="D23" s="12">
        <f>_xlfn.IFNA(INDEX('Data Singapore'!$A$8:$B$500,MATCH(DATE('Data graphs'!D$4,MONTH('Data graphs'!$A23),DAY('Data graphs'!$A23)),'Data Singapore'!$A$8:$A$500,0), MATCH('Data graphs'!$B$3,'Data Singapore'!$A$4:$B$4,0)),D22)</f>
        <v>20089</v>
      </c>
      <c r="E23" s="12">
        <f>_xlfn.IFNA(INDEX('Data Singapore'!$A$8:$B$500,MATCH(DATE('Data graphs'!E$4,MONTH('Data graphs'!$A23),DAY('Data graphs'!$A23)),'Data Singapore'!$A$8:$A$500,0), MATCH('Data graphs'!$B$3,'Data Singapore'!$A$4:$B$4,0)),E22)</f>
        <v>21567</v>
      </c>
      <c r="F23" s="12">
        <f>_xlfn.IFNA(INDEX('Data Singapore'!$A$8:$B$500,MATCH(DATE('Data graphs'!F$4,MONTH('Data graphs'!$A23),DAY('Data graphs'!$A23)),'Data Singapore'!$A$8:$A$500,0), MATCH('Data graphs'!$B$3,'Data Singapore'!$A$4:$B$4,0)),F22)</f>
        <v>28967</v>
      </c>
      <c r="G23" s="12" t="e">
        <f>_xlfn.IFNA(INDEX('Data Singapore'!$A$8:$B$500,MATCH(DATE('Data graphs'!G$4,MONTH('Data graphs'!$A23),DAY('Data graphs'!$A23)),'Data Singapore'!$A$8:$A$500,0), MATCH('Data graphs'!$B$3,'Data Singapore'!$A$4:$B$4,0)),G22)</f>
        <v>#N/A</v>
      </c>
      <c r="H23" s="12">
        <f t="shared" si="0"/>
        <v>20089</v>
      </c>
      <c r="I23" s="12">
        <f t="shared" si="1"/>
        <v>28967</v>
      </c>
      <c r="J23" s="12">
        <f t="shared" si="2"/>
        <v>8878</v>
      </c>
    </row>
    <row r="24" spans="1:10">
      <c r="A24" s="9">
        <v>45638</v>
      </c>
      <c r="B24" s="12">
        <f>_xlfn.IFNA(INDEX('Data Singapore'!$A$8:$B$500,MATCH(DATE('Data graphs'!B$4,MONTH('Data graphs'!$A24),DAY('Data graphs'!$A24)),'Data Singapore'!$A$8:$A$500,0), MATCH('Data graphs'!$B$3,'Data Singapore'!$A$4:$B$4,0)),B23)</f>
        <v>22829</v>
      </c>
      <c r="C24" s="12">
        <f>_xlfn.IFNA(INDEX('Data Singapore'!$A$8:$B$500,MATCH(DATE('Data graphs'!C$4,MONTH('Data graphs'!$A24),DAY('Data graphs'!$A24)),'Data Singapore'!$A$8:$A$500,0), MATCH('Data graphs'!$B$3,'Data Singapore'!$A$4:$B$4,0)),C23)</f>
        <v>20929</v>
      </c>
      <c r="D24" s="12">
        <f>_xlfn.IFNA(INDEX('Data Singapore'!$A$8:$B$500,MATCH(DATE('Data graphs'!D$4,MONTH('Data graphs'!$A24),DAY('Data graphs'!$A24)),'Data Singapore'!$A$8:$A$500,0), MATCH('Data graphs'!$B$3,'Data Singapore'!$A$4:$B$4,0)),D23)</f>
        <v>20089</v>
      </c>
      <c r="E24" s="12">
        <f>_xlfn.IFNA(INDEX('Data Singapore'!$A$8:$B$500,MATCH(DATE('Data graphs'!E$4,MONTH('Data graphs'!$A24),DAY('Data graphs'!$A24)),'Data Singapore'!$A$8:$A$500,0), MATCH('Data graphs'!$B$3,'Data Singapore'!$A$4:$B$4,0)),E23)</f>
        <v>21567</v>
      </c>
      <c r="F24" s="12">
        <f>_xlfn.IFNA(INDEX('Data Singapore'!$A$8:$B$500,MATCH(DATE('Data graphs'!F$4,MONTH('Data graphs'!$A24),DAY('Data graphs'!$A24)),'Data Singapore'!$A$8:$A$500,0), MATCH('Data graphs'!$B$3,'Data Singapore'!$A$4:$B$4,0)),F23)</f>
        <v>28967</v>
      </c>
      <c r="G24" s="12" t="e">
        <f>_xlfn.IFNA(INDEX('Data Singapore'!$A$8:$B$500,MATCH(DATE('Data graphs'!G$4,MONTH('Data graphs'!$A24),DAY('Data graphs'!$A24)),'Data Singapore'!$A$8:$A$500,0), MATCH('Data graphs'!$B$3,'Data Singapore'!$A$4:$B$4,0)),G23)</f>
        <v>#N/A</v>
      </c>
      <c r="H24" s="12">
        <f t="shared" si="0"/>
        <v>20089</v>
      </c>
      <c r="I24" s="12">
        <f t="shared" si="1"/>
        <v>28967</v>
      </c>
      <c r="J24" s="12">
        <f t="shared" si="2"/>
        <v>8878</v>
      </c>
    </row>
    <row r="25" spans="1:10">
      <c r="A25" s="9">
        <v>45637</v>
      </c>
      <c r="B25" s="12">
        <f>_xlfn.IFNA(INDEX('Data Singapore'!$A$8:$B$500,MATCH(DATE('Data graphs'!B$4,MONTH('Data graphs'!$A25),DAY('Data graphs'!$A25)),'Data Singapore'!$A$8:$A$500,0), MATCH('Data graphs'!$B$3,'Data Singapore'!$A$4:$B$4,0)),B24)</f>
        <v>22829</v>
      </c>
      <c r="C25" s="12">
        <f>_xlfn.IFNA(INDEX('Data Singapore'!$A$8:$B$500,MATCH(DATE('Data graphs'!C$4,MONTH('Data graphs'!$A25),DAY('Data graphs'!$A25)),'Data Singapore'!$A$8:$A$500,0), MATCH('Data graphs'!$B$3,'Data Singapore'!$A$4:$B$4,0)),C24)</f>
        <v>20929</v>
      </c>
      <c r="D25" s="12">
        <f>_xlfn.IFNA(INDEX('Data Singapore'!$A$8:$B$500,MATCH(DATE('Data graphs'!D$4,MONTH('Data graphs'!$A25),DAY('Data graphs'!$A25)),'Data Singapore'!$A$8:$A$500,0), MATCH('Data graphs'!$B$3,'Data Singapore'!$A$4:$B$4,0)),D24)</f>
        <v>20089</v>
      </c>
      <c r="E25" s="12">
        <f>_xlfn.IFNA(INDEX('Data Singapore'!$A$8:$B$500,MATCH(DATE('Data graphs'!E$4,MONTH('Data graphs'!$A25),DAY('Data graphs'!$A25)),'Data Singapore'!$A$8:$A$500,0), MATCH('Data graphs'!$B$3,'Data Singapore'!$A$4:$B$4,0)),E24)</f>
        <v>21567</v>
      </c>
      <c r="F25" s="12">
        <f>_xlfn.IFNA(INDEX('Data Singapore'!$A$8:$B$500,MATCH(DATE('Data graphs'!F$4,MONTH('Data graphs'!$A25),DAY('Data graphs'!$A25)),'Data Singapore'!$A$8:$A$500,0), MATCH('Data graphs'!$B$3,'Data Singapore'!$A$4:$B$4,0)),F24)</f>
        <v>17921</v>
      </c>
      <c r="G25" s="12" t="e">
        <f>_xlfn.IFNA(INDEX('Data Singapore'!$A$8:$B$500,MATCH(DATE('Data graphs'!G$4,MONTH('Data graphs'!$A25),DAY('Data graphs'!$A25)),'Data Singapore'!$A$8:$A$500,0), MATCH('Data graphs'!$B$3,'Data Singapore'!$A$4:$B$4,0)),G24)</f>
        <v>#N/A</v>
      </c>
      <c r="H25" s="12">
        <f t="shared" si="0"/>
        <v>17921</v>
      </c>
      <c r="I25" s="12">
        <f t="shared" si="1"/>
        <v>22829</v>
      </c>
      <c r="J25" s="12">
        <f t="shared" si="2"/>
        <v>4908</v>
      </c>
    </row>
    <row r="26" spans="1:10">
      <c r="A26" s="9">
        <v>45636</v>
      </c>
      <c r="B26" s="12">
        <f>_xlfn.IFNA(INDEX('Data Singapore'!$A$8:$B$500,MATCH(DATE('Data graphs'!B$4,MONTH('Data graphs'!$A26),DAY('Data graphs'!$A26)),'Data Singapore'!$A$8:$A$500,0), MATCH('Data graphs'!$B$3,'Data Singapore'!$A$4:$B$4,0)),B25)</f>
        <v>22829</v>
      </c>
      <c r="C26" s="12">
        <f>_xlfn.IFNA(INDEX('Data Singapore'!$A$8:$B$500,MATCH(DATE('Data graphs'!C$4,MONTH('Data graphs'!$A26),DAY('Data graphs'!$A26)),'Data Singapore'!$A$8:$A$500,0), MATCH('Data graphs'!$B$3,'Data Singapore'!$A$4:$B$4,0)),C25)</f>
        <v>20929</v>
      </c>
      <c r="D26" s="12">
        <f>_xlfn.IFNA(INDEX('Data Singapore'!$A$8:$B$500,MATCH(DATE('Data graphs'!D$4,MONTH('Data graphs'!$A26),DAY('Data graphs'!$A26)),'Data Singapore'!$A$8:$A$500,0), MATCH('Data graphs'!$B$3,'Data Singapore'!$A$4:$B$4,0)),D25)</f>
        <v>20089</v>
      </c>
      <c r="E26" s="12">
        <f>_xlfn.IFNA(INDEX('Data Singapore'!$A$8:$B$500,MATCH(DATE('Data graphs'!E$4,MONTH('Data graphs'!$A26),DAY('Data graphs'!$A26)),'Data Singapore'!$A$8:$A$500,0), MATCH('Data graphs'!$B$3,'Data Singapore'!$A$4:$B$4,0)),E25)</f>
        <v>21567</v>
      </c>
      <c r="F26" s="12">
        <f>_xlfn.IFNA(INDEX('Data Singapore'!$A$8:$B$500,MATCH(DATE('Data graphs'!F$4,MONTH('Data graphs'!$A26),DAY('Data graphs'!$A26)),'Data Singapore'!$A$8:$A$500,0), MATCH('Data graphs'!$B$3,'Data Singapore'!$A$4:$B$4,0)),F25)</f>
        <v>17921</v>
      </c>
      <c r="G26" s="12" t="e">
        <f>_xlfn.IFNA(INDEX('Data Singapore'!$A$8:$B$500,MATCH(DATE('Data graphs'!G$4,MONTH('Data graphs'!$A26),DAY('Data graphs'!$A26)),'Data Singapore'!$A$8:$A$500,0), MATCH('Data graphs'!$B$3,'Data Singapore'!$A$4:$B$4,0)),G25)</f>
        <v>#N/A</v>
      </c>
      <c r="H26" s="12">
        <f t="shared" si="0"/>
        <v>17921</v>
      </c>
      <c r="I26" s="12">
        <f t="shared" si="1"/>
        <v>22829</v>
      </c>
      <c r="J26" s="12">
        <f t="shared" si="2"/>
        <v>4908</v>
      </c>
    </row>
    <row r="27" spans="1:10">
      <c r="A27" s="9">
        <v>45635</v>
      </c>
      <c r="B27" s="12">
        <f>_xlfn.IFNA(INDEX('Data Singapore'!$A$8:$B$500,MATCH(DATE('Data graphs'!B$4,MONTH('Data graphs'!$A27),DAY('Data graphs'!$A27)),'Data Singapore'!$A$8:$A$500,0), MATCH('Data graphs'!$B$3,'Data Singapore'!$A$4:$B$4,0)),B26)</f>
        <v>22361</v>
      </c>
      <c r="C27" s="12">
        <f>_xlfn.IFNA(INDEX('Data Singapore'!$A$8:$B$500,MATCH(DATE('Data graphs'!C$4,MONTH('Data graphs'!$A27),DAY('Data graphs'!$A27)),'Data Singapore'!$A$8:$A$500,0), MATCH('Data graphs'!$B$3,'Data Singapore'!$A$4:$B$4,0)),C26)</f>
        <v>20929</v>
      </c>
      <c r="D27" s="12">
        <f>_xlfn.IFNA(INDEX('Data Singapore'!$A$8:$B$500,MATCH(DATE('Data graphs'!D$4,MONTH('Data graphs'!$A27),DAY('Data graphs'!$A27)),'Data Singapore'!$A$8:$A$500,0), MATCH('Data graphs'!$B$3,'Data Singapore'!$A$4:$B$4,0)),D26)</f>
        <v>20089</v>
      </c>
      <c r="E27" s="12">
        <f>_xlfn.IFNA(INDEX('Data Singapore'!$A$8:$B$500,MATCH(DATE('Data graphs'!E$4,MONTH('Data graphs'!$A27),DAY('Data graphs'!$A27)),'Data Singapore'!$A$8:$A$500,0), MATCH('Data graphs'!$B$3,'Data Singapore'!$A$4:$B$4,0)),E26)</f>
        <v>21567</v>
      </c>
      <c r="F27" s="12">
        <f>_xlfn.IFNA(INDEX('Data Singapore'!$A$8:$B$500,MATCH(DATE('Data graphs'!F$4,MONTH('Data graphs'!$A27),DAY('Data graphs'!$A27)),'Data Singapore'!$A$8:$A$500,0), MATCH('Data graphs'!$B$3,'Data Singapore'!$A$4:$B$4,0)),F26)</f>
        <v>17921</v>
      </c>
      <c r="G27" s="12" t="e">
        <f>_xlfn.IFNA(INDEX('Data Singapore'!$A$8:$B$500,MATCH(DATE('Data graphs'!G$4,MONTH('Data graphs'!$A27),DAY('Data graphs'!$A27)),'Data Singapore'!$A$8:$A$500,0), MATCH('Data graphs'!$B$3,'Data Singapore'!$A$4:$B$4,0)),G26)</f>
        <v>#N/A</v>
      </c>
      <c r="H27" s="12">
        <f t="shared" si="0"/>
        <v>17921</v>
      </c>
      <c r="I27" s="12">
        <f t="shared" si="1"/>
        <v>22361</v>
      </c>
      <c r="J27" s="12">
        <f t="shared" si="2"/>
        <v>4440</v>
      </c>
    </row>
    <row r="28" spans="1:10">
      <c r="A28" s="9">
        <v>45634</v>
      </c>
      <c r="B28" s="12">
        <f>_xlfn.IFNA(INDEX('Data Singapore'!$A$8:$B$500,MATCH(DATE('Data graphs'!B$4,MONTH('Data graphs'!$A28),DAY('Data graphs'!$A28)),'Data Singapore'!$A$8:$A$500,0), MATCH('Data graphs'!$B$3,'Data Singapore'!$A$4:$B$4,0)),B27)</f>
        <v>22361</v>
      </c>
      <c r="C28" s="12">
        <f>_xlfn.IFNA(INDEX('Data Singapore'!$A$8:$B$500,MATCH(DATE('Data graphs'!C$4,MONTH('Data graphs'!$A28),DAY('Data graphs'!$A28)),'Data Singapore'!$A$8:$A$500,0), MATCH('Data graphs'!$B$3,'Data Singapore'!$A$4:$B$4,0)),C27)</f>
        <v>20627</v>
      </c>
      <c r="D28" s="12">
        <f>_xlfn.IFNA(INDEX('Data Singapore'!$A$8:$B$500,MATCH(DATE('Data graphs'!D$4,MONTH('Data graphs'!$A28),DAY('Data graphs'!$A28)),'Data Singapore'!$A$8:$A$500,0), MATCH('Data graphs'!$B$3,'Data Singapore'!$A$4:$B$4,0)),D27)</f>
        <v>20089</v>
      </c>
      <c r="E28" s="12">
        <f>_xlfn.IFNA(INDEX('Data Singapore'!$A$8:$B$500,MATCH(DATE('Data graphs'!E$4,MONTH('Data graphs'!$A28),DAY('Data graphs'!$A28)),'Data Singapore'!$A$8:$A$500,0), MATCH('Data graphs'!$B$3,'Data Singapore'!$A$4:$B$4,0)),E27)</f>
        <v>21567</v>
      </c>
      <c r="F28" s="12">
        <f>_xlfn.IFNA(INDEX('Data Singapore'!$A$8:$B$500,MATCH(DATE('Data graphs'!F$4,MONTH('Data graphs'!$A28),DAY('Data graphs'!$A28)),'Data Singapore'!$A$8:$A$500,0), MATCH('Data graphs'!$B$3,'Data Singapore'!$A$4:$B$4,0)),F27)</f>
        <v>17921</v>
      </c>
      <c r="G28" s="12" t="e">
        <f>_xlfn.IFNA(INDEX('Data Singapore'!$A$8:$B$500,MATCH(DATE('Data graphs'!G$4,MONTH('Data graphs'!$A28),DAY('Data graphs'!$A28)),'Data Singapore'!$A$8:$A$500,0), MATCH('Data graphs'!$B$3,'Data Singapore'!$A$4:$B$4,0)),G27)</f>
        <v>#N/A</v>
      </c>
      <c r="H28" s="12">
        <f t="shared" si="0"/>
        <v>17921</v>
      </c>
      <c r="I28" s="12">
        <f t="shared" si="1"/>
        <v>22361</v>
      </c>
      <c r="J28" s="12">
        <f t="shared" si="2"/>
        <v>4440</v>
      </c>
    </row>
    <row r="29" spans="1:10">
      <c r="A29" s="9">
        <v>45633</v>
      </c>
      <c r="B29" s="12">
        <f>_xlfn.IFNA(INDEX('Data Singapore'!$A$8:$B$500,MATCH(DATE('Data graphs'!B$4,MONTH('Data graphs'!$A29),DAY('Data graphs'!$A29)),'Data Singapore'!$A$8:$A$500,0), MATCH('Data graphs'!$B$3,'Data Singapore'!$A$4:$B$4,0)),B28)</f>
        <v>22361</v>
      </c>
      <c r="C29" s="12">
        <f>_xlfn.IFNA(INDEX('Data Singapore'!$A$8:$B$500,MATCH(DATE('Data graphs'!C$4,MONTH('Data graphs'!$A29),DAY('Data graphs'!$A29)),'Data Singapore'!$A$8:$A$500,0), MATCH('Data graphs'!$B$3,'Data Singapore'!$A$4:$B$4,0)),C28)</f>
        <v>20627</v>
      </c>
      <c r="D29" s="12">
        <f>_xlfn.IFNA(INDEX('Data Singapore'!$A$8:$B$500,MATCH(DATE('Data graphs'!D$4,MONTH('Data graphs'!$A29),DAY('Data graphs'!$A29)),'Data Singapore'!$A$8:$A$500,0), MATCH('Data graphs'!$B$3,'Data Singapore'!$A$4:$B$4,0)),D28)</f>
        <v>20306</v>
      </c>
      <c r="E29" s="12">
        <f>_xlfn.IFNA(INDEX('Data Singapore'!$A$8:$B$500,MATCH(DATE('Data graphs'!E$4,MONTH('Data graphs'!$A29),DAY('Data graphs'!$A29)),'Data Singapore'!$A$8:$A$500,0), MATCH('Data graphs'!$B$3,'Data Singapore'!$A$4:$B$4,0)),E28)</f>
        <v>21567</v>
      </c>
      <c r="F29" s="12">
        <f>_xlfn.IFNA(INDEX('Data Singapore'!$A$8:$B$500,MATCH(DATE('Data graphs'!F$4,MONTH('Data graphs'!$A29),DAY('Data graphs'!$A29)),'Data Singapore'!$A$8:$A$500,0), MATCH('Data graphs'!$B$3,'Data Singapore'!$A$4:$B$4,0)),F28)</f>
        <v>17921</v>
      </c>
      <c r="G29" s="12" t="e">
        <f>_xlfn.IFNA(INDEX('Data Singapore'!$A$8:$B$500,MATCH(DATE('Data graphs'!G$4,MONTH('Data graphs'!$A29),DAY('Data graphs'!$A29)),'Data Singapore'!$A$8:$A$500,0), MATCH('Data graphs'!$B$3,'Data Singapore'!$A$4:$B$4,0)),G28)</f>
        <v>#N/A</v>
      </c>
      <c r="H29" s="12">
        <f t="shared" si="0"/>
        <v>17921</v>
      </c>
      <c r="I29" s="12">
        <f t="shared" si="1"/>
        <v>22361</v>
      </c>
      <c r="J29" s="12">
        <f t="shared" si="2"/>
        <v>4440</v>
      </c>
    </row>
    <row r="30" spans="1:10">
      <c r="A30" s="9">
        <v>45632</v>
      </c>
      <c r="B30" s="12">
        <f>_xlfn.IFNA(INDEX('Data Singapore'!$A$8:$B$500,MATCH(DATE('Data graphs'!B$4,MONTH('Data graphs'!$A30),DAY('Data graphs'!$A30)),'Data Singapore'!$A$8:$A$500,0), MATCH('Data graphs'!$B$3,'Data Singapore'!$A$4:$B$4,0)),B29)</f>
        <v>22361</v>
      </c>
      <c r="C30" s="12">
        <f>_xlfn.IFNA(INDEX('Data Singapore'!$A$8:$B$500,MATCH(DATE('Data graphs'!C$4,MONTH('Data graphs'!$A30),DAY('Data graphs'!$A30)),'Data Singapore'!$A$8:$A$500,0), MATCH('Data graphs'!$B$3,'Data Singapore'!$A$4:$B$4,0)),C29)</f>
        <v>20627</v>
      </c>
      <c r="D30" s="12">
        <f>_xlfn.IFNA(INDEX('Data Singapore'!$A$8:$B$500,MATCH(DATE('Data graphs'!D$4,MONTH('Data graphs'!$A30),DAY('Data graphs'!$A30)),'Data Singapore'!$A$8:$A$500,0), MATCH('Data graphs'!$B$3,'Data Singapore'!$A$4:$B$4,0)),D29)</f>
        <v>20306</v>
      </c>
      <c r="E30" s="12">
        <f>_xlfn.IFNA(INDEX('Data Singapore'!$A$8:$B$500,MATCH(DATE('Data graphs'!E$4,MONTH('Data graphs'!$A30),DAY('Data graphs'!$A30)),'Data Singapore'!$A$8:$A$500,0), MATCH('Data graphs'!$B$3,'Data Singapore'!$A$4:$B$4,0)),E29)</f>
        <v>18848</v>
      </c>
      <c r="F30" s="12">
        <f>_xlfn.IFNA(INDEX('Data Singapore'!$A$8:$B$500,MATCH(DATE('Data graphs'!F$4,MONTH('Data graphs'!$A30),DAY('Data graphs'!$A30)),'Data Singapore'!$A$8:$A$500,0), MATCH('Data graphs'!$B$3,'Data Singapore'!$A$4:$B$4,0)),F29)</f>
        <v>17921</v>
      </c>
      <c r="G30" s="12" t="e">
        <f>_xlfn.IFNA(INDEX('Data Singapore'!$A$8:$B$500,MATCH(DATE('Data graphs'!G$4,MONTH('Data graphs'!$A30),DAY('Data graphs'!$A30)),'Data Singapore'!$A$8:$A$500,0), MATCH('Data graphs'!$B$3,'Data Singapore'!$A$4:$B$4,0)),G29)</f>
        <v>#N/A</v>
      </c>
      <c r="H30" s="12">
        <f t="shared" si="0"/>
        <v>17921</v>
      </c>
      <c r="I30" s="12">
        <f t="shared" si="1"/>
        <v>22361</v>
      </c>
      <c r="J30" s="12">
        <f t="shared" si="2"/>
        <v>4440</v>
      </c>
    </row>
    <row r="31" spans="1:10">
      <c r="A31" s="9">
        <v>45631</v>
      </c>
      <c r="B31" s="12">
        <f>_xlfn.IFNA(INDEX('Data Singapore'!$A$8:$B$500,MATCH(DATE('Data graphs'!B$4,MONTH('Data graphs'!$A31),DAY('Data graphs'!$A31)),'Data Singapore'!$A$8:$A$500,0), MATCH('Data graphs'!$B$3,'Data Singapore'!$A$4:$B$4,0)),B30)</f>
        <v>22361</v>
      </c>
      <c r="C31" s="12">
        <f>_xlfn.IFNA(INDEX('Data Singapore'!$A$8:$B$500,MATCH(DATE('Data graphs'!C$4,MONTH('Data graphs'!$A31),DAY('Data graphs'!$A31)),'Data Singapore'!$A$8:$A$500,0), MATCH('Data graphs'!$B$3,'Data Singapore'!$A$4:$B$4,0)),C30)</f>
        <v>20627</v>
      </c>
      <c r="D31" s="12">
        <f>_xlfn.IFNA(INDEX('Data Singapore'!$A$8:$B$500,MATCH(DATE('Data graphs'!D$4,MONTH('Data graphs'!$A31),DAY('Data graphs'!$A31)),'Data Singapore'!$A$8:$A$500,0), MATCH('Data graphs'!$B$3,'Data Singapore'!$A$4:$B$4,0)),D30)</f>
        <v>20306</v>
      </c>
      <c r="E31" s="12">
        <f>_xlfn.IFNA(INDEX('Data Singapore'!$A$8:$B$500,MATCH(DATE('Data graphs'!E$4,MONTH('Data graphs'!$A31),DAY('Data graphs'!$A31)),'Data Singapore'!$A$8:$A$500,0), MATCH('Data graphs'!$B$3,'Data Singapore'!$A$4:$B$4,0)),E30)</f>
        <v>18848</v>
      </c>
      <c r="F31" s="12">
        <f>_xlfn.IFNA(INDEX('Data Singapore'!$A$8:$B$500,MATCH(DATE('Data graphs'!F$4,MONTH('Data graphs'!$A31),DAY('Data graphs'!$A31)),'Data Singapore'!$A$8:$A$500,0), MATCH('Data graphs'!$B$3,'Data Singapore'!$A$4:$B$4,0)),F30)</f>
        <v>17921</v>
      </c>
      <c r="G31" s="12" t="e">
        <f>_xlfn.IFNA(INDEX('Data Singapore'!$A$8:$B$500,MATCH(DATE('Data graphs'!G$4,MONTH('Data graphs'!$A31),DAY('Data graphs'!$A31)),'Data Singapore'!$A$8:$A$500,0), MATCH('Data graphs'!$B$3,'Data Singapore'!$A$4:$B$4,0)),G30)</f>
        <v>#N/A</v>
      </c>
      <c r="H31" s="12">
        <f t="shared" si="0"/>
        <v>17921</v>
      </c>
      <c r="I31" s="12">
        <f t="shared" si="1"/>
        <v>22361</v>
      </c>
      <c r="J31" s="12">
        <f t="shared" si="2"/>
        <v>4440</v>
      </c>
    </row>
    <row r="32" spans="1:10">
      <c r="A32" s="9">
        <v>45630</v>
      </c>
      <c r="B32" s="12">
        <f>_xlfn.IFNA(INDEX('Data Singapore'!$A$8:$B$500,MATCH(DATE('Data graphs'!B$4,MONTH('Data graphs'!$A32),DAY('Data graphs'!$A32)),'Data Singapore'!$A$8:$A$500,0), MATCH('Data graphs'!$B$3,'Data Singapore'!$A$4:$B$4,0)),B31)</f>
        <v>22361</v>
      </c>
      <c r="C32" s="12">
        <f>_xlfn.IFNA(INDEX('Data Singapore'!$A$8:$B$500,MATCH(DATE('Data graphs'!C$4,MONTH('Data graphs'!$A32),DAY('Data graphs'!$A32)),'Data Singapore'!$A$8:$A$500,0), MATCH('Data graphs'!$B$3,'Data Singapore'!$A$4:$B$4,0)),C31)</f>
        <v>20627</v>
      </c>
      <c r="D32" s="12">
        <f>_xlfn.IFNA(INDEX('Data Singapore'!$A$8:$B$500,MATCH(DATE('Data graphs'!D$4,MONTH('Data graphs'!$A32),DAY('Data graphs'!$A32)),'Data Singapore'!$A$8:$A$500,0), MATCH('Data graphs'!$B$3,'Data Singapore'!$A$4:$B$4,0)),D31)</f>
        <v>20306</v>
      </c>
      <c r="E32" s="12">
        <f>_xlfn.IFNA(INDEX('Data Singapore'!$A$8:$B$500,MATCH(DATE('Data graphs'!E$4,MONTH('Data graphs'!$A32),DAY('Data graphs'!$A32)),'Data Singapore'!$A$8:$A$500,0), MATCH('Data graphs'!$B$3,'Data Singapore'!$A$4:$B$4,0)),E31)</f>
        <v>18848</v>
      </c>
      <c r="F32" s="12">
        <f>_xlfn.IFNA(INDEX('Data Singapore'!$A$8:$B$500,MATCH(DATE('Data graphs'!F$4,MONTH('Data graphs'!$A32),DAY('Data graphs'!$A32)),'Data Singapore'!$A$8:$A$500,0), MATCH('Data graphs'!$B$3,'Data Singapore'!$A$4:$B$4,0)),F31)</f>
        <v>18788</v>
      </c>
      <c r="G32" s="12" t="e">
        <f>_xlfn.IFNA(INDEX('Data Singapore'!$A$8:$B$500,MATCH(DATE('Data graphs'!G$4,MONTH('Data graphs'!$A32),DAY('Data graphs'!$A32)),'Data Singapore'!$A$8:$A$500,0), MATCH('Data graphs'!$B$3,'Data Singapore'!$A$4:$B$4,0)),G31)</f>
        <v>#N/A</v>
      </c>
      <c r="H32" s="12">
        <f t="shared" si="0"/>
        <v>18788</v>
      </c>
      <c r="I32" s="12">
        <f t="shared" si="1"/>
        <v>22361</v>
      </c>
      <c r="J32" s="12">
        <f t="shared" si="2"/>
        <v>3573</v>
      </c>
    </row>
    <row r="33" spans="1:10">
      <c r="A33" s="9">
        <v>45629</v>
      </c>
      <c r="B33" s="12">
        <f>_xlfn.IFNA(INDEX('Data Singapore'!$A$8:$B$500,MATCH(DATE('Data graphs'!B$4,MONTH('Data graphs'!$A33),DAY('Data graphs'!$A33)),'Data Singapore'!$A$8:$A$500,0), MATCH('Data graphs'!$B$3,'Data Singapore'!$A$4:$B$4,0)),B32)</f>
        <v>22361</v>
      </c>
      <c r="C33" s="12">
        <f>_xlfn.IFNA(INDEX('Data Singapore'!$A$8:$B$500,MATCH(DATE('Data graphs'!C$4,MONTH('Data graphs'!$A33),DAY('Data graphs'!$A33)),'Data Singapore'!$A$8:$A$500,0), MATCH('Data graphs'!$B$3,'Data Singapore'!$A$4:$B$4,0)),C32)</f>
        <v>20627</v>
      </c>
      <c r="D33" s="12">
        <f>_xlfn.IFNA(INDEX('Data Singapore'!$A$8:$B$500,MATCH(DATE('Data graphs'!D$4,MONTH('Data graphs'!$A33),DAY('Data graphs'!$A33)),'Data Singapore'!$A$8:$A$500,0), MATCH('Data graphs'!$B$3,'Data Singapore'!$A$4:$B$4,0)),D32)</f>
        <v>20306</v>
      </c>
      <c r="E33" s="12">
        <f>_xlfn.IFNA(INDEX('Data Singapore'!$A$8:$B$500,MATCH(DATE('Data graphs'!E$4,MONTH('Data graphs'!$A33),DAY('Data graphs'!$A33)),'Data Singapore'!$A$8:$A$500,0), MATCH('Data graphs'!$B$3,'Data Singapore'!$A$4:$B$4,0)),E32)</f>
        <v>18848</v>
      </c>
      <c r="F33" s="12">
        <f>_xlfn.IFNA(INDEX('Data Singapore'!$A$8:$B$500,MATCH(DATE('Data graphs'!F$4,MONTH('Data graphs'!$A33),DAY('Data graphs'!$A33)),'Data Singapore'!$A$8:$A$500,0), MATCH('Data graphs'!$B$3,'Data Singapore'!$A$4:$B$4,0)),F32)</f>
        <v>18788</v>
      </c>
      <c r="G33" s="12" t="e">
        <f>_xlfn.IFNA(INDEX('Data Singapore'!$A$8:$B$500,MATCH(DATE('Data graphs'!G$4,MONTH('Data graphs'!$A33),DAY('Data graphs'!$A33)),'Data Singapore'!$A$8:$A$500,0), MATCH('Data graphs'!$B$3,'Data Singapore'!$A$4:$B$4,0)),G32)</f>
        <v>#N/A</v>
      </c>
      <c r="H33" s="12">
        <f t="shared" si="0"/>
        <v>18788</v>
      </c>
      <c r="I33" s="12">
        <f t="shared" si="1"/>
        <v>22361</v>
      </c>
      <c r="J33" s="12">
        <f t="shared" si="2"/>
        <v>3573</v>
      </c>
    </row>
    <row r="34" spans="1:10">
      <c r="A34" s="9">
        <v>45628</v>
      </c>
      <c r="B34" s="12">
        <f>_xlfn.IFNA(INDEX('Data Singapore'!$A$8:$B$500,MATCH(DATE('Data graphs'!B$4,MONTH('Data graphs'!$A34),DAY('Data graphs'!$A34)),'Data Singapore'!$A$8:$A$500,0), MATCH('Data graphs'!$B$3,'Data Singapore'!$A$4:$B$4,0)),B33)</f>
        <v>25751</v>
      </c>
      <c r="C34" s="12">
        <f>_xlfn.IFNA(INDEX('Data Singapore'!$A$8:$B$500,MATCH(DATE('Data graphs'!C$4,MONTH('Data graphs'!$A34),DAY('Data graphs'!$A34)),'Data Singapore'!$A$8:$A$500,0), MATCH('Data graphs'!$B$3,'Data Singapore'!$A$4:$B$4,0)),C33)</f>
        <v>20627</v>
      </c>
      <c r="D34" s="12">
        <f>_xlfn.IFNA(INDEX('Data Singapore'!$A$8:$B$500,MATCH(DATE('Data graphs'!D$4,MONTH('Data graphs'!$A34),DAY('Data graphs'!$A34)),'Data Singapore'!$A$8:$A$500,0), MATCH('Data graphs'!$B$3,'Data Singapore'!$A$4:$B$4,0)),D33)</f>
        <v>20306</v>
      </c>
      <c r="E34" s="12">
        <f>_xlfn.IFNA(INDEX('Data Singapore'!$A$8:$B$500,MATCH(DATE('Data graphs'!E$4,MONTH('Data graphs'!$A34),DAY('Data graphs'!$A34)),'Data Singapore'!$A$8:$A$500,0), MATCH('Data graphs'!$B$3,'Data Singapore'!$A$4:$B$4,0)),E33)</f>
        <v>18848</v>
      </c>
      <c r="F34" s="12">
        <f>_xlfn.IFNA(INDEX('Data Singapore'!$A$8:$B$500,MATCH(DATE('Data graphs'!F$4,MONTH('Data graphs'!$A34),DAY('Data graphs'!$A34)),'Data Singapore'!$A$8:$A$500,0), MATCH('Data graphs'!$B$3,'Data Singapore'!$A$4:$B$4,0)),F33)</f>
        <v>18788</v>
      </c>
      <c r="G34" s="12" t="e">
        <f>_xlfn.IFNA(INDEX('Data Singapore'!$A$8:$B$500,MATCH(DATE('Data graphs'!G$4,MONTH('Data graphs'!$A34),DAY('Data graphs'!$A34)),'Data Singapore'!$A$8:$A$500,0), MATCH('Data graphs'!$B$3,'Data Singapore'!$A$4:$B$4,0)),G33)</f>
        <v>#N/A</v>
      </c>
      <c r="H34" s="12">
        <f t="shared" si="0"/>
        <v>18788</v>
      </c>
      <c r="I34" s="12">
        <f t="shared" si="1"/>
        <v>25751</v>
      </c>
      <c r="J34" s="12">
        <f t="shared" si="2"/>
        <v>6963</v>
      </c>
    </row>
    <row r="35" spans="1:10">
      <c r="A35" s="9">
        <v>45627</v>
      </c>
      <c r="B35" s="12">
        <f>_xlfn.IFNA(INDEX('Data Singapore'!$A$8:$B$500,MATCH(DATE('Data graphs'!B$4,MONTH('Data graphs'!$A35),DAY('Data graphs'!$A35)),'Data Singapore'!$A$8:$A$500,0), MATCH('Data graphs'!$B$3,'Data Singapore'!$A$4:$B$4,0)),B34)</f>
        <v>25751</v>
      </c>
      <c r="C35" s="12">
        <f>_xlfn.IFNA(INDEX('Data Singapore'!$A$8:$B$500,MATCH(DATE('Data graphs'!C$4,MONTH('Data graphs'!$A35),DAY('Data graphs'!$A35)),'Data Singapore'!$A$8:$A$500,0), MATCH('Data graphs'!$B$3,'Data Singapore'!$A$4:$B$4,0)),C34)</f>
        <v>19815</v>
      </c>
      <c r="D35" s="12">
        <f>_xlfn.IFNA(INDEX('Data Singapore'!$A$8:$B$500,MATCH(DATE('Data graphs'!D$4,MONTH('Data graphs'!$A35),DAY('Data graphs'!$A35)),'Data Singapore'!$A$8:$A$500,0), MATCH('Data graphs'!$B$3,'Data Singapore'!$A$4:$B$4,0)),D34)</f>
        <v>20306</v>
      </c>
      <c r="E35" s="12">
        <f>_xlfn.IFNA(INDEX('Data Singapore'!$A$8:$B$500,MATCH(DATE('Data graphs'!E$4,MONTH('Data graphs'!$A35),DAY('Data graphs'!$A35)),'Data Singapore'!$A$8:$A$500,0), MATCH('Data graphs'!$B$3,'Data Singapore'!$A$4:$B$4,0)),E34)</f>
        <v>18848</v>
      </c>
      <c r="F35" s="12">
        <f>_xlfn.IFNA(INDEX('Data Singapore'!$A$8:$B$500,MATCH(DATE('Data graphs'!F$4,MONTH('Data graphs'!$A35),DAY('Data graphs'!$A35)),'Data Singapore'!$A$8:$A$500,0), MATCH('Data graphs'!$B$3,'Data Singapore'!$A$4:$B$4,0)),F34)</f>
        <v>18788</v>
      </c>
      <c r="G35" s="12" t="e">
        <f>_xlfn.IFNA(INDEX('Data Singapore'!$A$8:$B$500,MATCH(DATE('Data graphs'!G$4,MONTH('Data graphs'!$A35),DAY('Data graphs'!$A35)),'Data Singapore'!$A$8:$A$500,0), MATCH('Data graphs'!$B$3,'Data Singapore'!$A$4:$B$4,0)),G34)</f>
        <v>#N/A</v>
      </c>
      <c r="H35" s="12">
        <f t="shared" si="0"/>
        <v>18788</v>
      </c>
      <c r="I35" s="12">
        <f t="shared" si="1"/>
        <v>25751</v>
      </c>
      <c r="J35" s="12">
        <f t="shared" si="2"/>
        <v>6963</v>
      </c>
    </row>
    <row r="36" spans="1:10">
      <c r="A36" s="9">
        <v>45626</v>
      </c>
      <c r="B36" s="12">
        <f>_xlfn.IFNA(INDEX('Data Singapore'!$A$8:$B$500,MATCH(DATE('Data graphs'!B$4,MONTH('Data graphs'!$A36),DAY('Data graphs'!$A36)),'Data Singapore'!$A$8:$A$500,0), MATCH('Data graphs'!$B$3,'Data Singapore'!$A$4:$B$4,0)),B35)</f>
        <v>25751</v>
      </c>
      <c r="C36" s="12">
        <f>_xlfn.IFNA(INDEX('Data Singapore'!$A$8:$B$500,MATCH(DATE('Data graphs'!C$4,MONTH('Data graphs'!$A36),DAY('Data graphs'!$A36)),'Data Singapore'!$A$8:$A$500,0), MATCH('Data graphs'!$B$3,'Data Singapore'!$A$4:$B$4,0)),C35)</f>
        <v>19815</v>
      </c>
      <c r="D36" s="12">
        <f>_xlfn.IFNA(INDEX('Data Singapore'!$A$8:$B$500,MATCH(DATE('Data graphs'!D$4,MONTH('Data graphs'!$A36),DAY('Data graphs'!$A36)),'Data Singapore'!$A$8:$A$500,0), MATCH('Data graphs'!$B$3,'Data Singapore'!$A$4:$B$4,0)),D35)</f>
        <v>19894</v>
      </c>
      <c r="E36" s="12">
        <f>_xlfn.IFNA(INDEX('Data Singapore'!$A$8:$B$500,MATCH(DATE('Data graphs'!E$4,MONTH('Data graphs'!$A36),DAY('Data graphs'!$A36)),'Data Singapore'!$A$8:$A$500,0), MATCH('Data graphs'!$B$3,'Data Singapore'!$A$4:$B$4,0)),E35)</f>
        <v>18848</v>
      </c>
      <c r="F36" s="12">
        <f>_xlfn.IFNA(INDEX('Data Singapore'!$A$8:$B$500,MATCH(DATE('Data graphs'!F$4,MONTH('Data graphs'!$A36),DAY('Data graphs'!$A36)),'Data Singapore'!$A$8:$A$500,0), MATCH('Data graphs'!$B$3,'Data Singapore'!$A$4:$B$4,0)),F35)</f>
        <v>18788</v>
      </c>
      <c r="G36" s="12" t="e">
        <f>_xlfn.IFNA(INDEX('Data Singapore'!$A$8:$B$500,MATCH(DATE('Data graphs'!G$4,MONTH('Data graphs'!$A36),DAY('Data graphs'!$A36)),'Data Singapore'!$A$8:$A$500,0), MATCH('Data graphs'!$B$3,'Data Singapore'!$A$4:$B$4,0)),G35)</f>
        <v>#N/A</v>
      </c>
      <c r="H36" s="12">
        <f t="shared" si="0"/>
        <v>18788</v>
      </c>
      <c r="I36" s="12">
        <f t="shared" si="1"/>
        <v>25751</v>
      </c>
      <c r="J36" s="12">
        <f t="shared" si="2"/>
        <v>6963</v>
      </c>
    </row>
    <row r="37" spans="1:10">
      <c r="A37" s="9">
        <v>45625</v>
      </c>
      <c r="B37" s="12">
        <f>_xlfn.IFNA(INDEX('Data Singapore'!$A$8:$B$500,MATCH(DATE('Data graphs'!B$4,MONTH('Data graphs'!$A37),DAY('Data graphs'!$A37)),'Data Singapore'!$A$8:$A$500,0), MATCH('Data graphs'!$B$3,'Data Singapore'!$A$4:$B$4,0)),B36)</f>
        <v>25751</v>
      </c>
      <c r="C37" s="12">
        <f>_xlfn.IFNA(INDEX('Data Singapore'!$A$8:$B$500,MATCH(DATE('Data graphs'!C$4,MONTH('Data graphs'!$A37),DAY('Data graphs'!$A37)),'Data Singapore'!$A$8:$A$500,0), MATCH('Data graphs'!$B$3,'Data Singapore'!$A$4:$B$4,0)),C36)</f>
        <v>19815</v>
      </c>
      <c r="D37" s="12">
        <f>_xlfn.IFNA(INDEX('Data Singapore'!$A$8:$B$500,MATCH(DATE('Data graphs'!D$4,MONTH('Data graphs'!$A37),DAY('Data graphs'!$A37)),'Data Singapore'!$A$8:$A$500,0), MATCH('Data graphs'!$B$3,'Data Singapore'!$A$4:$B$4,0)),D36)</f>
        <v>19894</v>
      </c>
      <c r="E37" s="12">
        <f>_xlfn.IFNA(INDEX('Data Singapore'!$A$8:$B$500,MATCH(DATE('Data graphs'!E$4,MONTH('Data graphs'!$A37),DAY('Data graphs'!$A37)),'Data Singapore'!$A$8:$A$500,0), MATCH('Data graphs'!$B$3,'Data Singapore'!$A$4:$B$4,0)),E36)</f>
        <v>19503</v>
      </c>
      <c r="F37" s="12">
        <f>_xlfn.IFNA(INDEX('Data Singapore'!$A$8:$B$500,MATCH(DATE('Data graphs'!F$4,MONTH('Data graphs'!$A37),DAY('Data graphs'!$A37)),'Data Singapore'!$A$8:$A$500,0), MATCH('Data graphs'!$B$3,'Data Singapore'!$A$4:$B$4,0)),F36)</f>
        <v>18788</v>
      </c>
      <c r="G37" s="12" t="e">
        <f>_xlfn.IFNA(INDEX('Data Singapore'!$A$8:$B$500,MATCH(DATE('Data graphs'!G$4,MONTH('Data graphs'!$A37),DAY('Data graphs'!$A37)),'Data Singapore'!$A$8:$A$500,0), MATCH('Data graphs'!$B$3,'Data Singapore'!$A$4:$B$4,0)),G36)</f>
        <v>#N/A</v>
      </c>
      <c r="H37" s="12">
        <f t="shared" si="0"/>
        <v>18788</v>
      </c>
      <c r="I37" s="12">
        <f t="shared" si="1"/>
        <v>25751</v>
      </c>
      <c r="J37" s="12">
        <f t="shared" si="2"/>
        <v>6963</v>
      </c>
    </row>
    <row r="38" spans="1:10">
      <c r="A38" s="9">
        <v>45624</v>
      </c>
      <c r="B38" s="12">
        <f>_xlfn.IFNA(INDEX('Data Singapore'!$A$8:$B$500,MATCH(DATE('Data graphs'!B$4,MONTH('Data graphs'!$A38),DAY('Data graphs'!$A38)),'Data Singapore'!$A$8:$A$500,0), MATCH('Data graphs'!$B$3,'Data Singapore'!$A$4:$B$4,0)),B37)</f>
        <v>25751</v>
      </c>
      <c r="C38" s="12">
        <f>_xlfn.IFNA(INDEX('Data Singapore'!$A$8:$B$500,MATCH(DATE('Data graphs'!C$4,MONTH('Data graphs'!$A38),DAY('Data graphs'!$A38)),'Data Singapore'!$A$8:$A$500,0), MATCH('Data graphs'!$B$3,'Data Singapore'!$A$4:$B$4,0)),C37)</f>
        <v>19815</v>
      </c>
      <c r="D38" s="12">
        <f>_xlfn.IFNA(INDEX('Data Singapore'!$A$8:$B$500,MATCH(DATE('Data graphs'!D$4,MONTH('Data graphs'!$A38),DAY('Data graphs'!$A38)),'Data Singapore'!$A$8:$A$500,0), MATCH('Data graphs'!$B$3,'Data Singapore'!$A$4:$B$4,0)),D37)</f>
        <v>19894</v>
      </c>
      <c r="E38" s="12">
        <f>_xlfn.IFNA(INDEX('Data Singapore'!$A$8:$B$500,MATCH(DATE('Data graphs'!E$4,MONTH('Data graphs'!$A38),DAY('Data graphs'!$A38)),'Data Singapore'!$A$8:$A$500,0), MATCH('Data graphs'!$B$3,'Data Singapore'!$A$4:$B$4,0)),E37)</f>
        <v>19503</v>
      </c>
      <c r="F38" s="12">
        <f>_xlfn.IFNA(INDEX('Data Singapore'!$A$8:$B$500,MATCH(DATE('Data graphs'!F$4,MONTH('Data graphs'!$A38),DAY('Data graphs'!$A38)),'Data Singapore'!$A$8:$A$500,0), MATCH('Data graphs'!$B$3,'Data Singapore'!$A$4:$B$4,0)),F37)</f>
        <v>18788</v>
      </c>
      <c r="G38" s="12" t="e">
        <f>_xlfn.IFNA(INDEX('Data Singapore'!$A$8:$B$500,MATCH(DATE('Data graphs'!G$4,MONTH('Data graphs'!$A38),DAY('Data graphs'!$A38)),'Data Singapore'!$A$8:$A$500,0), MATCH('Data graphs'!$B$3,'Data Singapore'!$A$4:$B$4,0)),G37)</f>
        <v>#N/A</v>
      </c>
      <c r="H38" s="12">
        <f t="shared" si="0"/>
        <v>18788</v>
      </c>
      <c r="I38" s="12">
        <f t="shared" si="1"/>
        <v>25751</v>
      </c>
      <c r="J38" s="12">
        <f t="shared" si="2"/>
        <v>6963</v>
      </c>
    </row>
    <row r="39" spans="1:10">
      <c r="A39" s="9">
        <v>45623</v>
      </c>
      <c r="B39" s="12">
        <f>_xlfn.IFNA(INDEX('Data Singapore'!$A$8:$B$500,MATCH(DATE('Data graphs'!B$4,MONTH('Data graphs'!$A39),DAY('Data graphs'!$A39)),'Data Singapore'!$A$8:$A$500,0), MATCH('Data graphs'!$B$3,'Data Singapore'!$A$4:$B$4,0)),B38)</f>
        <v>25751</v>
      </c>
      <c r="C39" s="12">
        <f>_xlfn.IFNA(INDEX('Data Singapore'!$A$8:$B$500,MATCH(DATE('Data graphs'!C$4,MONTH('Data graphs'!$A39),DAY('Data graphs'!$A39)),'Data Singapore'!$A$8:$A$500,0), MATCH('Data graphs'!$B$3,'Data Singapore'!$A$4:$B$4,0)),C38)</f>
        <v>19815</v>
      </c>
      <c r="D39" s="12">
        <f>_xlfn.IFNA(INDEX('Data Singapore'!$A$8:$B$500,MATCH(DATE('Data graphs'!D$4,MONTH('Data graphs'!$A39),DAY('Data graphs'!$A39)),'Data Singapore'!$A$8:$A$500,0), MATCH('Data graphs'!$B$3,'Data Singapore'!$A$4:$B$4,0)),D38)</f>
        <v>19894</v>
      </c>
      <c r="E39" s="12">
        <f>_xlfn.IFNA(INDEX('Data Singapore'!$A$8:$B$500,MATCH(DATE('Data graphs'!E$4,MONTH('Data graphs'!$A39),DAY('Data graphs'!$A39)),'Data Singapore'!$A$8:$A$500,0), MATCH('Data graphs'!$B$3,'Data Singapore'!$A$4:$B$4,0)),E38)</f>
        <v>19503</v>
      </c>
      <c r="F39" s="12">
        <f>_xlfn.IFNA(INDEX('Data Singapore'!$A$8:$B$500,MATCH(DATE('Data graphs'!F$4,MONTH('Data graphs'!$A39),DAY('Data graphs'!$A39)),'Data Singapore'!$A$8:$A$500,0), MATCH('Data graphs'!$B$3,'Data Singapore'!$A$4:$B$4,0)),F38)</f>
        <v>19232</v>
      </c>
      <c r="G39" s="12" t="e">
        <f>_xlfn.IFNA(INDEX('Data Singapore'!$A$8:$B$500,MATCH(DATE('Data graphs'!G$4,MONTH('Data graphs'!$A39),DAY('Data graphs'!$A39)),'Data Singapore'!$A$8:$A$500,0), MATCH('Data graphs'!$B$3,'Data Singapore'!$A$4:$B$4,0)),G38)</f>
        <v>#N/A</v>
      </c>
      <c r="H39" s="12">
        <f t="shared" si="0"/>
        <v>19232</v>
      </c>
      <c r="I39" s="12">
        <f t="shared" si="1"/>
        <v>25751</v>
      </c>
      <c r="J39" s="12">
        <f t="shared" si="2"/>
        <v>6519</v>
      </c>
    </row>
    <row r="40" spans="1:10">
      <c r="A40" s="9">
        <v>45622</v>
      </c>
      <c r="B40" s="12">
        <f>_xlfn.IFNA(INDEX('Data Singapore'!$A$8:$B$500,MATCH(DATE('Data graphs'!B$4,MONTH('Data graphs'!$A40),DAY('Data graphs'!$A40)),'Data Singapore'!$A$8:$A$500,0), MATCH('Data graphs'!$B$3,'Data Singapore'!$A$4:$B$4,0)),B39)</f>
        <v>25751</v>
      </c>
      <c r="C40" s="12">
        <f>_xlfn.IFNA(INDEX('Data Singapore'!$A$8:$B$500,MATCH(DATE('Data graphs'!C$4,MONTH('Data graphs'!$A40),DAY('Data graphs'!$A40)),'Data Singapore'!$A$8:$A$500,0), MATCH('Data graphs'!$B$3,'Data Singapore'!$A$4:$B$4,0)),C39)</f>
        <v>19815</v>
      </c>
      <c r="D40" s="12">
        <f>_xlfn.IFNA(INDEX('Data Singapore'!$A$8:$B$500,MATCH(DATE('Data graphs'!D$4,MONTH('Data graphs'!$A40),DAY('Data graphs'!$A40)),'Data Singapore'!$A$8:$A$500,0), MATCH('Data graphs'!$B$3,'Data Singapore'!$A$4:$B$4,0)),D39)</f>
        <v>19894</v>
      </c>
      <c r="E40" s="12">
        <f>_xlfn.IFNA(INDEX('Data Singapore'!$A$8:$B$500,MATCH(DATE('Data graphs'!E$4,MONTH('Data graphs'!$A40),DAY('Data graphs'!$A40)),'Data Singapore'!$A$8:$A$500,0), MATCH('Data graphs'!$B$3,'Data Singapore'!$A$4:$B$4,0)),E39)</f>
        <v>19503</v>
      </c>
      <c r="F40" s="12">
        <f>_xlfn.IFNA(INDEX('Data Singapore'!$A$8:$B$500,MATCH(DATE('Data graphs'!F$4,MONTH('Data graphs'!$A40),DAY('Data graphs'!$A40)),'Data Singapore'!$A$8:$A$500,0), MATCH('Data graphs'!$B$3,'Data Singapore'!$A$4:$B$4,0)),F39)</f>
        <v>19232</v>
      </c>
      <c r="G40" s="12" t="e">
        <f>_xlfn.IFNA(INDEX('Data Singapore'!$A$8:$B$500,MATCH(DATE('Data graphs'!G$4,MONTH('Data graphs'!$A40),DAY('Data graphs'!$A40)),'Data Singapore'!$A$8:$A$500,0), MATCH('Data graphs'!$B$3,'Data Singapore'!$A$4:$B$4,0)),G39)</f>
        <v>#N/A</v>
      </c>
      <c r="H40" s="12">
        <f t="shared" si="0"/>
        <v>19232</v>
      </c>
      <c r="I40" s="12">
        <f t="shared" si="1"/>
        <v>25751</v>
      </c>
      <c r="J40" s="12">
        <f t="shared" si="2"/>
        <v>6519</v>
      </c>
    </row>
    <row r="41" spans="1:10">
      <c r="A41" s="9">
        <v>45621</v>
      </c>
      <c r="B41" s="12">
        <f>_xlfn.IFNA(INDEX('Data Singapore'!$A$8:$B$500,MATCH(DATE('Data graphs'!B$4,MONTH('Data graphs'!$A41),DAY('Data graphs'!$A41)),'Data Singapore'!$A$8:$A$500,0), MATCH('Data graphs'!$B$3,'Data Singapore'!$A$4:$B$4,0)),B40)</f>
        <v>24038</v>
      </c>
      <c r="C41" s="12">
        <f>_xlfn.IFNA(INDEX('Data Singapore'!$A$8:$B$500,MATCH(DATE('Data graphs'!C$4,MONTH('Data graphs'!$A41),DAY('Data graphs'!$A41)),'Data Singapore'!$A$8:$A$500,0), MATCH('Data graphs'!$B$3,'Data Singapore'!$A$4:$B$4,0)),C40)</f>
        <v>19815</v>
      </c>
      <c r="D41" s="12">
        <f>_xlfn.IFNA(INDEX('Data Singapore'!$A$8:$B$500,MATCH(DATE('Data graphs'!D$4,MONTH('Data graphs'!$A41),DAY('Data graphs'!$A41)),'Data Singapore'!$A$8:$A$500,0), MATCH('Data graphs'!$B$3,'Data Singapore'!$A$4:$B$4,0)),D40)</f>
        <v>19894</v>
      </c>
      <c r="E41" s="12">
        <f>_xlfn.IFNA(INDEX('Data Singapore'!$A$8:$B$500,MATCH(DATE('Data graphs'!E$4,MONTH('Data graphs'!$A41),DAY('Data graphs'!$A41)),'Data Singapore'!$A$8:$A$500,0), MATCH('Data graphs'!$B$3,'Data Singapore'!$A$4:$B$4,0)),E40)</f>
        <v>19503</v>
      </c>
      <c r="F41" s="12">
        <f>_xlfn.IFNA(INDEX('Data Singapore'!$A$8:$B$500,MATCH(DATE('Data graphs'!F$4,MONTH('Data graphs'!$A41),DAY('Data graphs'!$A41)),'Data Singapore'!$A$8:$A$500,0), MATCH('Data graphs'!$B$3,'Data Singapore'!$A$4:$B$4,0)),F40)</f>
        <v>19232</v>
      </c>
      <c r="G41" s="12" t="e">
        <f>_xlfn.IFNA(INDEX('Data Singapore'!$A$8:$B$500,MATCH(DATE('Data graphs'!G$4,MONTH('Data graphs'!$A41),DAY('Data graphs'!$A41)),'Data Singapore'!$A$8:$A$500,0), MATCH('Data graphs'!$B$3,'Data Singapore'!$A$4:$B$4,0)),G40)</f>
        <v>#N/A</v>
      </c>
      <c r="H41" s="12">
        <f t="shared" si="0"/>
        <v>19232</v>
      </c>
      <c r="I41" s="12">
        <f t="shared" si="1"/>
        <v>24038</v>
      </c>
      <c r="J41" s="12">
        <f t="shared" si="2"/>
        <v>4806</v>
      </c>
    </row>
    <row r="42" spans="1:10">
      <c r="A42" s="9">
        <v>45620</v>
      </c>
      <c r="B42" s="12">
        <f>_xlfn.IFNA(INDEX('Data Singapore'!$A$8:$B$500,MATCH(DATE('Data graphs'!B$4,MONTH('Data graphs'!$A42),DAY('Data graphs'!$A42)),'Data Singapore'!$A$8:$A$500,0), MATCH('Data graphs'!$B$3,'Data Singapore'!$A$4:$B$4,0)),B41)</f>
        <v>24038</v>
      </c>
      <c r="C42" s="12">
        <f>_xlfn.IFNA(INDEX('Data Singapore'!$A$8:$B$500,MATCH(DATE('Data graphs'!C$4,MONTH('Data graphs'!$A42),DAY('Data graphs'!$A42)),'Data Singapore'!$A$8:$A$500,0), MATCH('Data graphs'!$B$3,'Data Singapore'!$A$4:$B$4,0)),C41)</f>
        <v>22903</v>
      </c>
      <c r="D42" s="12">
        <f>_xlfn.IFNA(INDEX('Data Singapore'!$A$8:$B$500,MATCH(DATE('Data graphs'!D$4,MONTH('Data graphs'!$A42),DAY('Data graphs'!$A42)),'Data Singapore'!$A$8:$A$500,0), MATCH('Data graphs'!$B$3,'Data Singapore'!$A$4:$B$4,0)),D41)</f>
        <v>19894</v>
      </c>
      <c r="E42" s="12">
        <f>_xlfn.IFNA(INDEX('Data Singapore'!$A$8:$B$500,MATCH(DATE('Data graphs'!E$4,MONTH('Data graphs'!$A42),DAY('Data graphs'!$A42)),'Data Singapore'!$A$8:$A$500,0), MATCH('Data graphs'!$B$3,'Data Singapore'!$A$4:$B$4,0)),E41)</f>
        <v>19503</v>
      </c>
      <c r="F42" s="12">
        <f>_xlfn.IFNA(INDEX('Data Singapore'!$A$8:$B$500,MATCH(DATE('Data graphs'!F$4,MONTH('Data graphs'!$A42),DAY('Data graphs'!$A42)),'Data Singapore'!$A$8:$A$500,0), MATCH('Data graphs'!$B$3,'Data Singapore'!$A$4:$B$4,0)),F41)</f>
        <v>19232</v>
      </c>
      <c r="G42" s="12" t="e">
        <f>_xlfn.IFNA(INDEX('Data Singapore'!$A$8:$B$500,MATCH(DATE('Data graphs'!G$4,MONTH('Data graphs'!$A42),DAY('Data graphs'!$A42)),'Data Singapore'!$A$8:$A$500,0), MATCH('Data graphs'!$B$3,'Data Singapore'!$A$4:$B$4,0)),G41)</f>
        <v>#N/A</v>
      </c>
      <c r="H42" s="12">
        <f t="shared" si="0"/>
        <v>19232</v>
      </c>
      <c r="I42" s="12">
        <f t="shared" si="1"/>
        <v>24038</v>
      </c>
      <c r="J42" s="12">
        <f t="shared" si="2"/>
        <v>4806</v>
      </c>
    </row>
    <row r="43" spans="1:10">
      <c r="A43" s="9">
        <v>45619</v>
      </c>
      <c r="B43" s="12">
        <f>_xlfn.IFNA(INDEX('Data Singapore'!$A$8:$B$500,MATCH(DATE('Data graphs'!B$4,MONTH('Data graphs'!$A43),DAY('Data graphs'!$A43)),'Data Singapore'!$A$8:$A$500,0), MATCH('Data graphs'!$B$3,'Data Singapore'!$A$4:$B$4,0)),B42)</f>
        <v>24038</v>
      </c>
      <c r="C43" s="12">
        <f>_xlfn.IFNA(INDEX('Data Singapore'!$A$8:$B$500,MATCH(DATE('Data graphs'!C$4,MONTH('Data graphs'!$A43),DAY('Data graphs'!$A43)),'Data Singapore'!$A$8:$A$500,0), MATCH('Data graphs'!$B$3,'Data Singapore'!$A$4:$B$4,0)),C42)</f>
        <v>22903</v>
      </c>
      <c r="D43" s="12">
        <f>_xlfn.IFNA(INDEX('Data Singapore'!$A$8:$B$500,MATCH(DATE('Data graphs'!D$4,MONTH('Data graphs'!$A43),DAY('Data graphs'!$A43)),'Data Singapore'!$A$8:$A$500,0), MATCH('Data graphs'!$B$3,'Data Singapore'!$A$4:$B$4,0)),D42)</f>
        <v>19728</v>
      </c>
      <c r="E43" s="12">
        <f>_xlfn.IFNA(INDEX('Data Singapore'!$A$8:$B$500,MATCH(DATE('Data graphs'!E$4,MONTH('Data graphs'!$A43),DAY('Data graphs'!$A43)),'Data Singapore'!$A$8:$A$500,0), MATCH('Data graphs'!$B$3,'Data Singapore'!$A$4:$B$4,0)),E42)</f>
        <v>19503</v>
      </c>
      <c r="F43" s="12">
        <f>_xlfn.IFNA(INDEX('Data Singapore'!$A$8:$B$500,MATCH(DATE('Data graphs'!F$4,MONTH('Data graphs'!$A43),DAY('Data graphs'!$A43)),'Data Singapore'!$A$8:$A$500,0), MATCH('Data graphs'!$B$3,'Data Singapore'!$A$4:$B$4,0)),F42)</f>
        <v>19232</v>
      </c>
      <c r="G43" s="12" t="e">
        <f>_xlfn.IFNA(INDEX('Data Singapore'!$A$8:$B$500,MATCH(DATE('Data graphs'!G$4,MONTH('Data graphs'!$A43),DAY('Data graphs'!$A43)),'Data Singapore'!$A$8:$A$500,0), MATCH('Data graphs'!$B$3,'Data Singapore'!$A$4:$B$4,0)),G42)</f>
        <v>#N/A</v>
      </c>
      <c r="H43" s="12">
        <f t="shared" si="0"/>
        <v>19232</v>
      </c>
      <c r="I43" s="12">
        <f t="shared" si="1"/>
        <v>24038</v>
      </c>
      <c r="J43" s="12">
        <f t="shared" si="2"/>
        <v>4806</v>
      </c>
    </row>
    <row r="44" spans="1:10">
      <c r="A44" s="9">
        <v>45618</v>
      </c>
      <c r="B44" s="12">
        <f>_xlfn.IFNA(INDEX('Data Singapore'!$A$8:$B$500,MATCH(DATE('Data graphs'!B$4,MONTH('Data graphs'!$A44),DAY('Data graphs'!$A44)),'Data Singapore'!$A$8:$A$500,0), MATCH('Data graphs'!$B$3,'Data Singapore'!$A$4:$B$4,0)),B43)</f>
        <v>24038</v>
      </c>
      <c r="C44" s="12">
        <f>_xlfn.IFNA(INDEX('Data Singapore'!$A$8:$B$500,MATCH(DATE('Data graphs'!C$4,MONTH('Data graphs'!$A44),DAY('Data graphs'!$A44)),'Data Singapore'!$A$8:$A$500,0), MATCH('Data graphs'!$B$3,'Data Singapore'!$A$4:$B$4,0)),C43)</f>
        <v>22903</v>
      </c>
      <c r="D44" s="12">
        <f>_xlfn.IFNA(INDEX('Data Singapore'!$A$8:$B$500,MATCH(DATE('Data graphs'!D$4,MONTH('Data graphs'!$A44),DAY('Data graphs'!$A44)),'Data Singapore'!$A$8:$A$500,0), MATCH('Data graphs'!$B$3,'Data Singapore'!$A$4:$B$4,0)),D43)</f>
        <v>19728</v>
      </c>
      <c r="E44" s="12">
        <f>_xlfn.IFNA(INDEX('Data Singapore'!$A$8:$B$500,MATCH(DATE('Data graphs'!E$4,MONTH('Data graphs'!$A44),DAY('Data graphs'!$A44)),'Data Singapore'!$A$8:$A$500,0), MATCH('Data graphs'!$B$3,'Data Singapore'!$A$4:$B$4,0)),E43)</f>
        <v>20122</v>
      </c>
      <c r="F44" s="12">
        <f>_xlfn.IFNA(INDEX('Data Singapore'!$A$8:$B$500,MATCH(DATE('Data graphs'!F$4,MONTH('Data graphs'!$A44),DAY('Data graphs'!$A44)),'Data Singapore'!$A$8:$A$500,0), MATCH('Data graphs'!$B$3,'Data Singapore'!$A$4:$B$4,0)),F43)</f>
        <v>19232</v>
      </c>
      <c r="G44" s="12" t="e">
        <f>_xlfn.IFNA(INDEX('Data Singapore'!$A$8:$B$500,MATCH(DATE('Data graphs'!G$4,MONTH('Data graphs'!$A44),DAY('Data graphs'!$A44)),'Data Singapore'!$A$8:$A$500,0), MATCH('Data graphs'!$B$3,'Data Singapore'!$A$4:$B$4,0)),G43)</f>
        <v>#N/A</v>
      </c>
      <c r="H44" s="12">
        <f t="shared" si="0"/>
        <v>19232</v>
      </c>
      <c r="I44" s="12">
        <f t="shared" si="1"/>
        <v>24038</v>
      </c>
      <c r="J44" s="12">
        <f t="shared" si="2"/>
        <v>4806</v>
      </c>
    </row>
    <row r="45" spans="1:10">
      <c r="A45" s="9">
        <v>45617</v>
      </c>
      <c r="B45" s="12">
        <f>_xlfn.IFNA(INDEX('Data Singapore'!$A$8:$B$500,MATCH(DATE('Data graphs'!B$4,MONTH('Data graphs'!$A45),DAY('Data graphs'!$A45)),'Data Singapore'!$A$8:$A$500,0), MATCH('Data graphs'!$B$3,'Data Singapore'!$A$4:$B$4,0)),B44)</f>
        <v>24038</v>
      </c>
      <c r="C45" s="12">
        <f>_xlfn.IFNA(INDEX('Data Singapore'!$A$8:$B$500,MATCH(DATE('Data graphs'!C$4,MONTH('Data graphs'!$A45),DAY('Data graphs'!$A45)),'Data Singapore'!$A$8:$A$500,0), MATCH('Data graphs'!$B$3,'Data Singapore'!$A$4:$B$4,0)),C44)</f>
        <v>22903</v>
      </c>
      <c r="D45" s="12">
        <f>_xlfn.IFNA(INDEX('Data Singapore'!$A$8:$B$500,MATCH(DATE('Data graphs'!D$4,MONTH('Data graphs'!$A45),DAY('Data graphs'!$A45)),'Data Singapore'!$A$8:$A$500,0), MATCH('Data graphs'!$B$3,'Data Singapore'!$A$4:$B$4,0)),D44)</f>
        <v>19728</v>
      </c>
      <c r="E45" s="12">
        <f>_xlfn.IFNA(INDEX('Data Singapore'!$A$8:$B$500,MATCH(DATE('Data graphs'!E$4,MONTH('Data graphs'!$A45),DAY('Data graphs'!$A45)),'Data Singapore'!$A$8:$A$500,0), MATCH('Data graphs'!$B$3,'Data Singapore'!$A$4:$B$4,0)),E44)</f>
        <v>20122</v>
      </c>
      <c r="F45" s="12">
        <f>_xlfn.IFNA(INDEX('Data Singapore'!$A$8:$B$500,MATCH(DATE('Data graphs'!F$4,MONTH('Data graphs'!$A45),DAY('Data graphs'!$A45)),'Data Singapore'!$A$8:$A$500,0), MATCH('Data graphs'!$B$3,'Data Singapore'!$A$4:$B$4,0)),F44)</f>
        <v>19232</v>
      </c>
      <c r="G45" s="12" t="e">
        <f>_xlfn.IFNA(INDEX('Data Singapore'!$A$8:$B$500,MATCH(DATE('Data graphs'!G$4,MONTH('Data graphs'!$A45),DAY('Data graphs'!$A45)),'Data Singapore'!$A$8:$A$500,0), MATCH('Data graphs'!$B$3,'Data Singapore'!$A$4:$B$4,0)),G44)</f>
        <v>#N/A</v>
      </c>
      <c r="H45" s="12">
        <f t="shared" si="0"/>
        <v>19232</v>
      </c>
      <c r="I45" s="12">
        <f t="shared" si="1"/>
        <v>24038</v>
      </c>
      <c r="J45" s="12">
        <f t="shared" si="2"/>
        <v>4806</v>
      </c>
    </row>
    <row r="46" spans="1:10">
      <c r="A46" s="9">
        <v>45616</v>
      </c>
      <c r="B46" s="12">
        <f>_xlfn.IFNA(INDEX('Data Singapore'!$A$8:$B$500,MATCH(DATE('Data graphs'!B$4,MONTH('Data graphs'!$A46),DAY('Data graphs'!$A46)),'Data Singapore'!$A$8:$A$500,0), MATCH('Data graphs'!$B$3,'Data Singapore'!$A$4:$B$4,0)),B45)</f>
        <v>24038</v>
      </c>
      <c r="C46" s="12">
        <f>_xlfn.IFNA(INDEX('Data Singapore'!$A$8:$B$500,MATCH(DATE('Data graphs'!C$4,MONTH('Data graphs'!$A46),DAY('Data graphs'!$A46)),'Data Singapore'!$A$8:$A$500,0), MATCH('Data graphs'!$B$3,'Data Singapore'!$A$4:$B$4,0)),C45)</f>
        <v>22903</v>
      </c>
      <c r="D46" s="12">
        <f>_xlfn.IFNA(INDEX('Data Singapore'!$A$8:$B$500,MATCH(DATE('Data graphs'!D$4,MONTH('Data graphs'!$A46),DAY('Data graphs'!$A46)),'Data Singapore'!$A$8:$A$500,0), MATCH('Data graphs'!$B$3,'Data Singapore'!$A$4:$B$4,0)),D45)</f>
        <v>19728</v>
      </c>
      <c r="E46" s="12">
        <f>_xlfn.IFNA(INDEX('Data Singapore'!$A$8:$B$500,MATCH(DATE('Data graphs'!E$4,MONTH('Data graphs'!$A46),DAY('Data graphs'!$A46)),'Data Singapore'!$A$8:$A$500,0), MATCH('Data graphs'!$B$3,'Data Singapore'!$A$4:$B$4,0)),E45)</f>
        <v>20122</v>
      </c>
      <c r="F46" s="12">
        <f>_xlfn.IFNA(INDEX('Data Singapore'!$A$8:$B$500,MATCH(DATE('Data graphs'!F$4,MONTH('Data graphs'!$A46),DAY('Data graphs'!$A46)),'Data Singapore'!$A$8:$A$500,0), MATCH('Data graphs'!$B$3,'Data Singapore'!$A$4:$B$4,0)),F45)</f>
        <v>16982</v>
      </c>
      <c r="G46" s="12" t="e">
        <f>_xlfn.IFNA(INDEX('Data Singapore'!$A$8:$B$500,MATCH(DATE('Data graphs'!G$4,MONTH('Data graphs'!$A46),DAY('Data graphs'!$A46)),'Data Singapore'!$A$8:$A$500,0), MATCH('Data graphs'!$B$3,'Data Singapore'!$A$4:$B$4,0)),G45)</f>
        <v>#N/A</v>
      </c>
      <c r="H46" s="12">
        <f t="shared" si="0"/>
        <v>16982</v>
      </c>
      <c r="I46" s="12">
        <f t="shared" si="1"/>
        <v>24038</v>
      </c>
      <c r="J46" s="12">
        <f t="shared" si="2"/>
        <v>7056</v>
      </c>
    </row>
    <row r="47" spans="1:10">
      <c r="A47" s="9">
        <v>45615</v>
      </c>
      <c r="B47" s="12">
        <f>_xlfn.IFNA(INDEX('Data Singapore'!$A$8:$B$500,MATCH(DATE('Data graphs'!B$4,MONTH('Data graphs'!$A47),DAY('Data graphs'!$A47)),'Data Singapore'!$A$8:$A$500,0), MATCH('Data graphs'!$B$3,'Data Singapore'!$A$4:$B$4,0)),B46)</f>
        <v>24038</v>
      </c>
      <c r="C47" s="12">
        <f>_xlfn.IFNA(INDEX('Data Singapore'!$A$8:$B$500,MATCH(DATE('Data graphs'!C$4,MONTH('Data graphs'!$A47),DAY('Data graphs'!$A47)),'Data Singapore'!$A$8:$A$500,0), MATCH('Data graphs'!$B$3,'Data Singapore'!$A$4:$B$4,0)),C46)</f>
        <v>22903</v>
      </c>
      <c r="D47" s="12">
        <f>_xlfn.IFNA(INDEX('Data Singapore'!$A$8:$B$500,MATCH(DATE('Data graphs'!D$4,MONTH('Data graphs'!$A47),DAY('Data graphs'!$A47)),'Data Singapore'!$A$8:$A$500,0), MATCH('Data graphs'!$B$3,'Data Singapore'!$A$4:$B$4,0)),D46)</f>
        <v>19728</v>
      </c>
      <c r="E47" s="12">
        <f>_xlfn.IFNA(INDEX('Data Singapore'!$A$8:$B$500,MATCH(DATE('Data graphs'!E$4,MONTH('Data graphs'!$A47),DAY('Data graphs'!$A47)),'Data Singapore'!$A$8:$A$500,0), MATCH('Data graphs'!$B$3,'Data Singapore'!$A$4:$B$4,0)),E46)</f>
        <v>20122</v>
      </c>
      <c r="F47" s="12">
        <f>_xlfn.IFNA(INDEX('Data Singapore'!$A$8:$B$500,MATCH(DATE('Data graphs'!F$4,MONTH('Data graphs'!$A47),DAY('Data graphs'!$A47)),'Data Singapore'!$A$8:$A$500,0), MATCH('Data graphs'!$B$3,'Data Singapore'!$A$4:$B$4,0)),F46)</f>
        <v>16982</v>
      </c>
      <c r="G47" s="12" t="e">
        <f>_xlfn.IFNA(INDEX('Data Singapore'!$A$8:$B$500,MATCH(DATE('Data graphs'!G$4,MONTH('Data graphs'!$A47),DAY('Data graphs'!$A47)),'Data Singapore'!$A$8:$A$500,0), MATCH('Data graphs'!$B$3,'Data Singapore'!$A$4:$B$4,0)),G46)</f>
        <v>#N/A</v>
      </c>
      <c r="H47" s="12">
        <f t="shared" si="0"/>
        <v>16982</v>
      </c>
      <c r="I47" s="12">
        <f t="shared" si="1"/>
        <v>24038</v>
      </c>
      <c r="J47" s="12">
        <f t="shared" si="2"/>
        <v>7056</v>
      </c>
    </row>
    <row r="48" spans="1:10">
      <c r="A48" s="9">
        <v>45614</v>
      </c>
      <c r="B48" s="12">
        <f>_xlfn.IFNA(INDEX('Data Singapore'!$A$8:$B$500,MATCH(DATE('Data graphs'!B$4,MONTH('Data graphs'!$A48),DAY('Data graphs'!$A48)),'Data Singapore'!$A$8:$A$500,0), MATCH('Data graphs'!$B$3,'Data Singapore'!$A$4:$B$4,0)),B47)</f>
        <v>22002</v>
      </c>
      <c r="C48" s="12">
        <f>_xlfn.IFNA(INDEX('Data Singapore'!$A$8:$B$500,MATCH(DATE('Data graphs'!C$4,MONTH('Data graphs'!$A48),DAY('Data graphs'!$A48)),'Data Singapore'!$A$8:$A$500,0), MATCH('Data graphs'!$B$3,'Data Singapore'!$A$4:$B$4,0)),C47)</f>
        <v>22903</v>
      </c>
      <c r="D48" s="12">
        <f>_xlfn.IFNA(INDEX('Data Singapore'!$A$8:$B$500,MATCH(DATE('Data graphs'!D$4,MONTH('Data graphs'!$A48),DAY('Data graphs'!$A48)),'Data Singapore'!$A$8:$A$500,0), MATCH('Data graphs'!$B$3,'Data Singapore'!$A$4:$B$4,0)),D47)</f>
        <v>19728</v>
      </c>
      <c r="E48" s="12">
        <f>_xlfn.IFNA(INDEX('Data Singapore'!$A$8:$B$500,MATCH(DATE('Data graphs'!E$4,MONTH('Data graphs'!$A48),DAY('Data graphs'!$A48)),'Data Singapore'!$A$8:$A$500,0), MATCH('Data graphs'!$B$3,'Data Singapore'!$A$4:$B$4,0)),E47)</f>
        <v>20122</v>
      </c>
      <c r="F48" s="12">
        <f>_xlfn.IFNA(INDEX('Data Singapore'!$A$8:$B$500,MATCH(DATE('Data graphs'!F$4,MONTH('Data graphs'!$A48),DAY('Data graphs'!$A48)),'Data Singapore'!$A$8:$A$500,0), MATCH('Data graphs'!$B$3,'Data Singapore'!$A$4:$B$4,0)),F47)</f>
        <v>16982</v>
      </c>
      <c r="G48" s="12" t="e">
        <f>_xlfn.IFNA(INDEX('Data Singapore'!$A$8:$B$500,MATCH(DATE('Data graphs'!G$4,MONTH('Data graphs'!$A48),DAY('Data graphs'!$A48)),'Data Singapore'!$A$8:$A$500,0), MATCH('Data graphs'!$B$3,'Data Singapore'!$A$4:$B$4,0)),G47)</f>
        <v>#N/A</v>
      </c>
      <c r="H48" s="12">
        <f t="shared" si="0"/>
        <v>16982</v>
      </c>
      <c r="I48" s="12">
        <f t="shared" si="1"/>
        <v>22903</v>
      </c>
      <c r="J48" s="12">
        <f t="shared" si="2"/>
        <v>5921</v>
      </c>
    </row>
    <row r="49" spans="1:10">
      <c r="A49" s="9">
        <v>45613</v>
      </c>
      <c r="B49" s="12">
        <f>_xlfn.IFNA(INDEX('Data Singapore'!$A$8:$B$500,MATCH(DATE('Data graphs'!B$4,MONTH('Data graphs'!$A49),DAY('Data graphs'!$A49)),'Data Singapore'!$A$8:$A$500,0), MATCH('Data graphs'!$B$3,'Data Singapore'!$A$4:$B$4,0)),B48)</f>
        <v>22002</v>
      </c>
      <c r="C49" s="12">
        <f>_xlfn.IFNA(INDEX('Data Singapore'!$A$8:$B$500,MATCH(DATE('Data graphs'!C$4,MONTH('Data graphs'!$A49),DAY('Data graphs'!$A49)),'Data Singapore'!$A$8:$A$500,0), MATCH('Data graphs'!$B$3,'Data Singapore'!$A$4:$B$4,0)),C48)</f>
        <v>21356</v>
      </c>
      <c r="D49" s="12">
        <f>_xlfn.IFNA(INDEX('Data Singapore'!$A$8:$B$500,MATCH(DATE('Data graphs'!D$4,MONTH('Data graphs'!$A49),DAY('Data graphs'!$A49)),'Data Singapore'!$A$8:$A$500,0), MATCH('Data graphs'!$B$3,'Data Singapore'!$A$4:$B$4,0)),D48)</f>
        <v>19728</v>
      </c>
      <c r="E49" s="12">
        <f>_xlfn.IFNA(INDEX('Data Singapore'!$A$8:$B$500,MATCH(DATE('Data graphs'!E$4,MONTH('Data graphs'!$A49),DAY('Data graphs'!$A49)),'Data Singapore'!$A$8:$A$500,0), MATCH('Data graphs'!$B$3,'Data Singapore'!$A$4:$B$4,0)),E48)</f>
        <v>20122</v>
      </c>
      <c r="F49" s="12">
        <f>_xlfn.IFNA(INDEX('Data Singapore'!$A$8:$B$500,MATCH(DATE('Data graphs'!F$4,MONTH('Data graphs'!$A49),DAY('Data graphs'!$A49)),'Data Singapore'!$A$8:$A$500,0), MATCH('Data graphs'!$B$3,'Data Singapore'!$A$4:$B$4,0)),F48)</f>
        <v>16982</v>
      </c>
      <c r="G49" s="12" t="e">
        <f>_xlfn.IFNA(INDEX('Data Singapore'!$A$8:$B$500,MATCH(DATE('Data graphs'!G$4,MONTH('Data graphs'!$A49),DAY('Data graphs'!$A49)),'Data Singapore'!$A$8:$A$500,0), MATCH('Data graphs'!$B$3,'Data Singapore'!$A$4:$B$4,0)),G48)</f>
        <v>#N/A</v>
      </c>
      <c r="H49" s="12">
        <f t="shared" si="0"/>
        <v>16982</v>
      </c>
      <c r="I49" s="12">
        <f t="shared" si="1"/>
        <v>22002</v>
      </c>
      <c r="J49" s="12">
        <f t="shared" si="2"/>
        <v>5020</v>
      </c>
    </row>
    <row r="50" spans="1:10">
      <c r="A50" s="9">
        <v>45612</v>
      </c>
      <c r="B50" s="12">
        <f>_xlfn.IFNA(INDEX('Data Singapore'!$A$8:$B$500,MATCH(DATE('Data graphs'!B$4,MONTH('Data graphs'!$A50),DAY('Data graphs'!$A50)),'Data Singapore'!$A$8:$A$500,0), MATCH('Data graphs'!$B$3,'Data Singapore'!$A$4:$B$4,0)),B49)</f>
        <v>22002</v>
      </c>
      <c r="C50" s="12">
        <f>_xlfn.IFNA(INDEX('Data Singapore'!$A$8:$B$500,MATCH(DATE('Data graphs'!C$4,MONTH('Data graphs'!$A50),DAY('Data graphs'!$A50)),'Data Singapore'!$A$8:$A$500,0), MATCH('Data graphs'!$B$3,'Data Singapore'!$A$4:$B$4,0)),C49)</f>
        <v>21356</v>
      </c>
      <c r="D50" s="12">
        <f>_xlfn.IFNA(INDEX('Data Singapore'!$A$8:$B$500,MATCH(DATE('Data graphs'!D$4,MONTH('Data graphs'!$A50),DAY('Data graphs'!$A50)),'Data Singapore'!$A$8:$A$500,0), MATCH('Data graphs'!$B$3,'Data Singapore'!$A$4:$B$4,0)),D49)</f>
        <v>21168</v>
      </c>
      <c r="E50" s="12">
        <f>_xlfn.IFNA(INDEX('Data Singapore'!$A$8:$B$500,MATCH(DATE('Data graphs'!E$4,MONTH('Data graphs'!$A50),DAY('Data graphs'!$A50)),'Data Singapore'!$A$8:$A$500,0), MATCH('Data graphs'!$B$3,'Data Singapore'!$A$4:$B$4,0)),E49)</f>
        <v>20122</v>
      </c>
      <c r="F50" s="12">
        <f>_xlfn.IFNA(INDEX('Data Singapore'!$A$8:$B$500,MATCH(DATE('Data graphs'!F$4,MONTH('Data graphs'!$A50),DAY('Data graphs'!$A50)),'Data Singapore'!$A$8:$A$500,0), MATCH('Data graphs'!$B$3,'Data Singapore'!$A$4:$B$4,0)),F49)</f>
        <v>16982</v>
      </c>
      <c r="G50" s="12" t="e">
        <f>_xlfn.IFNA(INDEX('Data Singapore'!$A$8:$B$500,MATCH(DATE('Data graphs'!G$4,MONTH('Data graphs'!$A50),DAY('Data graphs'!$A50)),'Data Singapore'!$A$8:$A$500,0), MATCH('Data graphs'!$B$3,'Data Singapore'!$A$4:$B$4,0)),G49)</f>
        <v>#N/A</v>
      </c>
      <c r="H50" s="12">
        <f t="shared" si="0"/>
        <v>16982</v>
      </c>
      <c r="I50" s="12">
        <f t="shared" si="1"/>
        <v>22002</v>
      </c>
      <c r="J50" s="12">
        <f t="shared" si="2"/>
        <v>5020</v>
      </c>
    </row>
    <row r="51" spans="1:10">
      <c r="A51" s="9">
        <v>45611</v>
      </c>
      <c r="B51" s="12">
        <f>_xlfn.IFNA(INDEX('Data Singapore'!$A$8:$B$500,MATCH(DATE('Data graphs'!B$4,MONTH('Data graphs'!$A51),DAY('Data graphs'!$A51)),'Data Singapore'!$A$8:$A$500,0), MATCH('Data graphs'!$B$3,'Data Singapore'!$A$4:$B$4,0)),B50)</f>
        <v>22002</v>
      </c>
      <c r="C51" s="12">
        <f>_xlfn.IFNA(INDEX('Data Singapore'!$A$8:$B$500,MATCH(DATE('Data graphs'!C$4,MONTH('Data graphs'!$A51),DAY('Data graphs'!$A51)),'Data Singapore'!$A$8:$A$500,0), MATCH('Data graphs'!$B$3,'Data Singapore'!$A$4:$B$4,0)),C50)</f>
        <v>21356</v>
      </c>
      <c r="D51" s="12">
        <f>_xlfn.IFNA(INDEX('Data Singapore'!$A$8:$B$500,MATCH(DATE('Data graphs'!D$4,MONTH('Data graphs'!$A51),DAY('Data graphs'!$A51)),'Data Singapore'!$A$8:$A$500,0), MATCH('Data graphs'!$B$3,'Data Singapore'!$A$4:$B$4,0)),D50)</f>
        <v>21168</v>
      </c>
      <c r="E51" s="12">
        <f>_xlfn.IFNA(INDEX('Data Singapore'!$A$8:$B$500,MATCH(DATE('Data graphs'!E$4,MONTH('Data graphs'!$A51),DAY('Data graphs'!$A51)),'Data Singapore'!$A$8:$A$500,0), MATCH('Data graphs'!$B$3,'Data Singapore'!$A$4:$B$4,0)),E50)</f>
        <v>17511</v>
      </c>
      <c r="F51" s="12">
        <f>_xlfn.IFNA(INDEX('Data Singapore'!$A$8:$B$500,MATCH(DATE('Data graphs'!F$4,MONTH('Data graphs'!$A51),DAY('Data graphs'!$A51)),'Data Singapore'!$A$8:$A$500,0), MATCH('Data graphs'!$B$3,'Data Singapore'!$A$4:$B$4,0)),F50)</f>
        <v>16982</v>
      </c>
      <c r="G51" s="12" t="e">
        <f>_xlfn.IFNA(INDEX('Data Singapore'!$A$8:$B$500,MATCH(DATE('Data graphs'!G$4,MONTH('Data graphs'!$A51),DAY('Data graphs'!$A51)),'Data Singapore'!$A$8:$A$500,0), MATCH('Data graphs'!$B$3,'Data Singapore'!$A$4:$B$4,0)),G50)</f>
        <v>#N/A</v>
      </c>
      <c r="H51" s="12">
        <f t="shared" si="0"/>
        <v>16982</v>
      </c>
      <c r="I51" s="12">
        <f t="shared" si="1"/>
        <v>22002</v>
      </c>
      <c r="J51" s="12">
        <f t="shared" si="2"/>
        <v>5020</v>
      </c>
    </row>
    <row r="52" spans="1:10">
      <c r="A52" s="9">
        <v>45610</v>
      </c>
      <c r="B52" s="12">
        <f>_xlfn.IFNA(INDEX('Data Singapore'!$A$8:$B$500,MATCH(DATE('Data graphs'!B$4,MONTH('Data graphs'!$A52),DAY('Data graphs'!$A52)),'Data Singapore'!$A$8:$A$500,0), MATCH('Data graphs'!$B$3,'Data Singapore'!$A$4:$B$4,0)),B51)</f>
        <v>22002</v>
      </c>
      <c r="C52" s="12">
        <f>_xlfn.IFNA(INDEX('Data Singapore'!$A$8:$B$500,MATCH(DATE('Data graphs'!C$4,MONTH('Data graphs'!$A52),DAY('Data graphs'!$A52)),'Data Singapore'!$A$8:$A$500,0), MATCH('Data graphs'!$B$3,'Data Singapore'!$A$4:$B$4,0)),C51)</f>
        <v>21356</v>
      </c>
      <c r="D52" s="12">
        <f>_xlfn.IFNA(INDEX('Data Singapore'!$A$8:$B$500,MATCH(DATE('Data graphs'!D$4,MONTH('Data graphs'!$A52),DAY('Data graphs'!$A52)),'Data Singapore'!$A$8:$A$500,0), MATCH('Data graphs'!$B$3,'Data Singapore'!$A$4:$B$4,0)),D51)</f>
        <v>21168</v>
      </c>
      <c r="E52" s="12">
        <f>_xlfn.IFNA(INDEX('Data Singapore'!$A$8:$B$500,MATCH(DATE('Data graphs'!E$4,MONTH('Data graphs'!$A52),DAY('Data graphs'!$A52)),'Data Singapore'!$A$8:$A$500,0), MATCH('Data graphs'!$B$3,'Data Singapore'!$A$4:$B$4,0)),E51)</f>
        <v>17511</v>
      </c>
      <c r="F52" s="12">
        <f>_xlfn.IFNA(INDEX('Data Singapore'!$A$8:$B$500,MATCH(DATE('Data graphs'!F$4,MONTH('Data graphs'!$A52),DAY('Data graphs'!$A52)),'Data Singapore'!$A$8:$A$500,0), MATCH('Data graphs'!$B$3,'Data Singapore'!$A$4:$B$4,0)),F51)</f>
        <v>16982</v>
      </c>
      <c r="G52" s="12" t="e">
        <f>_xlfn.IFNA(INDEX('Data Singapore'!$A$8:$B$500,MATCH(DATE('Data graphs'!G$4,MONTH('Data graphs'!$A52),DAY('Data graphs'!$A52)),'Data Singapore'!$A$8:$A$500,0), MATCH('Data graphs'!$B$3,'Data Singapore'!$A$4:$B$4,0)),G51)</f>
        <v>#N/A</v>
      </c>
      <c r="H52" s="12">
        <f t="shared" si="0"/>
        <v>16982</v>
      </c>
      <c r="I52" s="12">
        <f t="shared" si="1"/>
        <v>22002</v>
      </c>
      <c r="J52" s="12">
        <f t="shared" si="2"/>
        <v>5020</v>
      </c>
    </row>
    <row r="53" spans="1:10">
      <c r="A53" s="9">
        <v>45609</v>
      </c>
      <c r="B53" s="12">
        <f>_xlfn.IFNA(INDEX('Data Singapore'!$A$8:$B$500,MATCH(DATE('Data graphs'!B$4,MONTH('Data graphs'!$A53),DAY('Data graphs'!$A53)),'Data Singapore'!$A$8:$A$500,0), MATCH('Data graphs'!$B$3,'Data Singapore'!$A$4:$B$4,0)),B52)</f>
        <v>22002</v>
      </c>
      <c r="C53" s="12">
        <f>_xlfn.IFNA(INDEX('Data Singapore'!$A$8:$B$500,MATCH(DATE('Data graphs'!C$4,MONTH('Data graphs'!$A53),DAY('Data graphs'!$A53)),'Data Singapore'!$A$8:$A$500,0), MATCH('Data graphs'!$B$3,'Data Singapore'!$A$4:$B$4,0)),C52)</f>
        <v>21356</v>
      </c>
      <c r="D53" s="12">
        <f>_xlfn.IFNA(INDEX('Data Singapore'!$A$8:$B$500,MATCH(DATE('Data graphs'!D$4,MONTH('Data graphs'!$A53),DAY('Data graphs'!$A53)),'Data Singapore'!$A$8:$A$500,0), MATCH('Data graphs'!$B$3,'Data Singapore'!$A$4:$B$4,0)),D52)</f>
        <v>21168</v>
      </c>
      <c r="E53" s="12">
        <f>_xlfn.IFNA(INDEX('Data Singapore'!$A$8:$B$500,MATCH(DATE('Data graphs'!E$4,MONTH('Data graphs'!$A53),DAY('Data graphs'!$A53)),'Data Singapore'!$A$8:$A$500,0), MATCH('Data graphs'!$B$3,'Data Singapore'!$A$4:$B$4,0)),E52)</f>
        <v>17511</v>
      </c>
      <c r="F53" s="12">
        <f>_xlfn.IFNA(INDEX('Data Singapore'!$A$8:$B$500,MATCH(DATE('Data graphs'!F$4,MONTH('Data graphs'!$A53),DAY('Data graphs'!$A53)),'Data Singapore'!$A$8:$A$500,0), MATCH('Data graphs'!$B$3,'Data Singapore'!$A$4:$B$4,0)),F52)</f>
        <v>18349</v>
      </c>
      <c r="G53" s="12" t="e">
        <f>_xlfn.IFNA(INDEX('Data Singapore'!$A$8:$B$500,MATCH(DATE('Data graphs'!G$4,MONTH('Data graphs'!$A53),DAY('Data graphs'!$A53)),'Data Singapore'!$A$8:$A$500,0), MATCH('Data graphs'!$B$3,'Data Singapore'!$A$4:$B$4,0)),G52)</f>
        <v>#N/A</v>
      </c>
      <c r="H53" s="12">
        <f t="shared" si="0"/>
        <v>17511</v>
      </c>
      <c r="I53" s="12">
        <f t="shared" si="1"/>
        <v>22002</v>
      </c>
      <c r="J53" s="12">
        <f t="shared" si="2"/>
        <v>4491</v>
      </c>
    </row>
    <row r="54" spans="1:10">
      <c r="A54" s="9">
        <v>45608</v>
      </c>
      <c r="B54" s="12">
        <f>_xlfn.IFNA(INDEX('Data Singapore'!$A$8:$B$500,MATCH(DATE('Data graphs'!B$4,MONTH('Data graphs'!$A54),DAY('Data graphs'!$A54)),'Data Singapore'!$A$8:$A$500,0), MATCH('Data graphs'!$B$3,'Data Singapore'!$A$4:$B$4,0)),B53)</f>
        <v>22002</v>
      </c>
      <c r="C54" s="12">
        <f>_xlfn.IFNA(INDEX('Data Singapore'!$A$8:$B$500,MATCH(DATE('Data graphs'!C$4,MONTH('Data graphs'!$A54),DAY('Data graphs'!$A54)),'Data Singapore'!$A$8:$A$500,0), MATCH('Data graphs'!$B$3,'Data Singapore'!$A$4:$B$4,0)),C53)</f>
        <v>21356</v>
      </c>
      <c r="D54" s="12">
        <f>_xlfn.IFNA(INDEX('Data Singapore'!$A$8:$B$500,MATCH(DATE('Data graphs'!D$4,MONTH('Data graphs'!$A54),DAY('Data graphs'!$A54)),'Data Singapore'!$A$8:$A$500,0), MATCH('Data graphs'!$B$3,'Data Singapore'!$A$4:$B$4,0)),D53)</f>
        <v>21168</v>
      </c>
      <c r="E54" s="12">
        <f>_xlfn.IFNA(INDEX('Data Singapore'!$A$8:$B$500,MATCH(DATE('Data graphs'!E$4,MONTH('Data graphs'!$A54),DAY('Data graphs'!$A54)),'Data Singapore'!$A$8:$A$500,0), MATCH('Data graphs'!$B$3,'Data Singapore'!$A$4:$B$4,0)),E53)</f>
        <v>17511</v>
      </c>
      <c r="F54" s="12">
        <f>_xlfn.IFNA(INDEX('Data Singapore'!$A$8:$B$500,MATCH(DATE('Data graphs'!F$4,MONTH('Data graphs'!$A54),DAY('Data graphs'!$A54)),'Data Singapore'!$A$8:$A$500,0), MATCH('Data graphs'!$B$3,'Data Singapore'!$A$4:$B$4,0)),F53)</f>
        <v>18349</v>
      </c>
      <c r="G54" s="12" t="e">
        <f>_xlfn.IFNA(INDEX('Data Singapore'!$A$8:$B$500,MATCH(DATE('Data graphs'!G$4,MONTH('Data graphs'!$A54),DAY('Data graphs'!$A54)),'Data Singapore'!$A$8:$A$500,0), MATCH('Data graphs'!$B$3,'Data Singapore'!$A$4:$B$4,0)),G53)</f>
        <v>#N/A</v>
      </c>
      <c r="H54" s="12">
        <f t="shared" si="0"/>
        <v>17511</v>
      </c>
      <c r="I54" s="12">
        <f t="shared" si="1"/>
        <v>22002</v>
      </c>
      <c r="J54" s="12">
        <f t="shared" si="2"/>
        <v>4491</v>
      </c>
    </row>
    <row r="55" spans="1:10">
      <c r="A55" s="9">
        <v>45607</v>
      </c>
      <c r="B55" s="12">
        <f>_xlfn.IFNA(INDEX('Data Singapore'!$A$8:$B$500,MATCH(DATE('Data graphs'!B$4,MONTH('Data graphs'!$A55),DAY('Data graphs'!$A55)),'Data Singapore'!$A$8:$A$500,0), MATCH('Data graphs'!$B$3,'Data Singapore'!$A$4:$B$4,0)),B54)</f>
        <v>23046</v>
      </c>
      <c r="C55" s="12">
        <f>_xlfn.IFNA(INDEX('Data Singapore'!$A$8:$B$500,MATCH(DATE('Data graphs'!C$4,MONTH('Data graphs'!$A55),DAY('Data graphs'!$A55)),'Data Singapore'!$A$8:$A$500,0), MATCH('Data graphs'!$B$3,'Data Singapore'!$A$4:$B$4,0)),C54)</f>
        <v>21356</v>
      </c>
      <c r="D55" s="12">
        <f>_xlfn.IFNA(INDEX('Data Singapore'!$A$8:$B$500,MATCH(DATE('Data graphs'!D$4,MONTH('Data graphs'!$A55),DAY('Data graphs'!$A55)),'Data Singapore'!$A$8:$A$500,0), MATCH('Data graphs'!$B$3,'Data Singapore'!$A$4:$B$4,0)),D54)</f>
        <v>21168</v>
      </c>
      <c r="E55" s="12">
        <f>_xlfn.IFNA(INDEX('Data Singapore'!$A$8:$B$500,MATCH(DATE('Data graphs'!E$4,MONTH('Data graphs'!$A55),DAY('Data graphs'!$A55)),'Data Singapore'!$A$8:$A$500,0), MATCH('Data graphs'!$B$3,'Data Singapore'!$A$4:$B$4,0)),E54)</f>
        <v>17511</v>
      </c>
      <c r="F55" s="12">
        <f>_xlfn.IFNA(INDEX('Data Singapore'!$A$8:$B$500,MATCH(DATE('Data graphs'!F$4,MONTH('Data graphs'!$A55),DAY('Data graphs'!$A55)),'Data Singapore'!$A$8:$A$500,0), MATCH('Data graphs'!$B$3,'Data Singapore'!$A$4:$B$4,0)),F54)</f>
        <v>18349</v>
      </c>
      <c r="G55" s="12" t="e">
        <f>_xlfn.IFNA(INDEX('Data Singapore'!$A$8:$B$500,MATCH(DATE('Data graphs'!G$4,MONTH('Data graphs'!$A55),DAY('Data graphs'!$A55)),'Data Singapore'!$A$8:$A$500,0), MATCH('Data graphs'!$B$3,'Data Singapore'!$A$4:$B$4,0)),G54)</f>
        <v>#N/A</v>
      </c>
      <c r="H55" s="12">
        <f t="shared" si="0"/>
        <v>17511</v>
      </c>
      <c r="I55" s="12">
        <f t="shared" si="1"/>
        <v>23046</v>
      </c>
      <c r="J55" s="12">
        <f t="shared" si="2"/>
        <v>5535</v>
      </c>
    </row>
    <row r="56" spans="1:10">
      <c r="A56" s="9">
        <v>45606</v>
      </c>
      <c r="B56" s="12">
        <f>_xlfn.IFNA(INDEX('Data Singapore'!$A$8:$B$500,MATCH(DATE('Data graphs'!B$4,MONTH('Data graphs'!$A56),DAY('Data graphs'!$A56)),'Data Singapore'!$A$8:$A$500,0), MATCH('Data graphs'!$B$3,'Data Singapore'!$A$4:$B$4,0)),B55)</f>
        <v>23046</v>
      </c>
      <c r="C56" s="12">
        <f>_xlfn.IFNA(INDEX('Data Singapore'!$A$8:$B$500,MATCH(DATE('Data graphs'!C$4,MONTH('Data graphs'!$A56),DAY('Data graphs'!$A56)),'Data Singapore'!$A$8:$A$500,0), MATCH('Data graphs'!$B$3,'Data Singapore'!$A$4:$B$4,0)),C55)</f>
        <v>21749</v>
      </c>
      <c r="D56" s="12">
        <f>_xlfn.IFNA(INDEX('Data Singapore'!$A$8:$B$500,MATCH(DATE('Data graphs'!D$4,MONTH('Data graphs'!$A56),DAY('Data graphs'!$A56)),'Data Singapore'!$A$8:$A$500,0), MATCH('Data graphs'!$B$3,'Data Singapore'!$A$4:$B$4,0)),D55)</f>
        <v>21168</v>
      </c>
      <c r="E56" s="12">
        <f>_xlfn.IFNA(INDEX('Data Singapore'!$A$8:$B$500,MATCH(DATE('Data graphs'!E$4,MONTH('Data graphs'!$A56),DAY('Data graphs'!$A56)),'Data Singapore'!$A$8:$A$500,0), MATCH('Data graphs'!$B$3,'Data Singapore'!$A$4:$B$4,0)),E55)</f>
        <v>17511</v>
      </c>
      <c r="F56" s="12">
        <f>_xlfn.IFNA(INDEX('Data Singapore'!$A$8:$B$500,MATCH(DATE('Data graphs'!F$4,MONTH('Data graphs'!$A56),DAY('Data graphs'!$A56)),'Data Singapore'!$A$8:$A$500,0), MATCH('Data graphs'!$B$3,'Data Singapore'!$A$4:$B$4,0)),F55)</f>
        <v>18349</v>
      </c>
      <c r="G56" s="12" t="e">
        <f>_xlfn.IFNA(INDEX('Data Singapore'!$A$8:$B$500,MATCH(DATE('Data graphs'!G$4,MONTH('Data graphs'!$A56),DAY('Data graphs'!$A56)),'Data Singapore'!$A$8:$A$500,0), MATCH('Data graphs'!$B$3,'Data Singapore'!$A$4:$B$4,0)),G55)</f>
        <v>#N/A</v>
      </c>
      <c r="H56" s="12">
        <f t="shared" si="0"/>
        <v>17511</v>
      </c>
      <c r="I56" s="12">
        <f t="shared" si="1"/>
        <v>23046</v>
      </c>
      <c r="J56" s="12">
        <f t="shared" si="2"/>
        <v>5535</v>
      </c>
    </row>
    <row r="57" spans="1:10">
      <c r="A57" s="9">
        <v>45605</v>
      </c>
      <c r="B57" s="12">
        <f>_xlfn.IFNA(INDEX('Data Singapore'!$A$8:$B$500,MATCH(DATE('Data graphs'!B$4,MONTH('Data graphs'!$A57),DAY('Data graphs'!$A57)),'Data Singapore'!$A$8:$A$500,0), MATCH('Data graphs'!$B$3,'Data Singapore'!$A$4:$B$4,0)),B56)</f>
        <v>23046</v>
      </c>
      <c r="C57" s="12">
        <f>_xlfn.IFNA(INDEX('Data Singapore'!$A$8:$B$500,MATCH(DATE('Data graphs'!C$4,MONTH('Data graphs'!$A57),DAY('Data graphs'!$A57)),'Data Singapore'!$A$8:$A$500,0), MATCH('Data graphs'!$B$3,'Data Singapore'!$A$4:$B$4,0)),C56)</f>
        <v>21749</v>
      </c>
      <c r="D57" s="12">
        <f>_xlfn.IFNA(INDEX('Data Singapore'!$A$8:$B$500,MATCH(DATE('Data graphs'!D$4,MONTH('Data graphs'!$A57),DAY('Data graphs'!$A57)),'Data Singapore'!$A$8:$A$500,0), MATCH('Data graphs'!$B$3,'Data Singapore'!$A$4:$B$4,0)),D56)</f>
        <v>21471</v>
      </c>
      <c r="E57" s="12">
        <f>_xlfn.IFNA(INDEX('Data Singapore'!$A$8:$B$500,MATCH(DATE('Data graphs'!E$4,MONTH('Data graphs'!$A57),DAY('Data graphs'!$A57)),'Data Singapore'!$A$8:$A$500,0), MATCH('Data graphs'!$B$3,'Data Singapore'!$A$4:$B$4,0)),E56)</f>
        <v>17511</v>
      </c>
      <c r="F57" s="12">
        <f>_xlfn.IFNA(INDEX('Data Singapore'!$A$8:$B$500,MATCH(DATE('Data graphs'!F$4,MONTH('Data graphs'!$A57),DAY('Data graphs'!$A57)),'Data Singapore'!$A$8:$A$500,0), MATCH('Data graphs'!$B$3,'Data Singapore'!$A$4:$B$4,0)),F56)</f>
        <v>18349</v>
      </c>
      <c r="G57" s="12" t="e">
        <f>_xlfn.IFNA(INDEX('Data Singapore'!$A$8:$B$500,MATCH(DATE('Data graphs'!G$4,MONTH('Data graphs'!$A57),DAY('Data graphs'!$A57)),'Data Singapore'!$A$8:$A$500,0), MATCH('Data graphs'!$B$3,'Data Singapore'!$A$4:$B$4,0)),G56)</f>
        <v>#N/A</v>
      </c>
      <c r="H57" s="12">
        <f t="shared" si="0"/>
        <v>17511</v>
      </c>
      <c r="I57" s="12">
        <f t="shared" si="1"/>
        <v>23046</v>
      </c>
      <c r="J57" s="12">
        <f t="shared" si="2"/>
        <v>5535</v>
      </c>
    </row>
    <row r="58" spans="1:10">
      <c r="A58" s="9">
        <v>45604</v>
      </c>
      <c r="B58" s="12">
        <f>_xlfn.IFNA(INDEX('Data Singapore'!$A$8:$B$500,MATCH(DATE('Data graphs'!B$4,MONTH('Data graphs'!$A58),DAY('Data graphs'!$A58)),'Data Singapore'!$A$8:$A$500,0), MATCH('Data graphs'!$B$3,'Data Singapore'!$A$4:$B$4,0)),B57)</f>
        <v>23046</v>
      </c>
      <c r="C58" s="12">
        <f>_xlfn.IFNA(INDEX('Data Singapore'!$A$8:$B$500,MATCH(DATE('Data graphs'!C$4,MONTH('Data graphs'!$A58),DAY('Data graphs'!$A58)),'Data Singapore'!$A$8:$A$500,0), MATCH('Data graphs'!$B$3,'Data Singapore'!$A$4:$B$4,0)),C57)</f>
        <v>21749</v>
      </c>
      <c r="D58" s="12">
        <f>_xlfn.IFNA(INDEX('Data Singapore'!$A$8:$B$500,MATCH(DATE('Data graphs'!D$4,MONTH('Data graphs'!$A58),DAY('Data graphs'!$A58)),'Data Singapore'!$A$8:$A$500,0), MATCH('Data graphs'!$B$3,'Data Singapore'!$A$4:$B$4,0)),D57)</f>
        <v>21471</v>
      </c>
      <c r="E58" s="12">
        <f>_xlfn.IFNA(INDEX('Data Singapore'!$A$8:$B$500,MATCH(DATE('Data graphs'!E$4,MONTH('Data graphs'!$A58),DAY('Data graphs'!$A58)),'Data Singapore'!$A$8:$A$500,0), MATCH('Data graphs'!$B$3,'Data Singapore'!$A$4:$B$4,0)),E57)</f>
        <v>18552</v>
      </c>
      <c r="F58" s="12">
        <f>_xlfn.IFNA(INDEX('Data Singapore'!$A$8:$B$500,MATCH(DATE('Data graphs'!F$4,MONTH('Data graphs'!$A58),DAY('Data graphs'!$A58)),'Data Singapore'!$A$8:$A$500,0), MATCH('Data graphs'!$B$3,'Data Singapore'!$A$4:$B$4,0)),F57)</f>
        <v>18349</v>
      </c>
      <c r="G58" s="12" t="e">
        <f>_xlfn.IFNA(INDEX('Data Singapore'!$A$8:$B$500,MATCH(DATE('Data graphs'!G$4,MONTH('Data graphs'!$A58),DAY('Data graphs'!$A58)),'Data Singapore'!$A$8:$A$500,0), MATCH('Data graphs'!$B$3,'Data Singapore'!$A$4:$B$4,0)),G57)</f>
        <v>#N/A</v>
      </c>
      <c r="H58" s="12">
        <f t="shared" si="0"/>
        <v>18349</v>
      </c>
      <c r="I58" s="12">
        <f t="shared" si="1"/>
        <v>23046</v>
      </c>
      <c r="J58" s="12">
        <f t="shared" si="2"/>
        <v>4697</v>
      </c>
    </row>
    <row r="59" spans="1:10">
      <c r="A59" s="9">
        <v>45603</v>
      </c>
      <c r="B59" s="12">
        <f>_xlfn.IFNA(INDEX('Data Singapore'!$A$8:$B$500,MATCH(DATE('Data graphs'!B$4,MONTH('Data graphs'!$A59),DAY('Data graphs'!$A59)),'Data Singapore'!$A$8:$A$500,0), MATCH('Data graphs'!$B$3,'Data Singapore'!$A$4:$B$4,0)),B58)</f>
        <v>23046</v>
      </c>
      <c r="C59" s="12">
        <f>_xlfn.IFNA(INDEX('Data Singapore'!$A$8:$B$500,MATCH(DATE('Data graphs'!C$4,MONTH('Data graphs'!$A59),DAY('Data graphs'!$A59)),'Data Singapore'!$A$8:$A$500,0), MATCH('Data graphs'!$B$3,'Data Singapore'!$A$4:$B$4,0)),C58)</f>
        <v>21749</v>
      </c>
      <c r="D59" s="12">
        <f>_xlfn.IFNA(INDEX('Data Singapore'!$A$8:$B$500,MATCH(DATE('Data graphs'!D$4,MONTH('Data graphs'!$A59),DAY('Data graphs'!$A59)),'Data Singapore'!$A$8:$A$500,0), MATCH('Data graphs'!$B$3,'Data Singapore'!$A$4:$B$4,0)),D58)</f>
        <v>21471</v>
      </c>
      <c r="E59" s="12">
        <f>_xlfn.IFNA(INDEX('Data Singapore'!$A$8:$B$500,MATCH(DATE('Data graphs'!E$4,MONTH('Data graphs'!$A59),DAY('Data graphs'!$A59)),'Data Singapore'!$A$8:$A$500,0), MATCH('Data graphs'!$B$3,'Data Singapore'!$A$4:$B$4,0)),E58)</f>
        <v>18552</v>
      </c>
      <c r="F59" s="12">
        <f>_xlfn.IFNA(INDEX('Data Singapore'!$A$8:$B$500,MATCH(DATE('Data graphs'!F$4,MONTH('Data graphs'!$A59),DAY('Data graphs'!$A59)),'Data Singapore'!$A$8:$A$500,0), MATCH('Data graphs'!$B$3,'Data Singapore'!$A$4:$B$4,0)),F58)</f>
        <v>18349</v>
      </c>
      <c r="G59" s="12" t="e">
        <f>_xlfn.IFNA(INDEX('Data Singapore'!$A$8:$B$500,MATCH(DATE('Data graphs'!G$4,MONTH('Data graphs'!$A59),DAY('Data graphs'!$A59)),'Data Singapore'!$A$8:$A$500,0), MATCH('Data graphs'!$B$3,'Data Singapore'!$A$4:$B$4,0)),G58)</f>
        <v>#N/A</v>
      </c>
      <c r="H59" s="12">
        <f t="shared" si="0"/>
        <v>18349</v>
      </c>
      <c r="I59" s="12">
        <f t="shared" si="1"/>
        <v>23046</v>
      </c>
      <c r="J59" s="12">
        <f t="shared" si="2"/>
        <v>4697</v>
      </c>
    </row>
    <row r="60" spans="1:10">
      <c r="A60" s="9">
        <v>45602</v>
      </c>
      <c r="B60" s="12">
        <f>_xlfn.IFNA(INDEX('Data Singapore'!$A$8:$B$500,MATCH(DATE('Data graphs'!B$4,MONTH('Data graphs'!$A60),DAY('Data graphs'!$A60)),'Data Singapore'!$A$8:$A$500,0), MATCH('Data graphs'!$B$3,'Data Singapore'!$A$4:$B$4,0)),B59)</f>
        <v>23046</v>
      </c>
      <c r="C60" s="12">
        <f>_xlfn.IFNA(INDEX('Data Singapore'!$A$8:$B$500,MATCH(DATE('Data graphs'!C$4,MONTH('Data graphs'!$A60),DAY('Data graphs'!$A60)),'Data Singapore'!$A$8:$A$500,0), MATCH('Data graphs'!$B$3,'Data Singapore'!$A$4:$B$4,0)),C59)</f>
        <v>21749</v>
      </c>
      <c r="D60" s="12">
        <f>_xlfn.IFNA(INDEX('Data Singapore'!$A$8:$B$500,MATCH(DATE('Data graphs'!D$4,MONTH('Data graphs'!$A60),DAY('Data graphs'!$A60)),'Data Singapore'!$A$8:$A$500,0), MATCH('Data graphs'!$B$3,'Data Singapore'!$A$4:$B$4,0)),D59)</f>
        <v>21471</v>
      </c>
      <c r="E60" s="12">
        <f>_xlfn.IFNA(INDEX('Data Singapore'!$A$8:$B$500,MATCH(DATE('Data graphs'!E$4,MONTH('Data graphs'!$A60),DAY('Data graphs'!$A60)),'Data Singapore'!$A$8:$A$500,0), MATCH('Data graphs'!$B$3,'Data Singapore'!$A$4:$B$4,0)),E59)</f>
        <v>18552</v>
      </c>
      <c r="F60" s="12">
        <f>_xlfn.IFNA(INDEX('Data Singapore'!$A$8:$B$500,MATCH(DATE('Data graphs'!F$4,MONTH('Data graphs'!$A60),DAY('Data graphs'!$A60)),'Data Singapore'!$A$8:$A$500,0), MATCH('Data graphs'!$B$3,'Data Singapore'!$A$4:$B$4,0)),F59)</f>
        <v>18023</v>
      </c>
      <c r="G60" s="12" t="e">
        <f>_xlfn.IFNA(INDEX('Data Singapore'!$A$8:$B$500,MATCH(DATE('Data graphs'!G$4,MONTH('Data graphs'!$A60),DAY('Data graphs'!$A60)),'Data Singapore'!$A$8:$A$500,0), MATCH('Data graphs'!$B$3,'Data Singapore'!$A$4:$B$4,0)),G59)</f>
        <v>#N/A</v>
      </c>
      <c r="H60" s="12">
        <f t="shared" si="0"/>
        <v>18023</v>
      </c>
      <c r="I60" s="12">
        <f t="shared" si="1"/>
        <v>23046</v>
      </c>
      <c r="J60" s="12">
        <f t="shared" si="2"/>
        <v>5023</v>
      </c>
    </row>
    <row r="61" spans="1:10">
      <c r="A61" s="9">
        <v>45601</v>
      </c>
      <c r="B61" s="12">
        <f>_xlfn.IFNA(INDEX('Data Singapore'!$A$8:$B$500,MATCH(DATE('Data graphs'!B$4,MONTH('Data graphs'!$A61),DAY('Data graphs'!$A61)),'Data Singapore'!$A$8:$A$500,0), MATCH('Data graphs'!$B$3,'Data Singapore'!$A$4:$B$4,0)),B60)</f>
        <v>23046</v>
      </c>
      <c r="C61" s="12">
        <f>_xlfn.IFNA(INDEX('Data Singapore'!$A$8:$B$500,MATCH(DATE('Data graphs'!C$4,MONTH('Data graphs'!$A61),DAY('Data graphs'!$A61)),'Data Singapore'!$A$8:$A$500,0), MATCH('Data graphs'!$B$3,'Data Singapore'!$A$4:$B$4,0)),C60)</f>
        <v>21749</v>
      </c>
      <c r="D61" s="12">
        <f>_xlfn.IFNA(INDEX('Data Singapore'!$A$8:$B$500,MATCH(DATE('Data graphs'!D$4,MONTH('Data graphs'!$A61),DAY('Data graphs'!$A61)),'Data Singapore'!$A$8:$A$500,0), MATCH('Data graphs'!$B$3,'Data Singapore'!$A$4:$B$4,0)),D60)</f>
        <v>21471</v>
      </c>
      <c r="E61" s="12">
        <f>_xlfn.IFNA(INDEX('Data Singapore'!$A$8:$B$500,MATCH(DATE('Data graphs'!E$4,MONTH('Data graphs'!$A61),DAY('Data graphs'!$A61)),'Data Singapore'!$A$8:$A$500,0), MATCH('Data graphs'!$B$3,'Data Singapore'!$A$4:$B$4,0)),E60)</f>
        <v>18552</v>
      </c>
      <c r="F61" s="12">
        <f>_xlfn.IFNA(INDEX('Data Singapore'!$A$8:$B$500,MATCH(DATE('Data graphs'!F$4,MONTH('Data graphs'!$A61),DAY('Data graphs'!$A61)),'Data Singapore'!$A$8:$A$500,0), MATCH('Data graphs'!$B$3,'Data Singapore'!$A$4:$B$4,0)),F60)</f>
        <v>18023</v>
      </c>
      <c r="G61" s="12" t="e">
        <f>_xlfn.IFNA(INDEX('Data Singapore'!$A$8:$B$500,MATCH(DATE('Data graphs'!G$4,MONTH('Data graphs'!$A61),DAY('Data graphs'!$A61)),'Data Singapore'!$A$8:$A$500,0), MATCH('Data graphs'!$B$3,'Data Singapore'!$A$4:$B$4,0)),G60)</f>
        <v>#N/A</v>
      </c>
      <c r="H61" s="12">
        <f t="shared" si="0"/>
        <v>18023</v>
      </c>
      <c r="I61" s="12">
        <f t="shared" si="1"/>
        <v>23046</v>
      </c>
      <c r="J61" s="12">
        <f t="shared" si="2"/>
        <v>5023</v>
      </c>
    </row>
    <row r="62" spans="1:10">
      <c r="A62" s="9">
        <v>45600</v>
      </c>
      <c r="B62" s="12">
        <f>_xlfn.IFNA(INDEX('Data Singapore'!$A$8:$B$500,MATCH(DATE('Data graphs'!B$4,MONTH('Data graphs'!$A62),DAY('Data graphs'!$A62)),'Data Singapore'!$A$8:$A$500,0), MATCH('Data graphs'!$B$3,'Data Singapore'!$A$4:$B$4,0)),B61)</f>
        <v>23228</v>
      </c>
      <c r="C62" s="12">
        <f>_xlfn.IFNA(INDEX('Data Singapore'!$A$8:$B$500,MATCH(DATE('Data graphs'!C$4,MONTH('Data graphs'!$A62),DAY('Data graphs'!$A62)),'Data Singapore'!$A$8:$A$500,0), MATCH('Data graphs'!$B$3,'Data Singapore'!$A$4:$B$4,0)),C61)</f>
        <v>21749</v>
      </c>
      <c r="D62" s="12">
        <f>_xlfn.IFNA(INDEX('Data Singapore'!$A$8:$B$500,MATCH(DATE('Data graphs'!D$4,MONTH('Data graphs'!$A62),DAY('Data graphs'!$A62)),'Data Singapore'!$A$8:$A$500,0), MATCH('Data graphs'!$B$3,'Data Singapore'!$A$4:$B$4,0)),D61)</f>
        <v>21471</v>
      </c>
      <c r="E62" s="12">
        <f>_xlfn.IFNA(INDEX('Data Singapore'!$A$8:$B$500,MATCH(DATE('Data graphs'!E$4,MONTH('Data graphs'!$A62),DAY('Data graphs'!$A62)),'Data Singapore'!$A$8:$A$500,0), MATCH('Data graphs'!$B$3,'Data Singapore'!$A$4:$B$4,0)),E61)</f>
        <v>18552</v>
      </c>
      <c r="F62" s="12">
        <f>_xlfn.IFNA(INDEX('Data Singapore'!$A$8:$B$500,MATCH(DATE('Data graphs'!F$4,MONTH('Data graphs'!$A62),DAY('Data graphs'!$A62)),'Data Singapore'!$A$8:$A$500,0), MATCH('Data graphs'!$B$3,'Data Singapore'!$A$4:$B$4,0)),F61)</f>
        <v>18023</v>
      </c>
      <c r="G62" s="12" t="e">
        <f>_xlfn.IFNA(INDEX('Data Singapore'!$A$8:$B$500,MATCH(DATE('Data graphs'!G$4,MONTH('Data graphs'!$A62),DAY('Data graphs'!$A62)),'Data Singapore'!$A$8:$A$500,0), MATCH('Data graphs'!$B$3,'Data Singapore'!$A$4:$B$4,0)),G61)</f>
        <v>#N/A</v>
      </c>
      <c r="H62" s="12">
        <f t="shared" si="0"/>
        <v>18023</v>
      </c>
      <c r="I62" s="12">
        <f t="shared" si="1"/>
        <v>23228</v>
      </c>
      <c r="J62" s="12">
        <f t="shared" si="2"/>
        <v>5205</v>
      </c>
    </row>
    <row r="63" spans="1:10">
      <c r="A63" s="9">
        <v>45599</v>
      </c>
      <c r="B63" s="12">
        <f>_xlfn.IFNA(INDEX('Data Singapore'!$A$8:$B$500,MATCH(DATE('Data graphs'!B$4,MONTH('Data graphs'!$A63),DAY('Data graphs'!$A63)),'Data Singapore'!$A$8:$A$500,0), MATCH('Data graphs'!$B$3,'Data Singapore'!$A$4:$B$4,0)),B62)</f>
        <v>23228</v>
      </c>
      <c r="C63" s="12">
        <f>_xlfn.IFNA(INDEX('Data Singapore'!$A$8:$B$500,MATCH(DATE('Data graphs'!C$4,MONTH('Data graphs'!$A63),DAY('Data graphs'!$A63)),'Data Singapore'!$A$8:$A$500,0), MATCH('Data graphs'!$B$3,'Data Singapore'!$A$4:$B$4,0)),C62)</f>
        <v>21749</v>
      </c>
      <c r="D63" s="12">
        <f>_xlfn.IFNA(INDEX('Data Singapore'!$A$8:$B$500,MATCH(DATE('Data graphs'!D$4,MONTH('Data graphs'!$A63),DAY('Data graphs'!$A63)),'Data Singapore'!$A$8:$A$500,0), MATCH('Data graphs'!$B$3,'Data Singapore'!$A$4:$B$4,0)),D62)</f>
        <v>21471</v>
      </c>
      <c r="E63" s="12">
        <f>_xlfn.IFNA(INDEX('Data Singapore'!$A$8:$B$500,MATCH(DATE('Data graphs'!E$4,MONTH('Data graphs'!$A63),DAY('Data graphs'!$A63)),'Data Singapore'!$A$8:$A$500,0), MATCH('Data graphs'!$B$3,'Data Singapore'!$A$4:$B$4,0)),E62)</f>
        <v>18552</v>
      </c>
      <c r="F63" s="12">
        <f>_xlfn.IFNA(INDEX('Data Singapore'!$A$8:$B$500,MATCH(DATE('Data graphs'!F$4,MONTH('Data graphs'!$A63),DAY('Data graphs'!$A63)),'Data Singapore'!$A$8:$A$500,0), MATCH('Data graphs'!$B$3,'Data Singapore'!$A$4:$B$4,0)),F62)</f>
        <v>18023</v>
      </c>
      <c r="G63" s="12" t="e">
        <f>_xlfn.IFNA(INDEX('Data Singapore'!$A$8:$B$500,MATCH(DATE('Data graphs'!G$4,MONTH('Data graphs'!$A63),DAY('Data graphs'!$A63)),'Data Singapore'!$A$8:$A$500,0), MATCH('Data graphs'!$B$3,'Data Singapore'!$A$4:$B$4,0)),G62)</f>
        <v>#N/A</v>
      </c>
      <c r="H63" s="12">
        <f t="shared" si="0"/>
        <v>18023</v>
      </c>
      <c r="I63" s="12">
        <f t="shared" si="1"/>
        <v>23228</v>
      </c>
      <c r="J63" s="12">
        <f t="shared" si="2"/>
        <v>5205</v>
      </c>
    </row>
    <row r="64" spans="1:10">
      <c r="A64" s="9">
        <v>45598</v>
      </c>
      <c r="B64" s="12">
        <f>_xlfn.IFNA(INDEX('Data Singapore'!$A$8:$B$500,MATCH(DATE('Data graphs'!B$4,MONTH('Data graphs'!$A64),DAY('Data graphs'!$A64)),'Data Singapore'!$A$8:$A$500,0), MATCH('Data graphs'!$B$3,'Data Singapore'!$A$4:$B$4,0)),B63)</f>
        <v>23228</v>
      </c>
      <c r="C64" s="12">
        <f>_xlfn.IFNA(INDEX('Data Singapore'!$A$8:$B$500,MATCH(DATE('Data graphs'!C$4,MONTH('Data graphs'!$A64),DAY('Data graphs'!$A64)),'Data Singapore'!$A$8:$A$500,0), MATCH('Data graphs'!$B$3,'Data Singapore'!$A$4:$B$4,0)),C63)</f>
        <v>22319</v>
      </c>
      <c r="D64" s="12">
        <f>_xlfn.IFNA(INDEX('Data Singapore'!$A$8:$B$500,MATCH(DATE('Data graphs'!D$4,MONTH('Data graphs'!$A64),DAY('Data graphs'!$A64)),'Data Singapore'!$A$8:$A$500,0), MATCH('Data graphs'!$B$3,'Data Singapore'!$A$4:$B$4,0)),D63)</f>
        <v>18949</v>
      </c>
      <c r="E64" s="12">
        <f>_xlfn.IFNA(INDEX('Data Singapore'!$A$8:$B$500,MATCH(DATE('Data graphs'!E$4,MONTH('Data graphs'!$A64),DAY('Data graphs'!$A64)),'Data Singapore'!$A$8:$A$500,0), MATCH('Data graphs'!$B$3,'Data Singapore'!$A$4:$B$4,0)),E63)</f>
        <v>18552</v>
      </c>
      <c r="F64" s="12">
        <f>_xlfn.IFNA(INDEX('Data Singapore'!$A$8:$B$500,MATCH(DATE('Data graphs'!F$4,MONTH('Data graphs'!$A64),DAY('Data graphs'!$A64)),'Data Singapore'!$A$8:$A$500,0), MATCH('Data graphs'!$B$3,'Data Singapore'!$A$4:$B$4,0)),F63)</f>
        <v>18023</v>
      </c>
      <c r="G64" s="12" t="e">
        <f>_xlfn.IFNA(INDEX('Data Singapore'!$A$8:$B$500,MATCH(DATE('Data graphs'!G$4,MONTH('Data graphs'!$A64),DAY('Data graphs'!$A64)),'Data Singapore'!$A$8:$A$500,0), MATCH('Data graphs'!$B$3,'Data Singapore'!$A$4:$B$4,0)),G63)</f>
        <v>#N/A</v>
      </c>
      <c r="H64" s="12">
        <f t="shared" si="0"/>
        <v>18023</v>
      </c>
      <c r="I64" s="12">
        <f t="shared" si="1"/>
        <v>23228</v>
      </c>
      <c r="J64" s="12">
        <f t="shared" si="2"/>
        <v>5205</v>
      </c>
    </row>
    <row r="65" spans="1:10">
      <c r="A65" s="9">
        <v>45597</v>
      </c>
      <c r="B65" s="12">
        <f>_xlfn.IFNA(INDEX('Data Singapore'!$A$8:$B$500,MATCH(DATE('Data graphs'!B$4,MONTH('Data graphs'!$A65),DAY('Data graphs'!$A65)),'Data Singapore'!$A$8:$A$500,0), MATCH('Data graphs'!$B$3,'Data Singapore'!$A$4:$B$4,0)),B64)</f>
        <v>23228</v>
      </c>
      <c r="C65" s="12">
        <f>_xlfn.IFNA(INDEX('Data Singapore'!$A$8:$B$500,MATCH(DATE('Data graphs'!C$4,MONTH('Data graphs'!$A65),DAY('Data graphs'!$A65)),'Data Singapore'!$A$8:$A$500,0), MATCH('Data graphs'!$B$3,'Data Singapore'!$A$4:$B$4,0)),C64)</f>
        <v>22319</v>
      </c>
      <c r="D65" s="12">
        <f>_xlfn.IFNA(INDEX('Data Singapore'!$A$8:$B$500,MATCH(DATE('Data graphs'!D$4,MONTH('Data graphs'!$A65),DAY('Data graphs'!$A65)),'Data Singapore'!$A$8:$A$500,0), MATCH('Data graphs'!$B$3,'Data Singapore'!$A$4:$B$4,0)),D64)</f>
        <v>18949</v>
      </c>
      <c r="E65" s="12">
        <f>_xlfn.IFNA(INDEX('Data Singapore'!$A$8:$B$500,MATCH(DATE('Data graphs'!E$4,MONTH('Data graphs'!$A65),DAY('Data graphs'!$A65)),'Data Singapore'!$A$8:$A$500,0), MATCH('Data graphs'!$B$3,'Data Singapore'!$A$4:$B$4,0)),E64)</f>
        <v>19436</v>
      </c>
      <c r="F65" s="12">
        <f>_xlfn.IFNA(INDEX('Data Singapore'!$A$8:$B$500,MATCH(DATE('Data graphs'!F$4,MONTH('Data graphs'!$A65),DAY('Data graphs'!$A65)),'Data Singapore'!$A$8:$A$500,0), MATCH('Data graphs'!$B$3,'Data Singapore'!$A$4:$B$4,0)),F64)</f>
        <v>18023</v>
      </c>
      <c r="G65" s="12" t="e">
        <f>_xlfn.IFNA(INDEX('Data Singapore'!$A$8:$B$500,MATCH(DATE('Data graphs'!G$4,MONTH('Data graphs'!$A65),DAY('Data graphs'!$A65)),'Data Singapore'!$A$8:$A$500,0), MATCH('Data graphs'!$B$3,'Data Singapore'!$A$4:$B$4,0)),G64)</f>
        <v>#N/A</v>
      </c>
      <c r="H65" s="12">
        <f t="shared" si="0"/>
        <v>18023</v>
      </c>
      <c r="I65" s="12">
        <f t="shared" si="1"/>
        <v>23228</v>
      </c>
      <c r="J65" s="12">
        <f t="shared" si="2"/>
        <v>5205</v>
      </c>
    </row>
    <row r="66" spans="1:10">
      <c r="A66" s="9">
        <v>45596</v>
      </c>
      <c r="B66" s="12">
        <f>_xlfn.IFNA(INDEX('Data Singapore'!$A$8:$B$500,MATCH(DATE('Data graphs'!B$4,MONTH('Data graphs'!$A66),DAY('Data graphs'!$A66)),'Data Singapore'!$A$8:$A$500,0), MATCH('Data graphs'!$B$3,'Data Singapore'!$A$4:$B$4,0)),B65)</f>
        <v>23228</v>
      </c>
      <c r="C66" s="12">
        <f>_xlfn.IFNA(INDEX('Data Singapore'!$A$8:$B$500,MATCH(DATE('Data graphs'!C$4,MONTH('Data graphs'!$A66),DAY('Data graphs'!$A66)),'Data Singapore'!$A$8:$A$500,0), MATCH('Data graphs'!$B$3,'Data Singapore'!$A$4:$B$4,0)),C65)</f>
        <v>22319</v>
      </c>
      <c r="D66" s="12">
        <f>_xlfn.IFNA(INDEX('Data Singapore'!$A$8:$B$500,MATCH(DATE('Data graphs'!D$4,MONTH('Data graphs'!$A66),DAY('Data graphs'!$A66)),'Data Singapore'!$A$8:$A$500,0), MATCH('Data graphs'!$B$3,'Data Singapore'!$A$4:$B$4,0)),D65)</f>
        <v>18949</v>
      </c>
      <c r="E66" s="12">
        <f>_xlfn.IFNA(INDEX('Data Singapore'!$A$8:$B$500,MATCH(DATE('Data graphs'!E$4,MONTH('Data graphs'!$A66),DAY('Data graphs'!$A66)),'Data Singapore'!$A$8:$A$500,0), MATCH('Data graphs'!$B$3,'Data Singapore'!$A$4:$B$4,0)),E65)</f>
        <v>19436</v>
      </c>
      <c r="F66" s="12">
        <f>_xlfn.IFNA(INDEX('Data Singapore'!$A$8:$B$500,MATCH(DATE('Data graphs'!F$4,MONTH('Data graphs'!$A66),DAY('Data graphs'!$A66)),'Data Singapore'!$A$8:$A$500,0), MATCH('Data graphs'!$B$3,'Data Singapore'!$A$4:$B$4,0)),F65)</f>
        <v>18023</v>
      </c>
      <c r="G66" s="12" t="e">
        <f>_xlfn.IFNA(INDEX('Data Singapore'!$A$8:$B$500,MATCH(DATE('Data graphs'!G$4,MONTH('Data graphs'!$A66),DAY('Data graphs'!$A66)),'Data Singapore'!$A$8:$A$500,0), MATCH('Data graphs'!$B$3,'Data Singapore'!$A$4:$B$4,0)),G65)</f>
        <v>#N/A</v>
      </c>
      <c r="H66" s="12">
        <f t="shared" si="0"/>
        <v>18023</v>
      </c>
      <c r="I66" s="12">
        <f t="shared" si="1"/>
        <v>23228</v>
      </c>
      <c r="J66" s="12">
        <f t="shared" si="2"/>
        <v>5205</v>
      </c>
    </row>
    <row r="67" spans="1:10">
      <c r="A67" s="9">
        <v>45595</v>
      </c>
      <c r="B67" s="12">
        <f>_xlfn.IFNA(INDEX('Data Singapore'!$A$8:$B$500,MATCH(DATE('Data graphs'!B$4,MONTH('Data graphs'!$A67),DAY('Data graphs'!$A67)),'Data Singapore'!$A$8:$A$500,0), MATCH('Data graphs'!$B$3,'Data Singapore'!$A$4:$B$4,0)),B66)</f>
        <v>23228</v>
      </c>
      <c r="C67" s="12">
        <f>_xlfn.IFNA(INDEX('Data Singapore'!$A$8:$B$500,MATCH(DATE('Data graphs'!C$4,MONTH('Data graphs'!$A67),DAY('Data graphs'!$A67)),'Data Singapore'!$A$8:$A$500,0), MATCH('Data graphs'!$B$3,'Data Singapore'!$A$4:$B$4,0)),C66)</f>
        <v>22319</v>
      </c>
      <c r="D67" s="12">
        <f>_xlfn.IFNA(INDEX('Data Singapore'!$A$8:$B$500,MATCH(DATE('Data graphs'!D$4,MONTH('Data graphs'!$A67),DAY('Data graphs'!$A67)),'Data Singapore'!$A$8:$A$500,0), MATCH('Data graphs'!$B$3,'Data Singapore'!$A$4:$B$4,0)),D66)</f>
        <v>18949</v>
      </c>
      <c r="E67" s="12">
        <f>_xlfn.IFNA(INDEX('Data Singapore'!$A$8:$B$500,MATCH(DATE('Data graphs'!E$4,MONTH('Data graphs'!$A67),DAY('Data graphs'!$A67)),'Data Singapore'!$A$8:$A$500,0), MATCH('Data graphs'!$B$3,'Data Singapore'!$A$4:$B$4,0)),E66)</f>
        <v>19436</v>
      </c>
      <c r="F67" s="12">
        <f>_xlfn.IFNA(INDEX('Data Singapore'!$A$8:$B$500,MATCH(DATE('Data graphs'!F$4,MONTH('Data graphs'!$A67),DAY('Data graphs'!$A67)),'Data Singapore'!$A$8:$A$500,0), MATCH('Data graphs'!$B$3,'Data Singapore'!$A$4:$B$4,0)),F66)</f>
        <v>15354</v>
      </c>
      <c r="G67" s="12" t="e">
        <f>_xlfn.IFNA(INDEX('Data Singapore'!$A$8:$B$500,MATCH(DATE('Data graphs'!G$4,MONTH('Data graphs'!$A67),DAY('Data graphs'!$A67)),'Data Singapore'!$A$8:$A$500,0), MATCH('Data graphs'!$B$3,'Data Singapore'!$A$4:$B$4,0)),G66)</f>
        <v>#N/A</v>
      </c>
      <c r="H67" s="12">
        <f t="shared" si="0"/>
        <v>15354</v>
      </c>
      <c r="I67" s="12">
        <f t="shared" si="1"/>
        <v>23228</v>
      </c>
      <c r="J67" s="12">
        <f t="shared" si="2"/>
        <v>7874</v>
      </c>
    </row>
    <row r="68" spans="1:10">
      <c r="A68" s="9">
        <v>45594</v>
      </c>
      <c r="B68" s="12">
        <f>_xlfn.IFNA(INDEX('Data Singapore'!$A$8:$B$500,MATCH(DATE('Data graphs'!B$4,MONTH('Data graphs'!$A68),DAY('Data graphs'!$A68)),'Data Singapore'!$A$8:$A$500,0), MATCH('Data graphs'!$B$3,'Data Singapore'!$A$4:$B$4,0)),B67)</f>
        <v>23228</v>
      </c>
      <c r="C68" s="12">
        <f>_xlfn.IFNA(INDEX('Data Singapore'!$A$8:$B$500,MATCH(DATE('Data graphs'!C$4,MONTH('Data graphs'!$A68),DAY('Data graphs'!$A68)),'Data Singapore'!$A$8:$A$500,0), MATCH('Data graphs'!$B$3,'Data Singapore'!$A$4:$B$4,0)),C67)</f>
        <v>22319</v>
      </c>
      <c r="D68" s="12">
        <f>_xlfn.IFNA(INDEX('Data Singapore'!$A$8:$B$500,MATCH(DATE('Data graphs'!D$4,MONTH('Data graphs'!$A68),DAY('Data graphs'!$A68)),'Data Singapore'!$A$8:$A$500,0), MATCH('Data graphs'!$B$3,'Data Singapore'!$A$4:$B$4,0)),D67)</f>
        <v>18949</v>
      </c>
      <c r="E68" s="12">
        <f>_xlfn.IFNA(INDEX('Data Singapore'!$A$8:$B$500,MATCH(DATE('Data graphs'!E$4,MONTH('Data graphs'!$A68),DAY('Data graphs'!$A68)),'Data Singapore'!$A$8:$A$500,0), MATCH('Data graphs'!$B$3,'Data Singapore'!$A$4:$B$4,0)),E67)</f>
        <v>19436</v>
      </c>
      <c r="F68" s="12">
        <f>_xlfn.IFNA(INDEX('Data Singapore'!$A$8:$B$500,MATCH(DATE('Data graphs'!F$4,MONTH('Data graphs'!$A68),DAY('Data graphs'!$A68)),'Data Singapore'!$A$8:$A$500,0), MATCH('Data graphs'!$B$3,'Data Singapore'!$A$4:$B$4,0)),F67)</f>
        <v>15354</v>
      </c>
      <c r="G68" s="12" t="e">
        <f>_xlfn.IFNA(INDEX('Data Singapore'!$A$8:$B$500,MATCH(DATE('Data graphs'!G$4,MONTH('Data graphs'!$A68),DAY('Data graphs'!$A68)),'Data Singapore'!$A$8:$A$500,0), MATCH('Data graphs'!$B$3,'Data Singapore'!$A$4:$B$4,0)),G67)</f>
        <v>#N/A</v>
      </c>
      <c r="H68" s="12">
        <f t="shared" si="0"/>
        <v>15354</v>
      </c>
      <c r="I68" s="12">
        <f t="shared" si="1"/>
        <v>23228</v>
      </c>
      <c r="J68" s="12">
        <f t="shared" si="2"/>
        <v>7874</v>
      </c>
    </row>
    <row r="69" spans="1:10">
      <c r="A69" s="9">
        <v>45593</v>
      </c>
      <c r="B69" s="12">
        <f>_xlfn.IFNA(INDEX('Data Singapore'!$A$8:$B$500,MATCH(DATE('Data graphs'!B$4,MONTH('Data graphs'!$A69),DAY('Data graphs'!$A69)),'Data Singapore'!$A$8:$A$500,0), MATCH('Data graphs'!$B$3,'Data Singapore'!$A$4:$B$4,0)),B68)</f>
        <v>23216</v>
      </c>
      <c r="C69" s="12">
        <f>_xlfn.IFNA(INDEX('Data Singapore'!$A$8:$B$500,MATCH(DATE('Data graphs'!C$4,MONTH('Data graphs'!$A69),DAY('Data graphs'!$A69)),'Data Singapore'!$A$8:$A$500,0), MATCH('Data graphs'!$B$3,'Data Singapore'!$A$4:$B$4,0)),C68)</f>
        <v>22319</v>
      </c>
      <c r="D69" s="12">
        <f>_xlfn.IFNA(INDEX('Data Singapore'!$A$8:$B$500,MATCH(DATE('Data graphs'!D$4,MONTH('Data graphs'!$A69),DAY('Data graphs'!$A69)),'Data Singapore'!$A$8:$A$500,0), MATCH('Data graphs'!$B$3,'Data Singapore'!$A$4:$B$4,0)),D68)</f>
        <v>18949</v>
      </c>
      <c r="E69" s="12">
        <f>_xlfn.IFNA(INDEX('Data Singapore'!$A$8:$B$500,MATCH(DATE('Data graphs'!E$4,MONTH('Data graphs'!$A69),DAY('Data graphs'!$A69)),'Data Singapore'!$A$8:$A$500,0), MATCH('Data graphs'!$B$3,'Data Singapore'!$A$4:$B$4,0)),E68)</f>
        <v>19436</v>
      </c>
      <c r="F69" s="12">
        <f>_xlfn.IFNA(INDEX('Data Singapore'!$A$8:$B$500,MATCH(DATE('Data graphs'!F$4,MONTH('Data graphs'!$A69),DAY('Data graphs'!$A69)),'Data Singapore'!$A$8:$A$500,0), MATCH('Data graphs'!$B$3,'Data Singapore'!$A$4:$B$4,0)),F68)</f>
        <v>15354</v>
      </c>
      <c r="G69" s="12" t="e">
        <f>_xlfn.IFNA(INDEX('Data Singapore'!$A$8:$B$500,MATCH(DATE('Data graphs'!G$4,MONTH('Data graphs'!$A69),DAY('Data graphs'!$A69)),'Data Singapore'!$A$8:$A$500,0), MATCH('Data graphs'!$B$3,'Data Singapore'!$A$4:$B$4,0)),G68)</f>
        <v>#N/A</v>
      </c>
      <c r="H69" s="12">
        <f t="shared" si="0"/>
        <v>15354</v>
      </c>
      <c r="I69" s="12">
        <f t="shared" si="1"/>
        <v>23216</v>
      </c>
      <c r="J69" s="12">
        <f t="shared" si="2"/>
        <v>7862</v>
      </c>
    </row>
    <row r="70" spans="1:10">
      <c r="A70" s="9">
        <v>45592</v>
      </c>
      <c r="B70" s="12">
        <f>_xlfn.IFNA(INDEX('Data Singapore'!$A$8:$B$500,MATCH(DATE('Data graphs'!B$4,MONTH('Data graphs'!$A70),DAY('Data graphs'!$A70)),'Data Singapore'!$A$8:$A$500,0), MATCH('Data graphs'!$B$3,'Data Singapore'!$A$4:$B$4,0)),B69)</f>
        <v>23216</v>
      </c>
      <c r="C70" s="12">
        <f>_xlfn.IFNA(INDEX('Data Singapore'!$A$8:$B$500,MATCH(DATE('Data graphs'!C$4,MONTH('Data graphs'!$A70),DAY('Data graphs'!$A70)),'Data Singapore'!$A$8:$A$500,0), MATCH('Data graphs'!$B$3,'Data Singapore'!$A$4:$B$4,0)),C69)</f>
        <v>21800</v>
      </c>
      <c r="D70" s="12">
        <f>_xlfn.IFNA(INDEX('Data Singapore'!$A$8:$B$500,MATCH(DATE('Data graphs'!D$4,MONTH('Data graphs'!$A70),DAY('Data graphs'!$A70)),'Data Singapore'!$A$8:$A$500,0), MATCH('Data graphs'!$B$3,'Data Singapore'!$A$4:$B$4,0)),D69)</f>
        <v>18949</v>
      </c>
      <c r="E70" s="12">
        <f>_xlfn.IFNA(INDEX('Data Singapore'!$A$8:$B$500,MATCH(DATE('Data graphs'!E$4,MONTH('Data graphs'!$A70),DAY('Data graphs'!$A70)),'Data Singapore'!$A$8:$A$500,0), MATCH('Data graphs'!$B$3,'Data Singapore'!$A$4:$B$4,0)),E69)</f>
        <v>19436</v>
      </c>
      <c r="F70" s="12">
        <f>_xlfn.IFNA(INDEX('Data Singapore'!$A$8:$B$500,MATCH(DATE('Data graphs'!F$4,MONTH('Data graphs'!$A70),DAY('Data graphs'!$A70)),'Data Singapore'!$A$8:$A$500,0), MATCH('Data graphs'!$B$3,'Data Singapore'!$A$4:$B$4,0)),F69)</f>
        <v>15354</v>
      </c>
      <c r="G70" s="12" t="e">
        <f>_xlfn.IFNA(INDEX('Data Singapore'!$A$8:$B$500,MATCH(DATE('Data graphs'!G$4,MONTH('Data graphs'!$A70),DAY('Data graphs'!$A70)),'Data Singapore'!$A$8:$A$500,0), MATCH('Data graphs'!$B$3,'Data Singapore'!$A$4:$B$4,0)),G69)</f>
        <v>#N/A</v>
      </c>
      <c r="H70" s="12">
        <f t="shared" ref="H70:H133" si="3">MIN(B70:F70)</f>
        <v>15354</v>
      </c>
      <c r="I70" s="12">
        <f t="shared" ref="I70:I133" si="4">MAX(B70:F70)</f>
        <v>23216</v>
      </c>
      <c r="J70" s="12">
        <f t="shared" ref="J70:J133" si="5">I70-H70</f>
        <v>7862</v>
      </c>
    </row>
    <row r="71" spans="1:10">
      <c r="A71" s="9">
        <v>45591</v>
      </c>
      <c r="B71" s="12">
        <f>_xlfn.IFNA(INDEX('Data Singapore'!$A$8:$B$500,MATCH(DATE('Data graphs'!B$4,MONTH('Data graphs'!$A71),DAY('Data graphs'!$A71)),'Data Singapore'!$A$8:$A$500,0), MATCH('Data graphs'!$B$3,'Data Singapore'!$A$4:$B$4,0)),B70)</f>
        <v>23216</v>
      </c>
      <c r="C71" s="12">
        <f>_xlfn.IFNA(INDEX('Data Singapore'!$A$8:$B$500,MATCH(DATE('Data graphs'!C$4,MONTH('Data graphs'!$A71),DAY('Data graphs'!$A71)),'Data Singapore'!$A$8:$A$500,0), MATCH('Data graphs'!$B$3,'Data Singapore'!$A$4:$B$4,0)),C70)</f>
        <v>21800</v>
      </c>
      <c r="D71" s="12">
        <f>_xlfn.IFNA(INDEX('Data Singapore'!$A$8:$B$500,MATCH(DATE('Data graphs'!D$4,MONTH('Data graphs'!$A71),DAY('Data graphs'!$A71)),'Data Singapore'!$A$8:$A$500,0), MATCH('Data graphs'!$B$3,'Data Singapore'!$A$4:$B$4,0)),D70)</f>
        <v>21145</v>
      </c>
      <c r="E71" s="12">
        <f>_xlfn.IFNA(INDEX('Data Singapore'!$A$8:$B$500,MATCH(DATE('Data graphs'!E$4,MONTH('Data graphs'!$A71),DAY('Data graphs'!$A71)),'Data Singapore'!$A$8:$A$500,0), MATCH('Data graphs'!$B$3,'Data Singapore'!$A$4:$B$4,0)),E70)</f>
        <v>19436</v>
      </c>
      <c r="F71" s="12">
        <f>_xlfn.IFNA(INDEX('Data Singapore'!$A$8:$B$500,MATCH(DATE('Data graphs'!F$4,MONTH('Data graphs'!$A71),DAY('Data graphs'!$A71)),'Data Singapore'!$A$8:$A$500,0), MATCH('Data graphs'!$B$3,'Data Singapore'!$A$4:$B$4,0)),F70)</f>
        <v>15354</v>
      </c>
      <c r="G71" s="12" t="e">
        <f>_xlfn.IFNA(INDEX('Data Singapore'!$A$8:$B$500,MATCH(DATE('Data graphs'!G$4,MONTH('Data graphs'!$A71),DAY('Data graphs'!$A71)),'Data Singapore'!$A$8:$A$500,0), MATCH('Data graphs'!$B$3,'Data Singapore'!$A$4:$B$4,0)),G70)</f>
        <v>#N/A</v>
      </c>
      <c r="H71" s="12">
        <f t="shared" si="3"/>
        <v>15354</v>
      </c>
      <c r="I71" s="12">
        <f t="shared" si="4"/>
        <v>23216</v>
      </c>
      <c r="J71" s="12">
        <f t="shared" si="5"/>
        <v>7862</v>
      </c>
    </row>
    <row r="72" spans="1:10">
      <c r="A72" s="9">
        <v>45590</v>
      </c>
      <c r="B72" s="12">
        <f>_xlfn.IFNA(INDEX('Data Singapore'!$A$8:$B$500,MATCH(DATE('Data graphs'!B$4,MONTH('Data graphs'!$A72),DAY('Data graphs'!$A72)),'Data Singapore'!$A$8:$A$500,0), MATCH('Data graphs'!$B$3,'Data Singapore'!$A$4:$B$4,0)),B71)</f>
        <v>23216</v>
      </c>
      <c r="C72" s="12">
        <f>_xlfn.IFNA(INDEX('Data Singapore'!$A$8:$B$500,MATCH(DATE('Data graphs'!C$4,MONTH('Data graphs'!$A72),DAY('Data graphs'!$A72)),'Data Singapore'!$A$8:$A$500,0), MATCH('Data graphs'!$B$3,'Data Singapore'!$A$4:$B$4,0)),C71)</f>
        <v>21800</v>
      </c>
      <c r="D72" s="12">
        <f>_xlfn.IFNA(INDEX('Data Singapore'!$A$8:$B$500,MATCH(DATE('Data graphs'!D$4,MONTH('Data graphs'!$A72),DAY('Data graphs'!$A72)),'Data Singapore'!$A$8:$A$500,0), MATCH('Data graphs'!$B$3,'Data Singapore'!$A$4:$B$4,0)),D71)</f>
        <v>21145</v>
      </c>
      <c r="E72" s="12">
        <f>_xlfn.IFNA(INDEX('Data Singapore'!$A$8:$B$500,MATCH(DATE('Data graphs'!E$4,MONTH('Data graphs'!$A72),DAY('Data graphs'!$A72)),'Data Singapore'!$A$8:$A$500,0), MATCH('Data graphs'!$B$3,'Data Singapore'!$A$4:$B$4,0)),E71)</f>
        <v>19535</v>
      </c>
      <c r="F72" s="12">
        <f>_xlfn.IFNA(INDEX('Data Singapore'!$A$8:$B$500,MATCH(DATE('Data graphs'!F$4,MONTH('Data graphs'!$A72),DAY('Data graphs'!$A72)),'Data Singapore'!$A$8:$A$500,0), MATCH('Data graphs'!$B$3,'Data Singapore'!$A$4:$B$4,0)),F71)</f>
        <v>15354</v>
      </c>
      <c r="G72" s="12" t="e">
        <f>_xlfn.IFNA(INDEX('Data Singapore'!$A$8:$B$500,MATCH(DATE('Data graphs'!G$4,MONTH('Data graphs'!$A72),DAY('Data graphs'!$A72)),'Data Singapore'!$A$8:$A$500,0), MATCH('Data graphs'!$B$3,'Data Singapore'!$A$4:$B$4,0)),G71)</f>
        <v>#N/A</v>
      </c>
      <c r="H72" s="12">
        <f t="shared" si="3"/>
        <v>15354</v>
      </c>
      <c r="I72" s="12">
        <f t="shared" si="4"/>
        <v>23216</v>
      </c>
      <c r="J72" s="12">
        <f t="shared" si="5"/>
        <v>7862</v>
      </c>
    </row>
    <row r="73" spans="1:10">
      <c r="A73" s="9">
        <v>45589</v>
      </c>
      <c r="B73" s="12">
        <f>_xlfn.IFNA(INDEX('Data Singapore'!$A$8:$B$500,MATCH(DATE('Data graphs'!B$4,MONTH('Data graphs'!$A73),DAY('Data graphs'!$A73)),'Data Singapore'!$A$8:$A$500,0), MATCH('Data graphs'!$B$3,'Data Singapore'!$A$4:$B$4,0)),B72)</f>
        <v>23216</v>
      </c>
      <c r="C73" s="12">
        <f>_xlfn.IFNA(INDEX('Data Singapore'!$A$8:$B$500,MATCH(DATE('Data graphs'!C$4,MONTH('Data graphs'!$A73),DAY('Data graphs'!$A73)),'Data Singapore'!$A$8:$A$500,0), MATCH('Data graphs'!$B$3,'Data Singapore'!$A$4:$B$4,0)),C72)</f>
        <v>21800</v>
      </c>
      <c r="D73" s="12">
        <f>_xlfn.IFNA(INDEX('Data Singapore'!$A$8:$B$500,MATCH(DATE('Data graphs'!D$4,MONTH('Data graphs'!$A73),DAY('Data graphs'!$A73)),'Data Singapore'!$A$8:$A$500,0), MATCH('Data graphs'!$B$3,'Data Singapore'!$A$4:$B$4,0)),D72)</f>
        <v>21145</v>
      </c>
      <c r="E73" s="12">
        <f>_xlfn.IFNA(INDEX('Data Singapore'!$A$8:$B$500,MATCH(DATE('Data graphs'!E$4,MONTH('Data graphs'!$A73),DAY('Data graphs'!$A73)),'Data Singapore'!$A$8:$A$500,0), MATCH('Data graphs'!$B$3,'Data Singapore'!$A$4:$B$4,0)),E72)</f>
        <v>19535</v>
      </c>
      <c r="F73" s="12">
        <f>_xlfn.IFNA(INDEX('Data Singapore'!$A$8:$B$500,MATCH(DATE('Data graphs'!F$4,MONTH('Data graphs'!$A73),DAY('Data graphs'!$A73)),'Data Singapore'!$A$8:$A$500,0), MATCH('Data graphs'!$B$3,'Data Singapore'!$A$4:$B$4,0)),F72)</f>
        <v>15354</v>
      </c>
      <c r="G73" s="12" t="e">
        <f>_xlfn.IFNA(INDEX('Data Singapore'!$A$8:$B$500,MATCH(DATE('Data graphs'!G$4,MONTH('Data graphs'!$A73),DAY('Data graphs'!$A73)),'Data Singapore'!$A$8:$A$500,0), MATCH('Data graphs'!$B$3,'Data Singapore'!$A$4:$B$4,0)),G72)</f>
        <v>#N/A</v>
      </c>
      <c r="H73" s="12">
        <f t="shared" si="3"/>
        <v>15354</v>
      </c>
      <c r="I73" s="12">
        <f t="shared" si="4"/>
        <v>23216</v>
      </c>
      <c r="J73" s="12">
        <f t="shared" si="5"/>
        <v>7862</v>
      </c>
    </row>
    <row r="74" spans="1:10">
      <c r="A74" s="9">
        <v>45588</v>
      </c>
      <c r="B74" s="12">
        <f>_xlfn.IFNA(INDEX('Data Singapore'!$A$8:$B$500,MATCH(DATE('Data graphs'!B$4,MONTH('Data graphs'!$A74),DAY('Data graphs'!$A74)),'Data Singapore'!$A$8:$A$500,0), MATCH('Data graphs'!$B$3,'Data Singapore'!$A$4:$B$4,0)),B73)</f>
        <v>23216</v>
      </c>
      <c r="C74" s="12">
        <f>_xlfn.IFNA(INDEX('Data Singapore'!$A$8:$B$500,MATCH(DATE('Data graphs'!C$4,MONTH('Data graphs'!$A74),DAY('Data graphs'!$A74)),'Data Singapore'!$A$8:$A$500,0), MATCH('Data graphs'!$B$3,'Data Singapore'!$A$4:$B$4,0)),C73)</f>
        <v>21800</v>
      </c>
      <c r="D74" s="12">
        <f>_xlfn.IFNA(INDEX('Data Singapore'!$A$8:$B$500,MATCH(DATE('Data graphs'!D$4,MONTH('Data graphs'!$A74),DAY('Data graphs'!$A74)),'Data Singapore'!$A$8:$A$500,0), MATCH('Data graphs'!$B$3,'Data Singapore'!$A$4:$B$4,0)),D73)</f>
        <v>21145</v>
      </c>
      <c r="E74" s="12">
        <f>_xlfn.IFNA(INDEX('Data Singapore'!$A$8:$B$500,MATCH(DATE('Data graphs'!E$4,MONTH('Data graphs'!$A74),DAY('Data graphs'!$A74)),'Data Singapore'!$A$8:$A$500,0), MATCH('Data graphs'!$B$3,'Data Singapore'!$A$4:$B$4,0)),E73)</f>
        <v>19535</v>
      </c>
      <c r="F74" s="12">
        <f>_xlfn.IFNA(INDEX('Data Singapore'!$A$8:$B$500,MATCH(DATE('Data graphs'!F$4,MONTH('Data graphs'!$A74),DAY('Data graphs'!$A74)),'Data Singapore'!$A$8:$A$500,0), MATCH('Data graphs'!$B$3,'Data Singapore'!$A$4:$B$4,0)),F73)</f>
        <v>20145</v>
      </c>
      <c r="G74" s="12" t="e">
        <f>_xlfn.IFNA(INDEX('Data Singapore'!$A$8:$B$500,MATCH(DATE('Data graphs'!G$4,MONTH('Data graphs'!$A74),DAY('Data graphs'!$A74)),'Data Singapore'!$A$8:$A$500,0), MATCH('Data graphs'!$B$3,'Data Singapore'!$A$4:$B$4,0)),G73)</f>
        <v>#N/A</v>
      </c>
      <c r="H74" s="12">
        <f t="shared" si="3"/>
        <v>19535</v>
      </c>
      <c r="I74" s="12">
        <f t="shared" si="4"/>
        <v>23216</v>
      </c>
      <c r="J74" s="12">
        <f t="shared" si="5"/>
        <v>3681</v>
      </c>
    </row>
    <row r="75" spans="1:10">
      <c r="A75" s="9">
        <v>45587</v>
      </c>
      <c r="B75" s="12">
        <f>_xlfn.IFNA(INDEX('Data Singapore'!$A$8:$B$500,MATCH(DATE('Data graphs'!B$4,MONTH('Data graphs'!$A75),DAY('Data graphs'!$A75)),'Data Singapore'!$A$8:$A$500,0), MATCH('Data graphs'!$B$3,'Data Singapore'!$A$4:$B$4,0)),B74)</f>
        <v>23216</v>
      </c>
      <c r="C75" s="12">
        <f>_xlfn.IFNA(INDEX('Data Singapore'!$A$8:$B$500,MATCH(DATE('Data graphs'!C$4,MONTH('Data graphs'!$A75),DAY('Data graphs'!$A75)),'Data Singapore'!$A$8:$A$500,0), MATCH('Data graphs'!$B$3,'Data Singapore'!$A$4:$B$4,0)),C74)</f>
        <v>21800</v>
      </c>
      <c r="D75" s="12">
        <f>_xlfn.IFNA(INDEX('Data Singapore'!$A$8:$B$500,MATCH(DATE('Data graphs'!D$4,MONTH('Data graphs'!$A75),DAY('Data graphs'!$A75)),'Data Singapore'!$A$8:$A$500,0), MATCH('Data graphs'!$B$3,'Data Singapore'!$A$4:$B$4,0)),D74)</f>
        <v>21145</v>
      </c>
      <c r="E75" s="12">
        <f>_xlfn.IFNA(INDEX('Data Singapore'!$A$8:$B$500,MATCH(DATE('Data graphs'!E$4,MONTH('Data graphs'!$A75),DAY('Data graphs'!$A75)),'Data Singapore'!$A$8:$A$500,0), MATCH('Data graphs'!$B$3,'Data Singapore'!$A$4:$B$4,0)),E74)</f>
        <v>19535</v>
      </c>
      <c r="F75" s="12">
        <f>_xlfn.IFNA(INDEX('Data Singapore'!$A$8:$B$500,MATCH(DATE('Data graphs'!F$4,MONTH('Data graphs'!$A75),DAY('Data graphs'!$A75)),'Data Singapore'!$A$8:$A$500,0), MATCH('Data graphs'!$B$3,'Data Singapore'!$A$4:$B$4,0)),F74)</f>
        <v>20145</v>
      </c>
      <c r="G75" s="12" t="e">
        <f>_xlfn.IFNA(INDEX('Data Singapore'!$A$8:$B$500,MATCH(DATE('Data graphs'!G$4,MONTH('Data graphs'!$A75),DAY('Data graphs'!$A75)),'Data Singapore'!$A$8:$A$500,0), MATCH('Data graphs'!$B$3,'Data Singapore'!$A$4:$B$4,0)),G74)</f>
        <v>#N/A</v>
      </c>
      <c r="H75" s="12">
        <f t="shared" si="3"/>
        <v>19535</v>
      </c>
      <c r="I75" s="12">
        <f t="shared" si="4"/>
        <v>23216</v>
      </c>
      <c r="J75" s="12">
        <f t="shared" si="5"/>
        <v>3681</v>
      </c>
    </row>
    <row r="76" spans="1:10">
      <c r="A76" s="9">
        <v>45586</v>
      </c>
      <c r="B76" s="12">
        <f>_xlfn.IFNA(INDEX('Data Singapore'!$A$8:$B$500,MATCH(DATE('Data graphs'!B$4,MONTH('Data graphs'!$A76),DAY('Data graphs'!$A76)),'Data Singapore'!$A$8:$A$500,0), MATCH('Data graphs'!$B$3,'Data Singapore'!$A$4:$B$4,0)),B75)</f>
        <v>24317</v>
      </c>
      <c r="C76" s="12">
        <f>_xlfn.IFNA(INDEX('Data Singapore'!$A$8:$B$500,MATCH(DATE('Data graphs'!C$4,MONTH('Data graphs'!$A76),DAY('Data graphs'!$A76)),'Data Singapore'!$A$8:$A$500,0), MATCH('Data graphs'!$B$3,'Data Singapore'!$A$4:$B$4,0)),C75)</f>
        <v>21800</v>
      </c>
      <c r="D76" s="12">
        <f>_xlfn.IFNA(INDEX('Data Singapore'!$A$8:$B$500,MATCH(DATE('Data graphs'!D$4,MONTH('Data graphs'!$A76),DAY('Data graphs'!$A76)),'Data Singapore'!$A$8:$A$500,0), MATCH('Data graphs'!$B$3,'Data Singapore'!$A$4:$B$4,0)),D75)</f>
        <v>21145</v>
      </c>
      <c r="E76" s="12">
        <f>_xlfn.IFNA(INDEX('Data Singapore'!$A$8:$B$500,MATCH(DATE('Data graphs'!E$4,MONTH('Data graphs'!$A76),DAY('Data graphs'!$A76)),'Data Singapore'!$A$8:$A$500,0), MATCH('Data graphs'!$B$3,'Data Singapore'!$A$4:$B$4,0)),E75)</f>
        <v>19535</v>
      </c>
      <c r="F76" s="12">
        <f>_xlfn.IFNA(INDEX('Data Singapore'!$A$8:$B$500,MATCH(DATE('Data graphs'!F$4,MONTH('Data graphs'!$A76),DAY('Data graphs'!$A76)),'Data Singapore'!$A$8:$A$500,0), MATCH('Data graphs'!$B$3,'Data Singapore'!$A$4:$B$4,0)),F75)</f>
        <v>20145</v>
      </c>
      <c r="G76" s="12" t="e">
        <f>_xlfn.IFNA(INDEX('Data Singapore'!$A$8:$B$500,MATCH(DATE('Data graphs'!G$4,MONTH('Data graphs'!$A76),DAY('Data graphs'!$A76)),'Data Singapore'!$A$8:$A$500,0), MATCH('Data graphs'!$B$3,'Data Singapore'!$A$4:$B$4,0)),G75)</f>
        <v>#N/A</v>
      </c>
      <c r="H76" s="12">
        <f t="shared" si="3"/>
        <v>19535</v>
      </c>
      <c r="I76" s="12">
        <f t="shared" si="4"/>
        <v>24317</v>
      </c>
      <c r="J76" s="12">
        <f t="shared" si="5"/>
        <v>4782</v>
      </c>
    </row>
    <row r="77" spans="1:10">
      <c r="A77" s="9">
        <v>45585</v>
      </c>
      <c r="B77" s="12">
        <f>_xlfn.IFNA(INDEX('Data Singapore'!$A$8:$B$500,MATCH(DATE('Data graphs'!B$4,MONTH('Data graphs'!$A77),DAY('Data graphs'!$A77)),'Data Singapore'!$A$8:$A$500,0), MATCH('Data graphs'!$B$3,'Data Singapore'!$A$4:$B$4,0)),B76)</f>
        <v>24317</v>
      </c>
      <c r="C77" s="12">
        <f>_xlfn.IFNA(INDEX('Data Singapore'!$A$8:$B$500,MATCH(DATE('Data graphs'!C$4,MONTH('Data graphs'!$A77),DAY('Data graphs'!$A77)),'Data Singapore'!$A$8:$A$500,0), MATCH('Data graphs'!$B$3,'Data Singapore'!$A$4:$B$4,0)),C76)</f>
        <v>21691</v>
      </c>
      <c r="D77" s="12">
        <f>_xlfn.IFNA(INDEX('Data Singapore'!$A$8:$B$500,MATCH(DATE('Data graphs'!D$4,MONTH('Data graphs'!$A77),DAY('Data graphs'!$A77)),'Data Singapore'!$A$8:$A$500,0), MATCH('Data graphs'!$B$3,'Data Singapore'!$A$4:$B$4,0)),D76)</f>
        <v>21145</v>
      </c>
      <c r="E77" s="12">
        <f>_xlfn.IFNA(INDEX('Data Singapore'!$A$8:$B$500,MATCH(DATE('Data graphs'!E$4,MONTH('Data graphs'!$A77),DAY('Data graphs'!$A77)),'Data Singapore'!$A$8:$A$500,0), MATCH('Data graphs'!$B$3,'Data Singapore'!$A$4:$B$4,0)),E76)</f>
        <v>19535</v>
      </c>
      <c r="F77" s="12">
        <f>_xlfn.IFNA(INDEX('Data Singapore'!$A$8:$B$500,MATCH(DATE('Data graphs'!F$4,MONTH('Data graphs'!$A77),DAY('Data graphs'!$A77)),'Data Singapore'!$A$8:$A$500,0), MATCH('Data graphs'!$B$3,'Data Singapore'!$A$4:$B$4,0)),F76)</f>
        <v>20145</v>
      </c>
      <c r="G77" s="12" t="e">
        <f>_xlfn.IFNA(INDEX('Data Singapore'!$A$8:$B$500,MATCH(DATE('Data graphs'!G$4,MONTH('Data graphs'!$A77),DAY('Data graphs'!$A77)),'Data Singapore'!$A$8:$A$500,0), MATCH('Data graphs'!$B$3,'Data Singapore'!$A$4:$B$4,0)),G76)</f>
        <v>#N/A</v>
      </c>
      <c r="H77" s="12">
        <f t="shared" si="3"/>
        <v>19535</v>
      </c>
      <c r="I77" s="12">
        <f t="shared" si="4"/>
        <v>24317</v>
      </c>
      <c r="J77" s="12">
        <f t="shared" si="5"/>
        <v>4782</v>
      </c>
    </row>
    <row r="78" spans="1:10">
      <c r="A78" s="9">
        <v>45584</v>
      </c>
      <c r="B78" s="12">
        <f>_xlfn.IFNA(INDEX('Data Singapore'!$A$8:$B$500,MATCH(DATE('Data graphs'!B$4,MONTH('Data graphs'!$A78),DAY('Data graphs'!$A78)),'Data Singapore'!$A$8:$A$500,0), MATCH('Data graphs'!$B$3,'Data Singapore'!$A$4:$B$4,0)),B77)</f>
        <v>24317</v>
      </c>
      <c r="C78" s="12">
        <f>_xlfn.IFNA(INDEX('Data Singapore'!$A$8:$B$500,MATCH(DATE('Data graphs'!C$4,MONTH('Data graphs'!$A78),DAY('Data graphs'!$A78)),'Data Singapore'!$A$8:$A$500,0), MATCH('Data graphs'!$B$3,'Data Singapore'!$A$4:$B$4,0)),C77)</f>
        <v>21691</v>
      </c>
      <c r="D78" s="12">
        <f>_xlfn.IFNA(INDEX('Data Singapore'!$A$8:$B$500,MATCH(DATE('Data graphs'!D$4,MONTH('Data graphs'!$A78),DAY('Data graphs'!$A78)),'Data Singapore'!$A$8:$A$500,0), MATCH('Data graphs'!$B$3,'Data Singapore'!$A$4:$B$4,0)),D77)</f>
        <v>21040</v>
      </c>
      <c r="E78" s="12">
        <f>_xlfn.IFNA(INDEX('Data Singapore'!$A$8:$B$500,MATCH(DATE('Data graphs'!E$4,MONTH('Data graphs'!$A78),DAY('Data graphs'!$A78)),'Data Singapore'!$A$8:$A$500,0), MATCH('Data graphs'!$B$3,'Data Singapore'!$A$4:$B$4,0)),E77)</f>
        <v>19535</v>
      </c>
      <c r="F78" s="12">
        <f>_xlfn.IFNA(INDEX('Data Singapore'!$A$8:$B$500,MATCH(DATE('Data graphs'!F$4,MONTH('Data graphs'!$A78),DAY('Data graphs'!$A78)),'Data Singapore'!$A$8:$A$500,0), MATCH('Data graphs'!$B$3,'Data Singapore'!$A$4:$B$4,0)),F77)</f>
        <v>20145</v>
      </c>
      <c r="G78" s="12" t="e">
        <f>_xlfn.IFNA(INDEX('Data Singapore'!$A$8:$B$500,MATCH(DATE('Data graphs'!G$4,MONTH('Data graphs'!$A78),DAY('Data graphs'!$A78)),'Data Singapore'!$A$8:$A$500,0), MATCH('Data graphs'!$B$3,'Data Singapore'!$A$4:$B$4,0)),G77)</f>
        <v>#N/A</v>
      </c>
      <c r="H78" s="12">
        <f t="shared" si="3"/>
        <v>19535</v>
      </c>
      <c r="I78" s="12">
        <f t="shared" si="4"/>
        <v>24317</v>
      </c>
      <c r="J78" s="12">
        <f t="shared" si="5"/>
        <v>4782</v>
      </c>
    </row>
    <row r="79" spans="1:10">
      <c r="A79" s="9">
        <v>45583</v>
      </c>
      <c r="B79" s="12">
        <f>_xlfn.IFNA(INDEX('Data Singapore'!$A$8:$B$500,MATCH(DATE('Data graphs'!B$4,MONTH('Data graphs'!$A79),DAY('Data graphs'!$A79)),'Data Singapore'!$A$8:$A$500,0), MATCH('Data graphs'!$B$3,'Data Singapore'!$A$4:$B$4,0)),B78)</f>
        <v>24317</v>
      </c>
      <c r="C79" s="12">
        <f>_xlfn.IFNA(INDEX('Data Singapore'!$A$8:$B$500,MATCH(DATE('Data graphs'!C$4,MONTH('Data graphs'!$A79),DAY('Data graphs'!$A79)),'Data Singapore'!$A$8:$A$500,0), MATCH('Data graphs'!$B$3,'Data Singapore'!$A$4:$B$4,0)),C78)</f>
        <v>21691</v>
      </c>
      <c r="D79" s="12">
        <f>_xlfn.IFNA(INDEX('Data Singapore'!$A$8:$B$500,MATCH(DATE('Data graphs'!D$4,MONTH('Data graphs'!$A79),DAY('Data graphs'!$A79)),'Data Singapore'!$A$8:$A$500,0), MATCH('Data graphs'!$B$3,'Data Singapore'!$A$4:$B$4,0)),D78)</f>
        <v>21040</v>
      </c>
      <c r="E79" s="12">
        <f>_xlfn.IFNA(INDEX('Data Singapore'!$A$8:$B$500,MATCH(DATE('Data graphs'!E$4,MONTH('Data graphs'!$A79),DAY('Data graphs'!$A79)),'Data Singapore'!$A$8:$A$500,0), MATCH('Data graphs'!$B$3,'Data Singapore'!$A$4:$B$4,0)),E78)</f>
        <v>19394</v>
      </c>
      <c r="F79" s="12">
        <f>_xlfn.IFNA(INDEX('Data Singapore'!$A$8:$B$500,MATCH(DATE('Data graphs'!F$4,MONTH('Data graphs'!$A79),DAY('Data graphs'!$A79)),'Data Singapore'!$A$8:$A$500,0), MATCH('Data graphs'!$B$3,'Data Singapore'!$A$4:$B$4,0)),F78)</f>
        <v>20145</v>
      </c>
      <c r="G79" s="12" t="e">
        <f>_xlfn.IFNA(INDEX('Data Singapore'!$A$8:$B$500,MATCH(DATE('Data graphs'!G$4,MONTH('Data graphs'!$A79),DAY('Data graphs'!$A79)),'Data Singapore'!$A$8:$A$500,0), MATCH('Data graphs'!$B$3,'Data Singapore'!$A$4:$B$4,0)),G78)</f>
        <v>#N/A</v>
      </c>
      <c r="H79" s="12">
        <f t="shared" si="3"/>
        <v>19394</v>
      </c>
      <c r="I79" s="12">
        <f t="shared" si="4"/>
        <v>24317</v>
      </c>
      <c r="J79" s="12">
        <f t="shared" si="5"/>
        <v>4923</v>
      </c>
    </row>
    <row r="80" spans="1:10">
      <c r="A80" s="9">
        <v>45582</v>
      </c>
      <c r="B80" s="12">
        <f>_xlfn.IFNA(INDEX('Data Singapore'!$A$8:$B$500,MATCH(DATE('Data graphs'!B$4,MONTH('Data graphs'!$A80),DAY('Data graphs'!$A80)),'Data Singapore'!$A$8:$A$500,0), MATCH('Data graphs'!$B$3,'Data Singapore'!$A$4:$B$4,0)),B79)</f>
        <v>24317</v>
      </c>
      <c r="C80" s="12">
        <f>_xlfn.IFNA(INDEX('Data Singapore'!$A$8:$B$500,MATCH(DATE('Data graphs'!C$4,MONTH('Data graphs'!$A80),DAY('Data graphs'!$A80)),'Data Singapore'!$A$8:$A$500,0), MATCH('Data graphs'!$B$3,'Data Singapore'!$A$4:$B$4,0)),C79)</f>
        <v>21691</v>
      </c>
      <c r="D80" s="12">
        <f>_xlfn.IFNA(INDEX('Data Singapore'!$A$8:$B$500,MATCH(DATE('Data graphs'!D$4,MONTH('Data graphs'!$A80),DAY('Data graphs'!$A80)),'Data Singapore'!$A$8:$A$500,0), MATCH('Data graphs'!$B$3,'Data Singapore'!$A$4:$B$4,0)),D79)</f>
        <v>21040</v>
      </c>
      <c r="E80" s="12">
        <f>_xlfn.IFNA(INDEX('Data Singapore'!$A$8:$B$500,MATCH(DATE('Data graphs'!E$4,MONTH('Data graphs'!$A80),DAY('Data graphs'!$A80)),'Data Singapore'!$A$8:$A$500,0), MATCH('Data graphs'!$B$3,'Data Singapore'!$A$4:$B$4,0)),E79)</f>
        <v>19394</v>
      </c>
      <c r="F80" s="12">
        <f>_xlfn.IFNA(INDEX('Data Singapore'!$A$8:$B$500,MATCH(DATE('Data graphs'!F$4,MONTH('Data graphs'!$A80),DAY('Data graphs'!$A80)),'Data Singapore'!$A$8:$A$500,0), MATCH('Data graphs'!$B$3,'Data Singapore'!$A$4:$B$4,0)),F79)</f>
        <v>20145</v>
      </c>
      <c r="G80" s="12" t="e">
        <f>_xlfn.IFNA(INDEX('Data Singapore'!$A$8:$B$500,MATCH(DATE('Data graphs'!G$4,MONTH('Data graphs'!$A80),DAY('Data graphs'!$A80)),'Data Singapore'!$A$8:$A$500,0), MATCH('Data graphs'!$B$3,'Data Singapore'!$A$4:$B$4,0)),G79)</f>
        <v>#N/A</v>
      </c>
      <c r="H80" s="12">
        <f t="shared" si="3"/>
        <v>19394</v>
      </c>
      <c r="I80" s="12">
        <f t="shared" si="4"/>
        <v>24317</v>
      </c>
      <c r="J80" s="12">
        <f t="shared" si="5"/>
        <v>4923</v>
      </c>
    </row>
    <row r="81" spans="1:10">
      <c r="A81" s="9">
        <v>45581</v>
      </c>
      <c r="B81" s="12">
        <f>_xlfn.IFNA(INDEX('Data Singapore'!$A$8:$B$500,MATCH(DATE('Data graphs'!B$4,MONTH('Data graphs'!$A81),DAY('Data graphs'!$A81)),'Data Singapore'!$A$8:$A$500,0), MATCH('Data graphs'!$B$3,'Data Singapore'!$A$4:$B$4,0)),B80)</f>
        <v>24317</v>
      </c>
      <c r="C81" s="12">
        <f>_xlfn.IFNA(INDEX('Data Singapore'!$A$8:$B$500,MATCH(DATE('Data graphs'!C$4,MONTH('Data graphs'!$A81),DAY('Data graphs'!$A81)),'Data Singapore'!$A$8:$A$500,0), MATCH('Data graphs'!$B$3,'Data Singapore'!$A$4:$B$4,0)),C80)</f>
        <v>21691</v>
      </c>
      <c r="D81" s="12">
        <f>_xlfn.IFNA(INDEX('Data Singapore'!$A$8:$B$500,MATCH(DATE('Data graphs'!D$4,MONTH('Data graphs'!$A81),DAY('Data graphs'!$A81)),'Data Singapore'!$A$8:$A$500,0), MATCH('Data graphs'!$B$3,'Data Singapore'!$A$4:$B$4,0)),D80)</f>
        <v>21040</v>
      </c>
      <c r="E81" s="12">
        <f>_xlfn.IFNA(INDEX('Data Singapore'!$A$8:$B$500,MATCH(DATE('Data graphs'!E$4,MONTH('Data graphs'!$A81),DAY('Data graphs'!$A81)),'Data Singapore'!$A$8:$A$500,0), MATCH('Data graphs'!$B$3,'Data Singapore'!$A$4:$B$4,0)),E80)</f>
        <v>19394</v>
      </c>
      <c r="F81" s="12">
        <f>_xlfn.IFNA(INDEX('Data Singapore'!$A$8:$B$500,MATCH(DATE('Data graphs'!F$4,MONTH('Data graphs'!$A81),DAY('Data graphs'!$A81)),'Data Singapore'!$A$8:$A$500,0), MATCH('Data graphs'!$B$3,'Data Singapore'!$A$4:$B$4,0)),F80)</f>
        <v>17946</v>
      </c>
      <c r="G81" s="12" t="e">
        <f>_xlfn.IFNA(INDEX('Data Singapore'!$A$8:$B$500,MATCH(DATE('Data graphs'!G$4,MONTH('Data graphs'!$A81),DAY('Data graphs'!$A81)),'Data Singapore'!$A$8:$A$500,0), MATCH('Data graphs'!$B$3,'Data Singapore'!$A$4:$B$4,0)),G80)</f>
        <v>#N/A</v>
      </c>
      <c r="H81" s="12">
        <f t="shared" si="3"/>
        <v>17946</v>
      </c>
      <c r="I81" s="12">
        <f t="shared" si="4"/>
        <v>24317</v>
      </c>
      <c r="J81" s="12">
        <f t="shared" si="5"/>
        <v>6371</v>
      </c>
    </row>
    <row r="82" spans="1:10">
      <c r="A82" s="9">
        <v>45580</v>
      </c>
      <c r="B82" s="12">
        <f>_xlfn.IFNA(INDEX('Data Singapore'!$A$8:$B$500,MATCH(DATE('Data graphs'!B$4,MONTH('Data graphs'!$A82),DAY('Data graphs'!$A82)),'Data Singapore'!$A$8:$A$500,0), MATCH('Data graphs'!$B$3,'Data Singapore'!$A$4:$B$4,0)),B81)</f>
        <v>24317</v>
      </c>
      <c r="C82" s="12">
        <f>_xlfn.IFNA(INDEX('Data Singapore'!$A$8:$B$500,MATCH(DATE('Data graphs'!C$4,MONTH('Data graphs'!$A82),DAY('Data graphs'!$A82)),'Data Singapore'!$A$8:$A$500,0), MATCH('Data graphs'!$B$3,'Data Singapore'!$A$4:$B$4,0)),C81)</f>
        <v>21691</v>
      </c>
      <c r="D82" s="12">
        <f>_xlfn.IFNA(INDEX('Data Singapore'!$A$8:$B$500,MATCH(DATE('Data graphs'!D$4,MONTH('Data graphs'!$A82),DAY('Data graphs'!$A82)),'Data Singapore'!$A$8:$A$500,0), MATCH('Data graphs'!$B$3,'Data Singapore'!$A$4:$B$4,0)),D81)</f>
        <v>21040</v>
      </c>
      <c r="E82" s="12">
        <f>_xlfn.IFNA(INDEX('Data Singapore'!$A$8:$B$500,MATCH(DATE('Data graphs'!E$4,MONTH('Data graphs'!$A82),DAY('Data graphs'!$A82)),'Data Singapore'!$A$8:$A$500,0), MATCH('Data graphs'!$B$3,'Data Singapore'!$A$4:$B$4,0)),E81)</f>
        <v>19394</v>
      </c>
      <c r="F82" s="12">
        <f>_xlfn.IFNA(INDEX('Data Singapore'!$A$8:$B$500,MATCH(DATE('Data graphs'!F$4,MONTH('Data graphs'!$A82),DAY('Data graphs'!$A82)),'Data Singapore'!$A$8:$A$500,0), MATCH('Data graphs'!$B$3,'Data Singapore'!$A$4:$B$4,0)),F81)</f>
        <v>17946</v>
      </c>
      <c r="G82" s="12" t="e">
        <f>_xlfn.IFNA(INDEX('Data Singapore'!$A$8:$B$500,MATCH(DATE('Data graphs'!G$4,MONTH('Data graphs'!$A82),DAY('Data graphs'!$A82)),'Data Singapore'!$A$8:$A$500,0), MATCH('Data graphs'!$B$3,'Data Singapore'!$A$4:$B$4,0)),G81)</f>
        <v>#N/A</v>
      </c>
      <c r="H82" s="12">
        <f t="shared" si="3"/>
        <v>17946</v>
      </c>
      <c r="I82" s="12">
        <f t="shared" si="4"/>
        <v>24317</v>
      </c>
      <c r="J82" s="12">
        <f t="shared" si="5"/>
        <v>6371</v>
      </c>
    </row>
    <row r="83" spans="1:10">
      <c r="A83" s="9">
        <v>45579</v>
      </c>
      <c r="B83" s="12">
        <f>_xlfn.IFNA(INDEX('Data Singapore'!$A$8:$B$500,MATCH(DATE('Data graphs'!B$4,MONTH('Data graphs'!$A83),DAY('Data graphs'!$A83)),'Data Singapore'!$A$8:$A$500,0), MATCH('Data graphs'!$B$3,'Data Singapore'!$A$4:$B$4,0)),B82)</f>
        <v>24652</v>
      </c>
      <c r="C83" s="12">
        <f>_xlfn.IFNA(INDEX('Data Singapore'!$A$8:$B$500,MATCH(DATE('Data graphs'!C$4,MONTH('Data graphs'!$A83),DAY('Data graphs'!$A83)),'Data Singapore'!$A$8:$A$500,0), MATCH('Data graphs'!$B$3,'Data Singapore'!$A$4:$B$4,0)),C82)</f>
        <v>21691</v>
      </c>
      <c r="D83" s="12">
        <f>_xlfn.IFNA(INDEX('Data Singapore'!$A$8:$B$500,MATCH(DATE('Data graphs'!D$4,MONTH('Data graphs'!$A83),DAY('Data graphs'!$A83)),'Data Singapore'!$A$8:$A$500,0), MATCH('Data graphs'!$B$3,'Data Singapore'!$A$4:$B$4,0)),D82)</f>
        <v>21040</v>
      </c>
      <c r="E83" s="12">
        <f>_xlfn.IFNA(INDEX('Data Singapore'!$A$8:$B$500,MATCH(DATE('Data graphs'!E$4,MONTH('Data graphs'!$A83),DAY('Data graphs'!$A83)),'Data Singapore'!$A$8:$A$500,0), MATCH('Data graphs'!$B$3,'Data Singapore'!$A$4:$B$4,0)),E82)</f>
        <v>19394</v>
      </c>
      <c r="F83" s="12">
        <f>_xlfn.IFNA(INDEX('Data Singapore'!$A$8:$B$500,MATCH(DATE('Data graphs'!F$4,MONTH('Data graphs'!$A83),DAY('Data graphs'!$A83)),'Data Singapore'!$A$8:$A$500,0), MATCH('Data graphs'!$B$3,'Data Singapore'!$A$4:$B$4,0)),F82)</f>
        <v>17946</v>
      </c>
      <c r="G83" s="12" t="e">
        <f>_xlfn.IFNA(INDEX('Data Singapore'!$A$8:$B$500,MATCH(DATE('Data graphs'!G$4,MONTH('Data graphs'!$A83),DAY('Data graphs'!$A83)),'Data Singapore'!$A$8:$A$500,0), MATCH('Data graphs'!$B$3,'Data Singapore'!$A$4:$B$4,0)),G82)</f>
        <v>#N/A</v>
      </c>
      <c r="H83" s="12">
        <f t="shared" si="3"/>
        <v>17946</v>
      </c>
      <c r="I83" s="12">
        <f t="shared" si="4"/>
        <v>24652</v>
      </c>
      <c r="J83" s="12">
        <f t="shared" si="5"/>
        <v>6706</v>
      </c>
    </row>
    <row r="84" spans="1:10">
      <c r="A84" s="9">
        <v>45578</v>
      </c>
      <c r="B84" s="12">
        <f>_xlfn.IFNA(INDEX('Data Singapore'!$A$8:$B$500,MATCH(DATE('Data graphs'!B$4,MONTH('Data graphs'!$A84),DAY('Data graphs'!$A84)),'Data Singapore'!$A$8:$A$500,0), MATCH('Data graphs'!$B$3,'Data Singapore'!$A$4:$B$4,0)),B83)</f>
        <v>24652</v>
      </c>
      <c r="C84" s="12">
        <f>_xlfn.IFNA(INDEX('Data Singapore'!$A$8:$B$500,MATCH(DATE('Data graphs'!C$4,MONTH('Data graphs'!$A84),DAY('Data graphs'!$A84)),'Data Singapore'!$A$8:$A$500,0), MATCH('Data graphs'!$B$3,'Data Singapore'!$A$4:$B$4,0)),C83)</f>
        <v>21553</v>
      </c>
      <c r="D84" s="12">
        <f>_xlfn.IFNA(INDEX('Data Singapore'!$A$8:$B$500,MATCH(DATE('Data graphs'!D$4,MONTH('Data graphs'!$A84),DAY('Data graphs'!$A84)),'Data Singapore'!$A$8:$A$500,0), MATCH('Data graphs'!$B$3,'Data Singapore'!$A$4:$B$4,0)),D83)</f>
        <v>21040</v>
      </c>
      <c r="E84" s="12">
        <f>_xlfn.IFNA(INDEX('Data Singapore'!$A$8:$B$500,MATCH(DATE('Data graphs'!E$4,MONTH('Data graphs'!$A84),DAY('Data graphs'!$A84)),'Data Singapore'!$A$8:$A$500,0), MATCH('Data graphs'!$B$3,'Data Singapore'!$A$4:$B$4,0)),E83)</f>
        <v>19394</v>
      </c>
      <c r="F84" s="12">
        <f>_xlfn.IFNA(INDEX('Data Singapore'!$A$8:$B$500,MATCH(DATE('Data graphs'!F$4,MONTH('Data graphs'!$A84),DAY('Data graphs'!$A84)),'Data Singapore'!$A$8:$A$500,0), MATCH('Data graphs'!$B$3,'Data Singapore'!$A$4:$B$4,0)),F83)</f>
        <v>17946</v>
      </c>
      <c r="G84" s="12" t="e">
        <f>_xlfn.IFNA(INDEX('Data Singapore'!$A$8:$B$500,MATCH(DATE('Data graphs'!G$4,MONTH('Data graphs'!$A84),DAY('Data graphs'!$A84)),'Data Singapore'!$A$8:$A$500,0), MATCH('Data graphs'!$B$3,'Data Singapore'!$A$4:$B$4,0)),G83)</f>
        <v>#N/A</v>
      </c>
      <c r="H84" s="12">
        <f t="shared" si="3"/>
        <v>17946</v>
      </c>
      <c r="I84" s="12">
        <f t="shared" si="4"/>
        <v>24652</v>
      </c>
      <c r="J84" s="12">
        <f t="shared" si="5"/>
        <v>6706</v>
      </c>
    </row>
    <row r="85" spans="1:10">
      <c r="A85" s="9">
        <v>45577</v>
      </c>
      <c r="B85" s="12">
        <f>_xlfn.IFNA(INDEX('Data Singapore'!$A$8:$B$500,MATCH(DATE('Data graphs'!B$4,MONTH('Data graphs'!$A85),DAY('Data graphs'!$A85)),'Data Singapore'!$A$8:$A$500,0), MATCH('Data graphs'!$B$3,'Data Singapore'!$A$4:$B$4,0)),B84)</f>
        <v>24652</v>
      </c>
      <c r="C85" s="12">
        <f>_xlfn.IFNA(INDEX('Data Singapore'!$A$8:$B$500,MATCH(DATE('Data graphs'!C$4,MONTH('Data graphs'!$A85),DAY('Data graphs'!$A85)),'Data Singapore'!$A$8:$A$500,0), MATCH('Data graphs'!$B$3,'Data Singapore'!$A$4:$B$4,0)),C84)</f>
        <v>21553</v>
      </c>
      <c r="D85" s="12">
        <f>_xlfn.IFNA(INDEX('Data Singapore'!$A$8:$B$500,MATCH(DATE('Data graphs'!D$4,MONTH('Data graphs'!$A85),DAY('Data graphs'!$A85)),'Data Singapore'!$A$8:$A$500,0), MATCH('Data graphs'!$B$3,'Data Singapore'!$A$4:$B$4,0)),D84)</f>
        <v>20201</v>
      </c>
      <c r="E85" s="12">
        <f>_xlfn.IFNA(INDEX('Data Singapore'!$A$8:$B$500,MATCH(DATE('Data graphs'!E$4,MONTH('Data graphs'!$A85),DAY('Data graphs'!$A85)),'Data Singapore'!$A$8:$A$500,0), MATCH('Data graphs'!$B$3,'Data Singapore'!$A$4:$B$4,0)),E84)</f>
        <v>19394</v>
      </c>
      <c r="F85" s="12">
        <f>_xlfn.IFNA(INDEX('Data Singapore'!$A$8:$B$500,MATCH(DATE('Data graphs'!F$4,MONTH('Data graphs'!$A85),DAY('Data graphs'!$A85)),'Data Singapore'!$A$8:$A$500,0), MATCH('Data graphs'!$B$3,'Data Singapore'!$A$4:$B$4,0)),F84)</f>
        <v>17946</v>
      </c>
      <c r="G85" s="12" t="e">
        <f>_xlfn.IFNA(INDEX('Data Singapore'!$A$8:$B$500,MATCH(DATE('Data graphs'!G$4,MONTH('Data graphs'!$A85),DAY('Data graphs'!$A85)),'Data Singapore'!$A$8:$A$500,0), MATCH('Data graphs'!$B$3,'Data Singapore'!$A$4:$B$4,0)),G84)</f>
        <v>#N/A</v>
      </c>
      <c r="H85" s="12">
        <f t="shared" si="3"/>
        <v>17946</v>
      </c>
      <c r="I85" s="12">
        <f t="shared" si="4"/>
        <v>24652</v>
      </c>
      <c r="J85" s="12">
        <f t="shared" si="5"/>
        <v>6706</v>
      </c>
    </row>
    <row r="86" spans="1:10">
      <c r="A86" s="9">
        <v>45576</v>
      </c>
      <c r="B86" s="12">
        <f>_xlfn.IFNA(INDEX('Data Singapore'!$A$8:$B$500,MATCH(DATE('Data graphs'!B$4,MONTH('Data graphs'!$A86),DAY('Data graphs'!$A86)),'Data Singapore'!$A$8:$A$500,0), MATCH('Data graphs'!$B$3,'Data Singapore'!$A$4:$B$4,0)),B85)</f>
        <v>24652</v>
      </c>
      <c r="C86" s="12">
        <f>_xlfn.IFNA(INDEX('Data Singapore'!$A$8:$B$500,MATCH(DATE('Data graphs'!C$4,MONTH('Data graphs'!$A86),DAY('Data graphs'!$A86)),'Data Singapore'!$A$8:$A$500,0), MATCH('Data graphs'!$B$3,'Data Singapore'!$A$4:$B$4,0)),C85)</f>
        <v>21553</v>
      </c>
      <c r="D86" s="12">
        <f>_xlfn.IFNA(INDEX('Data Singapore'!$A$8:$B$500,MATCH(DATE('Data graphs'!D$4,MONTH('Data graphs'!$A86),DAY('Data graphs'!$A86)),'Data Singapore'!$A$8:$A$500,0), MATCH('Data graphs'!$B$3,'Data Singapore'!$A$4:$B$4,0)),D85)</f>
        <v>20201</v>
      </c>
      <c r="E86" s="12">
        <f>_xlfn.IFNA(INDEX('Data Singapore'!$A$8:$B$500,MATCH(DATE('Data graphs'!E$4,MONTH('Data graphs'!$A86),DAY('Data graphs'!$A86)),'Data Singapore'!$A$8:$A$500,0), MATCH('Data graphs'!$B$3,'Data Singapore'!$A$4:$B$4,0)),E85)</f>
        <v>17974</v>
      </c>
      <c r="F86" s="12">
        <f>_xlfn.IFNA(INDEX('Data Singapore'!$A$8:$B$500,MATCH(DATE('Data graphs'!F$4,MONTH('Data graphs'!$A86),DAY('Data graphs'!$A86)),'Data Singapore'!$A$8:$A$500,0), MATCH('Data graphs'!$B$3,'Data Singapore'!$A$4:$B$4,0)),F85)</f>
        <v>17946</v>
      </c>
      <c r="G86" s="12" t="e">
        <f>_xlfn.IFNA(INDEX('Data Singapore'!$A$8:$B$500,MATCH(DATE('Data graphs'!G$4,MONTH('Data graphs'!$A86),DAY('Data graphs'!$A86)),'Data Singapore'!$A$8:$A$500,0), MATCH('Data graphs'!$B$3,'Data Singapore'!$A$4:$B$4,0)),G85)</f>
        <v>#N/A</v>
      </c>
      <c r="H86" s="12">
        <f t="shared" si="3"/>
        <v>17946</v>
      </c>
      <c r="I86" s="12">
        <f t="shared" si="4"/>
        <v>24652</v>
      </c>
      <c r="J86" s="12">
        <f t="shared" si="5"/>
        <v>6706</v>
      </c>
    </row>
    <row r="87" spans="1:10">
      <c r="A87" s="9">
        <v>45575</v>
      </c>
      <c r="B87" s="12">
        <f>_xlfn.IFNA(INDEX('Data Singapore'!$A$8:$B$500,MATCH(DATE('Data graphs'!B$4,MONTH('Data graphs'!$A87),DAY('Data graphs'!$A87)),'Data Singapore'!$A$8:$A$500,0), MATCH('Data graphs'!$B$3,'Data Singapore'!$A$4:$B$4,0)),B86)</f>
        <v>24652</v>
      </c>
      <c r="C87" s="12">
        <f>_xlfn.IFNA(INDEX('Data Singapore'!$A$8:$B$500,MATCH(DATE('Data graphs'!C$4,MONTH('Data graphs'!$A87),DAY('Data graphs'!$A87)),'Data Singapore'!$A$8:$A$500,0), MATCH('Data graphs'!$B$3,'Data Singapore'!$A$4:$B$4,0)),C86)</f>
        <v>21553</v>
      </c>
      <c r="D87" s="12">
        <f>_xlfn.IFNA(INDEX('Data Singapore'!$A$8:$B$500,MATCH(DATE('Data graphs'!D$4,MONTH('Data graphs'!$A87),DAY('Data graphs'!$A87)),'Data Singapore'!$A$8:$A$500,0), MATCH('Data graphs'!$B$3,'Data Singapore'!$A$4:$B$4,0)),D86)</f>
        <v>20201</v>
      </c>
      <c r="E87" s="12">
        <f>_xlfn.IFNA(INDEX('Data Singapore'!$A$8:$B$500,MATCH(DATE('Data graphs'!E$4,MONTH('Data graphs'!$A87),DAY('Data graphs'!$A87)),'Data Singapore'!$A$8:$A$500,0), MATCH('Data graphs'!$B$3,'Data Singapore'!$A$4:$B$4,0)),E86)</f>
        <v>17974</v>
      </c>
      <c r="F87" s="12">
        <f>_xlfn.IFNA(INDEX('Data Singapore'!$A$8:$B$500,MATCH(DATE('Data graphs'!F$4,MONTH('Data graphs'!$A87),DAY('Data graphs'!$A87)),'Data Singapore'!$A$8:$A$500,0), MATCH('Data graphs'!$B$3,'Data Singapore'!$A$4:$B$4,0)),F86)</f>
        <v>17946</v>
      </c>
      <c r="G87" s="12" t="e">
        <f>_xlfn.IFNA(INDEX('Data Singapore'!$A$8:$B$500,MATCH(DATE('Data graphs'!G$4,MONTH('Data graphs'!$A87),DAY('Data graphs'!$A87)),'Data Singapore'!$A$8:$A$500,0), MATCH('Data graphs'!$B$3,'Data Singapore'!$A$4:$B$4,0)),G86)</f>
        <v>#N/A</v>
      </c>
      <c r="H87" s="12">
        <f t="shared" si="3"/>
        <v>17946</v>
      </c>
      <c r="I87" s="12">
        <f t="shared" si="4"/>
        <v>24652</v>
      </c>
      <c r="J87" s="12">
        <f t="shared" si="5"/>
        <v>6706</v>
      </c>
    </row>
    <row r="88" spans="1:10">
      <c r="A88" s="9">
        <v>45574</v>
      </c>
      <c r="B88" s="12">
        <f>_xlfn.IFNA(INDEX('Data Singapore'!$A$8:$B$500,MATCH(DATE('Data graphs'!B$4,MONTH('Data graphs'!$A88),DAY('Data graphs'!$A88)),'Data Singapore'!$A$8:$A$500,0), MATCH('Data graphs'!$B$3,'Data Singapore'!$A$4:$B$4,0)),B87)</f>
        <v>24652</v>
      </c>
      <c r="C88" s="12">
        <f>_xlfn.IFNA(INDEX('Data Singapore'!$A$8:$B$500,MATCH(DATE('Data graphs'!C$4,MONTH('Data graphs'!$A88),DAY('Data graphs'!$A88)),'Data Singapore'!$A$8:$A$500,0), MATCH('Data graphs'!$B$3,'Data Singapore'!$A$4:$B$4,0)),C87)</f>
        <v>21553</v>
      </c>
      <c r="D88" s="12">
        <f>_xlfn.IFNA(INDEX('Data Singapore'!$A$8:$B$500,MATCH(DATE('Data graphs'!D$4,MONTH('Data graphs'!$A88),DAY('Data graphs'!$A88)),'Data Singapore'!$A$8:$A$500,0), MATCH('Data graphs'!$B$3,'Data Singapore'!$A$4:$B$4,0)),D87)</f>
        <v>20201</v>
      </c>
      <c r="E88" s="12">
        <f>_xlfn.IFNA(INDEX('Data Singapore'!$A$8:$B$500,MATCH(DATE('Data graphs'!E$4,MONTH('Data graphs'!$A88),DAY('Data graphs'!$A88)),'Data Singapore'!$A$8:$A$500,0), MATCH('Data graphs'!$B$3,'Data Singapore'!$A$4:$B$4,0)),E87)</f>
        <v>17974</v>
      </c>
      <c r="F88" s="12">
        <f>_xlfn.IFNA(INDEX('Data Singapore'!$A$8:$B$500,MATCH(DATE('Data graphs'!F$4,MONTH('Data graphs'!$A88),DAY('Data graphs'!$A88)),'Data Singapore'!$A$8:$A$500,0), MATCH('Data graphs'!$B$3,'Data Singapore'!$A$4:$B$4,0)),F87)</f>
        <v>17585</v>
      </c>
      <c r="G88" s="12" t="e">
        <f>_xlfn.IFNA(INDEX('Data Singapore'!$A$8:$B$500,MATCH(DATE('Data graphs'!G$4,MONTH('Data graphs'!$A88),DAY('Data graphs'!$A88)),'Data Singapore'!$A$8:$A$500,0), MATCH('Data graphs'!$B$3,'Data Singapore'!$A$4:$B$4,0)),G87)</f>
        <v>#N/A</v>
      </c>
      <c r="H88" s="12">
        <f t="shared" si="3"/>
        <v>17585</v>
      </c>
      <c r="I88" s="12">
        <f t="shared" si="4"/>
        <v>24652</v>
      </c>
      <c r="J88" s="12">
        <f t="shared" si="5"/>
        <v>7067</v>
      </c>
    </row>
    <row r="89" spans="1:10">
      <c r="A89" s="9">
        <v>45573</v>
      </c>
      <c r="B89" s="12">
        <f>_xlfn.IFNA(INDEX('Data Singapore'!$A$8:$B$500,MATCH(DATE('Data graphs'!B$4,MONTH('Data graphs'!$A89),DAY('Data graphs'!$A89)),'Data Singapore'!$A$8:$A$500,0), MATCH('Data graphs'!$B$3,'Data Singapore'!$A$4:$B$4,0)),B88)</f>
        <v>24652</v>
      </c>
      <c r="C89" s="12">
        <f>_xlfn.IFNA(INDEX('Data Singapore'!$A$8:$B$500,MATCH(DATE('Data graphs'!C$4,MONTH('Data graphs'!$A89),DAY('Data graphs'!$A89)),'Data Singapore'!$A$8:$A$500,0), MATCH('Data graphs'!$B$3,'Data Singapore'!$A$4:$B$4,0)),C88)</f>
        <v>21553</v>
      </c>
      <c r="D89" s="12">
        <f>_xlfn.IFNA(INDEX('Data Singapore'!$A$8:$B$500,MATCH(DATE('Data graphs'!D$4,MONTH('Data graphs'!$A89),DAY('Data graphs'!$A89)),'Data Singapore'!$A$8:$A$500,0), MATCH('Data graphs'!$B$3,'Data Singapore'!$A$4:$B$4,0)),D88)</f>
        <v>20201</v>
      </c>
      <c r="E89" s="12">
        <f>_xlfn.IFNA(INDEX('Data Singapore'!$A$8:$B$500,MATCH(DATE('Data graphs'!E$4,MONTH('Data graphs'!$A89),DAY('Data graphs'!$A89)),'Data Singapore'!$A$8:$A$500,0), MATCH('Data graphs'!$B$3,'Data Singapore'!$A$4:$B$4,0)),E88)</f>
        <v>17974</v>
      </c>
      <c r="F89" s="12">
        <f>_xlfn.IFNA(INDEX('Data Singapore'!$A$8:$B$500,MATCH(DATE('Data graphs'!F$4,MONTH('Data graphs'!$A89),DAY('Data graphs'!$A89)),'Data Singapore'!$A$8:$A$500,0), MATCH('Data graphs'!$B$3,'Data Singapore'!$A$4:$B$4,0)),F88)</f>
        <v>17585</v>
      </c>
      <c r="G89" s="12" t="e">
        <f>_xlfn.IFNA(INDEX('Data Singapore'!$A$8:$B$500,MATCH(DATE('Data graphs'!G$4,MONTH('Data graphs'!$A89),DAY('Data graphs'!$A89)),'Data Singapore'!$A$8:$A$500,0), MATCH('Data graphs'!$B$3,'Data Singapore'!$A$4:$B$4,0)),G88)</f>
        <v>#N/A</v>
      </c>
      <c r="H89" s="12">
        <f t="shared" si="3"/>
        <v>17585</v>
      </c>
      <c r="I89" s="12">
        <f t="shared" si="4"/>
        <v>24652</v>
      </c>
      <c r="J89" s="12">
        <f t="shared" si="5"/>
        <v>7067</v>
      </c>
    </row>
    <row r="90" spans="1:10">
      <c r="A90" s="9">
        <v>45572</v>
      </c>
      <c r="B90" s="12">
        <f>_xlfn.IFNA(INDEX('Data Singapore'!$A$8:$B$500,MATCH(DATE('Data graphs'!B$4,MONTH('Data graphs'!$A90),DAY('Data graphs'!$A90)),'Data Singapore'!$A$8:$A$500,0), MATCH('Data graphs'!$B$3,'Data Singapore'!$A$4:$B$4,0)),B89)</f>
        <v>24237</v>
      </c>
      <c r="C90" s="12">
        <f>_xlfn.IFNA(INDEX('Data Singapore'!$A$8:$B$500,MATCH(DATE('Data graphs'!C$4,MONTH('Data graphs'!$A90),DAY('Data graphs'!$A90)),'Data Singapore'!$A$8:$A$500,0), MATCH('Data graphs'!$B$3,'Data Singapore'!$A$4:$B$4,0)),C89)</f>
        <v>21553</v>
      </c>
      <c r="D90" s="12">
        <f>_xlfn.IFNA(INDEX('Data Singapore'!$A$8:$B$500,MATCH(DATE('Data graphs'!D$4,MONTH('Data graphs'!$A90),DAY('Data graphs'!$A90)),'Data Singapore'!$A$8:$A$500,0), MATCH('Data graphs'!$B$3,'Data Singapore'!$A$4:$B$4,0)),D89)</f>
        <v>20201</v>
      </c>
      <c r="E90" s="12">
        <f>_xlfn.IFNA(INDEX('Data Singapore'!$A$8:$B$500,MATCH(DATE('Data graphs'!E$4,MONTH('Data graphs'!$A90),DAY('Data graphs'!$A90)),'Data Singapore'!$A$8:$A$500,0), MATCH('Data graphs'!$B$3,'Data Singapore'!$A$4:$B$4,0)),E89)</f>
        <v>17974</v>
      </c>
      <c r="F90" s="12">
        <f>_xlfn.IFNA(INDEX('Data Singapore'!$A$8:$B$500,MATCH(DATE('Data graphs'!F$4,MONTH('Data graphs'!$A90),DAY('Data graphs'!$A90)),'Data Singapore'!$A$8:$A$500,0), MATCH('Data graphs'!$B$3,'Data Singapore'!$A$4:$B$4,0)),F89)</f>
        <v>17585</v>
      </c>
      <c r="G90" s="12" t="e">
        <f>_xlfn.IFNA(INDEX('Data Singapore'!$A$8:$B$500,MATCH(DATE('Data graphs'!G$4,MONTH('Data graphs'!$A90),DAY('Data graphs'!$A90)),'Data Singapore'!$A$8:$A$500,0), MATCH('Data graphs'!$B$3,'Data Singapore'!$A$4:$B$4,0)),G89)</f>
        <v>#N/A</v>
      </c>
      <c r="H90" s="12">
        <f t="shared" si="3"/>
        <v>17585</v>
      </c>
      <c r="I90" s="12">
        <f t="shared" si="4"/>
        <v>24237</v>
      </c>
      <c r="J90" s="12">
        <f t="shared" si="5"/>
        <v>6652</v>
      </c>
    </row>
    <row r="91" spans="1:10">
      <c r="A91" s="9">
        <v>45571</v>
      </c>
      <c r="B91" s="12">
        <f>_xlfn.IFNA(INDEX('Data Singapore'!$A$8:$B$500,MATCH(DATE('Data graphs'!B$4,MONTH('Data graphs'!$A91),DAY('Data graphs'!$A91)),'Data Singapore'!$A$8:$A$500,0), MATCH('Data graphs'!$B$3,'Data Singapore'!$A$4:$B$4,0)),B90)</f>
        <v>24237</v>
      </c>
      <c r="C91" s="12">
        <f>_xlfn.IFNA(INDEX('Data Singapore'!$A$8:$B$500,MATCH(DATE('Data graphs'!C$4,MONTH('Data graphs'!$A91),DAY('Data graphs'!$A91)),'Data Singapore'!$A$8:$A$500,0), MATCH('Data graphs'!$B$3,'Data Singapore'!$A$4:$B$4,0)),C90)</f>
        <v>20787</v>
      </c>
      <c r="D91" s="12">
        <f>_xlfn.IFNA(INDEX('Data Singapore'!$A$8:$B$500,MATCH(DATE('Data graphs'!D$4,MONTH('Data graphs'!$A91),DAY('Data graphs'!$A91)),'Data Singapore'!$A$8:$A$500,0), MATCH('Data graphs'!$B$3,'Data Singapore'!$A$4:$B$4,0)),D90)</f>
        <v>20201</v>
      </c>
      <c r="E91" s="12">
        <f>_xlfn.IFNA(INDEX('Data Singapore'!$A$8:$B$500,MATCH(DATE('Data graphs'!E$4,MONTH('Data graphs'!$A91),DAY('Data graphs'!$A91)),'Data Singapore'!$A$8:$A$500,0), MATCH('Data graphs'!$B$3,'Data Singapore'!$A$4:$B$4,0)),E90)</f>
        <v>17974</v>
      </c>
      <c r="F91" s="12">
        <f>_xlfn.IFNA(INDEX('Data Singapore'!$A$8:$B$500,MATCH(DATE('Data graphs'!F$4,MONTH('Data graphs'!$A91),DAY('Data graphs'!$A91)),'Data Singapore'!$A$8:$A$500,0), MATCH('Data graphs'!$B$3,'Data Singapore'!$A$4:$B$4,0)),F90)</f>
        <v>17585</v>
      </c>
      <c r="G91" s="12" t="e">
        <f>_xlfn.IFNA(INDEX('Data Singapore'!$A$8:$B$500,MATCH(DATE('Data graphs'!G$4,MONTH('Data graphs'!$A91),DAY('Data graphs'!$A91)),'Data Singapore'!$A$8:$A$500,0), MATCH('Data graphs'!$B$3,'Data Singapore'!$A$4:$B$4,0)),G90)</f>
        <v>#N/A</v>
      </c>
      <c r="H91" s="12">
        <f t="shared" si="3"/>
        <v>17585</v>
      </c>
      <c r="I91" s="12">
        <f t="shared" si="4"/>
        <v>24237</v>
      </c>
      <c r="J91" s="12">
        <f t="shared" si="5"/>
        <v>6652</v>
      </c>
    </row>
    <row r="92" spans="1:10">
      <c r="A92" s="9">
        <v>45570</v>
      </c>
      <c r="B92" s="12">
        <f>_xlfn.IFNA(INDEX('Data Singapore'!$A$8:$B$500,MATCH(DATE('Data graphs'!B$4,MONTH('Data graphs'!$A92),DAY('Data graphs'!$A92)),'Data Singapore'!$A$8:$A$500,0), MATCH('Data graphs'!$B$3,'Data Singapore'!$A$4:$B$4,0)),B91)</f>
        <v>24237</v>
      </c>
      <c r="C92" s="12">
        <f>_xlfn.IFNA(INDEX('Data Singapore'!$A$8:$B$500,MATCH(DATE('Data graphs'!C$4,MONTH('Data graphs'!$A92),DAY('Data graphs'!$A92)),'Data Singapore'!$A$8:$A$500,0), MATCH('Data graphs'!$B$3,'Data Singapore'!$A$4:$B$4,0)),C91)</f>
        <v>20787</v>
      </c>
      <c r="D92" s="12">
        <f>_xlfn.IFNA(INDEX('Data Singapore'!$A$8:$B$500,MATCH(DATE('Data graphs'!D$4,MONTH('Data graphs'!$A92),DAY('Data graphs'!$A92)),'Data Singapore'!$A$8:$A$500,0), MATCH('Data graphs'!$B$3,'Data Singapore'!$A$4:$B$4,0)),D91)</f>
        <v>22899</v>
      </c>
      <c r="E92" s="12">
        <f>_xlfn.IFNA(INDEX('Data Singapore'!$A$8:$B$500,MATCH(DATE('Data graphs'!E$4,MONTH('Data graphs'!$A92),DAY('Data graphs'!$A92)),'Data Singapore'!$A$8:$A$500,0), MATCH('Data graphs'!$B$3,'Data Singapore'!$A$4:$B$4,0)),E91)</f>
        <v>17974</v>
      </c>
      <c r="F92" s="12">
        <f>_xlfn.IFNA(INDEX('Data Singapore'!$A$8:$B$500,MATCH(DATE('Data graphs'!F$4,MONTH('Data graphs'!$A92),DAY('Data graphs'!$A92)),'Data Singapore'!$A$8:$A$500,0), MATCH('Data graphs'!$B$3,'Data Singapore'!$A$4:$B$4,0)),F91)</f>
        <v>17585</v>
      </c>
      <c r="G92" s="12" t="e">
        <f>_xlfn.IFNA(INDEX('Data Singapore'!$A$8:$B$500,MATCH(DATE('Data graphs'!G$4,MONTH('Data graphs'!$A92),DAY('Data graphs'!$A92)),'Data Singapore'!$A$8:$A$500,0), MATCH('Data graphs'!$B$3,'Data Singapore'!$A$4:$B$4,0)),G91)</f>
        <v>#N/A</v>
      </c>
      <c r="H92" s="12">
        <f t="shared" si="3"/>
        <v>17585</v>
      </c>
      <c r="I92" s="12">
        <f t="shared" si="4"/>
        <v>24237</v>
      </c>
      <c r="J92" s="12">
        <f t="shared" si="5"/>
        <v>6652</v>
      </c>
    </row>
    <row r="93" spans="1:10">
      <c r="A93" s="9">
        <v>45569</v>
      </c>
      <c r="B93" s="12">
        <f>_xlfn.IFNA(INDEX('Data Singapore'!$A$8:$B$500,MATCH(DATE('Data graphs'!B$4,MONTH('Data graphs'!$A93),DAY('Data graphs'!$A93)),'Data Singapore'!$A$8:$A$500,0), MATCH('Data graphs'!$B$3,'Data Singapore'!$A$4:$B$4,0)),B92)</f>
        <v>24237</v>
      </c>
      <c r="C93" s="12">
        <f>_xlfn.IFNA(INDEX('Data Singapore'!$A$8:$B$500,MATCH(DATE('Data graphs'!C$4,MONTH('Data graphs'!$A93),DAY('Data graphs'!$A93)),'Data Singapore'!$A$8:$A$500,0), MATCH('Data graphs'!$B$3,'Data Singapore'!$A$4:$B$4,0)),C92)</f>
        <v>20787</v>
      </c>
      <c r="D93" s="12">
        <f>_xlfn.IFNA(INDEX('Data Singapore'!$A$8:$B$500,MATCH(DATE('Data graphs'!D$4,MONTH('Data graphs'!$A93),DAY('Data graphs'!$A93)),'Data Singapore'!$A$8:$A$500,0), MATCH('Data graphs'!$B$3,'Data Singapore'!$A$4:$B$4,0)),D92)</f>
        <v>22899</v>
      </c>
      <c r="E93" s="12">
        <f>_xlfn.IFNA(INDEX('Data Singapore'!$A$8:$B$500,MATCH(DATE('Data graphs'!E$4,MONTH('Data graphs'!$A93),DAY('Data graphs'!$A93)),'Data Singapore'!$A$8:$A$500,0), MATCH('Data graphs'!$B$3,'Data Singapore'!$A$4:$B$4,0)),E92)</f>
        <v>19373</v>
      </c>
      <c r="F93" s="12">
        <f>_xlfn.IFNA(INDEX('Data Singapore'!$A$8:$B$500,MATCH(DATE('Data graphs'!F$4,MONTH('Data graphs'!$A93),DAY('Data graphs'!$A93)),'Data Singapore'!$A$8:$A$500,0), MATCH('Data graphs'!$B$3,'Data Singapore'!$A$4:$B$4,0)),F92)</f>
        <v>17585</v>
      </c>
      <c r="G93" s="12" t="e">
        <f>_xlfn.IFNA(INDEX('Data Singapore'!$A$8:$B$500,MATCH(DATE('Data graphs'!G$4,MONTH('Data graphs'!$A93),DAY('Data graphs'!$A93)),'Data Singapore'!$A$8:$A$500,0), MATCH('Data graphs'!$B$3,'Data Singapore'!$A$4:$B$4,0)),G92)</f>
        <v>#N/A</v>
      </c>
      <c r="H93" s="12">
        <f t="shared" si="3"/>
        <v>17585</v>
      </c>
      <c r="I93" s="12">
        <f t="shared" si="4"/>
        <v>24237</v>
      </c>
      <c r="J93" s="12">
        <f t="shared" si="5"/>
        <v>6652</v>
      </c>
    </row>
    <row r="94" spans="1:10">
      <c r="A94" s="9">
        <v>45568</v>
      </c>
      <c r="B94" s="12">
        <f>_xlfn.IFNA(INDEX('Data Singapore'!$A$8:$B$500,MATCH(DATE('Data graphs'!B$4,MONTH('Data graphs'!$A94),DAY('Data graphs'!$A94)),'Data Singapore'!$A$8:$A$500,0), MATCH('Data graphs'!$B$3,'Data Singapore'!$A$4:$B$4,0)),B93)</f>
        <v>24237</v>
      </c>
      <c r="C94" s="12">
        <f>_xlfn.IFNA(INDEX('Data Singapore'!$A$8:$B$500,MATCH(DATE('Data graphs'!C$4,MONTH('Data graphs'!$A94),DAY('Data graphs'!$A94)),'Data Singapore'!$A$8:$A$500,0), MATCH('Data graphs'!$B$3,'Data Singapore'!$A$4:$B$4,0)),C93)</f>
        <v>20787</v>
      </c>
      <c r="D94" s="12">
        <f>_xlfn.IFNA(INDEX('Data Singapore'!$A$8:$B$500,MATCH(DATE('Data graphs'!D$4,MONTH('Data graphs'!$A94),DAY('Data graphs'!$A94)),'Data Singapore'!$A$8:$A$500,0), MATCH('Data graphs'!$B$3,'Data Singapore'!$A$4:$B$4,0)),D93)</f>
        <v>22899</v>
      </c>
      <c r="E94" s="12">
        <f>_xlfn.IFNA(INDEX('Data Singapore'!$A$8:$B$500,MATCH(DATE('Data graphs'!E$4,MONTH('Data graphs'!$A94),DAY('Data graphs'!$A94)),'Data Singapore'!$A$8:$A$500,0), MATCH('Data graphs'!$B$3,'Data Singapore'!$A$4:$B$4,0)),E93)</f>
        <v>19373</v>
      </c>
      <c r="F94" s="12">
        <f>_xlfn.IFNA(INDEX('Data Singapore'!$A$8:$B$500,MATCH(DATE('Data graphs'!F$4,MONTH('Data graphs'!$A94),DAY('Data graphs'!$A94)),'Data Singapore'!$A$8:$A$500,0), MATCH('Data graphs'!$B$3,'Data Singapore'!$A$4:$B$4,0)),F93)</f>
        <v>17585</v>
      </c>
      <c r="G94" s="12" t="e">
        <f>_xlfn.IFNA(INDEX('Data Singapore'!$A$8:$B$500,MATCH(DATE('Data graphs'!G$4,MONTH('Data graphs'!$A94),DAY('Data graphs'!$A94)),'Data Singapore'!$A$8:$A$500,0), MATCH('Data graphs'!$B$3,'Data Singapore'!$A$4:$B$4,0)),G93)</f>
        <v>#N/A</v>
      </c>
      <c r="H94" s="12">
        <f t="shared" si="3"/>
        <v>17585</v>
      </c>
      <c r="I94" s="12">
        <f t="shared" si="4"/>
        <v>24237</v>
      </c>
      <c r="J94" s="12">
        <f t="shared" si="5"/>
        <v>6652</v>
      </c>
    </row>
    <row r="95" spans="1:10">
      <c r="A95" s="9">
        <v>45567</v>
      </c>
      <c r="B95" s="12">
        <f>_xlfn.IFNA(INDEX('Data Singapore'!$A$8:$B$500,MATCH(DATE('Data graphs'!B$4,MONTH('Data graphs'!$A95),DAY('Data graphs'!$A95)),'Data Singapore'!$A$8:$A$500,0), MATCH('Data graphs'!$B$3,'Data Singapore'!$A$4:$B$4,0)),B94)</f>
        <v>24237</v>
      </c>
      <c r="C95" s="12">
        <f>_xlfn.IFNA(INDEX('Data Singapore'!$A$8:$B$500,MATCH(DATE('Data graphs'!C$4,MONTH('Data graphs'!$A95),DAY('Data graphs'!$A95)),'Data Singapore'!$A$8:$A$500,0), MATCH('Data graphs'!$B$3,'Data Singapore'!$A$4:$B$4,0)),C94)</f>
        <v>20787</v>
      </c>
      <c r="D95" s="12">
        <f>_xlfn.IFNA(INDEX('Data Singapore'!$A$8:$B$500,MATCH(DATE('Data graphs'!D$4,MONTH('Data graphs'!$A95),DAY('Data graphs'!$A95)),'Data Singapore'!$A$8:$A$500,0), MATCH('Data graphs'!$B$3,'Data Singapore'!$A$4:$B$4,0)),D94)</f>
        <v>22899</v>
      </c>
      <c r="E95" s="12">
        <f>_xlfn.IFNA(INDEX('Data Singapore'!$A$8:$B$500,MATCH(DATE('Data graphs'!E$4,MONTH('Data graphs'!$A95),DAY('Data graphs'!$A95)),'Data Singapore'!$A$8:$A$500,0), MATCH('Data graphs'!$B$3,'Data Singapore'!$A$4:$B$4,0)),E94)</f>
        <v>19373</v>
      </c>
      <c r="F95" s="12">
        <f>_xlfn.IFNA(INDEX('Data Singapore'!$A$8:$B$500,MATCH(DATE('Data graphs'!F$4,MONTH('Data graphs'!$A95),DAY('Data graphs'!$A95)),'Data Singapore'!$A$8:$A$500,0), MATCH('Data graphs'!$B$3,'Data Singapore'!$A$4:$B$4,0)),F94)</f>
        <v>16758</v>
      </c>
      <c r="G95" s="12" t="e">
        <f>_xlfn.IFNA(INDEX('Data Singapore'!$A$8:$B$500,MATCH(DATE('Data graphs'!G$4,MONTH('Data graphs'!$A95),DAY('Data graphs'!$A95)),'Data Singapore'!$A$8:$A$500,0), MATCH('Data graphs'!$B$3,'Data Singapore'!$A$4:$B$4,0)),G94)</f>
        <v>#N/A</v>
      </c>
      <c r="H95" s="12">
        <f t="shared" si="3"/>
        <v>16758</v>
      </c>
      <c r="I95" s="12">
        <f t="shared" si="4"/>
        <v>24237</v>
      </c>
      <c r="J95" s="12">
        <f t="shared" si="5"/>
        <v>7479</v>
      </c>
    </row>
    <row r="96" spans="1:10">
      <c r="A96" s="9">
        <v>45566</v>
      </c>
      <c r="B96" s="12">
        <f>_xlfn.IFNA(INDEX('Data Singapore'!$A$8:$B$500,MATCH(DATE('Data graphs'!B$4,MONTH('Data graphs'!$A96),DAY('Data graphs'!$A96)),'Data Singapore'!$A$8:$A$500,0), MATCH('Data graphs'!$B$3,'Data Singapore'!$A$4:$B$4,0)),B95)</f>
        <v>24237</v>
      </c>
      <c r="C96" s="12">
        <f>_xlfn.IFNA(INDEX('Data Singapore'!$A$8:$B$500,MATCH(DATE('Data graphs'!C$4,MONTH('Data graphs'!$A96),DAY('Data graphs'!$A96)),'Data Singapore'!$A$8:$A$500,0), MATCH('Data graphs'!$B$3,'Data Singapore'!$A$4:$B$4,0)),C95)</f>
        <v>20787</v>
      </c>
      <c r="D96" s="12">
        <f>_xlfn.IFNA(INDEX('Data Singapore'!$A$8:$B$500,MATCH(DATE('Data graphs'!D$4,MONTH('Data graphs'!$A96),DAY('Data graphs'!$A96)),'Data Singapore'!$A$8:$A$500,0), MATCH('Data graphs'!$B$3,'Data Singapore'!$A$4:$B$4,0)),D95)</f>
        <v>22899</v>
      </c>
      <c r="E96" s="12">
        <f>_xlfn.IFNA(INDEX('Data Singapore'!$A$8:$B$500,MATCH(DATE('Data graphs'!E$4,MONTH('Data graphs'!$A96),DAY('Data graphs'!$A96)),'Data Singapore'!$A$8:$A$500,0), MATCH('Data graphs'!$B$3,'Data Singapore'!$A$4:$B$4,0)),E95)</f>
        <v>19373</v>
      </c>
      <c r="F96" s="12">
        <f>_xlfn.IFNA(INDEX('Data Singapore'!$A$8:$B$500,MATCH(DATE('Data graphs'!F$4,MONTH('Data graphs'!$A96),DAY('Data graphs'!$A96)),'Data Singapore'!$A$8:$A$500,0), MATCH('Data graphs'!$B$3,'Data Singapore'!$A$4:$B$4,0)),F95)</f>
        <v>16758</v>
      </c>
      <c r="G96" s="12" t="e">
        <f>_xlfn.IFNA(INDEX('Data Singapore'!$A$8:$B$500,MATCH(DATE('Data graphs'!G$4,MONTH('Data graphs'!$A96),DAY('Data graphs'!$A96)),'Data Singapore'!$A$8:$A$500,0), MATCH('Data graphs'!$B$3,'Data Singapore'!$A$4:$B$4,0)),G95)</f>
        <v>#N/A</v>
      </c>
      <c r="H96" s="12">
        <f t="shared" si="3"/>
        <v>16758</v>
      </c>
      <c r="I96" s="12">
        <f t="shared" si="4"/>
        <v>24237</v>
      </c>
      <c r="J96" s="12">
        <f t="shared" si="5"/>
        <v>7479</v>
      </c>
    </row>
    <row r="97" spans="1:10">
      <c r="A97" s="9">
        <v>45565</v>
      </c>
      <c r="B97" s="12">
        <f>_xlfn.IFNA(INDEX('Data Singapore'!$A$8:$B$500,MATCH(DATE('Data graphs'!B$4,MONTH('Data graphs'!$A97),DAY('Data graphs'!$A97)),'Data Singapore'!$A$8:$A$500,0), MATCH('Data graphs'!$B$3,'Data Singapore'!$A$4:$B$4,0)),B96)</f>
        <v>24047</v>
      </c>
      <c r="C97" s="12">
        <f>_xlfn.IFNA(INDEX('Data Singapore'!$A$8:$B$500,MATCH(DATE('Data graphs'!C$4,MONTH('Data graphs'!$A97),DAY('Data graphs'!$A97)),'Data Singapore'!$A$8:$A$500,0), MATCH('Data graphs'!$B$3,'Data Singapore'!$A$4:$B$4,0)),C96)</f>
        <v>20787</v>
      </c>
      <c r="D97" s="12">
        <f>_xlfn.IFNA(INDEX('Data Singapore'!$A$8:$B$500,MATCH(DATE('Data graphs'!D$4,MONTH('Data graphs'!$A97),DAY('Data graphs'!$A97)),'Data Singapore'!$A$8:$A$500,0), MATCH('Data graphs'!$B$3,'Data Singapore'!$A$4:$B$4,0)),D96)</f>
        <v>22899</v>
      </c>
      <c r="E97" s="12">
        <f>_xlfn.IFNA(INDEX('Data Singapore'!$A$8:$B$500,MATCH(DATE('Data graphs'!E$4,MONTH('Data graphs'!$A97),DAY('Data graphs'!$A97)),'Data Singapore'!$A$8:$A$500,0), MATCH('Data graphs'!$B$3,'Data Singapore'!$A$4:$B$4,0)),E96)</f>
        <v>19373</v>
      </c>
      <c r="F97" s="12">
        <f>_xlfn.IFNA(INDEX('Data Singapore'!$A$8:$B$500,MATCH(DATE('Data graphs'!F$4,MONTH('Data graphs'!$A97),DAY('Data graphs'!$A97)),'Data Singapore'!$A$8:$A$500,0), MATCH('Data graphs'!$B$3,'Data Singapore'!$A$4:$B$4,0)),F96)</f>
        <v>16758</v>
      </c>
      <c r="G97" s="12" t="e">
        <f>_xlfn.IFNA(INDEX('Data Singapore'!$A$8:$B$500,MATCH(DATE('Data graphs'!G$4,MONTH('Data graphs'!$A97),DAY('Data graphs'!$A97)),'Data Singapore'!$A$8:$A$500,0), MATCH('Data graphs'!$B$3,'Data Singapore'!$A$4:$B$4,0)),G96)</f>
        <v>#N/A</v>
      </c>
      <c r="H97" s="12">
        <f t="shared" si="3"/>
        <v>16758</v>
      </c>
      <c r="I97" s="12">
        <f t="shared" si="4"/>
        <v>24047</v>
      </c>
      <c r="J97" s="12">
        <f t="shared" si="5"/>
        <v>7289</v>
      </c>
    </row>
    <row r="98" spans="1:10">
      <c r="A98" s="9">
        <v>45564</v>
      </c>
      <c r="B98" s="12">
        <f>_xlfn.IFNA(INDEX('Data Singapore'!$A$8:$B$500,MATCH(DATE('Data graphs'!B$4,MONTH('Data graphs'!$A98),DAY('Data graphs'!$A98)),'Data Singapore'!$A$8:$A$500,0), MATCH('Data graphs'!$B$3,'Data Singapore'!$A$4:$B$4,0)),B97)</f>
        <v>24047</v>
      </c>
      <c r="C98" s="12">
        <f>_xlfn.IFNA(INDEX('Data Singapore'!$A$8:$B$500,MATCH(DATE('Data graphs'!C$4,MONTH('Data graphs'!$A98),DAY('Data graphs'!$A98)),'Data Singapore'!$A$8:$A$500,0), MATCH('Data graphs'!$B$3,'Data Singapore'!$A$4:$B$4,0)),C97)</f>
        <v>18730</v>
      </c>
      <c r="D98" s="12">
        <f>_xlfn.IFNA(INDEX('Data Singapore'!$A$8:$B$500,MATCH(DATE('Data graphs'!D$4,MONTH('Data graphs'!$A98),DAY('Data graphs'!$A98)),'Data Singapore'!$A$8:$A$500,0), MATCH('Data graphs'!$B$3,'Data Singapore'!$A$4:$B$4,0)),D97)</f>
        <v>22899</v>
      </c>
      <c r="E98" s="12">
        <f>_xlfn.IFNA(INDEX('Data Singapore'!$A$8:$B$500,MATCH(DATE('Data graphs'!E$4,MONTH('Data graphs'!$A98),DAY('Data graphs'!$A98)),'Data Singapore'!$A$8:$A$500,0), MATCH('Data graphs'!$B$3,'Data Singapore'!$A$4:$B$4,0)),E97)</f>
        <v>19373</v>
      </c>
      <c r="F98" s="12">
        <f>_xlfn.IFNA(INDEX('Data Singapore'!$A$8:$B$500,MATCH(DATE('Data graphs'!F$4,MONTH('Data graphs'!$A98),DAY('Data graphs'!$A98)),'Data Singapore'!$A$8:$A$500,0), MATCH('Data graphs'!$B$3,'Data Singapore'!$A$4:$B$4,0)),F97)</f>
        <v>16758</v>
      </c>
      <c r="G98" s="12" t="e">
        <f>_xlfn.IFNA(INDEX('Data Singapore'!$A$8:$B$500,MATCH(DATE('Data graphs'!G$4,MONTH('Data graphs'!$A98),DAY('Data graphs'!$A98)),'Data Singapore'!$A$8:$A$500,0), MATCH('Data graphs'!$B$3,'Data Singapore'!$A$4:$B$4,0)),G97)</f>
        <v>#N/A</v>
      </c>
      <c r="H98" s="12">
        <f t="shared" si="3"/>
        <v>16758</v>
      </c>
      <c r="I98" s="12">
        <f t="shared" si="4"/>
        <v>24047</v>
      </c>
      <c r="J98" s="12">
        <f t="shared" si="5"/>
        <v>7289</v>
      </c>
    </row>
    <row r="99" spans="1:10">
      <c r="A99" s="9">
        <v>45563</v>
      </c>
      <c r="B99" s="12">
        <f>_xlfn.IFNA(INDEX('Data Singapore'!$A$8:$B$500,MATCH(DATE('Data graphs'!B$4,MONTH('Data graphs'!$A99),DAY('Data graphs'!$A99)),'Data Singapore'!$A$8:$A$500,0), MATCH('Data graphs'!$B$3,'Data Singapore'!$A$4:$B$4,0)),B98)</f>
        <v>24047</v>
      </c>
      <c r="C99" s="12">
        <f>_xlfn.IFNA(INDEX('Data Singapore'!$A$8:$B$500,MATCH(DATE('Data graphs'!C$4,MONTH('Data graphs'!$A99),DAY('Data graphs'!$A99)),'Data Singapore'!$A$8:$A$500,0), MATCH('Data graphs'!$B$3,'Data Singapore'!$A$4:$B$4,0)),C98)</f>
        <v>18730</v>
      </c>
      <c r="D99" s="12">
        <f>_xlfn.IFNA(INDEX('Data Singapore'!$A$8:$B$500,MATCH(DATE('Data graphs'!D$4,MONTH('Data graphs'!$A99),DAY('Data graphs'!$A99)),'Data Singapore'!$A$8:$A$500,0), MATCH('Data graphs'!$B$3,'Data Singapore'!$A$4:$B$4,0)),D98)</f>
        <v>22331</v>
      </c>
      <c r="E99" s="12">
        <f>_xlfn.IFNA(INDEX('Data Singapore'!$A$8:$B$500,MATCH(DATE('Data graphs'!E$4,MONTH('Data graphs'!$A99),DAY('Data graphs'!$A99)),'Data Singapore'!$A$8:$A$500,0), MATCH('Data graphs'!$B$3,'Data Singapore'!$A$4:$B$4,0)),E98)</f>
        <v>19373</v>
      </c>
      <c r="F99" s="12">
        <f>_xlfn.IFNA(INDEX('Data Singapore'!$A$8:$B$500,MATCH(DATE('Data graphs'!F$4,MONTH('Data graphs'!$A99),DAY('Data graphs'!$A99)),'Data Singapore'!$A$8:$A$500,0), MATCH('Data graphs'!$B$3,'Data Singapore'!$A$4:$B$4,0)),F98)</f>
        <v>16758</v>
      </c>
      <c r="G99" s="12" t="e">
        <f>_xlfn.IFNA(INDEX('Data Singapore'!$A$8:$B$500,MATCH(DATE('Data graphs'!G$4,MONTH('Data graphs'!$A99),DAY('Data graphs'!$A99)),'Data Singapore'!$A$8:$A$500,0), MATCH('Data graphs'!$B$3,'Data Singapore'!$A$4:$B$4,0)),G98)</f>
        <v>#N/A</v>
      </c>
      <c r="H99" s="12">
        <f t="shared" si="3"/>
        <v>16758</v>
      </c>
      <c r="I99" s="12">
        <f t="shared" si="4"/>
        <v>24047</v>
      </c>
      <c r="J99" s="12">
        <f t="shared" si="5"/>
        <v>7289</v>
      </c>
    </row>
    <row r="100" spans="1:10">
      <c r="A100" s="9">
        <v>45562</v>
      </c>
      <c r="B100" s="12">
        <f>_xlfn.IFNA(INDEX('Data Singapore'!$A$8:$B$500,MATCH(DATE('Data graphs'!B$4,MONTH('Data graphs'!$A100),DAY('Data graphs'!$A100)),'Data Singapore'!$A$8:$A$500,0), MATCH('Data graphs'!$B$3,'Data Singapore'!$A$4:$B$4,0)),B99)</f>
        <v>24047</v>
      </c>
      <c r="C100" s="12">
        <f>_xlfn.IFNA(INDEX('Data Singapore'!$A$8:$B$500,MATCH(DATE('Data graphs'!C$4,MONTH('Data graphs'!$A100),DAY('Data graphs'!$A100)),'Data Singapore'!$A$8:$A$500,0), MATCH('Data graphs'!$B$3,'Data Singapore'!$A$4:$B$4,0)),C99)</f>
        <v>18730</v>
      </c>
      <c r="D100" s="12">
        <f>_xlfn.IFNA(INDEX('Data Singapore'!$A$8:$B$500,MATCH(DATE('Data graphs'!D$4,MONTH('Data graphs'!$A100),DAY('Data graphs'!$A100)),'Data Singapore'!$A$8:$A$500,0), MATCH('Data graphs'!$B$3,'Data Singapore'!$A$4:$B$4,0)),D99)</f>
        <v>22331</v>
      </c>
      <c r="E100" s="12">
        <f>_xlfn.IFNA(INDEX('Data Singapore'!$A$8:$B$500,MATCH(DATE('Data graphs'!E$4,MONTH('Data graphs'!$A100),DAY('Data graphs'!$A100)),'Data Singapore'!$A$8:$A$500,0), MATCH('Data graphs'!$B$3,'Data Singapore'!$A$4:$B$4,0)),E99)</f>
        <v>19774</v>
      </c>
      <c r="F100" s="12">
        <f>_xlfn.IFNA(INDEX('Data Singapore'!$A$8:$B$500,MATCH(DATE('Data graphs'!F$4,MONTH('Data graphs'!$A100),DAY('Data graphs'!$A100)),'Data Singapore'!$A$8:$A$500,0), MATCH('Data graphs'!$B$3,'Data Singapore'!$A$4:$B$4,0)),F99)</f>
        <v>16758</v>
      </c>
      <c r="G100" s="12" t="e">
        <f>_xlfn.IFNA(INDEX('Data Singapore'!$A$8:$B$500,MATCH(DATE('Data graphs'!G$4,MONTH('Data graphs'!$A100),DAY('Data graphs'!$A100)),'Data Singapore'!$A$8:$A$500,0), MATCH('Data graphs'!$B$3,'Data Singapore'!$A$4:$B$4,0)),G99)</f>
        <v>#N/A</v>
      </c>
      <c r="H100" s="12">
        <f t="shared" si="3"/>
        <v>16758</v>
      </c>
      <c r="I100" s="12">
        <f t="shared" si="4"/>
        <v>24047</v>
      </c>
      <c r="J100" s="12">
        <f t="shared" si="5"/>
        <v>7289</v>
      </c>
    </row>
    <row r="101" spans="1:10">
      <c r="A101" s="9">
        <v>45561</v>
      </c>
      <c r="B101" s="12">
        <f>_xlfn.IFNA(INDEX('Data Singapore'!$A$8:$B$500,MATCH(DATE('Data graphs'!B$4,MONTH('Data graphs'!$A101),DAY('Data graphs'!$A101)),'Data Singapore'!$A$8:$A$500,0), MATCH('Data graphs'!$B$3,'Data Singapore'!$A$4:$B$4,0)),B100)</f>
        <v>24047</v>
      </c>
      <c r="C101" s="12">
        <f>_xlfn.IFNA(INDEX('Data Singapore'!$A$8:$B$500,MATCH(DATE('Data graphs'!C$4,MONTH('Data graphs'!$A101),DAY('Data graphs'!$A101)),'Data Singapore'!$A$8:$A$500,0), MATCH('Data graphs'!$B$3,'Data Singapore'!$A$4:$B$4,0)),C100)</f>
        <v>18730</v>
      </c>
      <c r="D101" s="12">
        <f>_xlfn.IFNA(INDEX('Data Singapore'!$A$8:$B$500,MATCH(DATE('Data graphs'!D$4,MONTH('Data graphs'!$A101),DAY('Data graphs'!$A101)),'Data Singapore'!$A$8:$A$500,0), MATCH('Data graphs'!$B$3,'Data Singapore'!$A$4:$B$4,0)),D100)</f>
        <v>22331</v>
      </c>
      <c r="E101" s="12">
        <f>_xlfn.IFNA(INDEX('Data Singapore'!$A$8:$B$500,MATCH(DATE('Data graphs'!E$4,MONTH('Data graphs'!$A101),DAY('Data graphs'!$A101)),'Data Singapore'!$A$8:$A$500,0), MATCH('Data graphs'!$B$3,'Data Singapore'!$A$4:$B$4,0)),E100)</f>
        <v>19774</v>
      </c>
      <c r="F101" s="12">
        <f>_xlfn.IFNA(INDEX('Data Singapore'!$A$8:$B$500,MATCH(DATE('Data graphs'!F$4,MONTH('Data graphs'!$A101),DAY('Data graphs'!$A101)),'Data Singapore'!$A$8:$A$500,0), MATCH('Data graphs'!$B$3,'Data Singapore'!$A$4:$B$4,0)),F100)</f>
        <v>16758</v>
      </c>
      <c r="G101" s="12" t="e">
        <f>_xlfn.IFNA(INDEX('Data Singapore'!$A$8:$B$500,MATCH(DATE('Data graphs'!G$4,MONTH('Data graphs'!$A101),DAY('Data graphs'!$A101)),'Data Singapore'!$A$8:$A$500,0), MATCH('Data graphs'!$B$3,'Data Singapore'!$A$4:$B$4,0)),G100)</f>
        <v>#N/A</v>
      </c>
      <c r="H101" s="12">
        <f t="shared" si="3"/>
        <v>16758</v>
      </c>
      <c r="I101" s="12">
        <f t="shared" si="4"/>
        <v>24047</v>
      </c>
      <c r="J101" s="12">
        <f t="shared" si="5"/>
        <v>7289</v>
      </c>
    </row>
    <row r="102" spans="1:10">
      <c r="A102" s="9">
        <v>45560</v>
      </c>
      <c r="B102" s="12">
        <f>_xlfn.IFNA(INDEX('Data Singapore'!$A$8:$B$500,MATCH(DATE('Data graphs'!B$4,MONTH('Data graphs'!$A102),DAY('Data graphs'!$A102)),'Data Singapore'!$A$8:$A$500,0), MATCH('Data graphs'!$B$3,'Data Singapore'!$A$4:$B$4,0)),B101)</f>
        <v>24047</v>
      </c>
      <c r="C102" s="12">
        <f>_xlfn.IFNA(INDEX('Data Singapore'!$A$8:$B$500,MATCH(DATE('Data graphs'!C$4,MONTH('Data graphs'!$A102),DAY('Data graphs'!$A102)),'Data Singapore'!$A$8:$A$500,0), MATCH('Data graphs'!$B$3,'Data Singapore'!$A$4:$B$4,0)),C101)</f>
        <v>18730</v>
      </c>
      <c r="D102" s="12">
        <f>_xlfn.IFNA(INDEX('Data Singapore'!$A$8:$B$500,MATCH(DATE('Data graphs'!D$4,MONTH('Data graphs'!$A102),DAY('Data graphs'!$A102)),'Data Singapore'!$A$8:$A$500,0), MATCH('Data graphs'!$B$3,'Data Singapore'!$A$4:$B$4,0)),D101)</f>
        <v>22331</v>
      </c>
      <c r="E102" s="12">
        <f>_xlfn.IFNA(INDEX('Data Singapore'!$A$8:$B$500,MATCH(DATE('Data graphs'!E$4,MONTH('Data graphs'!$A102),DAY('Data graphs'!$A102)),'Data Singapore'!$A$8:$A$500,0), MATCH('Data graphs'!$B$3,'Data Singapore'!$A$4:$B$4,0)),E101)</f>
        <v>19774</v>
      </c>
      <c r="F102" s="12">
        <f>_xlfn.IFNA(INDEX('Data Singapore'!$A$8:$B$500,MATCH(DATE('Data graphs'!F$4,MONTH('Data graphs'!$A102),DAY('Data graphs'!$A102)),'Data Singapore'!$A$8:$A$500,0), MATCH('Data graphs'!$B$3,'Data Singapore'!$A$4:$B$4,0)),F101)</f>
        <v>15532</v>
      </c>
      <c r="G102" s="12" t="e">
        <f>_xlfn.IFNA(INDEX('Data Singapore'!$A$8:$B$500,MATCH(DATE('Data graphs'!G$4,MONTH('Data graphs'!$A102),DAY('Data graphs'!$A102)),'Data Singapore'!$A$8:$A$500,0), MATCH('Data graphs'!$B$3,'Data Singapore'!$A$4:$B$4,0)),G101)</f>
        <v>#N/A</v>
      </c>
      <c r="H102" s="12">
        <f t="shared" si="3"/>
        <v>15532</v>
      </c>
      <c r="I102" s="12">
        <f t="shared" si="4"/>
        <v>24047</v>
      </c>
      <c r="J102" s="12">
        <f t="shared" si="5"/>
        <v>8515</v>
      </c>
    </row>
    <row r="103" spans="1:10">
      <c r="A103" s="9">
        <v>45559</v>
      </c>
      <c r="B103" s="12">
        <f>_xlfn.IFNA(INDEX('Data Singapore'!$A$8:$B$500,MATCH(DATE('Data graphs'!B$4,MONTH('Data graphs'!$A103),DAY('Data graphs'!$A103)),'Data Singapore'!$A$8:$A$500,0), MATCH('Data graphs'!$B$3,'Data Singapore'!$A$4:$B$4,0)),B102)</f>
        <v>24047</v>
      </c>
      <c r="C103" s="12">
        <f>_xlfn.IFNA(INDEX('Data Singapore'!$A$8:$B$500,MATCH(DATE('Data graphs'!C$4,MONTH('Data graphs'!$A103),DAY('Data graphs'!$A103)),'Data Singapore'!$A$8:$A$500,0), MATCH('Data graphs'!$B$3,'Data Singapore'!$A$4:$B$4,0)),C102)</f>
        <v>18730</v>
      </c>
      <c r="D103" s="12">
        <f>_xlfn.IFNA(INDEX('Data Singapore'!$A$8:$B$500,MATCH(DATE('Data graphs'!D$4,MONTH('Data graphs'!$A103),DAY('Data graphs'!$A103)),'Data Singapore'!$A$8:$A$500,0), MATCH('Data graphs'!$B$3,'Data Singapore'!$A$4:$B$4,0)),D102)</f>
        <v>22331</v>
      </c>
      <c r="E103" s="12">
        <f>_xlfn.IFNA(INDEX('Data Singapore'!$A$8:$B$500,MATCH(DATE('Data graphs'!E$4,MONTH('Data graphs'!$A103),DAY('Data graphs'!$A103)),'Data Singapore'!$A$8:$A$500,0), MATCH('Data graphs'!$B$3,'Data Singapore'!$A$4:$B$4,0)),E102)</f>
        <v>19774</v>
      </c>
      <c r="F103" s="12">
        <f>_xlfn.IFNA(INDEX('Data Singapore'!$A$8:$B$500,MATCH(DATE('Data graphs'!F$4,MONTH('Data graphs'!$A103),DAY('Data graphs'!$A103)),'Data Singapore'!$A$8:$A$500,0), MATCH('Data graphs'!$B$3,'Data Singapore'!$A$4:$B$4,0)),F102)</f>
        <v>15532</v>
      </c>
      <c r="G103" s="12" t="e">
        <f>_xlfn.IFNA(INDEX('Data Singapore'!$A$8:$B$500,MATCH(DATE('Data graphs'!G$4,MONTH('Data graphs'!$A103),DAY('Data graphs'!$A103)),'Data Singapore'!$A$8:$A$500,0), MATCH('Data graphs'!$B$3,'Data Singapore'!$A$4:$B$4,0)),G102)</f>
        <v>#N/A</v>
      </c>
      <c r="H103" s="12">
        <f t="shared" si="3"/>
        <v>15532</v>
      </c>
      <c r="I103" s="12">
        <f t="shared" si="4"/>
        <v>24047</v>
      </c>
      <c r="J103" s="12">
        <f t="shared" si="5"/>
        <v>8515</v>
      </c>
    </row>
    <row r="104" spans="1:10">
      <c r="A104" s="9">
        <v>45558</v>
      </c>
      <c r="B104" s="12">
        <f>_xlfn.IFNA(INDEX('Data Singapore'!$A$8:$B$500,MATCH(DATE('Data graphs'!B$4,MONTH('Data graphs'!$A104),DAY('Data graphs'!$A104)),'Data Singapore'!$A$8:$A$500,0), MATCH('Data graphs'!$B$3,'Data Singapore'!$A$4:$B$4,0)),B103)</f>
        <v>23633</v>
      </c>
      <c r="C104" s="12">
        <f>_xlfn.IFNA(INDEX('Data Singapore'!$A$8:$B$500,MATCH(DATE('Data graphs'!C$4,MONTH('Data graphs'!$A104),DAY('Data graphs'!$A104)),'Data Singapore'!$A$8:$A$500,0), MATCH('Data graphs'!$B$3,'Data Singapore'!$A$4:$B$4,0)),C103)</f>
        <v>18730</v>
      </c>
      <c r="D104" s="12">
        <f>_xlfn.IFNA(INDEX('Data Singapore'!$A$8:$B$500,MATCH(DATE('Data graphs'!D$4,MONTH('Data graphs'!$A104),DAY('Data graphs'!$A104)),'Data Singapore'!$A$8:$A$500,0), MATCH('Data graphs'!$B$3,'Data Singapore'!$A$4:$B$4,0)),D103)</f>
        <v>22331</v>
      </c>
      <c r="E104" s="12">
        <f>_xlfn.IFNA(INDEX('Data Singapore'!$A$8:$B$500,MATCH(DATE('Data graphs'!E$4,MONTH('Data graphs'!$A104),DAY('Data graphs'!$A104)),'Data Singapore'!$A$8:$A$500,0), MATCH('Data graphs'!$B$3,'Data Singapore'!$A$4:$B$4,0)),E103)</f>
        <v>19774</v>
      </c>
      <c r="F104" s="12">
        <f>_xlfn.IFNA(INDEX('Data Singapore'!$A$8:$B$500,MATCH(DATE('Data graphs'!F$4,MONTH('Data graphs'!$A104),DAY('Data graphs'!$A104)),'Data Singapore'!$A$8:$A$500,0), MATCH('Data graphs'!$B$3,'Data Singapore'!$A$4:$B$4,0)),F103)</f>
        <v>15532</v>
      </c>
      <c r="G104" s="12" t="e">
        <f>_xlfn.IFNA(INDEX('Data Singapore'!$A$8:$B$500,MATCH(DATE('Data graphs'!G$4,MONTH('Data graphs'!$A104),DAY('Data graphs'!$A104)),'Data Singapore'!$A$8:$A$500,0), MATCH('Data graphs'!$B$3,'Data Singapore'!$A$4:$B$4,0)),G103)</f>
        <v>#N/A</v>
      </c>
      <c r="H104" s="12">
        <f t="shared" si="3"/>
        <v>15532</v>
      </c>
      <c r="I104" s="12">
        <f t="shared" si="4"/>
        <v>23633</v>
      </c>
      <c r="J104" s="12">
        <f t="shared" si="5"/>
        <v>8101</v>
      </c>
    </row>
    <row r="105" spans="1:10">
      <c r="A105" s="9">
        <v>45557</v>
      </c>
      <c r="B105" s="12">
        <f>_xlfn.IFNA(INDEX('Data Singapore'!$A$8:$B$500,MATCH(DATE('Data graphs'!B$4,MONTH('Data graphs'!$A105),DAY('Data graphs'!$A105)),'Data Singapore'!$A$8:$A$500,0), MATCH('Data graphs'!$B$3,'Data Singapore'!$A$4:$B$4,0)),B104)</f>
        <v>23633</v>
      </c>
      <c r="C105" s="12">
        <f>_xlfn.IFNA(INDEX('Data Singapore'!$A$8:$B$500,MATCH(DATE('Data graphs'!C$4,MONTH('Data graphs'!$A105),DAY('Data graphs'!$A105)),'Data Singapore'!$A$8:$A$500,0), MATCH('Data graphs'!$B$3,'Data Singapore'!$A$4:$B$4,0)),C104)</f>
        <v>21457</v>
      </c>
      <c r="D105" s="12">
        <f>_xlfn.IFNA(INDEX('Data Singapore'!$A$8:$B$500,MATCH(DATE('Data graphs'!D$4,MONTH('Data graphs'!$A105),DAY('Data graphs'!$A105)),'Data Singapore'!$A$8:$A$500,0), MATCH('Data graphs'!$B$3,'Data Singapore'!$A$4:$B$4,0)),D104)</f>
        <v>22331</v>
      </c>
      <c r="E105" s="12">
        <f>_xlfn.IFNA(INDEX('Data Singapore'!$A$8:$B$500,MATCH(DATE('Data graphs'!E$4,MONTH('Data graphs'!$A105),DAY('Data graphs'!$A105)),'Data Singapore'!$A$8:$A$500,0), MATCH('Data graphs'!$B$3,'Data Singapore'!$A$4:$B$4,0)),E104)</f>
        <v>19774</v>
      </c>
      <c r="F105" s="12">
        <f>_xlfn.IFNA(INDEX('Data Singapore'!$A$8:$B$500,MATCH(DATE('Data graphs'!F$4,MONTH('Data graphs'!$A105),DAY('Data graphs'!$A105)),'Data Singapore'!$A$8:$A$500,0), MATCH('Data graphs'!$B$3,'Data Singapore'!$A$4:$B$4,0)),F104)</f>
        <v>15532</v>
      </c>
      <c r="G105" s="12" t="e">
        <f>_xlfn.IFNA(INDEX('Data Singapore'!$A$8:$B$500,MATCH(DATE('Data graphs'!G$4,MONTH('Data graphs'!$A105),DAY('Data graphs'!$A105)),'Data Singapore'!$A$8:$A$500,0), MATCH('Data graphs'!$B$3,'Data Singapore'!$A$4:$B$4,0)),G104)</f>
        <v>#N/A</v>
      </c>
      <c r="H105" s="12">
        <f t="shared" si="3"/>
        <v>15532</v>
      </c>
      <c r="I105" s="12">
        <f t="shared" si="4"/>
        <v>23633</v>
      </c>
      <c r="J105" s="12">
        <f t="shared" si="5"/>
        <v>8101</v>
      </c>
    </row>
    <row r="106" spans="1:10">
      <c r="A106" s="9">
        <v>45556</v>
      </c>
      <c r="B106" s="12">
        <f>_xlfn.IFNA(INDEX('Data Singapore'!$A$8:$B$500,MATCH(DATE('Data graphs'!B$4,MONTH('Data graphs'!$A106),DAY('Data graphs'!$A106)),'Data Singapore'!$A$8:$A$500,0), MATCH('Data graphs'!$B$3,'Data Singapore'!$A$4:$B$4,0)),B105)</f>
        <v>23633</v>
      </c>
      <c r="C106" s="12">
        <f>_xlfn.IFNA(INDEX('Data Singapore'!$A$8:$B$500,MATCH(DATE('Data graphs'!C$4,MONTH('Data graphs'!$A106),DAY('Data graphs'!$A106)),'Data Singapore'!$A$8:$A$500,0), MATCH('Data graphs'!$B$3,'Data Singapore'!$A$4:$B$4,0)),C105)</f>
        <v>21457</v>
      </c>
      <c r="D106" s="12">
        <f>_xlfn.IFNA(INDEX('Data Singapore'!$A$8:$B$500,MATCH(DATE('Data graphs'!D$4,MONTH('Data graphs'!$A106),DAY('Data graphs'!$A106)),'Data Singapore'!$A$8:$A$500,0), MATCH('Data graphs'!$B$3,'Data Singapore'!$A$4:$B$4,0)),D105)</f>
        <v>23400</v>
      </c>
      <c r="E106" s="12">
        <f>_xlfn.IFNA(INDEX('Data Singapore'!$A$8:$B$500,MATCH(DATE('Data graphs'!E$4,MONTH('Data graphs'!$A106),DAY('Data graphs'!$A106)),'Data Singapore'!$A$8:$A$500,0), MATCH('Data graphs'!$B$3,'Data Singapore'!$A$4:$B$4,0)),E105)</f>
        <v>19774</v>
      </c>
      <c r="F106" s="12">
        <f>_xlfn.IFNA(INDEX('Data Singapore'!$A$8:$B$500,MATCH(DATE('Data graphs'!F$4,MONTH('Data graphs'!$A106),DAY('Data graphs'!$A106)),'Data Singapore'!$A$8:$A$500,0), MATCH('Data graphs'!$B$3,'Data Singapore'!$A$4:$B$4,0)),F105)</f>
        <v>15532</v>
      </c>
      <c r="G106" s="12" t="e">
        <f>_xlfn.IFNA(INDEX('Data Singapore'!$A$8:$B$500,MATCH(DATE('Data graphs'!G$4,MONTH('Data graphs'!$A106),DAY('Data graphs'!$A106)),'Data Singapore'!$A$8:$A$500,0), MATCH('Data graphs'!$B$3,'Data Singapore'!$A$4:$B$4,0)),G105)</f>
        <v>#N/A</v>
      </c>
      <c r="H106" s="12">
        <f t="shared" si="3"/>
        <v>15532</v>
      </c>
      <c r="I106" s="12">
        <f t="shared" si="4"/>
        <v>23633</v>
      </c>
      <c r="J106" s="12">
        <f t="shared" si="5"/>
        <v>8101</v>
      </c>
    </row>
    <row r="107" spans="1:10">
      <c r="A107" s="9">
        <v>45555</v>
      </c>
      <c r="B107" s="12">
        <f>_xlfn.IFNA(INDEX('Data Singapore'!$A$8:$B$500,MATCH(DATE('Data graphs'!B$4,MONTH('Data graphs'!$A107),DAY('Data graphs'!$A107)),'Data Singapore'!$A$8:$A$500,0), MATCH('Data graphs'!$B$3,'Data Singapore'!$A$4:$B$4,0)),B106)</f>
        <v>23633</v>
      </c>
      <c r="C107" s="12">
        <f>_xlfn.IFNA(INDEX('Data Singapore'!$A$8:$B$500,MATCH(DATE('Data graphs'!C$4,MONTH('Data graphs'!$A107),DAY('Data graphs'!$A107)),'Data Singapore'!$A$8:$A$500,0), MATCH('Data graphs'!$B$3,'Data Singapore'!$A$4:$B$4,0)),C106)</f>
        <v>21457</v>
      </c>
      <c r="D107" s="12">
        <f>_xlfn.IFNA(INDEX('Data Singapore'!$A$8:$B$500,MATCH(DATE('Data graphs'!D$4,MONTH('Data graphs'!$A107),DAY('Data graphs'!$A107)),'Data Singapore'!$A$8:$A$500,0), MATCH('Data graphs'!$B$3,'Data Singapore'!$A$4:$B$4,0)),D106)</f>
        <v>23400</v>
      </c>
      <c r="E107" s="12">
        <f>_xlfn.IFNA(INDEX('Data Singapore'!$A$8:$B$500,MATCH(DATE('Data graphs'!E$4,MONTH('Data graphs'!$A107),DAY('Data graphs'!$A107)),'Data Singapore'!$A$8:$A$500,0), MATCH('Data graphs'!$B$3,'Data Singapore'!$A$4:$B$4,0)),E106)</f>
        <v>21855</v>
      </c>
      <c r="F107" s="12">
        <f>_xlfn.IFNA(INDEX('Data Singapore'!$A$8:$B$500,MATCH(DATE('Data graphs'!F$4,MONTH('Data graphs'!$A107),DAY('Data graphs'!$A107)),'Data Singapore'!$A$8:$A$500,0), MATCH('Data graphs'!$B$3,'Data Singapore'!$A$4:$B$4,0)),F106)</f>
        <v>15532</v>
      </c>
      <c r="G107" s="12" t="e">
        <f>_xlfn.IFNA(INDEX('Data Singapore'!$A$8:$B$500,MATCH(DATE('Data graphs'!G$4,MONTH('Data graphs'!$A107),DAY('Data graphs'!$A107)),'Data Singapore'!$A$8:$A$500,0), MATCH('Data graphs'!$B$3,'Data Singapore'!$A$4:$B$4,0)),G106)</f>
        <v>#N/A</v>
      </c>
      <c r="H107" s="12">
        <f t="shared" si="3"/>
        <v>15532</v>
      </c>
      <c r="I107" s="12">
        <f t="shared" si="4"/>
        <v>23633</v>
      </c>
      <c r="J107" s="12">
        <f t="shared" si="5"/>
        <v>8101</v>
      </c>
    </row>
    <row r="108" spans="1:10">
      <c r="A108" s="9">
        <v>45554</v>
      </c>
      <c r="B108" s="12">
        <f>_xlfn.IFNA(INDEX('Data Singapore'!$A$8:$B$500,MATCH(DATE('Data graphs'!B$4,MONTH('Data graphs'!$A108),DAY('Data graphs'!$A108)),'Data Singapore'!$A$8:$A$500,0), MATCH('Data graphs'!$B$3,'Data Singapore'!$A$4:$B$4,0)),B107)</f>
        <v>23633</v>
      </c>
      <c r="C108" s="12">
        <f>_xlfn.IFNA(INDEX('Data Singapore'!$A$8:$B$500,MATCH(DATE('Data graphs'!C$4,MONTH('Data graphs'!$A108),DAY('Data graphs'!$A108)),'Data Singapore'!$A$8:$A$500,0), MATCH('Data graphs'!$B$3,'Data Singapore'!$A$4:$B$4,0)),C107)</f>
        <v>21457</v>
      </c>
      <c r="D108" s="12">
        <f>_xlfn.IFNA(INDEX('Data Singapore'!$A$8:$B$500,MATCH(DATE('Data graphs'!D$4,MONTH('Data graphs'!$A108),DAY('Data graphs'!$A108)),'Data Singapore'!$A$8:$A$500,0), MATCH('Data graphs'!$B$3,'Data Singapore'!$A$4:$B$4,0)),D107)</f>
        <v>23400</v>
      </c>
      <c r="E108" s="12">
        <f>_xlfn.IFNA(INDEX('Data Singapore'!$A$8:$B$500,MATCH(DATE('Data graphs'!E$4,MONTH('Data graphs'!$A108),DAY('Data graphs'!$A108)),'Data Singapore'!$A$8:$A$500,0), MATCH('Data graphs'!$B$3,'Data Singapore'!$A$4:$B$4,0)),E107)</f>
        <v>21855</v>
      </c>
      <c r="F108" s="12">
        <f>_xlfn.IFNA(INDEX('Data Singapore'!$A$8:$B$500,MATCH(DATE('Data graphs'!F$4,MONTH('Data graphs'!$A108),DAY('Data graphs'!$A108)),'Data Singapore'!$A$8:$A$500,0), MATCH('Data graphs'!$B$3,'Data Singapore'!$A$4:$B$4,0)),F107)</f>
        <v>15532</v>
      </c>
      <c r="G108" s="12" t="e">
        <f>_xlfn.IFNA(INDEX('Data Singapore'!$A$8:$B$500,MATCH(DATE('Data graphs'!G$4,MONTH('Data graphs'!$A108),DAY('Data graphs'!$A108)),'Data Singapore'!$A$8:$A$500,0), MATCH('Data graphs'!$B$3,'Data Singapore'!$A$4:$B$4,0)),G107)</f>
        <v>#N/A</v>
      </c>
      <c r="H108" s="12">
        <f t="shared" si="3"/>
        <v>15532</v>
      </c>
      <c r="I108" s="12">
        <f t="shared" si="4"/>
        <v>23633</v>
      </c>
      <c r="J108" s="12">
        <f t="shared" si="5"/>
        <v>8101</v>
      </c>
    </row>
    <row r="109" spans="1:10">
      <c r="A109" s="9">
        <v>45553</v>
      </c>
      <c r="B109" s="12">
        <f>_xlfn.IFNA(INDEX('Data Singapore'!$A$8:$B$500,MATCH(DATE('Data graphs'!B$4,MONTH('Data graphs'!$A109),DAY('Data graphs'!$A109)),'Data Singapore'!$A$8:$A$500,0), MATCH('Data graphs'!$B$3,'Data Singapore'!$A$4:$B$4,0)),B108)</f>
        <v>23633</v>
      </c>
      <c r="C109" s="12">
        <f>_xlfn.IFNA(INDEX('Data Singapore'!$A$8:$B$500,MATCH(DATE('Data graphs'!C$4,MONTH('Data graphs'!$A109),DAY('Data graphs'!$A109)),'Data Singapore'!$A$8:$A$500,0), MATCH('Data graphs'!$B$3,'Data Singapore'!$A$4:$B$4,0)),C108)</f>
        <v>21457</v>
      </c>
      <c r="D109" s="12">
        <f>_xlfn.IFNA(INDEX('Data Singapore'!$A$8:$B$500,MATCH(DATE('Data graphs'!D$4,MONTH('Data graphs'!$A109),DAY('Data graphs'!$A109)),'Data Singapore'!$A$8:$A$500,0), MATCH('Data graphs'!$B$3,'Data Singapore'!$A$4:$B$4,0)),D108)</f>
        <v>23400</v>
      </c>
      <c r="E109" s="12">
        <f>_xlfn.IFNA(INDEX('Data Singapore'!$A$8:$B$500,MATCH(DATE('Data graphs'!E$4,MONTH('Data graphs'!$A109),DAY('Data graphs'!$A109)),'Data Singapore'!$A$8:$A$500,0), MATCH('Data graphs'!$B$3,'Data Singapore'!$A$4:$B$4,0)),E108)</f>
        <v>21855</v>
      </c>
      <c r="F109" s="12">
        <f>_xlfn.IFNA(INDEX('Data Singapore'!$A$8:$B$500,MATCH(DATE('Data graphs'!F$4,MONTH('Data graphs'!$A109),DAY('Data graphs'!$A109)),'Data Singapore'!$A$8:$A$500,0), MATCH('Data graphs'!$B$3,'Data Singapore'!$A$4:$B$4,0)),F108)</f>
        <v>18545</v>
      </c>
      <c r="G109" s="12" t="e">
        <f>_xlfn.IFNA(INDEX('Data Singapore'!$A$8:$B$500,MATCH(DATE('Data graphs'!G$4,MONTH('Data graphs'!$A109),DAY('Data graphs'!$A109)),'Data Singapore'!$A$8:$A$500,0), MATCH('Data graphs'!$B$3,'Data Singapore'!$A$4:$B$4,0)),G108)</f>
        <v>#N/A</v>
      </c>
      <c r="H109" s="12">
        <f t="shared" si="3"/>
        <v>18545</v>
      </c>
      <c r="I109" s="12">
        <f t="shared" si="4"/>
        <v>23633</v>
      </c>
      <c r="J109" s="12">
        <f t="shared" si="5"/>
        <v>5088</v>
      </c>
    </row>
    <row r="110" spans="1:10">
      <c r="A110" s="9">
        <v>45552</v>
      </c>
      <c r="B110" s="12">
        <f>_xlfn.IFNA(INDEX('Data Singapore'!$A$8:$B$500,MATCH(DATE('Data graphs'!B$4,MONTH('Data graphs'!$A110),DAY('Data graphs'!$A110)),'Data Singapore'!$A$8:$A$500,0), MATCH('Data graphs'!$B$3,'Data Singapore'!$A$4:$B$4,0)),B109)</f>
        <v>23633</v>
      </c>
      <c r="C110" s="12">
        <f>_xlfn.IFNA(INDEX('Data Singapore'!$A$8:$B$500,MATCH(DATE('Data graphs'!C$4,MONTH('Data graphs'!$A110),DAY('Data graphs'!$A110)),'Data Singapore'!$A$8:$A$500,0), MATCH('Data graphs'!$B$3,'Data Singapore'!$A$4:$B$4,0)),C109)</f>
        <v>21457</v>
      </c>
      <c r="D110" s="12">
        <f>_xlfn.IFNA(INDEX('Data Singapore'!$A$8:$B$500,MATCH(DATE('Data graphs'!D$4,MONTH('Data graphs'!$A110),DAY('Data graphs'!$A110)),'Data Singapore'!$A$8:$A$500,0), MATCH('Data graphs'!$B$3,'Data Singapore'!$A$4:$B$4,0)),D109)</f>
        <v>23400</v>
      </c>
      <c r="E110" s="12">
        <f>_xlfn.IFNA(INDEX('Data Singapore'!$A$8:$B$500,MATCH(DATE('Data graphs'!E$4,MONTH('Data graphs'!$A110),DAY('Data graphs'!$A110)),'Data Singapore'!$A$8:$A$500,0), MATCH('Data graphs'!$B$3,'Data Singapore'!$A$4:$B$4,0)),E109)</f>
        <v>21855</v>
      </c>
      <c r="F110" s="12">
        <f>_xlfn.IFNA(INDEX('Data Singapore'!$A$8:$B$500,MATCH(DATE('Data graphs'!F$4,MONTH('Data graphs'!$A110),DAY('Data graphs'!$A110)),'Data Singapore'!$A$8:$A$500,0), MATCH('Data graphs'!$B$3,'Data Singapore'!$A$4:$B$4,0)),F109)</f>
        <v>18545</v>
      </c>
      <c r="G110" s="12" t="e">
        <f>_xlfn.IFNA(INDEX('Data Singapore'!$A$8:$B$500,MATCH(DATE('Data graphs'!G$4,MONTH('Data graphs'!$A110),DAY('Data graphs'!$A110)),'Data Singapore'!$A$8:$A$500,0), MATCH('Data graphs'!$B$3,'Data Singapore'!$A$4:$B$4,0)),G109)</f>
        <v>#N/A</v>
      </c>
      <c r="H110" s="12">
        <f t="shared" si="3"/>
        <v>18545</v>
      </c>
      <c r="I110" s="12">
        <f t="shared" si="4"/>
        <v>23633</v>
      </c>
      <c r="J110" s="12">
        <f t="shared" si="5"/>
        <v>5088</v>
      </c>
    </row>
    <row r="111" spans="1:10">
      <c r="A111" s="9">
        <v>45551</v>
      </c>
      <c r="B111" s="12">
        <f>_xlfn.IFNA(INDEX('Data Singapore'!$A$8:$B$500,MATCH(DATE('Data graphs'!B$4,MONTH('Data graphs'!$A111),DAY('Data graphs'!$A111)),'Data Singapore'!$A$8:$A$500,0), MATCH('Data graphs'!$B$3,'Data Singapore'!$A$4:$B$4,0)),B110)</f>
        <v>21310</v>
      </c>
      <c r="C111" s="12">
        <f>_xlfn.IFNA(INDEX('Data Singapore'!$A$8:$B$500,MATCH(DATE('Data graphs'!C$4,MONTH('Data graphs'!$A111),DAY('Data graphs'!$A111)),'Data Singapore'!$A$8:$A$500,0), MATCH('Data graphs'!$B$3,'Data Singapore'!$A$4:$B$4,0)),C110)</f>
        <v>21457</v>
      </c>
      <c r="D111" s="12">
        <f>_xlfn.IFNA(INDEX('Data Singapore'!$A$8:$B$500,MATCH(DATE('Data graphs'!D$4,MONTH('Data graphs'!$A111),DAY('Data graphs'!$A111)),'Data Singapore'!$A$8:$A$500,0), MATCH('Data graphs'!$B$3,'Data Singapore'!$A$4:$B$4,0)),D110)</f>
        <v>23400</v>
      </c>
      <c r="E111" s="12">
        <f>_xlfn.IFNA(INDEX('Data Singapore'!$A$8:$B$500,MATCH(DATE('Data graphs'!E$4,MONTH('Data graphs'!$A111),DAY('Data graphs'!$A111)),'Data Singapore'!$A$8:$A$500,0), MATCH('Data graphs'!$B$3,'Data Singapore'!$A$4:$B$4,0)),E110)</f>
        <v>21855</v>
      </c>
      <c r="F111" s="12">
        <f>_xlfn.IFNA(INDEX('Data Singapore'!$A$8:$B$500,MATCH(DATE('Data graphs'!F$4,MONTH('Data graphs'!$A111),DAY('Data graphs'!$A111)),'Data Singapore'!$A$8:$A$500,0), MATCH('Data graphs'!$B$3,'Data Singapore'!$A$4:$B$4,0)),F110)</f>
        <v>18545</v>
      </c>
      <c r="G111" s="12" t="e">
        <f>_xlfn.IFNA(INDEX('Data Singapore'!$A$8:$B$500,MATCH(DATE('Data graphs'!G$4,MONTH('Data graphs'!$A111),DAY('Data graphs'!$A111)),'Data Singapore'!$A$8:$A$500,0), MATCH('Data graphs'!$B$3,'Data Singapore'!$A$4:$B$4,0)),G110)</f>
        <v>#N/A</v>
      </c>
      <c r="H111" s="12">
        <f t="shared" si="3"/>
        <v>18545</v>
      </c>
      <c r="I111" s="12">
        <f t="shared" si="4"/>
        <v>23400</v>
      </c>
      <c r="J111" s="12">
        <f t="shared" si="5"/>
        <v>4855</v>
      </c>
    </row>
    <row r="112" spans="1:10">
      <c r="A112" s="9">
        <v>45550</v>
      </c>
      <c r="B112" s="12">
        <f>_xlfn.IFNA(INDEX('Data Singapore'!$A$8:$B$500,MATCH(DATE('Data graphs'!B$4,MONTH('Data graphs'!$A112),DAY('Data graphs'!$A112)),'Data Singapore'!$A$8:$A$500,0), MATCH('Data graphs'!$B$3,'Data Singapore'!$A$4:$B$4,0)),B111)</f>
        <v>21310</v>
      </c>
      <c r="C112" s="12">
        <f>_xlfn.IFNA(INDEX('Data Singapore'!$A$8:$B$500,MATCH(DATE('Data graphs'!C$4,MONTH('Data graphs'!$A112),DAY('Data graphs'!$A112)),'Data Singapore'!$A$8:$A$500,0), MATCH('Data graphs'!$B$3,'Data Singapore'!$A$4:$B$4,0)),C111)</f>
        <v>21301</v>
      </c>
      <c r="D112" s="12">
        <f>_xlfn.IFNA(INDEX('Data Singapore'!$A$8:$B$500,MATCH(DATE('Data graphs'!D$4,MONTH('Data graphs'!$A112),DAY('Data graphs'!$A112)),'Data Singapore'!$A$8:$A$500,0), MATCH('Data graphs'!$B$3,'Data Singapore'!$A$4:$B$4,0)),D111)</f>
        <v>23400</v>
      </c>
      <c r="E112" s="12">
        <f>_xlfn.IFNA(INDEX('Data Singapore'!$A$8:$B$500,MATCH(DATE('Data graphs'!E$4,MONTH('Data graphs'!$A112),DAY('Data graphs'!$A112)),'Data Singapore'!$A$8:$A$500,0), MATCH('Data graphs'!$B$3,'Data Singapore'!$A$4:$B$4,0)),E111)</f>
        <v>21855</v>
      </c>
      <c r="F112" s="12">
        <f>_xlfn.IFNA(INDEX('Data Singapore'!$A$8:$B$500,MATCH(DATE('Data graphs'!F$4,MONTH('Data graphs'!$A112),DAY('Data graphs'!$A112)),'Data Singapore'!$A$8:$A$500,0), MATCH('Data graphs'!$B$3,'Data Singapore'!$A$4:$B$4,0)),F111)</f>
        <v>18545</v>
      </c>
      <c r="G112" s="12" t="e">
        <f>_xlfn.IFNA(INDEX('Data Singapore'!$A$8:$B$500,MATCH(DATE('Data graphs'!G$4,MONTH('Data graphs'!$A112),DAY('Data graphs'!$A112)),'Data Singapore'!$A$8:$A$500,0), MATCH('Data graphs'!$B$3,'Data Singapore'!$A$4:$B$4,0)),G111)</f>
        <v>#N/A</v>
      </c>
      <c r="H112" s="12">
        <f t="shared" si="3"/>
        <v>18545</v>
      </c>
      <c r="I112" s="12">
        <f t="shared" si="4"/>
        <v>23400</v>
      </c>
      <c r="J112" s="12">
        <f t="shared" si="5"/>
        <v>4855</v>
      </c>
    </row>
    <row r="113" spans="1:10">
      <c r="A113" s="9">
        <v>45549</v>
      </c>
      <c r="B113" s="12">
        <f>_xlfn.IFNA(INDEX('Data Singapore'!$A$8:$B$500,MATCH(DATE('Data graphs'!B$4,MONTH('Data graphs'!$A113),DAY('Data graphs'!$A113)),'Data Singapore'!$A$8:$A$500,0), MATCH('Data graphs'!$B$3,'Data Singapore'!$A$4:$B$4,0)),B112)</f>
        <v>21310</v>
      </c>
      <c r="C113" s="12">
        <f>_xlfn.IFNA(INDEX('Data Singapore'!$A$8:$B$500,MATCH(DATE('Data graphs'!C$4,MONTH('Data graphs'!$A113),DAY('Data graphs'!$A113)),'Data Singapore'!$A$8:$A$500,0), MATCH('Data graphs'!$B$3,'Data Singapore'!$A$4:$B$4,0)),C112)</f>
        <v>21301</v>
      </c>
      <c r="D113" s="12">
        <f>_xlfn.IFNA(INDEX('Data Singapore'!$A$8:$B$500,MATCH(DATE('Data graphs'!D$4,MONTH('Data graphs'!$A113),DAY('Data graphs'!$A113)),'Data Singapore'!$A$8:$A$500,0), MATCH('Data graphs'!$B$3,'Data Singapore'!$A$4:$B$4,0)),D112)</f>
        <v>19419</v>
      </c>
      <c r="E113" s="12">
        <f>_xlfn.IFNA(INDEX('Data Singapore'!$A$8:$B$500,MATCH(DATE('Data graphs'!E$4,MONTH('Data graphs'!$A113),DAY('Data graphs'!$A113)),'Data Singapore'!$A$8:$A$500,0), MATCH('Data graphs'!$B$3,'Data Singapore'!$A$4:$B$4,0)),E112)</f>
        <v>21855</v>
      </c>
      <c r="F113" s="12">
        <f>_xlfn.IFNA(INDEX('Data Singapore'!$A$8:$B$500,MATCH(DATE('Data graphs'!F$4,MONTH('Data graphs'!$A113),DAY('Data graphs'!$A113)),'Data Singapore'!$A$8:$A$500,0), MATCH('Data graphs'!$B$3,'Data Singapore'!$A$4:$B$4,0)),F112)</f>
        <v>18545</v>
      </c>
      <c r="G113" s="12" t="e">
        <f>_xlfn.IFNA(INDEX('Data Singapore'!$A$8:$B$500,MATCH(DATE('Data graphs'!G$4,MONTH('Data graphs'!$A113),DAY('Data graphs'!$A113)),'Data Singapore'!$A$8:$A$500,0), MATCH('Data graphs'!$B$3,'Data Singapore'!$A$4:$B$4,0)),G112)</f>
        <v>#N/A</v>
      </c>
      <c r="H113" s="12">
        <f t="shared" si="3"/>
        <v>18545</v>
      </c>
      <c r="I113" s="12">
        <f t="shared" si="4"/>
        <v>21855</v>
      </c>
      <c r="J113" s="12">
        <f t="shared" si="5"/>
        <v>3310</v>
      </c>
    </row>
    <row r="114" spans="1:10">
      <c r="A114" s="9">
        <v>45548</v>
      </c>
      <c r="B114" s="12">
        <f>_xlfn.IFNA(INDEX('Data Singapore'!$A$8:$B$500,MATCH(DATE('Data graphs'!B$4,MONTH('Data graphs'!$A114),DAY('Data graphs'!$A114)),'Data Singapore'!$A$8:$A$500,0), MATCH('Data graphs'!$B$3,'Data Singapore'!$A$4:$B$4,0)),B113)</f>
        <v>21310</v>
      </c>
      <c r="C114" s="12">
        <f>_xlfn.IFNA(INDEX('Data Singapore'!$A$8:$B$500,MATCH(DATE('Data graphs'!C$4,MONTH('Data graphs'!$A114),DAY('Data graphs'!$A114)),'Data Singapore'!$A$8:$A$500,0), MATCH('Data graphs'!$B$3,'Data Singapore'!$A$4:$B$4,0)),C113)</f>
        <v>21301</v>
      </c>
      <c r="D114" s="12">
        <f>_xlfn.IFNA(INDEX('Data Singapore'!$A$8:$B$500,MATCH(DATE('Data graphs'!D$4,MONTH('Data graphs'!$A114),DAY('Data graphs'!$A114)),'Data Singapore'!$A$8:$A$500,0), MATCH('Data graphs'!$B$3,'Data Singapore'!$A$4:$B$4,0)),D113)</f>
        <v>19419</v>
      </c>
      <c r="E114" s="12">
        <f>_xlfn.IFNA(INDEX('Data Singapore'!$A$8:$B$500,MATCH(DATE('Data graphs'!E$4,MONTH('Data graphs'!$A114),DAY('Data graphs'!$A114)),'Data Singapore'!$A$8:$A$500,0), MATCH('Data graphs'!$B$3,'Data Singapore'!$A$4:$B$4,0)),E113)</f>
        <v>20770</v>
      </c>
      <c r="F114" s="12">
        <f>_xlfn.IFNA(INDEX('Data Singapore'!$A$8:$B$500,MATCH(DATE('Data graphs'!F$4,MONTH('Data graphs'!$A114),DAY('Data graphs'!$A114)),'Data Singapore'!$A$8:$A$500,0), MATCH('Data graphs'!$B$3,'Data Singapore'!$A$4:$B$4,0)),F113)</f>
        <v>18545</v>
      </c>
      <c r="G114" s="12" t="e">
        <f>_xlfn.IFNA(INDEX('Data Singapore'!$A$8:$B$500,MATCH(DATE('Data graphs'!G$4,MONTH('Data graphs'!$A114),DAY('Data graphs'!$A114)),'Data Singapore'!$A$8:$A$500,0), MATCH('Data graphs'!$B$3,'Data Singapore'!$A$4:$B$4,0)),G113)</f>
        <v>#N/A</v>
      </c>
      <c r="H114" s="12">
        <f t="shared" si="3"/>
        <v>18545</v>
      </c>
      <c r="I114" s="12">
        <f t="shared" si="4"/>
        <v>21310</v>
      </c>
      <c r="J114" s="12">
        <f t="shared" si="5"/>
        <v>2765</v>
      </c>
    </row>
    <row r="115" spans="1:10">
      <c r="A115" s="9">
        <v>45547</v>
      </c>
      <c r="B115" s="12">
        <f>_xlfn.IFNA(INDEX('Data Singapore'!$A$8:$B$500,MATCH(DATE('Data graphs'!B$4,MONTH('Data graphs'!$A115),DAY('Data graphs'!$A115)),'Data Singapore'!$A$8:$A$500,0), MATCH('Data graphs'!$B$3,'Data Singapore'!$A$4:$B$4,0)),B114)</f>
        <v>21310</v>
      </c>
      <c r="C115" s="12">
        <f>_xlfn.IFNA(INDEX('Data Singapore'!$A$8:$B$500,MATCH(DATE('Data graphs'!C$4,MONTH('Data graphs'!$A115),DAY('Data graphs'!$A115)),'Data Singapore'!$A$8:$A$500,0), MATCH('Data graphs'!$B$3,'Data Singapore'!$A$4:$B$4,0)),C114)</f>
        <v>21301</v>
      </c>
      <c r="D115" s="12">
        <f>_xlfn.IFNA(INDEX('Data Singapore'!$A$8:$B$500,MATCH(DATE('Data graphs'!D$4,MONTH('Data graphs'!$A115),DAY('Data graphs'!$A115)),'Data Singapore'!$A$8:$A$500,0), MATCH('Data graphs'!$B$3,'Data Singapore'!$A$4:$B$4,0)),D114)</f>
        <v>19419</v>
      </c>
      <c r="E115" s="12">
        <f>_xlfn.IFNA(INDEX('Data Singapore'!$A$8:$B$500,MATCH(DATE('Data graphs'!E$4,MONTH('Data graphs'!$A115),DAY('Data graphs'!$A115)),'Data Singapore'!$A$8:$A$500,0), MATCH('Data graphs'!$B$3,'Data Singapore'!$A$4:$B$4,0)),E114)</f>
        <v>20770</v>
      </c>
      <c r="F115" s="12">
        <f>_xlfn.IFNA(INDEX('Data Singapore'!$A$8:$B$500,MATCH(DATE('Data graphs'!F$4,MONTH('Data graphs'!$A115),DAY('Data graphs'!$A115)),'Data Singapore'!$A$8:$A$500,0), MATCH('Data graphs'!$B$3,'Data Singapore'!$A$4:$B$4,0)),F114)</f>
        <v>18545</v>
      </c>
      <c r="G115" s="12" t="e">
        <f>_xlfn.IFNA(INDEX('Data Singapore'!$A$8:$B$500,MATCH(DATE('Data graphs'!G$4,MONTH('Data graphs'!$A115),DAY('Data graphs'!$A115)),'Data Singapore'!$A$8:$A$500,0), MATCH('Data graphs'!$B$3,'Data Singapore'!$A$4:$B$4,0)),G114)</f>
        <v>#N/A</v>
      </c>
      <c r="H115" s="12">
        <f t="shared" si="3"/>
        <v>18545</v>
      </c>
      <c r="I115" s="12">
        <f t="shared" si="4"/>
        <v>21310</v>
      </c>
      <c r="J115" s="12">
        <f t="shared" si="5"/>
        <v>2765</v>
      </c>
    </row>
    <row r="116" spans="1:10">
      <c r="A116" s="9">
        <v>45546</v>
      </c>
      <c r="B116" s="12">
        <f>_xlfn.IFNA(INDEX('Data Singapore'!$A$8:$B$500,MATCH(DATE('Data graphs'!B$4,MONTH('Data graphs'!$A116),DAY('Data graphs'!$A116)),'Data Singapore'!$A$8:$A$500,0), MATCH('Data graphs'!$B$3,'Data Singapore'!$A$4:$B$4,0)),B115)</f>
        <v>21310</v>
      </c>
      <c r="C116" s="12">
        <f>_xlfn.IFNA(INDEX('Data Singapore'!$A$8:$B$500,MATCH(DATE('Data graphs'!C$4,MONTH('Data graphs'!$A116),DAY('Data graphs'!$A116)),'Data Singapore'!$A$8:$A$500,0), MATCH('Data graphs'!$B$3,'Data Singapore'!$A$4:$B$4,0)),C115)</f>
        <v>21301</v>
      </c>
      <c r="D116" s="12">
        <f>_xlfn.IFNA(INDEX('Data Singapore'!$A$8:$B$500,MATCH(DATE('Data graphs'!D$4,MONTH('Data graphs'!$A116),DAY('Data graphs'!$A116)),'Data Singapore'!$A$8:$A$500,0), MATCH('Data graphs'!$B$3,'Data Singapore'!$A$4:$B$4,0)),D115)</f>
        <v>19419</v>
      </c>
      <c r="E116" s="12">
        <f>_xlfn.IFNA(INDEX('Data Singapore'!$A$8:$B$500,MATCH(DATE('Data graphs'!E$4,MONTH('Data graphs'!$A116),DAY('Data graphs'!$A116)),'Data Singapore'!$A$8:$A$500,0), MATCH('Data graphs'!$B$3,'Data Singapore'!$A$4:$B$4,0)),E115)</f>
        <v>20770</v>
      </c>
      <c r="F116" s="12">
        <f>_xlfn.IFNA(INDEX('Data Singapore'!$A$8:$B$500,MATCH(DATE('Data graphs'!F$4,MONTH('Data graphs'!$A116),DAY('Data graphs'!$A116)),'Data Singapore'!$A$8:$A$500,0), MATCH('Data graphs'!$B$3,'Data Singapore'!$A$4:$B$4,0)),F115)</f>
        <v>16855</v>
      </c>
      <c r="G116" s="12" t="e">
        <f>_xlfn.IFNA(INDEX('Data Singapore'!$A$8:$B$500,MATCH(DATE('Data graphs'!G$4,MONTH('Data graphs'!$A116),DAY('Data graphs'!$A116)),'Data Singapore'!$A$8:$A$500,0), MATCH('Data graphs'!$B$3,'Data Singapore'!$A$4:$B$4,0)),G115)</f>
        <v>#N/A</v>
      </c>
      <c r="H116" s="12">
        <f t="shared" si="3"/>
        <v>16855</v>
      </c>
      <c r="I116" s="12">
        <f t="shared" si="4"/>
        <v>21310</v>
      </c>
      <c r="J116" s="12">
        <f t="shared" si="5"/>
        <v>4455</v>
      </c>
    </row>
    <row r="117" spans="1:10">
      <c r="A117" s="9">
        <v>45545</v>
      </c>
      <c r="B117" s="12">
        <f>_xlfn.IFNA(INDEX('Data Singapore'!$A$8:$B$500,MATCH(DATE('Data graphs'!B$4,MONTH('Data graphs'!$A117),DAY('Data graphs'!$A117)),'Data Singapore'!$A$8:$A$500,0), MATCH('Data graphs'!$B$3,'Data Singapore'!$A$4:$B$4,0)),B116)</f>
        <v>21310</v>
      </c>
      <c r="C117" s="12">
        <f>_xlfn.IFNA(INDEX('Data Singapore'!$A$8:$B$500,MATCH(DATE('Data graphs'!C$4,MONTH('Data graphs'!$A117),DAY('Data graphs'!$A117)),'Data Singapore'!$A$8:$A$500,0), MATCH('Data graphs'!$B$3,'Data Singapore'!$A$4:$B$4,0)),C116)</f>
        <v>21301</v>
      </c>
      <c r="D117" s="12">
        <f>_xlfn.IFNA(INDEX('Data Singapore'!$A$8:$B$500,MATCH(DATE('Data graphs'!D$4,MONTH('Data graphs'!$A117),DAY('Data graphs'!$A117)),'Data Singapore'!$A$8:$A$500,0), MATCH('Data graphs'!$B$3,'Data Singapore'!$A$4:$B$4,0)),D116)</f>
        <v>19419</v>
      </c>
      <c r="E117" s="12">
        <f>_xlfn.IFNA(INDEX('Data Singapore'!$A$8:$B$500,MATCH(DATE('Data graphs'!E$4,MONTH('Data graphs'!$A117),DAY('Data graphs'!$A117)),'Data Singapore'!$A$8:$A$500,0), MATCH('Data graphs'!$B$3,'Data Singapore'!$A$4:$B$4,0)),E116)</f>
        <v>20770</v>
      </c>
      <c r="F117" s="12">
        <f>_xlfn.IFNA(INDEX('Data Singapore'!$A$8:$B$500,MATCH(DATE('Data graphs'!F$4,MONTH('Data graphs'!$A117),DAY('Data graphs'!$A117)),'Data Singapore'!$A$8:$A$500,0), MATCH('Data graphs'!$B$3,'Data Singapore'!$A$4:$B$4,0)),F116)</f>
        <v>16855</v>
      </c>
      <c r="G117" s="12" t="e">
        <f>_xlfn.IFNA(INDEX('Data Singapore'!$A$8:$B$500,MATCH(DATE('Data graphs'!G$4,MONTH('Data graphs'!$A117),DAY('Data graphs'!$A117)),'Data Singapore'!$A$8:$A$500,0), MATCH('Data graphs'!$B$3,'Data Singapore'!$A$4:$B$4,0)),G116)</f>
        <v>#N/A</v>
      </c>
      <c r="H117" s="12">
        <f t="shared" si="3"/>
        <v>16855</v>
      </c>
      <c r="I117" s="12">
        <f t="shared" si="4"/>
        <v>21310</v>
      </c>
      <c r="J117" s="12">
        <f t="shared" si="5"/>
        <v>4455</v>
      </c>
    </row>
    <row r="118" spans="1:10">
      <c r="A118" s="9">
        <v>45544</v>
      </c>
      <c r="B118" s="12">
        <f>_xlfn.IFNA(INDEX('Data Singapore'!$A$8:$B$500,MATCH(DATE('Data graphs'!B$4,MONTH('Data graphs'!$A118),DAY('Data graphs'!$A118)),'Data Singapore'!$A$8:$A$500,0), MATCH('Data graphs'!$B$3,'Data Singapore'!$A$4:$B$4,0)),B117)</f>
        <v>20735</v>
      </c>
      <c r="C118" s="12">
        <f>_xlfn.IFNA(INDEX('Data Singapore'!$A$8:$B$500,MATCH(DATE('Data graphs'!C$4,MONTH('Data graphs'!$A118),DAY('Data graphs'!$A118)),'Data Singapore'!$A$8:$A$500,0), MATCH('Data graphs'!$B$3,'Data Singapore'!$A$4:$B$4,0)),C117)</f>
        <v>21301</v>
      </c>
      <c r="D118" s="12">
        <f>_xlfn.IFNA(INDEX('Data Singapore'!$A$8:$B$500,MATCH(DATE('Data graphs'!D$4,MONTH('Data graphs'!$A118),DAY('Data graphs'!$A118)),'Data Singapore'!$A$8:$A$500,0), MATCH('Data graphs'!$B$3,'Data Singapore'!$A$4:$B$4,0)),D117)</f>
        <v>19419</v>
      </c>
      <c r="E118" s="12">
        <f>_xlfn.IFNA(INDEX('Data Singapore'!$A$8:$B$500,MATCH(DATE('Data graphs'!E$4,MONTH('Data graphs'!$A118),DAY('Data graphs'!$A118)),'Data Singapore'!$A$8:$A$500,0), MATCH('Data graphs'!$B$3,'Data Singapore'!$A$4:$B$4,0)),E117)</f>
        <v>20770</v>
      </c>
      <c r="F118" s="12">
        <f>_xlfn.IFNA(INDEX('Data Singapore'!$A$8:$B$500,MATCH(DATE('Data graphs'!F$4,MONTH('Data graphs'!$A118),DAY('Data graphs'!$A118)),'Data Singapore'!$A$8:$A$500,0), MATCH('Data graphs'!$B$3,'Data Singapore'!$A$4:$B$4,0)),F117)</f>
        <v>16855</v>
      </c>
      <c r="G118" s="12" t="e">
        <f>_xlfn.IFNA(INDEX('Data Singapore'!$A$8:$B$500,MATCH(DATE('Data graphs'!G$4,MONTH('Data graphs'!$A118),DAY('Data graphs'!$A118)),'Data Singapore'!$A$8:$A$500,0), MATCH('Data graphs'!$B$3,'Data Singapore'!$A$4:$B$4,0)),G117)</f>
        <v>#N/A</v>
      </c>
      <c r="H118" s="12">
        <f t="shared" si="3"/>
        <v>16855</v>
      </c>
      <c r="I118" s="12">
        <f t="shared" si="4"/>
        <v>21301</v>
      </c>
      <c r="J118" s="12">
        <f t="shared" si="5"/>
        <v>4446</v>
      </c>
    </row>
    <row r="119" spans="1:10">
      <c r="A119" s="9">
        <v>45543</v>
      </c>
      <c r="B119" s="12">
        <f>_xlfn.IFNA(INDEX('Data Singapore'!$A$8:$B$500,MATCH(DATE('Data graphs'!B$4,MONTH('Data graphs'!$A119),DAY('Data graphs'!$A119)),'Data Singapore'!$A$8:$A$500,0), MATCH('Data graphs'!$B$3,'Data Singapore'!$A$4:$B$4,0)),B118)</f>
        <v>20735</v>
      </c>
      <c r="C119" s="12">
        <f>_xlfn.IFNA(INDEX('Data Singapore'!$A$8:$B$500,MATCH(DATE('Data graphs'!C$4,MONTH('Data graphs'!$A119),DAY('Data graphs'!$A119)),'Data Singapore'!$A$8:$A$500,0), MATCH('Data graphs'!$B$3,'Data Singapore'!$A$4:$B$4,0)),C118)</f>
        <v>24148</v>
      </c>
      <c r="D119" s="12">
        <f>_xlfn.IFNA(INDEX('Data Singapore'!$A$8:$B$500,MATCH(DATE('Data graphs'!D$4,MONTH('Data graphs'!$A119),DAY('Data graphs'!$A119)),'Data Singapore'!$A$8:$A$500,0), MATCH('Data graphs'!$B$3,'Data Singapore'!$A$4:$B$4,0)),D118)</f>
        <v>19419</v>
      </c>
      <c r="E119" s="12">
        <f>_xlfn.IFNA(INDEX('Data Singapore'!$A$8:$B$500,MATCH(DATE('Data graphs'!E$4,MONTH('Data graphs'!$A119),DAY('Data graphs'!$A119)),'Data Singapore'!$A$8:$A$500,0), MATCH('Data graphs'!$B$3,'Data Singapore'!$A$4:$B$4,0)),E118)</f>
        <v>20770</v>
      </c>
      <c r="F119" s="12">
        <f>_xlfn.IFNA(INDEX('Data Singapore'!$A$8:$B$500,MATCH(DATE('Data graphs'!F$4,MONTH('Data graphs'!$A119),DAY('Data graphs'!$A119)),'Data Singapore'!$A$8:$A$500,0), MATCH('Data graphs'!$B$3,'Data Singapore'!$A$4:$B$4,0)),F118)</f>
        <v>16855</v>
      </c>
      <c r="G119" s="12" t="e">
        <f>_xlfn.IFNA(INDEX('Data Singapore'!$A$8:$B$500,MATCH(DATE('Data graphs'!G$4,MONTH('Data graphs'!$A119),DAY('Data graphs'!$A119)),'Data Singapore'!$A$8:$A$500,0), MATCH('Data graphs'!$B$3,'Data Singapore'!$A$4:$B$4,0)),G118)</f>
        <v>#N/A</v>
      </c>
      <c r="H119" s="12">
        <f t="shared" si="3"/>
        <v>16855</v>
      </c>
      <c r="I119" s="12">
        <f t="shared" si="4"/>
        <v>24148</v>
      </c>
      <c r="J119" s="12">
        <f t="shared" si="5"/>
        <v>7293</v>
      </c>
    </row>
    <row r="120" spans="1:10">
      <c r="A120" s="9">
        <v>45542</v>
      </c>
      <c r="B120" s="12">
        <f>_xlfn.IFNA(INDEX('Data Singapore'!$A$8:$B$500,MATCH(DATE('Data graphs'!B$4,MONTH('Data graphs'!$A120),DAY('Data graphs'!$A120)),'Data Singapore'!$A$8:$A$500,0), MATCH('Data graphs'!$B$3,'Data Singapore'!$A$4:$B$4,0)),B119)</f>
        <v>20735</v>
      </c>
      <c r="C120" s="12">
        <f>_xlfn.IFNA(INDEX('Data Singapore'!$A$8:$B$500,MATCH(DATE('Data graphs'!C$4,MONTH('Data graphs'!$A120),DAY('Data graphs'!$A120)),'Data Singapore'!$A$8:$A$500,0), MATCH('Data graphs'!$B$3,'Data Singapore'!$A$4:$B$4,0)),C119)</f>
        <v>24148</v>
      </c>
      <c r="D120" s="12">
        <f>_xlfn.IFNA(INDEX('Data Singapore'!$A$8:$B$500,MATCH(DATE('Data graphs'!D$4,MONTH('Data graphs'!$A120),DAY('Data graphs'!$A120)),'Data Singapore'!$A$8:$A$500,0), MATCH('Data graphs'!$B$3,'Data Singapore'!$A$4:$B$4,0)),D119)</f>
        <v>19938</v>
      </c>
      <c r="E120" s="12">
        <f>_xlfn.IFNA(INDEX('Data Singapore'!$A$8:$B$500,MATCH(DATE('Data graphs'!E$4,MONTH('Data graphs'!$A120),DAY('Data graphs'!$A120)),'Data Singapore'!$A$8:$A$500,0), MATCH('Data graphs'!$B$3,'Data Singapore'!$A$4:$B$4,0)),E119)</f>
        <v>20770</v>
      </c>
      <c r="F120" s="12">
        <f>_xlfn.IFNA(INDEX('Data Singapore'!$A$8:$B$500,MATCH(DATE('Data graphs'!F$4,MONTH('Data graphs'!$A120),DAY('Data graphs'!$A120)),'Data Singapore'!$A$8:$A$500,0), MATCH('Data graphs'!$B$3,'Data Singapore'!$A$4:$B$4,0)),F119)</f>
        <v>16855</v>
      </c>
      <c r="G120" s="12" t="e">
        <f>_xlfn.IFNA(INDEX('Data Singapore'!$A$8:$B$500,MATCH(DATE('Data graphs'!G$4,MONTH('Data graphs'!$A120),DAY('Data graphs'!$A120)),'Data Singapore'!$A$8:$A$500,0), MATCH('Data graphs'!$B$3,'Data Singapore'!$A$4:$B$4,0)),G119)</f>
        <v>#N/A</v>
      </c>
      <c r="H120" s="12">
        <f t="shared" si="3"/>
        <v>16855</v>
      </c>
      <c r="I120" s="12">
        <f t="shared" si="4"/>
        <v>24148</v>
      </c>
      <c r="J120" s="12">
        <f t="shared" si="5"/>
        <v>7293</v>
      </c>
    </row>
    <row r="121" spans="1:10">
      <c r="A121" s="9">
        <v>45541</v>
      </c>
      <c r="B121" s="12">
        <f>_xlfn.IFNA(INDEX('Data Singapore'!$A$8:$B$500,MATCH(DATE('Data graphs'!B$4,MONTH('Data graphs'!$A121),DAY('Data graphs'!$A121)),'Data Singapore'!$A$8:$A$500,0), MATCH('Data graphs'!$B$3,'Data Singapore'!$A$4:$B$4,0)),B120)</f>
        <v>20735</v>
      </c>
      <c r="C121" s="12">
        <f>_xlfn.IFNA(INDEX('Data Singapore'!$A$8:$B$500,MATCH(DATE('Data graphs'!C$4,MONTH('Data graphs'!$A121),DAY('Data graphs'!$A121)),'Data Singapore'!$A$8:$A$500,0), MATCH('Data graphs'!$B$3,'Data Singapore'!$A$4:$B$4,0)),C120)</f>
        <v>24148</v>
      </c>
      <c r="D121" s="12">
        <f>_xlfn.IFNA(INDEX('Data Singapore'!$A$8:$B$500,MATCH(DATE('Data graphs'!D$4,MONTH('Data graphs'!$A121),DAY('Data graphs'!$A121)),'Data Singapore'!$A$8:$A$500,0), MATCH('Data graphs'!$B$3,'Data Singapore'!$A$4:$B$4,0)),D120)</f>
        <v>19938</v>
      </c>
      <c r="E121" s="12">
        <f>_xlfn.IFNA(INDEX('Data Singapore'!$A$8:$B$500,MATCH(DATE('Data graphs'!E$4,MONTH('Data graphs'!$A121),DAY('Data graphs'!$A121)),'Data Singapore'!$A$8:$A$500,0), MATCH('Data graphs'!$B$3,'Data Singapore'!$A$4:$B$4,0)),E120)</f>
        <v>19450</v>
      </c>
      <c r="F121" s="12">
        <f>_xlfn.IFNA(INDEX('Data Singapore'!$A$8:$B$500,MATCH(DATE('Data graphs'!F$4,MONTH('Data graphs'!$A121),DAY('Data graphs'!$A121)),'Data Singapore'!$A$8:$A$500,0), MATCH('Data graphs'!$B$3,'Data Singapore'!$A$4:$B$4,0)),F120)</f>
        <v>16855</v>
      </c>
      <c r="G121" s="12" t="e">
        <f>_xlfn.IFNA(INDEX('Data Singapore'!$A$8:$B$500,MATCH(DATE('Data graphs'!G$4,MONTH('Data graphs'!$A121),DAY('Data graphs'!$A121)),'Data Singapore'!$A$8:$A$500,0), MATCH('Data graphs'!$B$3,'Data Singapore'!$A$4:$B$4,0)),G120)</f>
        <v>#N/A</v>
      </c>
      <c r="H121" s="12">
        <f t="shared" si="3"/>
        <v>16855</v>
      </c>
      <c r="I121" s="12">
        <f t="shared" si="4"/>
        <v>24148</v>
      </c>
      <c r="J121" s="12">
        <f t="shared" si="5"/>
        <v>7293</v>
      </c>
    </row>
    <row r="122" spans="1:10">
      <c r="A122" s="9">
        <v>45540</v>
      </c>
      <c r="B122" s="12">
        <f>_xlfn.IFNA(INDEX('Data Singapore'!$A$8:$B$500,MATCH(DATE('Data graphs'!B$4,MONTH('Data graphs'!$A122),DAY('Data graphs'!$A122)),'Data Singapore'!$A$8:$A$500,0), MATCH('Data graphs'!$B$3,'Data Singapore'!$A$4:$B$4,0)),B121)</f>
        <v>20735</v>
      </c>
      <c r="C122" s="12">
        <f>_xlfn.IFNA(INDEX('Data Singapore'!$A$8:$B$500,MATCH(DATE('Data graphs'!C$4,MONTH('Data graphs'!$A122),DAY('Data graphs'!$A122)),'Data Singapore'!$A$8:$A$500,0), MATCH('Data graphs'!$B$3,'Data Singapore'!$A$4:$B$4,0)),C121)</f>
        <v>24148</v>
      </c>
      <c r="D122" s="12">
        <f>_xlfn.IFNA(INDEX('Data Singapore'!$A$8:$B$500,MATCH(DATE('Data graphs'!D$4,MONTH('Data graphs'!$A122),DAY('Data graphs'!$A122)),'Data Singapore'!$A$8:$A$500,0), MATCH('Data graphs'!$B$3,'Data Singapore'!$A$4:$B$4,0)),D121)</f>
        <v>19938</v>
      </c>
      <c r="E122" s="12">
        <f>_xlfn.IFNA(INDEX('Data Singapore'!$A$8:$B$500,MATCH(DATE('Data graphs'!E$4,MONTH('Data graphs'!$A122),DAY('Data graphs'!$A122)),'Data Singapore'!$A$8:$A$500,0), MATCH('Data graphs'!$B$3,'Data Singapore'!$A$4:$B$4,0)),E121)</f>
        <v>19450</v>
      </c>
      <c r="F122" s="12">
        <f>_xlfn.IFNA(INDEX('Data Singapore'!$A$8:$B$500,MATCH(DATE('Data graphs'!F$4,MONTH('Data graphs'!$A122),DAY('Data graphs'!$A122)),'Data Singapore'!$A$8:$A$500,0), MATCH('Data graphs'!$B$3,'Data Singapore'!$A$4:$B$4,0)),F121)</f>
        <v>16855</v>
      </c>
      <c r="G122" s="12" t="e">
        <f>_xlfn.IFNA(INDEX('Data Singapore'!$A$8:$B$500,MATCH(DATE('Data graphs'!G$4,MONTH('Data graphs'!$A122),DAY('Data graphs'!$A122)),'Data Singapore'!$A$8:$A$500,0), MATCH('Data graphs'!$B$3,'Data Singapore'!$A$4:$B$4,0)),G121)</f>
        <v>#N/A</v>
      </c>
      <c r="H122" s="12">
        <f t="shared" si="3"/>
        <v>16855</v>
      </c>
      <c r="I122" s="12">
        <f t="shared" si="4"/>
        <v>24148</v>
      </c>
      <c r="J122" s="12">
        <f t="shared" si="5"/>
        <v>7293</v>
      </c>
    </row>
    <row r="123" spans="1:10">
      <c r="A123" s="9">
        <v>45539</v>
      </c>
      <c r="B123" s="12">
        <f>_xlfn.IFNA(INDEX('Data Singapore'!$A$8:$B$500,MATCH(DATE('Data graphs'!B$4,MONTH('Data graphs'!$A123),DAY('Data graphs'!$A123)),'Data Singapore'!$A$8:$A$500,0), MATCH('Data graphs'!$B$3,'Data Singapore'!$A$4:$B$4,0)),B122)</f>
        <v>20735</v>
      </c>
      <c r="C123" s="12">
        <f>_xlfn.IFNA(INDEX('Data Singapore'!$A$8:$B$500,MATCH(DATE('Data graphs'!C$4,MONTH('Data graphs'!$A123),DAY('Data graphs'!$A123)),'Data Singapore'!$A$8:$A$500,0), MATCH('Data graphs'!$B$3,'Data Singapore'!$A$4:$B$4,0)),C122)</f>
        <v>24148</v>
      </c>
      <c r="D123" s="12">
        <f>_xlfn.IFNA(INDEX('Data Singapore'!$A$8:$B$500,MATCH(DATE('Data graphs'!D$4,MONTH('Data graphs'!$A123),DAY('Data graphs'!$A123)),'Data Singapore'!$A$8:$A$500,0), MATCH('Data graphs'!$B$3,'Data Singapore'!$A$4:$B$4,0)),D122)</f>
        <v>19938</v>
      </c>
      <c r="E123" s="12">
        <f>_xlfn.IFNA(INDEX('Data Singapore'!$A$8:$B$500,MATCH(DATE('Data graphs'!E$4,MONTH('Data graphs'!$A123),DAY('Data graphs'!$A123)),'Data Singapore'!$A$8:$A$500,0), MATCH('Data graphs'!$B$3,'Data Singapore'!$A$4:$B$4,0)),E122)</f>
        <v>19450</v>
      </c>
      <c r="F123" s="12">
        <f>_xlfn.IFNA(INDEX('Data Singapore'!$A$8:$B$500,MATCH(DATE('Data graphs'!F$4,MONTH('Data graphs'!$A123),DAY('Data graphs'!$A123)),'Data Singapore'!$A$8:$A$500,0), MATCH('Data graphs'!$B$3,'Data Singapore'!$A$4:$B$4,0)),F122)</f>
        <v>18759</v>
      </c>
      <c r="G123" s="12" t="e">
        <f>_xlfn.IFNA(INDEX('Data Singapore'!$A$8:$B$500,MATCH(DATE('Data graphs'!G$4,MONTH('Data graphs'!$A123),DAY('Data graphs'!$A123)),'Data Singapore'!$A$8:$A$500,0), MATCH('Data graphs'!$B$3,'Data Singapore'!$A$4:$B$4,0)),G122)</f>
        <v>#N/A</v>
      </c>
      <c r="H123" s="12">
        <f t="shared" si="3"/>
        <v>18759</v>
      </c>
      <c r="I123" s="12">
        <f t="shared" si="4"/>
        <v>24148</v>
      </c>
      <c r="J123" s="12">
        <f t="shared" si="5"/>
        <v>5389</v>
      </c>
    </row>
    <row r="124" spans="1:10">
      <c r="A124" s="9">
        <v>45538</v>
      </c>
      <c r="B124" s="12">
        <f>_xlfn.IFNA(INDEX('Data Singapore'!$A$8:$B$500,MATCH(DATE('Data graphs'!B$4,MONTH('Data graphs'!$A124),DAY('Data graphs'!$A124)),'Data Singapore'!$A$8:$A$500,0), MATCH('Data graphs'!$B$3,'Data Singapore'!$A$4:$B$4,0)),B123)</f>
        <v>20735</v>
      </c>
      <c r="C124" s="12">
        <f>_xlfn.IFNA(INDEX('Data Singapore'!$A$8:$B$500,MATCH(DATE('Data graphs'!C$4,MONTH('Data graphs'!$A124),DAY('Data graphs'!$A124)),'Data Singapore'!$A$8:$A$500,0), MATCH('Data graphs'!$B$3,'Data Singapore'!$A$4:$B$4,0)),C123)</f>
        <v>24148</v>
      </c>
      <c r="D124" s="12">
        <f>_xlfn.IFNA(INDEX('Data Singapore'!$A$8:$B$500,MATCH(DATE('Data graphs'!D$4,MONTH('Data graphs'!$A124),DAY('Data graphs'!$A124)),'Data Singapore'!$A$8:$A$500,0), MATCH('Data graphs'!$B$3,'Data Singapore'!$A$4:$B$4,0)),D123)</f>
        <v>19938</v>
      </c>
      <c r="E124" s="12">
        <f>_xlfn.IFNA(INDEX('Data Singapore'!$A$8:$B$500,MATCH(DATE('Data graphs'!E$4,MONTH('Data graphs'!$A124),DAY('Data graphs'!$A124)),'Data Singapore'!$A$8:$A$500,0), MATCH('Data graphs'!$B$3,'Data Singapore'!$A$4:$B$4,0)),E123)</f>
        <v>19450</v>
      </c>
      <c r="F124" s="12">
        <f>_xlfn.IFNA(INDEX('Data Singapore'!$A$8:$B$500,MATCH(DATE('Data graphs'!F$4,MONTH('Data graphs'!$A124),DAY('Data graphs'!$A124)),'Data Singapore'!$A$8:$A$500,0), MATCH('Data graphs'!$B$3,'Data Singapore'!$A$4:$B$4,0)),F123)</f>
        <v>18759</v>
      </c>
      <c r="G124" s="12" t="e">
        <f>_xlfn.IFNA(INDEX('Data Singapore'!$A$8:$B$500,MATCH(DATE('Data graphs'!G$4,MONTH('Data graphs'!$A124),DAY('Data graphs'!$A124)),'Data Singapore'!$A$8:$A$500,0), MATCH('Data graphs'!$B$3,'Data Singapore'!$A$4:$B$4,0)),G123)</f>
        <v>#N/A</v>
      </c>
      <c r="H124" s="12">
        <f t="shared" si="3"/>
        <v>18759</v>
      </c>
      <c r="I124" s="12">
        <f t="shared" si="4"/>
        <v>24148</v>
      </c>
      <c r="J124" s="12">
        <f t="shared" si="5"/>
        <v>5389</v>
      </c>
    </row>
    <row r="125" spans="1:10">
      <c r="A125" s="9">
        <v>45537</v>
      </c>
      <c r="B125" s="12">
        <f>_xlfn.IFNA(INDEX('Data Singapore'!$A$8:$B$500,MATCH(DATE('Data graphs'!B$4,MONTH('Data graphs'!$A125),DAY('Data graphs'!$A125)),'Data Singapore'!$A$8:$A$500,0), MATCH('Data graphs'!$B$3,'Data Singapore'!$A$4:$B$4,0)),B124)</f>
        <v>22195</v>
      </c>
      <c r="C125" s="12">
        <f>_xlfn.IFNA(INDEX('Data Singapore'!$A$8:$B$500,MATCH(DATE('Data graphs'!C$4,MONTH('Data graphs'!$A125),DAY('Data graphs'!$A125)),'Data Singapore'!$A$8:$A$500,0), MATCH('Data graphs'!$B$3,'Data Singapore'!$A$4:$B$4,0)),C124)</f>
        <v>24148</v>
      </c>
      <c r="D125" s="12">
        <f>_xlfn.IFNA(INDEX('Data Singapore'!$A$8:$B$500,MATCH(DATE('Data graphs'!D$4,MONTH('Data graphs'!$A125),DAY('Data graphs'!$A125)),'Data Singapore'!$A$8:$A$500,0), MATCH('Data graphs'!$B$3,'Data Singapore'!$A$4:$B$4,0)),D124)</f>
        <v>19938</v>
      </c>
      <c r="E125" s="12">
        <f>_xlfn.IFNA(INDEX('Data Singapore'!$A$8:$B$500,MATCH(DATE('Data graphs'!E$4,MONTH('Data graphs'!$A125),DAY('Data graphs'!$A125)),'Data Singapore'!$A$8:$A$500,0), MATCH('Data graphs'!$B$3,'Data Singapore'!$A$4:$B$4,0)),E124)</f>
        <v>19450</v>
      </c>
      <c r="F125" s="12">
        <f>_xlfn.IFNA(INDEX('Data Singapore'!$A$8:$B$500,MATCH(DATE('Data graphs'!F$4,MONTH('Data graphs'!$A125),DAY('Data graphs'!$A125)),'Data Singapore'!$A$8:$A$500,0), MATCH('Data graphs'!$B$3,'Data Singapore'!$A$4:$B$4,0)),F124)</f>
        <v>18759</v>
      </c>
      <c r="G125" s="12" t="e">
        <f>_xlfn.IFNA(INDEX('Data Singapore'!$A$8:$B$500,MATCH(DATE('Data graphs'!G$4,MONTH('Data graphs'!$A125),DAY('Data graphs'!$A125)),'Data Singapore'!$A$8:$A$500,0), MATCH('Data graphs'!$B$3,'Data Singapore'!$A$4:$B$4,0)),G124)</f>
        <v>#N/A</v>
      </c>
      <c r="H125" s="12">
        <f t="shared" si="3"/>
        <v>18759</v>
      </c>
      <c r="I125" s="12">
        <f t="shared" si="4"/>
        <v>24148</v>
      </c>
      <c r="J125" s="12">
        <f t="shared" si="5"/>
        <v>5389</v>
      </c>
    </row>
    <row r="126" spans="1:10">
      <c r="A126" s="9">
        <v>45536</v>
      </c>
      <c r="B126" s="12">
        <f>_xlfn.IFNA(INDEX('Data Singapore'!$A$8:$B$500,MATCH(DATE('Data graphs'!B$4,MONTH('Data graphs'!$A126),DAY('Data graphs'!$A126)),'Data Singapore'!$A$8:$A$500,0), MATCH('Data graphs'!$B$3,'Data Singapore'!$A$4:$B$4,0)),B125)</f>
        <v>22195</v>
      </c>
      <c r="C126" s="12">
        <f>_xlfn.IFNA(INDEX('Data Singapore'!$A$8:$B$500,MATCH(DATE('Data graphs'!C$4,MONTH('Data graphs'!$A126),DAY('Data graphs'!$A126)),'Data Singapore'!$A$8:$A$500,0), MATCH('Data graphs'!$B$3,'Data Singapore'!$A$4:$B$4,0)),C125)</f>
        <v>20700</v>
      </c>
      <c r="D126" s="12">
        <f>_xlfn.IFNA(INDEX('Data Singapore'!$A$8:$B$500,MATCH(DATE('Data graphs'!D$4,MONTH('Data graphs'!$A126),DAY('Data graphs'!$A126)),'Data Singapore'!$A$8:$A$500,0), MATCH('Data graphs'!$B$3,'Data Singapore'!$A$4:$B$4,0)),D125)</f>
        <v>19938</v>
      </c>
      <c r="E126" s="12">
        <f>_xlfn.IFNA(INDEX('Data Singapore'!$A$8:$B$500,MATCH(DATE('Data graphs'!E$4,MONTH('Data graphs'!$A126),DAY('Data graphs'!$A126)),'Data Singapore'!$A$8:$A$500,0), MATCH('Data graphs'!$B$3,'Data Singapore'!$A$4:$B$4,0)),E125)</f>
        <v>19450</v>
      </c>
      <c r="F126" s="12">
        <f>_xlfn.IFNA(INDEX('Data Singapore'!$A$8:$B$500,MATCH(DATE('Data graphs'!F$4,MONTH('Data graphs'!$A126),DAY('Data graphs'!$A126)),'Data Singapore'!$A$8:$A$500,0), MATCH('Data graphs'!$B$3,'Data Singapore'!$A$4:$B$4,0)),F125)</f>
        <v>18759</v>
      </c>
      <c r="G126" s="12" t="e">
        <f>_xlfn.IFNA(INDEX('Data Singapore'!$A$8:$B$500,MATCH(DATE('Data graphs'!G$4,MONTH('Data graphs'!$A126),DAY('Data graphs'!$A126)),'Data Singapore'!$A$8:$A$500,0), MATCH('Data graphs'!$B$3,'Data Singapore'!$A$4:$B$4,0)),G125)</f>
        <v>#N/A</v>
      </c>
      <c r="H126" s="12">
        <f t="shared" si="3"/>
        <v>18759</v>
      </c>
      <c r="I126" s="12">
        <f t="shared" si="4"/>
        <v>22195</v>
      </c>
      <c r="J126" s="12">
        <f t="shared" si="5"/>
        <v>3436</v>
      </c>
    </row>
    <row r="127" spans="1:10">
      <c r="A127" s="9">
        <v>45535</v>
      </c>
      <c r="B127" s="12">
        <f>_xlfn.IFNA(INDEX('Data Singapore'!$A$8:$B$500,MATCH(DATE('Data graphs'!B$4,MONTH('Data graphs'!$A127),DAY('Data graphs'!$A127)),'Data Singapore'!$A$8:$A$500,0), MATCH('Data graphs'!$B$3,'Data Singapore'!$A$4:$B$4,0)),B126)</f>
        <v>22195</v>
      </c>
      <c r="C127" s="12">
        <f>_xlfn.IFNA(INDEX('Data Singapore'!$A$8:$B$500,MATCH(DATE('Data graphs'!C$4,MONTH('Data graphs'!$A127),DAY('Data graphs'!$A127)),'Data Singapore'!$A$8:$A$500,0), MATCH('Data graphs'!$B$3,'Data Singapore'!$A$4:$B$4,0)),C126)</f>
        <v>20700</v>
      </c>
      <c r="D127" s="12">
        <f>_xlfn.IFNA(INDEX('Data Singapore'!$A$8:$B$500,MATCH(DATE('Data graphs'!D$4,MONTH('Data graphs'!$A127),DAY('Data graphs'!$A127)),'Data Singapore'!$A$8:$A$500,0), MATCH('Data graphs'!$B$3,'Data Singapore'!$A$4:$B$4,0)),D126)</f>
        <v>22667</v>
      </c>
      <c r="E127" s="12">
        <f>_xlfn.IFNA(INDEX('Data Singapore'!$A$8:$B$500,MATCH(DATE('Data graphs'!E$4,MONTH('Data graphs'!$A127),DAY('Data graphs'!$A127)),'Data Singapore'!$A$8:$A$500,0), MATCH('Data graphs'!$B$3,'Data Singapore'!$A$4:$B$4,0)),E126)</f>
        <v>19450</v>
      </c>
      <c r="F127" s="12">
        <f>_xlfn.IFNA(INDEX('Data Singapore'!$A$8:$B$500,MATCH(DATE('Data graphs'!F$4,MONTH('Data graphs'!$A127),DAY('Data graphs'!$A127)),'Data Singapore'!$A$8:$A$500,0), MATCH('Data graphs'!$B$3,'Data Singapore'!$A$4:$B$4,0)),F126)</f>
        <v>18759</v>
      </c>
      <c r="G127" s="12" t="e">
        <f>_xlfn.IFNA(INDEX('Data Singapore'!$A$8:$B$500,MATCH(DATE('Data graphs'!G$4,MONTH('Data graphs'!$A127),DAY('Data graphs'!$A127)),'Data Singapore'!$A$8:$A$500,0), MATCH('Data graphs'!$B$3,'Data Singapore'!$A$4:$B$4,0)),G126)</f>
        <v>#N/A</v>
      </c>
      <c r="H127" s="12">
        <f t="shared" si="3"/>
        <v>18759</v>
      </c>
      <c r="I127" s="12">
        <f t="shared" si="4"/>
        <v>22667</v>
      </c>
      <c r="J127" s="12">
        <f t="shared" si="5"/>
        <v>3908</v>
      </c>
    </row>
    <row r="128" spans="1:10">
      <c r="A128" s="9">
        <v>45534</v>
      </c>
      <c r="B128" s="12">
        <f>_xlfn.IFNA(INDEX('Data Singapore'!$A$8:$B$500,MATCH(DATE('Data graphs'!B$4,MONTH('Data graphs'!$A128),DAY('Data graphs'!$A128)),'Data Singapore'!$A$8:$A$500,0), MATCH('Data graphs'!$B$3,'Data Singapore'!$A$4:$B$4,0)),B127)</f>
        <v>22195</v>
      </c>
      <c r="C128" s="12">
        <f>_xlfn.IFNA(INDEX('Data Singapore'!$A$8:$B$500,MATCH(DATE('Data graphs'!C$4,MONTH('Data graphs'!$A128),DAY('Data graphs'!$A128)),'Data Singapore'!$A$8:$A$500,0), MATCH('Data graphs'!$B$3,'Data Singapore'!$A$4:$B$4,0)),C127)</f>
        <v>20700</v>
      </c>
      <c r="D128" s="12">
        <f>_xlfn.IFNA(INDEX('Data Singapore'!$A$8:$B$500,MATCH(DATE('Data graphs'!D$4,MONTH('Data graphs'!$A128),DAY('Data graphs'!$A128)),'Data Singapore'!$A$8:$A$500,0), MATCH('Data graphs'!$B$3,'Data Singapore'!$A$4:$B$4,0)),D127)</f>
        <v>22667</v>
      </c>
      <c r="E128" s="12">
        <f>_xlfn.IFNA(INDEX('Data Singapore'!$A$8:$B$500,MATCH(DATE('Data graphs'!E$4,MONTH('Data graphs'!$A128),DAY('Data graphs'!$A128)),'Data Singapore'!$A$8:$A$500,0), MATCH('Data graphs'!$B$3,'Data Singapore'!$A$4:$B$4,0)),E127)</f>
        <v>19915</v>
      </c>
      <c r="F128" s="12">
        <f>_xlfn.IFNA(INDEX('Data Singapore'!$A$8:$B$500,MATCH(DATE('Data graphs'!F$4,MONTH('Data graphs'!$A128),DAY('Data graphs'!$A128)),'Data Singapore'!$A$8:$A$500,0), MATCH('Data graphs'!$B$3,'Data Singapore'!$A$4:$B$4,0)),F127)</f>
        <v>18759</v>
      </c>
      <c r="G128" s="12" t="e">
        <f>_xlfn.IFNA(INDEX('Data Singapore'!$A$8:$B$500,MATCH(DATE('Data graphs'!G$4,MONTH('Data graphs'!$A128),DAY('Data graphs'!$A128)),'Data Singapore'!$A$8:$A$500,0), MATCH('Data graphs'!$B$3,'Data Singapore'!$A$4:$B$4,0)),G127)</f>
        <v>#N/A</v>
      </c>
      <c r="H128" s="12">
        <f t="shared" si="3"/>
        <v>18759</v>
      </c>
      <c r="I128" s="12">
        <f t="shared" si="4"/>
        <v>22667</v>
      </c>
      <c r="J128" s="12">
        <f t="shared" si="5"/>
        <v>3908</v>
      </c>
    </row>
    <row r="129" spans="1:10">
      <c r="A129" s="9">
        <v>45533</v>
      </c>
      <c r="B129" s="12">
        <f>_xlfn.IFNA(INDEX('Data Singapore'!$A$8:$B$500,MATCH(DATE('Data graphs'!B$4,MONTH('Data graphs'!$A129),DAY('Data graphs'!$A129)),'Data Singapore'!$A$8:$A$500,0), MATCH('Data graphs'!$B$3,'Data Singapore'!$A$4:$B$4,0)),B128)</f>
        <v>22195</v>
      </c>
      <c r="C129" s="12">
        <f>_xlfn.IFNA(INDEX('Data Singapore'!$A$8:$B$500,MATCH(DATE('Data graphs'!C$4,MONTH('Data graphs'!$A129),DAY('Data graphs'!$A129)),'Data Singapore'!$A$8:$A$500,0), MATCH('Data graphs'!$B$3,'Data Singapore'!$A$4:$B$4,0)),C128)</f>
        <v>20700</v>
      </c>
      <c r="D129" s="12">
        <f>_xlfn.IFNA(INDEX('Data Singapore'!$A$8:$B$500,MATCH(DATE('Data graphs'!D$4,MONTH('Data graphs'!$A129),DAY('Data graphs'!$A129)),'Data Singapore'!$A$8:$A$500,0), MATCH('Data graphs'!$B$3,'Data Singapore'!$A$4:$B$4,0)),D128)</f>
        <v>22667</v>
      </c>
      <c r="E129" s="12">
        <f>_xlfn.IFNA(INDEX('Data Singapore'!$A$8:$B$500,MATCH(DATE('Data graphs'!E$4,MONTH('Data graphs'!$A129),DAY('Data graphs'!$A129)),'Data Singapore'!$A$8:$A$500,0), MATCH('Data graphs'!$B$3,'Data Singapore'!$A$4:$B$4,0)),E128)</f>
        <v>19915</v>
      </c>
      <c r="F129" s="12">
        <f>_xlfn.IFNA(INDEX('Data Singapore'!$A$8:$B$500,MATCH(DATE('Data graphs'!F$4,MONTH('Data graphs'!$A129),DAY('Data graphs'!$A129)),'Data Singapore'!$A$8:$A$500,0), MATCH('Data graphs'!$B$3,'Data Singapore'!$A$4:$B$4,0)),F128)</f>
        <v>18759</v>
      </c>
      <c r="G129" s="12" t="e">
        <f>_xlfn.IFNA(INDEX('Data Singapore'!$A$8:$B$500,MATCH(DATE('Data graphs'!G$4,MONTH('Data graphs'!$A129),DAY('Data graphs'!$A129)),'Data Singapore'!$A$8:$A$500,0), MATCH('Data graphs'!$B$3,'Data Singapore'!$A$4:$B$4,0)),G128)</f>
        <v>#N/A</v>
      </c>
      <c r="H129" s="12">
        <f t="shared" si="3"/>
        <v>18759</v>
      </c>
      <c r="I129" s="12">
        <f t="shared" si="4"/>
        <v>22667</v>
      </c>
      <c r="J129" s="12">
        <f t="shared" si="5"/>
        <v>3908</v>
      </c>
    </row>
    <row r="130" spans="1:10">
      <c r="A130" s="9">
        <v>45532</v>
      </c>
      <c r="B130" s="12">
        <f>_xlfn.IFNA(INDEX('Data Singapore'!$A$8:$B$500,MATCH(DATE('Data graphs'!B$4,MONTH('Data graphs'!$A130),DAY('Data graphs'!$A130)),'Data Singapore'!$A$8:$A$500,0), MATCH('Data graphs'!$B$3,'Data Singapore'!$A$4:$B$4,0)),B129)</f>
        <v>22195</v>
      </c>
      <c r="C130" s="12">
        <f>_xlfn.IFNA(INDEX('Data Singapore'!$A$8:$B$500,MATCH(DATE('Data graphs'!C$4,MONTH('Data graphs'!$A130),DAY('Data graphs'!$A130)),'Data Singapore'!$A$8:$A$500,0), MATCH('Data graphs'!$B$3,'Data Singapore'!$A$4:$B$4,0)),C129)</f>
        <v>20700</v>
      </c>
      <c r="D130" s="12">
        <f>_xlfn.IFNA(INDEX('Data Singapore'!$A$8:$B$500,MATCH(DATE('Data graphs'!D$4,MONTH('Data graphs'!$A130),DAY('Data graphs'!$A130)),'Data Singapore'!$A$8:$A$500,0), MATCH('Data graphs'!$B$3,'Data Singapore'!$A$4:$B$4,0)),D129)</f>
        <v>22667</v>
      </c>
      <c r="E130" s="12">
        <f>_xlfn.IFNA(INDEX('Data Singapore'!$A$8:$B$500,MATCH(DATE('Data graphs'!E$4,MONTH('Data graphs'!$A130),DAY('Data graphs'!$A130)),'Data Singapore'!$A$8:$A$500,0), MATCH('Data graphs'!$B$3,'Data Singapore'!$A$4:$B$4,0)),E129)</f>
        <v>19915</v>
      </c>
      <c r="F130" s="12">
        <f>_xlfn.IFNA(INDEX('Data Singapore'!$A$8:$B$500,MATCH(DATE('Data graphs'!F$4,MONTH('Data graphs'!$A130),DAY('Data graphs'!$A130)),'Data Singapore'!$A$8:$A$500,0), MATCH('Data graphs'!$B$3,'Data Singapore'!$A$4:$B$4,0)),F129)</f>
        <v>18150</v>
      </c>
      <c r="G130" s="12" t="e">
        <f>_xlfn.IFNA(INDEX('Data Singapore'!$A$8:$B$500,MATCH(DATE('Data graphs'!G$4,MONTH('Data graphs'!$A130),DAY('Data graphs'!$A130)),'Data Singapore'!$A$8:$A$500,0), MATCH('Data graphs'!$B$3,'Data Singapore'!$A$4:$B$4,0)),G129)</f>
        <v>#N/A</v>
      </c>
      <c r="H130" s="12">
        <f t="shared" si="3"/>
        <v>18150</v>
      </c>
      <c r="I130" s="12">
        <f t="shared" si="4"/>
        <v>22667</v>
      </c>
      <c r="J130" s="12">
        <f t="shared" si="5"/>
        <v>4517</v>
      </c>
    </row>
    <row r="131" spans="1:10">
      <c r="A131" s="9">
        <v>45531</v>
      </c>
      <c r="B131" s="12">
        <f>_xlfn.IFNA(INDEX('Data Singapore'!$A$8:$B$500,MATCH(DATE('Data graphs'!B$4,MONTH('Data graphs'!$A131),DAY('Data graphs'!$A131)),'Data Singapore'!$A$8:$A$500,0), MATCH('Data graphs'!$B$3,'Data Singapore'!$A$4:$B$4,0)),B130)</f>
        <v>22195</v>
      </c>
      <c r="C131" s="12">
        <f>_xlfn.IFNA(INDEX('Data Singapore'!$A$8:$B$500,MATCH(DATE('Data graphs'!C$4,MONTH('Data graphs'!$A131),DAY('Data graphs'!$A131)),'Data Singapore'!$A$8:$A$500,0), MATCH('Data graphs'!$B$3,'Data Singapore'!$A$4:$B$4,0)),C130)</f>
        <v>20700</v>
      </c>
      <c r="D131" s="12">
        <f>_xlfn.IFNA(INDEX('Data Singapore'!$A$8:$B$500,MATCH(DATE('Data graphs'!D$4,MONTH('Data graphs'!$A131),DAY('Data graphs'!$A131)),'Data Singapore'!$A$8:$A$500,0), MATCH('Data graphs'!$B$3,'Data Singapore'!$A$4:$B$4,0)),D130)</f>
        <v>22667</v>
      </c>
      <c r="E131" s="12">
        <f>_xlfn.IFNA(INDEX('Data Singapore'!$A$8:$B$500,MATCH(DATE('Data graphs'!E$4,MONTH('Data graphs'!$A131),DAY('Data graphs'!$A131)),'Data Singapore'!$A$8:$A$500,0), MATCH('Data graphs'!$B$3,'Data Singapore'!$A$4:$B$4,0)),E130)</f>
        <v>19915</v>
      </c>
      <c r="F131" s="12">
        <f>_xlfn.IFNA(INDEX('Data Singapore'!$A$8:$B$500,MATCH(DATE('Data graphs'!F$4,MONTH('Data graphs'!$A131),DAY('Data graphs'!$A131)),'Data Singapore'!$A$8:$A$500,0), MATCH('Data graphs'!$B$3,'Data Singapore'!$A$4:$B$4,0)),F130)</f>
        <v>18150</v>
      </c>
      <c r="G131" s="12" t="e">
        <f>_xlfn.IFNA(INDEX('Data Singapore'!$A$8:$B$500,MATCH(DATE('Data graphs'!G$4,MONTH('Data graphs'!$A131),DAY('Data graphs'!$A131)),'Data Singapore'!$A$8:$A$500,0), MATCH('Data graphs'!$B$3,'Data Singapore'!$A$4:$B$4,0)),G130)</f>
        <v>#N/A</v>
      </c>
      <c r="H131" s="12">
        <f t="shared" si="3"/>
        <v>18150</v>
      </c>
      <c r="I131" s="12">
        <f t="shared" si="4"/>
        <v>22667</v>
      </c>
      <c r="J131" s="12">
        <f t="shared" si="5"/>
        <v>4517</v>
      </c>
    </row>
    <row r="132" spans="1:10">
      <c r="A132" s="9">
        <v>45530</v>
      </c>
      <c r="B132" s="12">
        <f>_xlfn.IFNA(INDEX('Data Singapore'!$A$8:$B$500,MATCH(DATE('Data graphs'!B$4,MONTH('Data graphs'!$A132),DAY('Data graphs'!$A132)),'Data Singapore'!$A$8:$A$500,0), MATCH('Data graphs'!$B$3,'Data Singapore'!$A$4:$B$4,0)),B131)</f>
        <v>23131</v>
      </c>
      <c r="C132" s="12">
        <f>_xlfn.IFNA(INDEX('Data Singapore'!$A$8:$B$500,MATCH(DATE('Data graphs'!C$4,MONTH('Data graphs'!$A132),DAY('Data graphs'!$A132)),'Data Singapore'!$A$8:$A$500,0), MATCH('Data graphs'!$B$3,'Data Singapore'!$A$4:$B$4,0)),C131)</f>
        <v>20700</v>
      </c>
      <c r="D132" s="12">
        <f>_xlfn.IFNA(INDEX('Data Singapore'!$A$8:$B$500,MATCH(DATE('Data graphs'!D$4,MONTH('Data graphs'!$A132),DAY('Data graphs'!$A132)),'Data Singapore'!$A$8:$A$500,0), MATCH('Data graphs'!$B$3,'Data Singapore'!$A$4:$B$4,0)),D131)</f>
        <v>22667</v>
      </c>
      <c r="E132" s="12">
        <f>_xlfn.IFNA(INDEX('Data Singapore'!$A$8:$B$500,MATCH(DATE('Data graphs'!E$4,MONTH('Data graphs'!$A132),DAY('Data graphs'!$A132)),'Data Singapore'!$A$8:$A$500,0), MATCH('Data graphs'!$B$3,'Data Singapore'!$A$4:$B$4,0)),E131)</f>
        <v>19915</v>
      </c>
      <c r="F132" s="12">
        <f>_xlfn.IFNA(INDEX('Data Singapore'!$A$8:$B$500,MATCH(DATE('Data graphs'!F$4,MONTH('Data graphs'!$A132),DAY('Data graphs'!$A132)),'Data Singapore'!$A$8:$A$500,0), MATCH('Data graphs'!$B$3,'Data Singapore'!$A$4:$B$4,0)),F131)</f>
        <v>18150</v>
      </c>
      <c r="G132" s="12" t="e">
        <f>_xlfn.IFNA(INDEX('Data Singapore'!$A$8:$B$500,MATCH(DATE('Data graphs'!G$4,MONTH('Data graphs'!$A132),DAY('Data graphs'!$A132)),'Data Singapore'!$A$8:$A$500,0), MATCH('Data graphs'!$B$3,'Data Singapore'!$A$4:$B$4,0)),G131)</f>
        <v>#N/A</v>
      </c>
      <c r="H132" s="12">
        <f t="shared" si="3"/>
        <v>18150</v>
      </c>
      <c r="I132" s="12">
        <f t="shared" si="4"/>
        <v>23131</v>
      </c>
      <c r="J132" s="12">
        <f t="shared" si="5"/>
        <v>4981</v>
      </c>
    </row>
    <row r="133" spans="1:10">
      <c r="A133" s="9">
        <v>45529</v>
      </c>
      <c r="B133" s="12">
        <f>_xlfn.IFNA(INDEX('Data Singapore'!$A$8:$B$500,MATCH(DATE('Data graphs'!B$4,MONTH('Data graphs'!$A133),DAY('Data graphs'!$A133)),'Data Singapore'!$A$8:$A$500,0), MATCH('Data graphs'!$B$3,'Data Singapore'!$A$4:$B$4,0)),B132)</f>
        <v>23131</v>
      </c>
      <c r="C133" s="12">
        <f>_xlfn.IFNA(INDEX('Data Singapore'!$A$8:$B$500,MATCH(DATE('Data graphs'!C$4,MONTH('Data graphs'!$A133),DAY('Data graphs'!$A133)),'Data Singapore'!$A$8:$A$500,0), MATCH('Data graphs'!$B$3,'Data Singapore'!$A$4:$B$4,0)),C132)</f>
        <v>21183</v>
      </c>
      <c r="D133" s="12">
        <f>_xlfn.IFNA(INDEX('Data Singapore'!$A$8:$B$500,MATCH(DATE('Data graphs'!D$4,MONTH('Data graphs'!$A133),DAY('Data graphs'!$A133)),'Data Singapore'!$A$8:$A$500,0), MATCH('Data graphs'!$B$3,'Data Singapore'!$A$4:$B$4,0)),D132)</f>
        <v>22667</v>
      </c>
      <c r="E133" s="12">
        <f>_xlfn.IFNA(INDEX('Data Singapore'!$A$8:$B$500,MATCH(DATE('Data graphs'!E$4,MONTH('Data graphs'!$A133),DAY('Data graphs'!$A133)),'Data Singapore'!$A$8:$A$500,0), MATCH('Data graphs'!$B$3,'Data Singapore'!$A$4:$B$4,0)),E132)</f>
        <v>19915</v>
      </c>
      <c r="F133" s="12">
        <f>_xlfn.IFNA(INDEX('Data Singapore'!$A$8:$B$500,MATCH(DATE('Data graphs'!F$4,MONTH('Data graphs'!$A133),DAY('Data graphs'!$A133)),'Data Singapore'!$A$8:$A$500,0), MATCH('Data graphs'!$B$3,'Data Singapore'!$A$4:$B$4,0)),F132)</f>
        <v>18150</v>
      </c>
      <c r="G133" s="12" t="e">
        <f>_xlfn.IFNA(INDEX('Data Singapore'!$A$8:$B$500,MATCH(DATE('Data graphs'!G$4,MONTH('Data graphs'!$A133),DAY('Data graphs'!$A133)),'Data Singapore'!$A$8:$A$500,0), MATCH('Data graphs'!$B$3,'Data Singapore'!$A$4:$B$4,0)),G132)</f>
        <v>#N/A</v>
      </c>
      <c r="H133" s="12">
        <f t="shared" si="3"/>
        <v>18150</v>
      </c>
      <c r="I133" s="12">
        <f t="shared" si="4"/>
        <v>23131</v>
      </c>
      <c r="J133" s="12">
        <f t="shared" si="5"/>
        <v>4981</v>
      </c>
    </row>
    <row r="134" spans="1:10">
      <c r="A134" s="9">
        <v>45528</v>
      </c>
      <c r="B134" s="12">
        <f>_xlfn.IFNA(INDEX('Data Singapore'!$A$8:$B$500,MATCH(DATE('Data graphs'!B$4,MONTH('Data graphs'!$A134),DAY('Data graphs'!$A134)),'Data Singapore'!$A$8:$A$500,0), MATCH('Data graphs'!$B$3,'Data Singapore'!$A$4:$B$4,0)),B133)</f>
        <v>23131</v>
      </c>
      <c r="C134" s="12">
        <f>_xlfn.IFNA(INDEX('Data Singapore'!$A$8:$B$500,MATCH(DATE('Data graphs'!C$4,MONTH('Data graphs'!$A134),DAY('Data graphs'!$A134)),'Data Singapore'!$A$8:$A$500,0), MATCH('Data graphs'!$B$3,'Data Singapore'!$A$4:$B$4,0)),C133)</f>
        <v>21183</v>
      </c>
      <c r="D134" s="12">
        <f>_xlfn.IFNA(INDEX('Data Singapore'!$A$8:$B$500,MATCH(DATE('Data graphs'!D$4,MONTH('Data graphs'!$A134),DAY('Data graphs'!$A134)),'Data Singapore'!$A$8:$A$500,0), MATCH('Data graphs'!$B$3,'Data Singapore'!$A$4:$B$4,0)),D133)</f>
        <v>21088</v>
      </c>
      <c r="E134" s="12">
        <f>_xlfn.IFNA(INDEX('Data Singapore'!$A$8:$B$500,MATCH(DATE('Data graphs'!E$4,MONTH('Data graphs'!$A134),DAY('Data graphs'!$A134)),'Data Singapore'!$A$8:$A$500,0), MATCH('Data graphs'!$B$3,'Data Singapore'!$A$4:$B$4,0)),E133)</f>
        <v>19915</v>
      </c>
      <c r="F134" s="12">
        <f>_xlfn.IFNA(INDEX('Data Singapore'!$A$8:$B$500,MATCH(DATE('Data graphs'!F$4,MONTH('Data graphs'!$A134),DAY('Data graphs'!$A134)),'Data Singapore'!$A$8:$A$500,0), MATCH('Data graphs'!$B$3,'Data Singapore'!$A$4:$B$4,0)),F133)</f>
        <v>18150</v>
      </c>
      <c r="G134" s="12" t="e">
        <f>_xlfn.IFNA(INDEX('Data Singapore'!$A$8:$B$500,MATCH(DATE('Data graphs'!G$4,MONTH('Data graphs'!$A134),DAY('Data graphs'!$A134)),'Data Singapore'!$A$8:$A$500,0), MATCH('Data graphs'!$B$3,'Data Singapore'!$A$4:$B$4,0)),G133)</f>
        <v>#N/A</v>
      </c>
      <c r="H134" s="12">
        <f t="shared" ref="H134:H197" si="6">MIN(B134:F134)</f>
        <v>18150</v>
      </c>
      <c r="I134" s="12">
        <f t="shared" ref="I134:I197" si="7">MAX(B134:F134)</f>
        <v>23131</v>
      </c>
      <c r="J134" s="12">
        <f t="shared" ref="J134:J197" si="8">I134-H134</f>
        <v>4981</v>
      </c>
    </row>
    <row r="135" spans="1:10">
      <c r="A135" s="9">
        <v>45527</v>
      </c>
      <c r="B135" s="12">
        <f>_xlfn.IFNA(INDEX('Data Singapore'!$A$8:$B$500,MATCH(DATE('Data graphs'!B$4,MONTH('Data graphs'!$A135),DAY('Data graphs'!$A135)),'Data Singapore'!$A$8:$A$500,0), MATCH('Data graphs'!$B$3,'Data Singapore'!$A$4:$B$4,0)),B134)</f>
        <v>23131</v>
      </c>
      <c r="C135" s="12">
        <f>_xlfn.IFNA(INDEX('Data Singapore'!$A$8:$B$500,MATCH(DATE('Data graphs'!C$4,MONTH('Data graphs'!$A135),DAY('Data graphs'!$A135)),'Data Singapore'!$A$8:$A$500,0), MATCH('Data graphs'!$B$3,'Data Singapore'!$A$4:$B$4,0)),C134)</f>
        <v>21183</v>
      </c>
      <c r="D135" s="12">
        <f>_xlfn.IFNA(INDEX('Data Singapore'!$A$8:$B$500,MATCH(DATE('Data graphs'!D$4,MONTH('Data graphs'!$A135),DAY('Data graphs'!$A135)),'Data Singapore'!$A$8:$A$500,0), MATCH('Data graphs'!$B$3,'Data Singapore'!$A$4:$B$4,0)),D134)</f>
        <v>21088</v>
      </c>
      <c r="E135" s="12">
        <f>_xlfn.IFNA(INDEX('Data Singapore'!$A$8:$B$500,MATCH(DATE('Data graphs'!E$4,MONTH('Data graphs'!$A135),DAY('Data graphs'!$A135)),'Data Singapore'!$A$8:$A$500,0), MATCH('Data graphs'!$B$3,'Data Singapore'!$A$4:$B$4,0)),E134)</f>
        <v>22099</v>
      </c>
      <c r="F135" s="12">
        <f>_xlfn.IFNA(INDEX('Data Singapore'!$A$8:$B$500,MATCH(DATE('Data graphs'!F$4,MONTH('Data graphs'!$A135),DAY('Data graphs'!$A135)),'Data Singapore'!$A$8:$A$500,0), MATCH('Data graphs'!$B$3,'Data Singapore'!$A$4:$B$4,0)),F134)</f>
        <v>18150</v>
      </c>
      <c r="G135" s="12" t="e">
        <f>_xlfn.IFNA(INDEX('Data Singapore'!$A$8:$B$500,MATCH(DATE('Data graphs'!G$4,MONTH('Data graphs'!$A135),DAY('Data graphs'!$A135)),'Data Singapore'!$A$8:$A$500,0), MATCH('Data graphs'!$B$3,'Data Singapore'!$A$4:$B$4,0)),G134)</f>
        <v>#N/A</v>
      </c>
      <c r="H135" s="12">
        <f t="shared" si="6"/>
        <v>18150</v>
      </c>
      <c r="I135" s="12">
        <f t="shared" si="7"/>
        <v>23131</v>
      </c>
      <c r="J135" s="12">
        <f t="shared" si="8"/>
        <v>4981</v>
      </c>
    </row>
    <row r="136" spans="1:10">
      <c r="A136" s="9">
        <v>45526</v>
      </c>
      <c r="B136" s="12">
        <f>_xlfn.IFNA(INDEX('Data Singapore'!$A$8:$B$500,MATCH(DATE('Data graphs'!B$4,MONTH('Data graphs'!$A136),DAY('Data graphs'!$A136)),'Data Singapore'!$A$8:$A$500,0), MATCH('Data graphs'!$B$3,'Data Singapore'!$A$4:$B$4,0)),B135)</f>
        <v>23131</v>
      </c>
      <c r="C136" s="12">
        <f>_xlfn.IFNA(INDEX('Data Singapore'!$A$8:$B$500,MATCH(DATE('Data graphs'!C$4,MONTH('Data graphs'!$A136),DAY('Data graphs'!$A136)),'Data Singapore'!$A$8:$A$500,0), MATCH('Data graphs'!$B$3,'Data Singapore'!$A$4:$B$4,0)),C135)</f>
        <v>21183</v>
      </c>
      <c r="D136" s="12">
        <f>_xlfn.IFNA(INDEX('Data Singapore'!$A$8:$B$500,MATCH(DATE('Data graphs'!D$4,MONTH('Data graphs'!$A136),DAY('Data graphs'!$A136)),'Data Singapore'!$A$8:$A$500,0), MATCH('Data graphs'!$B$3,'Data Singapore'!$A$4:$B$4,0)),D135)</f>
        <v>21088</v>
      </c>
      <c r="E136" s="12">
        <f>_xlfn.IFNA(INDEX('Data Singapore'!$A$8:$B$500,MATCH(DATE('Data graphs'!E$4,MONTH('Data graphs'!$A136),DAY('Data graphs'!$A136)),'Data Singapore'!$A$8:$A$500,0), MATCH('Data graphs'!$B$3,'Data Singapore'!$A$4:$B$4,0)),E135)</f>
        <v>22099</v>
      </c>
      <c r="F136" s="12">
        <f>_xlfn.IFNA(INDEX('Data Singapore'!$A$8:$B$500,MATCH(DATE('Data graphs'!F$4,MONTH('Data graphs'!$A136),DAY('Data graphs'!$A136)),'Data Singapore'!$A$8:$A$500,0), MATCH('Data graphs'!$B$3,'Data Singapore'!$A$4:$B$4,0)),F135)</f>
        <v>18150</v>
      </c>
      <c r="G136" s="12" t="e">
        <f>_xlfn.IFNA(INDEX('Data Singapore'!$A$8:$B$500,MATCH(DATE('Data graphs'!G$4,MONTH('Data graphs'!$A136),DAY('Data graphs'!$A136)),'Data Singapore'!$A$8:$A$500,0), MATCH('Data graphs'!$B$3,'Data Singapore'!$A$4:$B$4,0)),G135)</f>
        <v>#N/A</v>
      </c>
      <c r="H136" s="12">
        <f t="shared" si="6"/>
        <v>18150</v>
      </c>
      <c r="I136" s="12">
        <f t="shared" si="7"/>
        <v>23131</v>
      </c>
      <c r="J136" s="12">
        <f t="shared" si="8"/>
        <v>4981</v>
      </c>
    </row>
    <row r="137" spans="1:10">
      <c r="A137" s="9">
        <v>45525</v>
      </c>
      <c r="B137" s="12">
        <f>_xlfn.IFNA(INDEX('Data Singapore'!$A$8:$B$500,MATCH(DATE('Data graphs'!B$4,MONTH('Data graphs'!$A137),DAY('Data graphs'!$A137)),'Data Singapore'!$A$8:$A$500,0), MATCH('Data graphs'!$B$3,'Data Singapore'!$A$4:$B$4,0)),B136)</f>
        <v>23131</v>
      </c>
      <c r="C137" s="12">
        <f>_xlfn.IFNA(INDEX('Data Singapore'!$A$8:$B$500,MATCH(DATE('Data graphs'!C$4,MONTH('Data graphs'!$A137),DAY('Data graphs'!$A137)),'Data Singapore'!$A$8:$A$500,0), MATCH('Data graphs'!$B$3,'Data Singapore'!$A$4:$B$4,0)),C136)</f>
        <v>21183</v>
      </c>
      <c r="D137" s="12">
        <f>_xlfn.IFNA(INDEX('Data Singapore'!$A$8:$B$500,MATCH(DATE('Data graphs'!D$4,MONTH('Data graphs'!$A137),DAY('Data graphs'!$A137)),'Data Singapore'!$A$8:$A$500,0), MATCH('Data graphs'!$B$3,'Data Singapore'!$A$4:$B$4,0)),D136)</f>
        <v>21088</v>
      </c>
      <c r="E137" s="12">
        <f>_xlfn.IFNA(INDEX('Data Singapore'!$A$8:$B$500,MATCH(DATE('Data graphs'!E$4,MONTH('Data graphs'!$A137),DAY('Data graphs'!$A137)),'Data Singapore'!$A$8:$A$500,0), MATCH('Data graphs'!$B$3,'Data Singapore'!$A$4:$B$4,0)),E136)</f>
        <v>22099</v>
      </c>
      <c r="F137" s="12">
        <f>_xlfn.IFNA(INDEX('Data Singapore'!$A$8:$B$500,MATCH(DATE('Data graphs'!F$4,MONTH('Data graphs'!$A137),DAY('Data graphs'!$A137)),'Data Singapore'!$A$8:$A$500,0), MATCH('Data graphs'!$B$3,'Data Singapore'!$A$4:$B$4,0)),F136)</f>
        <v>19232</v>
      </c>
      <c r="G137" s="12" t="e">
        <f>_xlfn.IFNA(INDEX('Data Singapore'!$A$8:$B$500,MATCH(DATE('Data graphs'!G$4,MONTH('Data graphs'!$A137),DAY('Data graphs'!$A137)),'Data Singapore'!$A$8:$A$500,0), MATCH('Data graphs'!$B$3,'Data Singapore'!$A$4:$B$4,0)),G136)</f>
        <v>#N/A</v>
      </c>
      <c r="H137" s="12">
        <f t="shared" si="6"/>
        <v>19232</v>
      </c>
      <c r="I137" s="12">
        <f t="shared" si="7"/>
        <v>23131</v>
      </c>
      <c r="J137" s="12">
        <f t="shared" si="8"/>
        <v>3899</v>
      </c>
    </row>
    <row r="138" spans="1:10">
      <c r="A138" s="9">
        <v>45524</v>
      </c>
      <c r="B138" s="12">
        <f>_xlfn.IFNA(INDEX('Data Singapore'!$A$8:$B$500,MATCH(DATE('Data graphs'!B$4,MONTH('Data graphs'!$A138),DAY('Data graphs'!$A138)),'Data Singapore'!$A$8:$A$500,0), MATCH('Data graphs'!$B$3,'Data Singapore'!$A$4:$B$4,0)),B137)</f>
        <v>23131</v>
      </c>
      <c r="C138" s="12">
        <f>_xlfn.IFNA(INDEX('Data Singapore'!$A$8:$B$500,MATCH(DATE('Data graphs'!C$4,MONTH('Data graphs'!$A138),DAY('Data graphs'!$A138)),'Data Singapore'!$A$8:$A$500,0), MATCH('Data graphs'!$B$3,'Data Singapore'!$A$4:$B$4,0)),C137)</f>
        <v>21183</v>
      </c>
      <c r="D138" s="12">
        <f>_xlfn.IFNA(INDEX('Data Singapore'!$A$8:$B$500,MATCH(DATE('Data graphs'!D$4,MONTH('Data graphs'!$A138),DAY('Data graphs'!$A138)),'Data Singapore'!$A$8:$A$500,0), MATCH('Data graphs'!$B$3,'Data Singapore'!$A$4:$B$4,0)),D137)</f>
        <v>21088</v>
      </c>
      <c r="E138" s="12">
        <f>_xlfn.IFNA(INDEX('Data Singapore'!$A$8:$B$500,MATCH(DATE('Data graphs'!E$4,MONTH('Data graphs'!$A138),DAY('Data graphs'!$A138)),'Data Singapore'!$A$8:$A$500,0), MATCH('Data graphs'!$B$3,'Data Singapore'!$A$4:$B$4,0)),E137)</f>
        <v>22099</v>
      </c>
      <c r="F138" s="12">
        <f>_xlfn.IFNA(INDEX('Data Singapore'!$A$8:$B$500,MATCH(DATE('Data graphs'!F$4,MONTH('Data graphs'!$A138),DAY('Data graphs'!$A138)),'Data Singapore'!$A$8:$A$500,0), MATCH('Data graphs'!$B$3,'Data Singapore'!$A$4:$B$4,0)),F137)</f>
        <v>19232</v>
      </c>
      <c r="G138" s="12" t="e">
        <f>_xlfn.IFNA(INDEX('Data Singapore'!$A$8:$B$500,MATCH(DATE('Data graphs'!G$4,MONTH('Data graphs'!$A138),DAY('Data graphs'!$A138)),'Data Singapore'!$A$8:$A$500,0), MATCH('Data graphs'!$B$3,'Data Singapore'!$A$4:$B$4,0)),G137)</f>
        <v>#N/A</v>
      </c>
      <c r="H138" s="12">
        <f t="shared" si="6"/>
        <v>19232</v>
      </c>
      <c r="I138" s="12">
        <f t="shared" si="7"/>
        <v>23131</v>
      </c>
      <c r="J138" s="12">
        <f t="shared" si="8"/>
        <v>3899</v>
      </c>
    </row>
    <row r="139" spans="1:10">
      <c r="A139" s="9">
        <v>45523</v>
      </c>
      <c r="B139" s="12">
        <f>_xlfn.IFNA(INDEX('Data Singapore'!$A$8:$B$500,MATCH(DATE('Data graphs'!B$4,MONTH('Data graphs'!$A139),DAY('Data graphs'!$A139)),'Data Singapore'!$A$8:$A$500,0), MATCH('Data graphs'!$B$3,'Data Singapore'!$A$4:$B$4,0)),B138)</f>
        <v>25485</v>
      </c>
      <c r="C139" s="12">
        <f>_xlfn.IFNA(INDEX('Data Singapore'!$A$8:$B$500,MATCH(DATE('Data graphs'!C$4,MONTH('Data graphs'!$A139),DAY('Data graphs'!$A139)),'Data Singapore'!$A$8:$A$500,0), MATCH('Data graphs'!$B$3,'Data Singapore'!$A$4:$B$4,0)),C138)</f>
        <v>21183</v>
      </c>
      <c r="D139" s="12">
        <f>_xlfn.IFNA(INDEX('Data Singapore'!$A$8:$B$500,MATCH(DATE('Data graphs'!D$4,MONTH('Data graphs'!$A139),DAY('Data graphs'!$A139)),'Data Singapore'!$A$8:$A$500,0), MATCH('Data graphs'!$B$3,'Data Singapore'!$A$4:$B$4,0)),D138)</f>
        <v>21088</v>
      </c>
      <c r="E139" s="12">
        <f>_xlfn.IFNA(INDEX('Data Singapore'!$A$8:$B$500,MATCH(DATE('Data graphs'!E$4,MONTH('Data graphs'!$A139),DAY('Data graphs'!$A139)),'Data Singapore'!$A$8:$A$500,0), MATCH('Data graphs'!$B$3,'Data Singapore'!$A$4:$B$4,0)),E138)</f>
        <v>22099</v>
      </c>
      <c r="F139" s="12">
        <f>_xlfn.IFNA(INDEX('Data Singapore'!$A$8:$B$500,MATCH(DATE('Data graphs'!F$4,MONTH('Data graphs'!$A139),DAY('Data graphs'!$A139)),'Data Singapore'!$A$8:$A$500,0), MATCH('Data graphs'!$B$3,'Data Singapore'!$A$4:$B$4,0)),F138)</f>
        <v>19232</v>
      </c>
      <c r="G139" s="12" t="e">
        <f>_xlfn.IFNA(INDEX('Data Singapore'!$A$8:$B$500,MATCH(DATE('Data graphs'!G$4,MONTH('Data graphs'!$A139),DAY('Data graphs'!$A139)),'Data Singapore'!$A$8:$A$500,0), MATCH('Data graphs'!$B$3,'Data Singapore'!$A$4:$B$4,0)),G138)</f>
        <v>#N/A</v>
      </c>
      <c r="H139" s="12">
        <f t="shared" si="6"/>
        <v>19232</v>
      </c>
      <c r="I139" s="12">
        <f t="shared" si="7"/>
        <v>25485</v>
      </c>
      <c r="J139" s="12">
        <f t="shared" si="8"/>
        <v>6253</v>
      </c>
    </row>
    <row r="140" spans="1:10">
      <c r="A140" s="9">
        <v>45522</v>
      </c>
      <c r="B140" s="12">
        <f>_xlfn.IFNA(INDEX('Data Singapore'!$A$8:$B$500,MATCH(DATE('Data graphs'!B$4,MONTH('Data graphs'!$A140),DAY('Data graphs'!$A140)),'Data Singapore'!$A$8:$A$500,0), MATCH('Data graphs'!$B$3,'Data Singapore'!$A$4:$B$4,0)),B139)</f>
        <v>25485</v>
      </c>
      <c r="C140" s="12">
        <f>_xlfn.IFNA(INDEX('Data Singapore'!$A$8:$B$500,MATCH(DATE('Data graphs'!C$4,MONTH('Data graphs'!$A140),DAY('Data graphs'!$A140)),'Data Singapore'!$A$8:$A$500,0), MATCH('Data graphs'!$B$3,'Data Singapore'!$A$4:$B$4,0)),C139)</f>
        <v>22072</v>
      </c>
      <c r="D140" s="12">
        <f>_xlfn.IFNA(INDEX('Data Singapore'!$A$8:$B$500,MATCH(DATE('Data graphs'!D$4,MONTH('Data graphs'!$A140),DAY('Data graphs'!$A140)),'Data Singapore'!$A$8:$A$500,0), MATCH('Data graphs'!$B$3,'Data Singapore'!$A$4:$B$4,0)),D139)</f>
        <v>21088</v>
      </c>
      <c r="E140" s="12">
        <f>_xlfn.IFNA(INDEX('Data Singapore'!$A$8:$B$500,MATCH(DATE('Data graphs'!E$4,MONTH('Data graphs'!$A140),DAY('Data graphs'!$A140)),'Data Singapore'!$A$8:$A$500,0), MATCH('Data graphs'!$B$3,'Data Singapore'!$A$4:$B$4,0)),E139)</f>
        <v>22099</v>
      </c>
      <c r="F140" s="12">
        <f>_xlfn.IFNA(INDEX('Data Singapore'!$A$8:$B$500,MATCH(DATE('Data graphs'!F$4,MONTH('Data graphs'!$A140),DAY('Data graphs'!$A140)),'Data Singapore'!$A$8:$A$500,0), MATCH('Data graphs'!$B$3,'Data Singapore'!$A$4:$B$4,0)),F139)</f>
        <v>19232</v>
      </c>
      <c r="G140" s="12" t="e">
        <f>_xlfn.IFNA(INDEX('Data Singapore'!$A$8:$B$500,MATCH(DATE('Data graphs'!G$4,MONTH('Data graphs'!$A140),DAY('Data graphs'!$A140)),'Data Singapore'!$A$8:$A$500,0), MATCH('Data graphs'!$B$3,'Data Singapore'!$A$4:$B$4,0)),G139)</f>
        <v>#N/A</v>
      </c>
      <c r="H140" s="12">
        <f t="shared" si="6"/>
        <v>19232</v>
      </c>
      <c r="I140" s="12">
        <f t="shared" si="7"/>
        <v>25485</v>
      </c>
      <c r="J140" s="12">
        <f t="shared" si="8"/>
        <v>6253</v>
      </c>
    </row>
    <row r="141" spans="1:10">
      <c r="A141" s="9">
        <v>45521</v>
      </c>
      <c r="B141" s="12">
        <f>_xlfn.IFNA(INDEX('Data Singapore'!$A$8:$B$500,MATCH(DATE('Data graphs'!B$4,MONTH('Data graphs'!$A141),DAY('Data graphs'!$A141)),'Data Singapore'!$A$8:$A$500,0), MATCH('Data graphs'!$B$3,'Data Singapore'!$A$4:$B$4,0)),B140)</f>
        <v>25485</v>
      </c>
      <c r="C141" s="12">
        <f>_xlfn.IFNA(INDEX('Data Singapore'!$A$8:$B$500,MATCH(DATE('Data graphs'!C$4,MONTH('Data graphs'!$A141),DAY('Data graphs'!$A141)),'Data Singapore'!$A$8:$A$500,0), MATCH('Data graphs'!$B$3,'Data Singapore'!$A$4:$B$4,0)),C140)</f>
        <v>22072</v>
      </c>
      <c r="D141" s="12">
        <f>_xlfn.IFNA(INDEX('Data Singapore'!$A$8:$B$500,MATCH(DATE('Data graphs'!D$4,MONTH('Data graphs'!$A141),DAY('Data graphs'!$A141)),'Data Singapore'!$A$8:$A$500,0), MATCH('Data graphs'!$B$3,'Data Singapore'!$A$4:$B$4,0)),D140)</f>
        <v>18612</v>
      </c>
      <c r="E141" s="12">
        <f>_xlfn.IFNA(INDEX('Data Singapore'!$A$8:$B$500,MATCH(DATE('Data graphs'!E$4,MONTH('Data graphs'!$A141),DAY('Data graphs'!$A141)),'Data Singapore'!$A$8:$A$500,0), MATCH('Data graphs'!$B$3,'Data Singapore'!$A$4:$B$4,0)),E140)</f>
        <v>22099</v>
      </c>
      <c r="F141" s="12">
        <f>_xlfn.IFNA(INDEX('Data Singapore'!$A$8:$B$500,MATCH(DATE('Data graphs'!F$4,MONTH('Data graphs'!$A141),DAY('Data graphs'!$A141)),'Data Singapore'!$A$8:$A$500,0), MATCH('Data graphs'!$B$3,'Data Singapore'!$A$4:$B$4,0)),F140)</f>
        <v>19232</v>
      </c>
      <c r="G141" s="12" t="e">
        <f>_xlfn.IFNA(INDEX('Data Singapore'!$A$8:$B$500,MATCH(DATE('Data graphs'!G$4,MONTH('Data graphs'!$A141),DAY('Data graphs'!$A141)),'Data Singapore'!$A$8:$A$500,0), MATCH('Data graphs'!$B$3,'Data Singapore'!$A$4:$B$4,0)),G140)</f>
        <v>#N/A</v>
      </c>
      <c r="H141" s="12">
        <f t="shared" si="6"/>
        <v>18612</v>
      </c>
      <c r="I141" s="12">
        <f t="shared" si="7"/>
        <v>25485</v>
      </c>
      <c r="J141" s="12">
        <f t="shared" si="8"/>
        <v>6873</v>
      </c>
    </row>
    <row r="142" spans="1:10">
      <c r="A142" s="9">
        <v>45520</v>
      </c>
      <c r="B142" s="12">
        <f>_xlfn.IFNA(INDEX('Data Singapore'!$A$8:$B$500,MATCH(DATE('Data graphs'!B$4,MONTH('Data graphs'!$A142),DAY('Data graphs'!$A142)),'Data Singapore'!$A$8:$A$500,0), MATCH('Data graphs'!$B$3,'Data Singapore'!$A$4:$B$4,0)),B141)</f>
        <v>25485</v>
      </c>
      <c r="C142" s="12">
        <f>_xlfn.IFNA(INDEX('Data Singapore'!$A$8:$B$500,MATCH(DATE('Data graphs'!C$4,MONTH('Data graphs'!$A142),DAY('Data graphs'!$A142)),'Data Singapore'!$A$8:$A$500,0), MATCH('Data graphs'!$B$3,'Data Singapore'!$A$4:$B$4,0)),C141)</f>
        <v>22072</v>
      </c>
      <c r="D142" s="12">
        <f>_xlfn.IFNA(INDEX('Data Singapore'!$A$8:$B$500,MATCH(DATE('Data graphs'!D$4,MONTH('Data graphs'!$A142),DAY('Data graphs'!$A142)),'Data Singapore'!$A$8:$A$500,0), MATCH('Data graphs'!$B$3,'Data Singapore'!$A$4:$B$4,0)),D141)</f>
        <v>18612</v>
      </c>
      <c r="E142" s="12">
        <f>_xlfn.IFNA(INDEX('Data Singapore'!$A$8:$B$500,MATCH(DATE('Data graphs'!E$4,MONTH('Data graphs'!$A142),DAY('Data graphs'!$A142)),'Data Singapore'!$A$8:$A$500,0), MATCH('Data graphs'!$B$3,'Data Singapore'!$A$4:$B$4,0)),E141)</f>
        <v>20081</v>
      </c>
      <c r="F142" s="12">
        <f>_xlfn.IFNA(INDEX('Data Singapore'!$A$8:$B$500,MATCH(DATE('Data graphs'!F$4,MONTH('Data graphs'!$A142),DAY('Data graphs'!$A142)),'Data Singapore'!$A$8:$A$500,0), MATCH('Data graphs'!$B$3,'Data Singapore'!$A$4:$B$4,0)),F141)</f>
        <v>19232</v>
      </c>
      <c r="G142" s="12" t="e">
        <f>_xlfn.IFNA(INDEX('Data Singapore'!$A$8:$B$500,MATCH(DATE('Data graphs'!G$4,MONTH('Data graphs'!$A142),DAY('Data graphs'!$A142)),'Data Singapore'!$A$8:$A$500,0), MATCH('Data graphs'!$B$3,'Data Singapore'!$A$4:$B$4,0)),G141)</f>
        <v>#N/A</v>
      </c>
      <c r="H142" s="12">
        <f t="shared" si="6"/>
        <v>18612</v>
      </c>
      <c r="I142" s="12">
        <f t="shared" si="7"/>
        <v>25485</v>
      </c>
      <c r="J142" s="12">
        <f t="shared" si="8"/>
        <v>6873</v>
      </c>
    </row>
    <row r="143" spans="1:10">
      <c r="A143" s="9">
        <v>45519</v>
      </c>
      <c r="B143" s="12">
        <f>_xlfn.IFNA(INDEX('Data Singapore'!$A$8:$B$500,MATCH(DATE('Data graphs'!B$4,MONTH('Data graphs'!$A143),DAY('Data graphs'!$A143)),'Data Singapore'!$A$8:$A$500,0), MATCH('Data graphs'!$B$3,'Data Singapore'!$A$4:$B$4,0)),B142)</f>
        <v>25485</v>
      </c>
      <c r="C143" s="12">
        <f>_xlfn.IFNA(INDEX('Data Singapore'!$A$8:$B$500,MATCH(DATE('Data graphs'!C$4,MONTH('Data graphs'!$A143),DAY('Data graphs'!$A143)),'Data Singapore'!$A$8:$A$500,0), MATCH('Data graphs'!$B$3,'Data Singapore'!$A$4:$B$4,0)),C142)</f>
        <v>22072</v>
      </c>
      <c r="D143" s="12">
        <f>_xlfn.IFNA(INDEX('Data Singapore'!$A$8:$B$500,MATCH(DATE('Data graphs'!D$4,MONTH('Data graphs'!$A143),DAY('Data graphs'!$A143)),'Data Singapore'!$A$8:$A$500,0), MATCH('Data graphs'!$B$3,'Data Singapore'!$A$4:$B$4,0)),D142)</f>
        <v>18612</v>
      </c>
      <c r="E143" s="12">
        <f>_xlfn.IFNA(INDEX('Data Singapore'!$A$8:$B$500,MATCH(DATE('Data graphs'!E$4,MONTH('Data graphs'!$A143),DAY('Data graphs'!$A143)),'Data Singapore'!$A$8:$A$500,0), MATCH('Data graphs'!$B$3,'Data Singapore'!$A$4:$B$4,0)),E142)</f>
        <v>20081</v>
      </c>
      <c r="F143" s="12">
        <f>_xlfn.IFNA(INDEX('Data Singapore'!$A$8:$B$500,MATCH(DATE('Data graphs'!F$4,MONTH('Data graphs'!$A143),DAY('Data graphs'!$A143)),'Data Singapore'!$A$8:$A$500,0), MATCH('Data graphs'!$B$3,'Data Singapore'!$A$4:$B$4,0)),F142)</f>
        <v>19232</v>
      </c>
      <c r="G143" s="12" t="e">
        <f>_xlfn.IFNA(INDEX('Data Singapore'!$A$8:$B$500,MATCH(DATE('Data graphs'!G$4,MONTH('Data graphs'!$A143),DAY('Data graphs'!$A143)),'Data Singapore'!$A$8:$A$500,0), MATCH('Data graphs'!$B$3,'Data Singapore'!$A$4:$B$4,0)),G142)</f>
        <v>#N/A</v>
      </c>
      <c r="H143" s="12">
        <f t="shared" si="6"/>
        <v>18612</v>
      </c>
      <c r="I143" s="12">
        <f t="shared" si="7"/>
        <v>25485</v>
      </c>
      <c r="J143" s="12">
        <f t="shared" si="8"/>
        <v>6873</v>
      </c>
    </row>
    <row r="144" spans="1:10">
      <c r="A144" s="9">
        <v>45518</v>
      </c>
      <c r="B144" s="12">
        <f>_xlfn.IFNA(INDEX('Data Singapore'!$A$8:$B$500,MATCH(DATE('Data graphs'!B$4,MONTH('Data graphs'!$A144),DAY('Data graphs'!$A144)),'Data Singapore'!$A$8:$A$500,0), MATCH('Data graphs'!$B$3,'Data Singapore'!$A$4:$B$4,0)),B143)</f>
        <v>25485</v>
      </c>
      <c r="C144" s="12">
        <f>_xlfn.IFNA(INDEX('Data Singapore'!$A$8:$B$500,MATCH(DATE('Data graphs'!C$4,MONTH('Data graphs'!$A144),DAY('Data graphs'!$A144)),'Data Singapore'!$A$8:$A$500,0), MATCH('Data graphs'!$B$3,'Data Singapore'!$A$4:$B$4,0)),C143)</f>
        <v>22072</v>
      </c>
      <c r="D144" s="12">
        <f>_xlfn.IFNA(INDEX('Data Singapore'!$A$8:$B$500,MATCH(DATE('Data graphs'!D$4,MONTH('Data graphs'!$A144),DAY('Data graphs'!$A144)),'Data Singapore'!$A$8:$A$500,0), MATCH('Data graphs'!$B$3,'Data Singapore'!$A$4:$B$4,0)),D143)</f>
        <v>18612</v>
      </c>
      <c r="E144" s="12">
        <f>_xlfn.IFNA(INDEX('Data Singapore'!$A$8:$B$500,MATCH(DATE('Data graphs'!E$4,MONTH('Data graphs'!$A144),DAY('Data graphs'!$A144)),'Data Singapore'!$A$8:$A$500,0), MATCH('Data graphs'!$B$3,'Data Singapore'!$A$4:$B$4,0)),E143)</f>
        <v>20081</v>
      </c>
      <c r="F144" s="12">
        <f>_xlfn.IFNA(INDEX('Data Singapore'!$A$8:$B$500,MATCH(DATE('Data graphs'!F$4,MONTH('Data graphs'!$A144),DAY('Data graphs'!$A144)),'Data Singapore'!$A$8:$A$500,0), MATCH('Data graphs'!$B$3,'Data Singapore'!$A$4:$B$4,0)),F143)</f>
        <v>18143</v>
      </c>
      <c r="G144" s="12" t="e">
        <f>_xlfn.IFNA(INDEX('Data Singapore'!$A$8:$B$500,MATCH(DATE('Data graphs'!G$4,MONTH('Data graphs'!$A144),DAY('Data graphs'!$A144)),'Data Singapore'!$A$8:$A$500,0), MATCH('Data graphs'!$B$3,'Data Singapore'!$A$4:$B$4,0)),G143)</f>
        <v>#N/A</v>
      </c>
      <c r="H144" s="12">
        <f t="shared" si="6"/>
        <v>18143</v>
      </c>
      <c r="I144" s="12">
        <f t="shared" si="7"/>
        <v>25485</v>
      </c>
      <c r="J144" s="12">
        <f t="shared" si="8"/>
        <v>7342</v>
      </c>
    </row>
    <row r="145" spans="1:10">
      <c r="A145" s="9">
        <v>45517</v>
      </c>
      <c r="B145" s="12">
        <f>_xlfn.IFNA(INDEX('Data Singapore'!$A$8:$B$500,MATCH(DATE('Data graphs'!B$4,MONTH('Data graphs'!$A145),DAY('Data graphs'!$A145)),'Data Singapore'!$A$8:$A$500,0), MATCH('Data graphs'!$B$3,'Data Singapore'!$A$4:$B$4,0)),B144)</f>
        <v>25485</v>
      </c>
      <c r="C145" s="12">
        <f>_xlfn.IFNA(INDEX('Data Singapore'!$A$8:$B$500,MATCH(DATE('Data graphs'!C$4,MONTH('Data graphs'!$A145),DAY('Data graphs'!$A145)),'Data Singapore'!$A$8:$A$500,0), MATCH('Data graphs'!$B$3,'Data Singapore'!$A$4:$B$4,0)),C144)</f>
        <v>22072</v>
      </c>
      <c r="D145" s="12">
        <f>_xlfn.IFNA(INDEX('Data Singapore'!$A$8:$B$500,MATCH(DATE('Data graphs'!D$4,MONTH('Data graphs'!$A145),DAY('Data graphs'!$A145)),'Data Singapore'!$A$8:$A$500,0), MATCH('Data graphs'!$B$3,'Data Singapore'!$A$4:$B$4,0)),D144)</f>
        <v>18612</v>
      </c>
      <c r="E145" s="12">
        <f>_xlfn.IFNA(INDEX('Data Singapore'!$A$8:$B$500,MATCH(DATE('Data graphs'!E$4,MONTH('Data graphs'!$A145),DAY('Data graphs'!$A145)),'Data Singapore'!$A$8:$A$500,0), MATCH('Data graphs'!$B$3,'Data Singapore'!$A$4:$B$4,0)),E144)</f>
        <v>20081</v>
      </c>
      <c r="F145" s="12">
        <f>_xlfn.IFNA(INDEX('Data Singapore'!$A$8:$B$500,MATCH(DATE('Data graphs'!F$4,MONTH('Data graphs'!$A145),DAY('Data graphs'!$A145)),'Data Singapore'!$A$8:$A$500,0), MATCH('Data graphs'!$B$3,'Data Singapore'!$A$4:$B$4,0)),F144)</f>
        <v>18143</v>
      </c>
      <c r="G145" s="12" t="e">
        <f>_xlfn.IFNA(INDEX('Data Singapore'!$A$8:$B$500,MATCH(DATE('Data graphs'!G$4,MONTH('Data graphs'!$A145),DAY('Data graphs'!$A145)),'Data Singapore'!$A$8:$A$500,0), MATCH('Data graphs'!$B$3,'Data Singapore'!$A$4:$B$4,0)),G144)</f>
        <v>#N/A</v>
      </c>
      <c r="H145" s="12">
        <f t="shared" si="6"/>
        <v>18143</v>
      </c>
      <c r="I145" s="12">
        <f t="shared" si="7"/>
        <v>25485</v>
      </c>
      <c r="J145" s="12">
        <f t="shared" si="8"/>
        <v>7342</v>
      </c>
    </row>
    <row r="146" spans="1:10">
      <c r="A146" s="9">
        <v>45516</v>
      </c>
      <c r="B146" s="12">
        <f>_xlfn.IFNA(INDEX('Data Singapore'!$A$8:$B$500,MATCH(DATE('Data graphs'!B$4,MONTH('Data graphs'!$A146),DAY('Data graphs'!$A146)),'Data Singapore'!$A$8:$A$500,0), MATCH('Data graphs'!$B$3,'Data Singapore'!$A$4:$B$4,0)),B145)</f>
        <v>23817</v>
      </c>
      <c r="C146" s="12">
        <f>_xlfn.IFNA(INDEX('Data Singapore'!$A$8:$B$500,MATCH(DATE('Data graphs'!C$4,MONTH('Data graphs'!$A146),DAY('Data graphs'!$A146)),'Data Singapore'!$A$8:$A$500,0), MATCH('Data graphs'!$B$3,'Data Singapore'!$A$4:$B$4,0)),C145)</f>
        <v>22072</v>
      </c>
      <c r="D146" s="12">
        <f>_xlfn.IFNA(INDEX('Data Singapore'!$A$8:$B$500,MATCH(DATE('Data graphs'!D$4,MONTH('Data graphs'!$A146),DAY('Data graphs'!$A146)),'Data Singapore'!$A$8:$A$500,0), MATCH('Data graphs'!$B$3,'Data Singapore'!$A$4:$B$4,0)),D145)</f>
        <v>18612</v>
      </c>
      <c r="E146" s="12">
        <f>_xlfn.IFNA(INDEX('Data Singapore'!$A$8:$B$500,MATCH(DATE('Data graphs'!E$4,MONTH('Data graphs'!$A146),DAY('Data graphs'!$A146)),'Data Singapore'!$A$8:$A$500,0), MATCH('Data graphs'!$B$3,'Data Singapore'!$A$4:$B$4,0)),E145)</f>
        <v>20081</v>
      </c>
      <c r="F146" s="12">
        <f>_xlfn.IFNA(INDEX('Data Singapore'!$A$8:$B$500,MATCH(DATE('Data graphs'!F$4,MONTH('Data graphs'!$A146),DAY('Data graphs'!$A146)),'Data Singapore'!$A$8:$A$500,0), MATCH('Data graphs'!$B$3,'Data Singapore'!$A$4:$B$4,0)),F145)</f>
        <v>18143</v>
      </c>
      <c r="G146" s="12" t="e">
        <f>_xlfn.IFNA(INDEX('Data Singapore'!$A$8:$B$500,MATCH(DATE('Data graphs'!G$4,MONTH('Data graphs'!$A146),DAY('Data graphs'!$A146)),'Data Singapore'!$A$8:$A$500,0), MATCH('Data graphs'!$B$3,'Data Singapore'!$A$4:$B$4,0)),G145)</f>
        <v>#N/A</v>
      </c>
      <c r="H146" s="12">
        <f t="shared" si="6"/>
        <v>18143</v>
      </c>
      <c r="I146" s="12">
        <f t="shared" si="7"/>
        <v>23817</v>
      </c>
      <c r="J146" s="12">
        <f t="shared" si="8"/>
        <v>5674</v>
      </c>
    </row>
    <row r="147" spans="1:10">
      <c r="A147" s="9">
        <v>45515</v>
      </c>
      <c r="B147" s="12">
        <f>_xlfn.IFNA(INDEX('Data Singapore'!$A$8:$B$500,MATCH(DATE('Data graphs'!B$4,MONTH('Data graphs'!$A147),DAY('Data graphs'!$A147)),'Data Singapore'!$A$8:$A$500,0), MATCH('Data graphs'!$B$3,'Data Singapore'!$A$4:$B$4,0)),B146)</f>
        <v>23817</v>
      </c>
      <c r="C147" s="12">
        <f>_xlfn.IFNA(INDEX('Data Singapore'!$A$8:$B$500,MATCH(DATE('Data graphs'!C$4,MONTH('Data graphs'!$A147),DAY('Data graphs'!$A147)),'Data Singapore'!$A$8:$A$500,0), MATCH('Data graphs'!$B$3,'Data Singapore'!$A$4:$B$4,0)),C146)</f>
        <v>22566</v>
      </c>
      <c r="D147" s="12">
        <f>_xlfn.IFNA(INDEX('Data Singapore'!$A$8:$B$500,MATCH(DATE('Data graphs'!D$4,MONTH('Data graphs'!$A147),DAY('Data graphs'!$A147)),'Data Singapore'!$A$8:$A$500,0), MATCH('Data graphs'!$B$3,'Data Singapore'!$A$4:$B$4,0)),D146)</f>
        <v>18612</v>
      </c>
      <c r="E147" s="12">
        <f>_xlfn.IFNA(INDEX('Data Singapore'!$A$8:$B$500,MATCH(DATE('Data graphs'!E$4,MONTH('Data graphs'!$A147),DAY('Data graphs'!$A147)),'Data Singapore'!$A$8:$A$500,0), MATCH('Data graphs'!$B$3,'Data Singapore'!$A$4:$B$4,0)),E146)</f>
        <v>20081</v>
      </c>
      <c r="F147" s="12">
        <f>_xlfn.IFNA(INDEX('Data Singapore'!$A$8:$B$500,MATCH(DATE('Data graphs'!F$4,MONTH('Data graphs'!$A147),DAY('Data graphs'!$A147)),'Data Singapore'!$A$8:$A$500,0), MATCH('Data graphs'!$B$3,'Data Singapore'!$A$4:$B$4,0)),F146)</f>
        <v>18143</v>
      </c>
      <c r="G147" s="12" t="e">
        <f>_xlfn.IFNA(INDEX('Data Singapore'!$A$8:$B$500,MATCH(DATE('Data graphs'!G$4,MONTH('Data graphs'!$A147),DAY('Data graphs'!$A147)),'Data Singapore'!$A$8:$A$500,0), MATCH('Data graphs'!$B$3,'Data Singapore'!$A$4:$B$4,0)),G146)</f>
        <v>#N/A</v>
      </c>
      <c r="H147" s="12">
        <f t="shared" si="6"/>
        <v>18143</v>
      </c>
      <c r="I147" s="12">
        <f t="shared" si="7"/>
        <v>23817</v>
      </c>
      <c r="J147" s="12">
        <f t="shared" si="8"/>
        <v>5674</v>
      </c>
    </row>
    <row r="148" spans="1:10">
      <c r="A148" s="9">
        <v>45514</v>
      </c>
      <c r="B148" s="12">
        <f>_xlfn.IFNA(INDEX('Data Singapore'!$A$8:$B$500,MATCH(DATE('Data graphs'!B$4,MONTH('Data graphs'!$A148),DAY('Data graphs'!$A148)),'Data Singapore'!$A$8:$A$500,0), MATCH('Data graphs'!$B$3,'Data Singapore'!$A$4:$B$4,0)),B147)</f>
        <v>23817</v>
      </c>
      <c r="C148" s="12">
        <f>_xlfn.IFNA(INDEX('Data Singapore'!$A$8:$B$500,MATCH(DATE('Data graphs'!C$4,MONTH('Data graphs'!$A148),DAY('Data graphs'!$A148)),'Data Singapore'!$A$8:$A$500,0), MATCH('Data graphs'!$B$3,'Data Singapore'!$A$4:$B$4,0)),C147)</f>
        <v>22566</v>
      </c>
      <c r="D148" s="12">
        <f>_xlfn.IFNA(INDEX('Data Singapore'!$A$8:$B$500,MATCH(DATE('Data graphs'!D$4,MONTH('Data graphs'!$A148),DAY('Data graphs'!$A148)),'Data Singapore'!$A$8:$A$500,0), MATCH('Data graphs'!$B$3,'Data Singapore'!$A$4:$B$4,0)),D147)</f>
        <v>17075</v>
      </c>
      <c r="E148" s="12">
        <f>_xlfn.IFNA(INDEX('Data Singapore'!$A$8:$B$500,MATCH(DATE('Data graphs'!E$4,MONTH('Data graphs'!$A148),DAY('Data graphs'!$A148)),'Data Singapore'!$A$8:$A$500,0), MATCH('Data graphs'!$B$3,'Data Singapore'!$A$4:$B$4,0)),E147)</f>
        <v>20081</v>
      </c>
      <c r="F148" s="12">
        <f>_xlfn.IFNA(INDEX('Data Singapore'!$A$8:$B$500,MATCH(DATE('Data graphs'!F$4,MONTH('Data graphs'!$A148),DAY('Data graphs'!$A148)),'Data Singapore'!$A$8:$A$500,0), MATCH('Data graphs'!$B$3,'Data Singapore'!$A$4:$B$4,0)),F147)</f>
        <v>18143</v>
      </c>
      <c r="G148" s="12" t="e">
        <f>_xlfn.IFNA(INDEX('Data Singapore'!$A$8:$B$500,MATCH(DATE('Data graphs'!G$4,MONTH('Data graphs'!$A148),DAY('Data graphs'!$A148)),'Data Singapore'!$A$8:$A$500,0), MATCH('Data graphs'!$B$3,'Data Singapore'!$A$4:$B$4,0)),G147)</f>
        <v>#N/A</v>
      </c>
      <c r="H148" s="12">
        <f t="shared" si="6"/>
        <v>17075</v>
      </c>
      <c r="I148" s="12">
        <f t="shared" si="7"/>
        <v>23817</v>
      </c>
      <c r="J148" s="12">
        <f t="shared" si="8"/>
        <v>6742</v>
      </c>
    </row>
    <row r="149" spans="1:10">
      <c r="A149" s="9">
        <v>45513</v>
      </c>
      <c r="B149" s="12">
        <f>_xlfn.IFNA(INDEX('Data Singapore'!$A$8:$B$500,MATCH(DATE('Data graphs'!B$4,MONTH('Data graphs'!$A149),DAY('Data graphs'!$A149)),'Data Singapore'!$A$8:$A$500,0), MATCH('Data graphs'!$B$3,'Data Singapore'!$A$4:$B$4,0)),B148)</f>
        <v>23817</v>
      </c>
      <c r="C149" s="12">
        <f>_xlfn.IFNA(INDEX('Data Singapore'!$A$8:$B$500,MATCH(DATE('Data graphs'!C$4,MONTH('Data graphs'!$A149),DAY('Data graphs'!$A149)),'Data Singapore'!$A$8:$A$500,0), MATCH('Data graphs'!$B$3,'Data Singapore'!$A$4:$B$4,0)),C148)</f>
        <v>22566</v>
      </c>
      <c r="D149" s="12">
        <f>_xlfn.IFNA(INDEX('Data Singapore'!$A$8:$B$500,MATCH(DATE('Data graphs'!D$4,MONTH('Data graphs'!$A149),DAY('Data graphs'!$A149)),'Data Singapore'!$A$8:$A$500,0), MATCH('Data graphs'!$B$3,'Data Singapore'!$A$4:$B$4,0)),D148)</f>
        <v>17075</v>
      </c>
      <c r="E149" s="12">
        <f>_xlfn.IFNA(INDEX('Data Singapore'!$A$8:$B$500,MATCH(DATE('Data graphs'!E$4,MONTH('Data graphs'!$A149),DAY('Data graphs'!$A149)),'Data Singapore'!$A$8:$A$500,0), MATCH('Data graphs'!$B$3,'Data Singapore'!$A$4:$B$4,0)),E148)</f>
        <v>20466</v>
      </c>
      <c r="F149" s="12">
        <f>_xlfn.IFNA(INDEX('Data Singapore'!$A$8:$B$500,MATCH(DATE('Data graphs'!F$4,MONTH('Data graphs'!$A149),DAY('Data graphs'!$A149)),'Data Singapore'!$A$8:$A$500,0), MATCH('Data graphs'!$B$3,'Data Singapore'!$A$4:$B$4,0)),F148)</f>
        <v>18143</v>
      </c>
      <c r="G149" s="12" t="e">
        <f>_xlfn.IFNA(INDEX('Data Singapore'!$A$8:$B$500,MATCH(DATE('Data graphs'!G$4,MONTH('Data graphs'!$A149),DAY('Data graphs'!$A149)),'Data Singapore'!$A$8:$A$500,0), MATCH('Data graphs'!$B$3,'Data Singapore'!$A$4:$B$4,0)),G148)</f>
        <v>#N/A</v>
      </c>
      <c r="H149" s="12">
        <f t="shared" si="6"/>
        <v>17075</v>
      </c>
      <c r="I149" s="12">
        <f t="shared" si="7"/>
        <v>23817</v>
      </c>
      <c r="J149" s="12">
        <f t="shared" si="8"/>
        <v>6742</v>
      </c>
    </row>
    <row r="150" spans="1:10">
      <c r="A150" s="9">
        <v>45512</v>
      </c>
      <c r="B150" s="12">
        <f>_xlfn.IFNA(INDEX('Data Singapore'!$A$8:$B$500,MATCH(DATE('Data graphs'!B$4,MONTH('Data graphs'!$A150),DAY('Data graphs'!$A150)),'Data Singapore'!$A$8:$A$500,0), MATCH('Data graphs'!$B$3,'Data Singapore'!$A$4:$B$4,0)),B149)</f>
        <v>23817</v>
      </c>
      <c r="C150" s="12">
        <f>_xlfn.IFNA(INDEX('Data Singapore'!$A$8:$B$500,MATCH(DATE('Data graphs'!C$4,MONTH('Data graphs'!$A150),DAY('Data graphs'!$A150)),'Data Singapore'!$A$8:$A$500,0), MATCH('Data graphs'!$B$3,'Data Singapore'!$A$4:$B$4,0)),C149)</f>
        <v>22566</v>
      </c>
      <c r="D150" s="12">
        <f>_xlfn.IFNA(INDEX('Data Singapore'!$A$8:$B$500,MATCH(DATE('Data graphs'!D$4,MONTH('Data graphs'!$A150),DAY('Data graphs'!$A150)),'Data Singapore'!$A$8:$A$500,0), MATCH('Data graphs'!$B$3,'Data Singapore'!$A$4:$B$4,0)),D149)</f>
        <v>17075</v>
      </c>
      <c r="E150" s="12">
        <f>_xlfn.IFNA(INDEX('Data Singapore'!$A$8:$B$500,MATCH(DATE('Data graphs'!E$4,MONTH('Data graphs'!$A150),DAY('Data graphs'!$A150)),'Data Singapore'!$A$8:$A$500,0), MATCH('Data graphs'!$B$3,'Data Singapore'!$A$4:$B$4,0)),E149)</f>
        <v>20466</v>
      </c>
      <c r="F150" s="12">
        <f>_xlfn.IFNA(INDEX('Data Singapore'!$A$8:$B$500,MATCH(DATE('Data graphs'!F$4,MONTH('Data graphs'!$A150),DAY('Data graphs'!$A150)),'Data Singapore'!$A$8:$A$500,0), MATCH('Data graphs'!$B$3,'Data Singapore'!$A$4:$B$4,0)),F149)</f>
        <v>18143</v>
      </c>
      <c r="G150" s="12" t="e">
        <f>_xlfn.IFNA(INDEX('Data Singapore'!$A$8:$B$500,MATCH(DATE('Data graphs'!G$4,MONTH('Data graphs'!$A150),DAY('Data graphs'!$A150)),'Data Singapore'!$A$8:$A$500,0), MATCH('Data graphs'!$B$3,'Data Singapore'!$A$4:$B$4,0)),G149)</f>
        <v>#N/A</v>
      </c>
      <c r="H150" s="12">
        <f t="shared" si="6"/>
        <v>17075</v>
      </c>
      <c r="I150" s="12">
        <f t="shared" si="7"/>
        <v>23817</v>
      </c>
      <c r="J150" s="12">
        <f t="shared" si="8"/>
        <v>6742</v>
      </c>
    </row>
    <row r="151" spans="1:10">
      <c r="A151" s="9">
        <v>45511</v>
      </c>
      <c r="B151" s="12">
        <f>_xlfn.IFNA(INDEX('Data Singapore'!$A$8:$B$500,MATCH(DATE('Data graphs'!B$4,MONTH('Data graphs'!$A151),DAY('Data graphs'!$A151)),'Data Singapore'!$A$8:$A$500,0), MATCH('Data graphs'!$B$3,'Data Singapore'!$A$4:$B$4,0)),B150)</f>
        <v>23817</v>
      </c>
      <c r="C151" s="12">
        <f>_xlfn.IFNA(INDEX('Data Singapore'!$A$8:$B$500,MATCH(DATE('Data graphs'!C$4,MONTH('Data graphs'!$A151),DAY('Data graphs'!$A151)),'Data Singapore'!$A$8:$A$500,0), MATCH('Data graphs'!$B$3,'Data Singapore'!$A$4:$B$4,0)),C150)</f>
        <v>22566</v>
      </c>
      <c r="D151" s="12">
        <f>_xlfn.IFNA(INDEX('Data Singapore'!$A$8:$B$500,MATCH(DATE('Data graphs'!D$4,MONTH('Data graphs'!$A151),DAY('Data graphs'!$A151)),'Data Singapore'!$A$8:$A$500,0), MATCH('Data graphs'!$B$3,'Data Singapore'!$A$4:$B$4,0)),D150)</f>
        <v>17075</v>
      </c>
      <c r="E151" s="12">
        <f>_xlfn.IFNA(INDEX('Data Singapore'!$A$8:$B$500,MATCH(DATE('Data graphs'!E$4,MONTH('Data graphs'!$A151),DAY('Data graphs'!$A151)),'Data Singapore'!$A$8:$A$500,0), MATCH('Data graphs'!$B$3,'Data Singapore'!$A$4:$B$4,0)),E150)</f>
        <v>20466</v>
      </c>
      <c r="F151" s="12">
        <f>_xlfn.IFNA(INDEX('Data Singapore'!$A$8:$B$500,MATCH(DATE('Data graphs'!F$4,MONTH('Data graphs'!$A151),DAY('Data graphs'!$A151)),'Data Singapore'!$A$8:$A$500,0), MATCH('Data graphs'!$B$3,'Data Singapore'!$A$4:$B$4,0)),F150)</f>
        <v>19727</v>
      </c>
      <c r="G151" s="12" t="e">
        <f>_xlfn.IFNA(INDEX('Data Singapore'!$A$8:$B$500,MATCH(DATE('Data graphs'!G$4,MONTH('Data graphs'!$A151),DAY('Data graphs'!$A151)),'Data Singapore'!$A$8:$A$500,0), MATCH('Data graphs'!$B$3,'Data Singapore'!$A$4:$B$4,0)),G150)</f>
        <v>#N/A</v>
      </c>
      <c r="H151" s="12">
        <f t="shared" si="6"/>
        <v>17075</v>
      </c>
      <c r="I151" s="12">
        <f t="shared" si="7"/>
        <v>23817</v>
      </c>
      <c r="J151" s="12">
        <f t="shared" si="8"/>
        <v>6742</v>
      </c>
    </row>
    <row r="152" spans="1:10">
      <c r="A152" s="9">
        <v>45510</v>
      </c>
      <c r="B152" s="12">
        <f>_xlfn.IFNA(INDEX('Data Singapore'!$A$8:$B$500,MATCH(DATE('Data graphs'!B$4,MONTH('Data graphs'!$A152),DAY('Data graphs'!$A152)),'Data Singapore'!$A$8:$A$500,0), MATCH('Data graphs'!$B$3,'Data Singapore'!$A$4:$B$4,0)),B151)</f>
        <v>23817</v>
      </c>
      <c r="C152" s="12">
        <f>_xlfn.IFNA(INDEX('Data Singapore'!$A$8:$B$500,MATCH(DATE('Data graphs'!C$4,MONTH('Data graphs'!$A152),DAY('Data graphs'!$A152)),'Data Singapore'!$A$8:$A$500,0), MATCH('Data graphs'!$B$3,'Data Singapore'!$A$4:$B$4,0)),C151)</f>
        <v>22566</v>
      </c>
      <c r="D152" s="12">
        <f>_xlfn.IFNA(INDEX('Data Singapore'!$A$8:$B$500,MATCH(DATE('Data graphs'!D$4,MONTH('Data graphs'!$A152),DAY('Data graphs'!$A152)),'Data Singapore'!$A$8:$A$500,0), MATCH('Data graphs'!$B$3,'Data Singapore'!$A$4:$B$4,0)),D151)</f>
        <v>17075</v>
      </c>
      <c r="E152" s="12">
        <f>_xlfn.IFNA(INDEX('Data Singapore'!$A$8:$B$500,MATCH(DATE('Data graphs'!E$4,MONTH('Data graphs'!$A152),DAY('Data graphs'!$A152)),'Data Singapore'!$A$8:$A$500,0), MATCH('Data graphs'!$B$3,'Data Singapore'!$A$4:$B$4,0)),E151)</f>
        <v>20466</v>
      </c>
      <c r="F152" s="12">
        <f>_xlfn.IFNA(INDEX('Data Singapore'!$A$8:$B$500,MATCH(DATE('Data graphs'!F$4,MONTH('Data graphs'!$A152),DAY('Data graphs'!$A152)),'Data Singapore'!$A$8:$A$500,0), MATCH('Data graphs'!$B$3,'Data Singapore'!$A$4:$B$4,0)),F151)</f>
        <v>19727</v>
      </c>
      <c r="G152" s="12" t="e">
        <f>_xlfn.IFNA(INDEX('Data Singapore'!$A$8:$B$500,MATCH(DATE('Data graphs'!G$4,MONTH('Data graphs'!$A152),DAY('Data graphs'!$A152)),'Data Singapore'!$A$8:$A$500,0), MATCH('Data graphs'!$B$3,'Data Singapore'!$A$4:$B$4,0)),G151)</f>
        <v>#N/A</v>
      </c>
      <c r="H152" s="12">
        <f t="shared" si="6"/>
        <v>17075</v>
      </c>
      <c r="I152" s="12">
        <f t="shared" si="7"/>
        <v>23817</v>
      </c>
      <c r="J152" s="12">
        <f t="shared" si="8"/>
        <v>6742</v>
      </c>
    </row>
    <row r="153" spans="1:10">
      <c r="A153" s="9">
        <v>45509</v>
      </c>
      <c r="B153" s="12">
        <f>_xlfn.IFNA(INDEX('Data Singapore'!$A$8:$B$500,MATCH(DATE('Data graphs'!B$4,MONTH('Data graphs'!$A153),DAY('Data graphs'!$A153)),'Data Singapore'!$A$8:$A$500,0), MATCH('Data graphs'!$B$3,'Data Singapore'!$A$4:$B$4,0)),B152)</f>
        <v>24234</v>
      </c>
      <c r="C153" s="12">
        <f>_xlfn.IFNA(INDEX('Data Singapore'!$A$8:$B$500,MATCH(DATE('Data graphs'!C$4,MONTH('Data graphs'!$A153),DAY('Data graphs'!$A153)),'Data Singapore'!$A$8:$A$500,0), MATCH('Data graphs'!$B$3,'Data Singapore'!$A$4:$B$4,0)),C152)</f>
        <v>22566</v>
      </c>
      <c r="D153" s="12">
        <f>_xlfn.IFNA(INDEX('Data Singapore'!$A$8:$B$500,MATCH(DATE('Data graphs'!D$4,MONTH('Data graphs'!$A153),DAY('Data graphs'!$A153)),'Data Singapore'!$A$8:$A$500,0), MATCH('Data graphs'!$B$3,'Data Singapore'!$A$4:$B$4,0)),D152)</f>
        <v>17075</v>
      </c>
      <c r="E153" s="12">
        <f>_xlfn.IFNA(INDEX('Data Singapore'!$A$8:$B$500,MATCH(DATE('Data graphs'!E$4,MONTH('Data graphs'!$A153),DAY('Data graphs'!$A153)),'Data Singapore'!$A$8:$A$500,0), MATCH('Data graphs'!$B$3,'Data Singapore'!$A$4:$B$4,0)),E152)</f>
        <v>20466</v>
      </c>
      <c r="F153" s="12">
        <f>_xlfn.IFNA(INDEX('Data Singapore'!$A$8:$B$500,MATCH(DATE('Data graphs'!F$4,MONTH('Data graphs'!$A153),DAY('Data graphs'!$A153)),'Data Singapore'!$A$8:$A$500,0), MATCH('Data graphs'!$B$3,'Data Singapore'!$A$4:$B$4,0)),F152)</f>
        <v>19727</v>
      </c>
      <c r="G153" s="12" t="e">
        <f>_xlfn.IFNA(INDEX('Data Singapore'!$A$8:$B$500,MATCH(DATE('Data graphs'!G$4,MONTH('Data graphs'!$A153),DAY('Data graphs'!$A153)),'Data Singapore'!$A$8:$A$500,0), MATCH('Data graphs'!$B$3,'Data Singapore'!$A$4:$B$4,0)),G152)</f>
        <v>#N/A</v>
      </c>
      <c r="H153" s="12">
        <f t="shared" si="6"/>
        <v>17075</v>
      </c>
      <c r="I153" s="12">
        <f t="shared" si="7"/>
        <v>24234</v>
      </c>
      <c r="J153" s="12">
        <f t="shared" si="8"/>
        <v>7159</v>
      </c>
    </row>
    <row r="154" spans="1:10">
      <c r="A154" s="9">
        <v>45508</v>
      </c>
      <c r="B154" s="12">
        <f>_xlfn.IFNA(INDEX('Data Singapore'!$A$8:$B$500,MATCH(DATE('Data graphs'!B$4,MONTH('Data graphs'!$A154),DAY('Data graphs'!$A154)),'Data Singapore'!$A$8:$A$500,0), MATCH('Data graphs'!$B$3,'Data Singapore'!$A$4:$B$4,0)),B153)</f>
        <v>24234</v>
      </c>
      <c r="C154" s="12">
        <f>_xlfn.IFNA(INDEX('Data Singapore'!$A$8:$B$500,MATCH(DATE('Data graphs'!C$4,MONTH('Data graphs'!$A154),DAY('Data graphs'!$A154)),'Data Singapore'!$A$8:$A$500,0), MATCH('Data graphs'!$B$3,'Data Singapore'!$A$4:$B$4,0)),C153)</f>
        <v>22438</v>
      </c>
      <c r="D154" s="12">
        <f>_xlfn.IFNA(INDEX('Data Singapore'!$A$8:$B$500,MATCH(DATE('Data graphs'!D$4,MONTH('Data graphs'!$A154),DAY('Data graphs'!$A154)),'Data Singapore'!$A$8:$A$500,0), MATCH('Data graphs'!$B$3,'Data Singapore'!$A$4:$B$4,0)),D153)</f>
        <v>17075</v>
      </c>
      <c r="E154" s="12">
        <f>_xlfn.IFNA(INDEX('Data Singapore'!$A$8:$B$500,MATCH(DATE('Data graphs'!E$4,MONTH('Data graphs'!$A154),DAY('Data graphs'!$A154)),'Data Singapore'!$A$8:$A$500,0), MATCH('Data graphs'!$B$3,'Data Singapore'!$A$4:$B$4,0)),E153)</f>
        <v>20466</v>
      </c>
      <c r="F154" s="12">
        <f>_xlfn.IFNA(INDEX('Data Singapore'!$A$8:$B$500,MATCH(DATE('Data graphs'!F$4,MONTH('Data graphs'!$A154),DAY('Data graphs'!$A154)),'Data Singapore'!$A$8:$A$500,0), MATCH('Data graphs'!$B$3,'Data Singapore'!$A$4:$B$4,0)),F153)</f>
        <v>19727</v>
      </c>
      <c r="G154" s="12" t="e">
        <f>_xlfn.IFNA(INDEX('Data Singapore'!$A$8:$B$500,MATCH(DATE('Data graphs'!G$4,MONTH('Data graphs'!$A154),DAY('Data graphs'!$A154)),'Data Singapore'!$A$8:$A$500,0), MATCH('Data graphs'!$B$3,'Data Singapore'!$A$4:$B$4,0)),G153)</f>
        <v>#N/A</v>
      </c>
      <c r="H154" s="12">
        <f t="shared" si="6"/>
        <v>17075</v>
      </c>
      <c r="I154" s="12">
        <f t="shared" si="7"/>
        <v>24234</v>
      </c>
      <c r="J154" s="12">
        <f t="shared" si="8"/>
        <v>7159</v>
      </c>
    </row>
    <row r="155" spans="1:10">
      <c r="A155" s="9">
        <v>45507</v>
      </c>
      <c r="B155" s="12">
        <f>_xlfn.IFNA(INDEX('Data Singapore'!$A$8:$B$500,MATCH(DATE('Data graphs'!B$4,MONTH('Data graphs'!$A155),DAY('Data graphs'!$A155)),'Data Singapore'!$A$8:$A$500,0), MATCH('Data graphs'!$B$3,'Data Singapore'!$A$4:$B$4,0)),B154)</f>
        <v>24234</v>
      </c>
      <c r="C155" s="12">
        <f>_xlfn.IFNA(INDEX('Data Singapore'!$A$8:$B$500,MATCH(DATE('Data graphs'!C$4,MONTH('Data graphs'!$A155),DAY('Data graphs'!$A155)),'Data Singapore'!$A$8:$A$500,0), MATCH('Data graphs'!$B$3,'Data Singapore'!$A$4:$B$4,0)),C154)</f>
        <v>22438</v>
      </c>
      <c r="D155" s="12">
        <f>_xlfn.IFNA(INDEX('Data Singapore'!$A$8:$B$500,MATCH(DATE('Data graphs'!D$4,MONTH('Data graphs'!$A155),DAY('Data graphs'!$A155)),'Data Singapore'!$A$8:$A$500,0), MATCH('Data graphs'!$B$3,'Data Singapore'!$A$4:$B$4,0)),D154)</f>
        <v>18014</v>
      </c>
      <c r="E155" s="12">
        <f>_xlfn.IFNA(INDEX('Data Singapore'!$A$8:$B$500,MATCH(DATE('Data graphs'!E$4,MONTH('Data graphs'!$A155),DAY('Data graphs'!$A155)),'Data Singapore'!$A$8:$A$500,0), MATCH('Data graphs'!$B$3,'Data Singapore'!$A$4:$B$4,0)),E154)</f>
        <v>20466</v>
      </c>
      <c r="F155" s="12">
        <f>_xlfn.IFNA(INDEX('Data Singapore'!$A$8:$B$500,MATCH(DATE('Data graphs'!F$4,MONTH('Data graphs'!$A155),DAY('Data graphs'!$A155)),'Data Singapore'!$A$8:$A$500,0), MATCH('Data graphs'!$B$3,'Data Singapore'!$A$4:$B$4,0)),F154)</f>
        <v>19727</v>
      </c>
      <c r="G155" s="12" t="e">
        <f>_xlfn.IFNA(INDEX('Data Singapore'!$A$8:$B$500,MATCH(DATE('Data graphs'!G$4,MONTH('Data graphs'!$A155),DAY('Data graphs'!$A155)),'Data Singapore'!$A$8:$A$500,0), MATCH('Data graphs'!$B$3,'Data Singapore'!$A$4:$B$4,0)),G154)</f>
        <v>#N/A</v>
      </c>
      <c r="H155" s="12">
        <f t="shared" si="6"/>
        <v>18014</v>
      </c>
      <c r="I155" s="12">
        <f t="shared" si="7"/>
        <v>24234</v>
      </c>
      <c r="J155" s="12">
        <f t="shared" si="8"/>
        <v>6220</v>
      </c>
    </row>
    <row r="156" spans="1:10">
      <c r="A156" s="9">
        <v>45506</v>
      </c>
      <c r="B156" s="12">
        <f>_xlfn.IFNA(INDEX('Data Singapore'!$A$8:$B$500,MATCH(DATE('Data graphs'!B$4,MONTH('Data graphs'!$A156),DAY('Data graphs'!$A156)),'Data Singapore'!$A$8:$A$500,0), MATCH('Data graphs'!$B$3,'Data Singapore'!$A$4:$B$4,0)),B155)</f>
        <v>24234</v>
      </c>
      <c r="C156" s="12">
        <f>_xlfn.IFNA(INDEX('Data Singapore'!$A$8:$B$500,MATCH(DATE('Data graphs'!C$4,MONTH('Data graphs'!$A156),DAY('Data graphs'!$A156)),'Data Singapore'!$A$8:$A$500,0), MATCH('Data graphs'!$B$3,'Data Singapore'!$A$4:$B$4,0)),C155)</f>
        <v>22438</v>
      </c>
      <c r="D156" s="12">
        <f>_xlfn.IFNA(INDEX('Data Singapore'!$A$8:$B$500,MATCH(DATE('Data graphs'!D$4,MONTH('Data graphs'!$A156),DAY('Data graphs'!$A156)),'Data Singapore'!$A$8:$A$500,0), MATCH('Data graphs'!$B$3,'Data Singapore'!$A$4:$B$4,0)),D155)</f>
        <v>18014</v>
      </c>
      <c r="E156" s="12">
        <f>_xlfn.IFNA(INDEX('Data Singapore'!$A$8:$B$500,MATCH(DATE('Data graphs'!E$4,MONTH('Data graphs'!$A156),DAY('Data graphs'!$A156)),'Data Singapore'!$A$8:$A$500,0), MATCH('Data graphs'!$B$3,'Data Singapore'!$A$4:$B$4,0)),E155)</f>
        <v>22921</v>
      </c>
      <c r="F156" s="12">
        <f>_xlfn.IFNA(INDEX('Data Singapore'!$A$8:$B$500,MATCH(DATE('Data graphs'!F$4,MONTH('Data graphs'!$A156),DAY('Data graphs'!$A156)),'Data Singapore'!$A$8:$A$500,0), MATCH('Data graphs'!$B$3,'Data Singapore'!$A$4:$B$4,0)),F155)</f>
        <v>19727</v>
      </c>
      <c r="G156" s="12" t="e">
        <f>_xlfn.IFNA(INDEX('Data Singapore'!$A$8:$B$500,MATCH(DATE('Data graphs'!G$4,MONTH('Data graphs'!$A156),DAY('Data graphs'!$A156)),'Data Singapore'!$A$8:$A$500,0), MATCH('Data graphs'!$B$3,'Data Singapore'!$A$4:$B$4,0)),G155)</f>
        <v>#N/A</v>
      </c>
      <c r="H156" s="12">
        <f t="shared" si="6"/>
        <v>18014</v>
      </c>
      <c r="I156" s="12">
        <f t="shared" si="7"/>
        <v>24234</v>
      </c>
      <c r="J156" s="12">
        <f t="shared" si="8"/>
        <v>6220</v>
      </c>
    </row>
    <row r="157" spans="1:10">
      <c r="A157" s="9">
        <v>45505</v>
      </c>
      <c r="B157" s="12">
        <f>_xlfn.IFNA(INDEX('Data Singapore'!$A$8:$B$500,MATCH(DATE('Data graphs'!B$4,MONTH('Data graphs'!$A157),DAY('Data graphs'!$A157)),'Data Singapore'!$A$8:$A$500,0), MATCH('Data graphs'!$B$3,'Data Singapore'!$A$4:$B$4,0)),B156)</f>
        <v>24234</v>
      </c>
      <c r="C157" s="12">
        <f>_xlfn.IFNA(INDEX('Data Singapore'!$A$8:$B$500,MATCH(DATE('Data graphs'!C$4,MONTH('Data graphs'!$A157),DAY('Data graphs'!$A157)),'Data Singapore'!$A$8:$A$500,0), MATCH('Data graphs'!$B$3,'Data Singapore'!$A$4:$B$4,0)),C156)</f>
        <v>22438</v>
      </c>
      <c r="D157" s="12">
        <f>_xlfn.IFNA(INDEX('Data Singapore'!$A$8:$B$500,MATCH(DATE('Data graphs'!D$4,MONTH('Data graphs'!$A157),DAY('Data graphs'!$A157)),'Data Singapore'!$A$8:$A$500,0), MATCH('Data graphs'!$B$3,'Data Singapore'!$A$4:$B$4,0)),D156)</f>
        <v>18014</v>
      </c>
      <c r="E157" s="12">
        <f>_xlfn.IFNA(INDEX('Data Singapore'!$A$8:$B$500,MATCH(DATE('Data graphs'!E$4,MONTH('Data graphs'!$A157),DAY('Data graphs'!$A157)),'Data Singapore'!$A$8:$A$500,0), MATCH('Data graphs'!$B$3,'Data Singapore'!$A$4:$B$4,0)),E156)</f>
        <v>22921</v>
      </c>
      <c r="F157" s="12">
        <f>_xlfn.IFNA(INDEX('Data Singapore'!$A$8:$B$500,MATCH(DATE('Data graphs'!F$4,MONTH('Data graphs'!$A157),DAY('Data graphs'!$A157)),'Data Singapore'!$A$8:$A$500,0), MATCH('Data graphs'!$B$3,'Data Singapore'!$A$4:$B$4,0)),F156)</f>
        <v>19727</v>
      </c>
      <c r="G157" s="12" t="e">
        <f>_xlfn.IFNA(INDEX('Data Singapore'!$A$8:$B$500,MATCH(DATE('Data graphs'!G$4,MONTH('Data graphs'!$A157),DAY('Data graphs'!$A157)),'Data Singapore'!$A$8:$A$500,0), MATCH('Data graphs'!$B$3,'Data Singapore'!$A$4:$B$4,0)),G156)</f>
        <v>#N/A</v>
      </c>
      <c r="H157" s="12">
        <f t="shared" si="6"/>
        <v>18014</v>
      </c>
      <c r="I157" s="12">
        <f t="shared" si="7"/>
        <v>24234</v>
      </c>
      <c r="J157" s="12">
        <f t="shared" si="8"/>
        <v>6220</v>
      </c>
    </row>
    <row r="158" spans="1:10">
      <c r="A158" s="9">
        <v>45504</v>
      </c>
      <c r="B158" s="12">
        <f>_xlfn.IFNA(INDEX('Data Singapore'!$A$8:$B$500,MATCH(DATE('Data graphs'!B$4,MONTH('Data graphs'!$A158),DAY('Data graphs'!$A158)),'Data Singapore'!$A$8:$A$500,0), MATCH('Data graphs'!$B$3,'Data Singapore'!$A$4:$B$4,0)),B157)</f>
        <v>24234</v>
      </c>
      <c r="C158" s="12">
        <f>_xlfn.IFNA(INDEX('Data Singapore'!$A$8:$B$500,MATCH(DATE('Data graphs'!C$4,MONTH('Data graphs'!$A158),DAY('Data graphs'!$A158)),'Data Singapore'!$A$8:$A$500,0), MATCH('Data graphs'!$B$3,'Data Singapore'!$A$4:$B$4,0)),C157)</f>
        <v>22438</v>
      </c>
      <c r="D158" s="12">
        <f>_xlfn.IFNA(INDEX('Data Singapore'!$A$8:$B$500,MATCH(DATE('Data graphs'!D$4,MONTH('Data graphs'!$A158),DAY('Data graphs'!$A158)),'Data Singapore'!$A$8:$A$500,0), MATCH('Data graphs'!$B$3,'Data Singapore'!$A$4:$B$4,0)),D157)</f>
        <v>18014</v>
      </c>
      <c r="E158" s="12">
        <f>_xlfn.IFNA(INDEX('Data Singapore'!$A$8:$B$500,MATCH(DATE('Data graphs'!E$4,MONTH('Data graphs'!$A158),DAY('Data graphs'!$A158)),'Data Singapore'!$A$8:$A$500,0), MATCH('Data graphs'!$B$3,'Data Singapore'!$A$4:$B$4,0)),E157)</f>
        <v>22921</v>
      </c>
      <c r="F158" s="12">
        <f>_xlfn.IFNA(INDEX('Data Singapore'!$A$8:$B$500,MATCH(DATE('Data graphs'!F$4,MONTH('Data graphs'!$A158),DAY('Data graphs'!$A158)),'Data Singapore'!$A$8:$A$500,0), MATCH('Data graphs'!$B$3,'Data Singapore'!$A$4:$B$4,0)),F157)</f>
        <v>19555</v>
      </c>
      <c r="G158" s="12" t="e">
        <f>_xlfn.IFNA(INDEX('Data Singapore'!$A$8:$B$500,MATCH(DATE('Data graphs'!G$4,MONTH('Data graphs'!$A158),DAY('Data graphs'!$A158)),'Data Singapore'!$A$8:$A$500,0), MATCH('Data graphs'!$B$3,'Data Singapore'!$A$4:$B$4,0)),G157)</f>
        <v>#N/A</v>
      </c>
      <c r="H158" s="12">
        <f t="shared" si="6"/>
        <v>18014</v>
      </c>
      <c r="I158" s="12">
        <f t="shared" si="7"/>
        <v>24234</v>
      </c>
      <c r="J158" s="12">
        <f t="shared" si="8"/>
        <v>6220</v>
      </c>
    </row>
    <row r="159" spans="1:10">
      <c r="A159" s="9">
        <v>45503</v>
      </c>
      <c r="B159" s="12">
        <f>_xlfn.IFNA(INDEX('Data Singapore'!$A$8:$B$500,MATCH(DATE('Data graphs'!B$4,MONTH('Data graphs'!$A159),DAY('Data graphs'!$A159)),'Data Singapore'!$A$8:$A$500,0), MATCH('Data graphs'!$B$3,'Data Singapore'!$A$4:$B$4,0)),B158)</f>
        <v>24234</v>
      </c>
      <c r="C159" s="12">
        <f>_xlfn.IFNA(INDEX('Data Singapore'!$A$8:$B$500,MATCH(DATE('Data graphs'!C$4,MONTH('Data graphs'!$A159),DAY('Data graphs'!$A159)),'Data Singapore'!$A$8:$A$500,0), MATCH('Data graphs'!$B$3,'Data Singapore'!$A$4:$B$4,0)),C158)</f>
        <v>22438</v>
      </c>
      <c r="D159" s="12">
        <f>_xlfn.IFNA(INDEX('Data Singapore'!$A$8:$B$500,MATCH(DATE('Data graphs'!D$4,MONTH('Data graphs'!$A159),DAY('Data graphs'!$A159)),'Data Singapore'!$A$8:$A$500,0), MATCH('Data graphs'!$B$3,'Data Singapore'!$A$4:$B$4,0)),D158)</f>
        <v>18014</v>
      </c>
      <c r="E159" s="12">
        <f>_xlfn.IFNA(INDEX('Data Singapore'!$A$8:$B$500,MATCH(DATE('Data graphs'!E$4,MONTH('Data graphs'!$A159),DAY('Data graphs'!$A159)),'Data Singapore'!$A$8:$A$500,0), MATCH('Data graphs'!$B$3,'Data Singapore'!$A$4:$B$4,0)),E158)</f>
        <v>22921</v>
      </c>
      <c r="F159" s="12">
        <f>_xlfn.IFNA(INDEX('Data Singapore'!$A$8:$B$500,MATCH(DATE('Data graphs'!F$4,MONTH('Data graphs'!$A159),DAY('Data graphs'!$A159)),'Data Singapore'!$A$8:$A$500,0), MATCH('Data graphs'!$B$3,'Data Singapore'!$A$4:$B$4,0)),F158)</f>
        <v>19555</v>
      </c>
      <c r="G159" s="12" t="e">
        <f>_xlfn.IFNA(INDEX('Data Singapore'!$A$8:$B$500,MATCH(DATE('Data graphs'!G$4,MONTH('Data graphs'!$A159),DAY('Data graphs'!$A159)),'Data Singapore'!$A$8:$A$500,0), MATCH('Data graphs'!$B$3,'Data Singapore'!$A$4:$B$4,0)),G158)</f>
        <v>#N/A</v>
      </c>
      <c r="H159" s="12">
        <f t="shared" si="6"/>
        <v>18014</v>
      </c>
      <c r="I159" s="12">
        <f t="shared" si="7"/>
        <v>24234</v>
      </c>
      <c r="J159" s="12">
        <f t="shared" si="8"/>
        <v>6220</v>
      </c>
    </row>
    <row r="160" spans="1:10">
      <c r="A160" s="9">
        <v>45502</v>
      </c>
      <c r="B160" s="12">
        <f>_xlfn.IFNA(INDEX('Data Singapore'!$A$8:$B$500,MATCH(DATE('Data graphs'!B$4,MONTH('Data graphs'!$A160),DAY('Data graphs'!$A160)),'Data Singapore'!$A$8:$A$500,0), MATCH('Data graphs'!$B$3,'Data Singapore'!$A$4:$B$4,0)),B159)</f>
        <v>23592</v>
      </c>
      <c r="C160" s="12">
        <f>_xlfn.IFNA(INDEX('Data Singapore'!$A$8:$B$500,MATCH(DATE('Data graphs'!C$4,MONTH('Data graphs'!$A160),DAY('Data graphs'!$A160)),'Data Singapore'!$A$8:$A$500,0), MATCH('Data graphs'!$B$3,'Data Singapore'!$A$4:$B$4,0)),C159)</f>
        <v>22438</v>
      </c>
      <c r="D160" s="12">
        <f>_xlfn.IFNA(INDEX('Data Singapore'!$A$8:$B$500,MATCH(DATE('Data graphs'!D$4,MONTH('Data graphs'!$A160),DAY('Data graphs'!$A160)),'Data Singapore'!$A$8:$A$500,0), MATCH('Data graphs'!$B$3,'Data Singapore'!$A$4:$B$4,0)),D159)</f>
        <v>18014</v>
      </c>
      <c r="E160" s="12">
        <f>_xlfn.IFNA(INDEX('Data Singapore'!$A$8:$B$500,MATCH(DATE('Data graphs'!E$4,MONTH('Data graphs'!$A160),DAY('Data graphs'!$A160)),'Data Singapore'!$A$8:$A$500,0), MATCH('Data graphs'!$B$3,'Data Singapore'!$A$4:$B$4,0)),E159)</f>
        <v>22921</v>
      </c>
      <c r="F160" s="12">
        <f>_xlfn.IFNA(INDEX('Data Singapore'!$A$8:$B$500,MATCH(DATE('Data graphs'!F$4,MONTH('Data graphs'!$A160),DAY('Data graphs'!$A160)),'Data Singapore'!$A$8:$A$500,0), MATCH('Data graphs'!$B$3,'Data Singapore'!$A$4:$B$4,0)),F159)</f>
        <v>19555</v>
      </c>
      <c r="G160" s="12" t="e">
        <f>_xlfn.IFNA(INDEX('Data Singapore'!$A$8:$B$500,MATCH(DATE('Data graphs'!G$4,MONTH('Data graphs'!$A160),DAY('Data graphs'!$A160)),'Data Singapore'!$A$8:$A$500,0), MATCH('Data graphs'!$B$3,'Data Singapore'!$A$4:$B$4,0)),G159)</f>
        <v>#N/A</v>
      </c>
      <c r="H160" s="12">
        <f t="shared" si="6"/>
        <v>18014</v>
      </c>
      <c r="I160" s="12">
        <f t="shared" si="7"/>
        <v>23592</v>
      </c>
      <c r="J160" s="12">
        <f t="shared" si="8"/>
        <v>5578</v>
      </c>
    </row>
    <row r="161" spans="1:10">
      <c r="A161" s="9">
        <v>45501</v>
      </c>
      <c r="B161" s="12">
        <f>_xlfn.IFNA(INDEX('Data Singapore'!$A$8:$B$500,MATCH(DATE('Data graphs'!B$4,MONTH('Data graphs'!$A161),DAY('Data graphs'!$A161)),'Data Singapore'!$A$8:$A$500,0), MATCH('Data graphs'!$B$3,'Data Singapore'!$A$4:$B$4,0)),B160)</f>
        <v>23592</v>
      </c>
      <c r="C161" s="12">
        <f>_xlfn.IFNA(INDEX('Data Singapore'!$A$8:$B$500,MATCH(DATE('Data graphs'!C$4,MONTH('Data graphs'!$A161),DAY('Data graphs'!$A161)),'Data Singapore'!$A$8:$A$500,0), MATCH('Data graphs'!$B$3,'Data Singapore'!$A$4:$B$4,0)),C160)</f>
        <v>22904</v>
      </c>
      <c r="D161" s="12">
        <f>_xlfn.IFNA(INDEX('Data Singapore'!$A$8:$B$500,MATCH(DATE('Data graphs'!D$4,MONTH('Data graphs'!$A161),DAY('Data graphs'!$A161)),'Data Singapore'!$A$8:$A$500,0), MATCH('Data graphs'!$B$3,'Data Singapore'!$A$4:$B$4,0)),D160)</f>
        <v>18014</v>
      </c>
      <c r="E161" s="12">
        <f>_xlfn.IFNA(INDEX('Data Singapore'!$A$8:$B$500,MATCH(DATE('Data graphs'!E$4,MONTH('Data graphs'!$A161),DAY('Data graphs'!$A161)),'Data Singapore'!$A$8:$A$500,0), MATCH('Data graphs'!$B$3,'Data Singapore'!$A$4:$B$4,0)),E160)</f>
        <v>22921</v>
      </c>
      <c r="F161" s="12">
        <f>_xlfn.IFNA(INDEX('Data Singapore'!$A$8:$B$500,MATCH(DATE('Data graphs'!F$4,MONTH('Data graphs'!$A161),DAY('Data graphs'!$A161)),'Data Singapore'!$A$8:$A$500,0), MATCH('Data graphs'!$B$3,'Data Singapore'!$A$4:$B$4,0)),F160)</f>
        <v>19555</v>
      </c>
      <c r="G161" s="12" t="e">
        <f>_xlfn.IFNA(INDEX('Data Singapore'!$A$8:$B$500,MATCH(DATE('Data graphs'!G$4,MONTH('Data graphs'!$A161),DAY('Data graphs'!$A161)),'Data Singapore'!$A$8:$A$500,0), MATCH('Data graphs'!$B$3,'Data Singapore'!$A$4:$B$4,0)),G160)</f>
        <v>#N/A</v>
      </c>
      <c r="H161" s="12">
        <f t="shared" si="6"/>
        <v>18014</v>
      </c>
      <c r="I161" s="12">
        <f t="shared" si="7"/>
        <v>23592</v>
      </c>
      <c r="J161" s="12">
        <f t="shared" si="8"/>
        <v>5578</v>
      </c>
    </row>
    <row r="162" spans="1:10">
      <c r="A162" s="9">
        <v>45500</v>
      </c>
      <c r="B162" s="12">
        <f>_xlfn.IFNA(INDEX('Data Singapore'!$A$8:$B$500,MATCH(DATE('Data graphs'!B$4,MONTH('Data graphs'!$A162),DAY('Data graphs'!$A162)),'Data Singapore'!$A$8:$A$500,0), MATCH('Data graphs'!$B$3,'Data Singapore'!$A$4:$B$4,0)),B161)</f>
        <v>23592</v>
      </c>
      <c r="C162" s="12">
        <f>_xlfn.IFNA(INDEX('Data Singapore'!$A$8:$B$500,MATCH(DATE('Data graphs'!C$4,MONTH('Data graphs'!$A162),DAY('Data graphs'!$A162)),'Data Singapore'!$A$8:$A$500,0), MATCH('Data graphs'!$B$3,'Data Singapore'!$A$4:$B$4,0)),C161)</f>
        <v>22904</v>
      </c>
      <c r="D162" s="12">
        <f>_xlfn.IFNA(INDEX('Data Singapore'!$A$8:$B$500,MATCH(DATE('Data graphs'!D$4,MONTH('Data graphs'!$A162),DAY('Data graphs'!$A162)),'Data Singapore'!$A$8:$A$500,0), MATCH('Data graphs'!$B$3,'Data Singapore'!$A$4:$B$4,0)),D161)</f>
        <v>18046</v>
      </c>
      <c r="E162" s="12">
        <f>_xlfn.IFNA(INDEX('Data Singapore'!$A$8:$B$500,MATCH(DATE('Data graphs'!E$4,MONTH('Data graphs'!$A162),DAY('Data graphs'!$A162)),'Data Singapore'!$A$8:$A$500,0), MATCH('Data graphs'!$B$3,'Data Singapore'!$A$4:$B$4,0)),E161)</f>
        <v>22921</v>
      </c>
      <c r="F162" s="12">
        <f>_xlfn.IFNA(INDEX('Data Singapore'!$A$8:$B$500,MATCH(DATE('Data graphs'!F$4,MONTH('Data graphs'!$A162),DAY('Data graphs'!$A162)),'Data Singapore'!$A$8:$A$500,0), MATCH('Data graphs'!$B$3,'Data Singapore'!$A$4:$B$4,0)),F161)</f>
        <v>19555</v>
      </c>
      <c r="G162" s="12" t="e">
        <f>_xlfn.IFNA(INDEX('Data Singapore'!$A$8:$B$500,MATCH(DATE('Data graphs'!G$4,MONTH('Data graphs'!$A162),DAY('Data graphs'!$A162)),'Data Singapore'!$A$8:$A$500,0), MATCH('Data graphs'!$B$3,'Data Singapore'!$A$4:$B$4,0)),G161)</f>
        <v>#N/A</v>
      </c>
      <c r="H162" s="12">
        <f t="shared" si="6"/>
        <v>18046</v>
      </c>
      <c r="I162" s="12">
        <f t="shared" si="7"/>
        <v>23592</v>
      </c>
      <c r="J162" s="12">
        <f t="shared" si="8"/>
        <v>5546</v>
      </c>
    </row>
    <row r="163" spans="1:10">
      <c r="A163" s="9">
        <v>45499</v>
      </c>
      <c r="B163" s="12">
        <f>_xlfn.IFNA(INDEX('Data Singapore'!$A$8:$B$500,MATCH(DATE('Data graphs'!B$4,MONTH('Data graphs'!$A163),DAY('Data graphs'!$A163)),'Data Singapore'!$A$8:$A$500,0), MATCH('Data graphs'!$B$3,'Data Singapore'!$A$4:$B$4,0)),B162)</f>
        <v>23592</v>
      </c>
      <c r="C163" s="12">
        <f>_xlfn.IFNA(INDEX('Data Singapore'!$A$8:$B$500,MATCH(DATE('Data graphs'!C$4,MONTH('Data graphs'!$A163),DAY('Data graphs'!$A163)),'Data Singapore'!$A$8:$A$500,0), MATCH('Data graphs'!$B$3,'Data Singapore'!$A$4:$B$4,0)),C162)</f>
        <v>22904</v>
      </c>
      <c r="D163" s="12">
        <f>_xlfn.IFNA(INDEX('Data Singapore'!$A$8:$B$500,MATCH(DATE('Data graphs'!D$4,MONTH('Data graphs'!$A163),DAY('Data graphs'!$A163)),'Data Singapore'!$A$8:$A$500,0), MATCH('Data graphs'!$B$3,'Data Singapore'!$A$4:$B$4,0)),D162)</f>
        <v>18046</v>
      </c>
      <c r="E163" s="12">
        <f>_xlfn.IFNA(INDEX('Data Singapore'!$A$8:$B$500,MATCH(DATE('Data graphs'!E$4,MONTH('Data graphs'!$A163),DAY('Data graphs'!$A163)),'Data Singapore'!$A$8:$A$500,0), MATCH('Data graphs'!$B$3,'Data Singapore'!$A$4:$B$4,0)),E162)</f>
        <v>20923</v>
      </c>
      <c r="F163" s="12">
        <f>_xlfn.IFNA(INDEX('Data Singapore'!$A$8:$B$500,MATCH(DATE('Data graphs'!F$4,MONTH('Data graphs'!$A163),DAY('Data graphs'!$A163)),'Data Singapore'!$A$8:$A$500,0), MATCH('Data graphs'!$B$3,'Data Singapore'!$A$4:$B$4,0)),F162)</f>
        <v>19555</v>
      </c>
      <c r="G163" s="12" t="e">
        <f>_xlfn.IFNA(INDEX('Data Singapore'!$A$8:$B$500,MATCH(DATE('Data graphs'!G$4,MONTH('Data graphs'!$A163),DAY('Data graphs'!$A163)),'Data Singapore'!$A$8:$A$500,0), MATCH('Data graphs'!$B$3,'Data Singapore'!$A$4:$B$4,0)),G162)</f>
        <v>#N/A</v>
      </c>
      <c r="H163" s="12">
        <f t="shared" si="6"/>
        <v>18046</v>
      </c>
      <c r="I163" s="12">
        <f t="shared" si="7"/>
        <v>23592</v>
      </c>
      <c r="J163" s="12">
        <f t="shared" si="8"/>
        <v>5546</v>
      </c>
    </row>
    <row r="164" spans="1:10">
      <c r="A164" s="9">
        <v>45498</v>
      </c>
      <c r="B164" s="12">
        <f>_xlfn.IFNA(INDEX('Data Singapore'!$A$8:$B$500,MATCH(DATE('Data graphs'!B$4,MONTH('Data graphs'!$A164),DAY('Data graphs'!$A164)),'Data Singapore'!$A$8:$A$500,0), MATCH('Data graphs'!$B$3,'Data Singapore'!$A$4:$B$4,0)),B163)</f>
        <v>23592</v>
      </c>
      <c r="C164" s="12">
        <f>_xlfn.IFNA(INDEX('Data Singapore'!$A$8:$B$500,MATCH(DATE('Data graphs'!C$4,MONTH('Data graphs'!$A164),DAY('Data graphs'!$A164)),'Data Singapore'!$A$8:$A$500,0), MATCH('Data graphs'!$B$3,'Data Singapore'!$A$4:$B$4,0)),C163)</f>
        <v>22904</v>
      </c>
      <c r="D164" s="12">
        <f>_xlfn.IFNA(INDEX('Data Singapore'!$A$8:$B$500,MATCH(DATE('Data graphs'!D$4,MONTH('Data graphs'!$A164),DAY('Data graphs'!$A164)),'Data Singapore'!$A$8:$A$500,0), MATCH('Data graphs'!$B$3,'Data Singapore'!$A$4:$B$4,0)),D163)</f>
        <v>18046</v>
      </c>
      <c r="E164" s="12">
        <f>_xlfn.IFNA(INDEX('Data Singapore'!$A$8:$B$500,MATCH(DATE('Data graphs'!E$4,MONTH('Data graphs'!$A164),DAY('Data graphs'!$A164)),'Data Singapore'!$A$8:$A$500,0), MATCH('Data graphs'!$B$3,'Data Singapore'!$A$4:$B$4,0)),E163)</f>
        <v>20923</v>
      </c>
      <c r="F164" s="12">
        <f>_xlfn.IFNA(INDEX('Data Singapore'!$A$8:$B$500,MATCH(DATE('Data graphs'!F$4,MONTH('Data graphs'!$A164),DAY('Data graphs'!$A164)),'Data Singapore'!$A$8:$A$500,0), MATCH('Data graphs'!$B$3,'Data Singapore'!$A$4:$B$4,0)),F163)</f>
        <v>19555</v>
      </c>
      <c r="G164" s="12" t="e">
        <f>_xlfn.IFNA(INDEX('Data Singapore'!$A$8:$B$500,MATCH(DATE('Data graphs'!G$4,MONTH('Data graphs'!$A164),DAY('Data graphs'!$A164)),'Data Singapore'!$A$8:$A$500,0), MATCH('Data graphs'!$B$3,'Data Singapore'!$A$4:$B$4,0)),G163)</f>
        <v>#N/A</v>
      </c>
      <c r="H164" s="12">
        <f t="shared" si="6"/>
        <v>18046</v>
      </c>
      <c r="I164" s="12">
        <f t="shared" si="7"/>
        <v>23592</v>
      </c>
      <c r="J164" s="12">
        <f t="shared" si="8"/>
        <v>5546</v>
      </c>
    </row>
    <row r="165" spans="1:10">
      <c r="A165" s="9">
        <v>45497</v>
      </c>
      <c r="B165" s="12">
        <f>_xlfn.IFNA(INDEX('Data Singapore'!$A$8:$B$500,MATCH(DATE('Data graphs'!B$4,MONTH('Data graphs'!$A165),DAY('Data graphs'!$A165)),'Data Singapore'!$A$8:$A$500,0), MATCH('Data graphs'!$B$3,'Data Singapore'!$A$4:$B$4,0)),B164)</f>
        <v>23592</v>
      </c>
      <c r="C165" s="12">
        <f>_xlfn.IFNA(INDEX('Data Singapore'!$A$8:$B$500,MATCH(DATE('Data graphs'!C$4,MONTH('Data graphs'!$A165),DAY('Data graphs'!$A165)),'Data Singapore'!$A$8:$A$500,0), MATCH('Data graphs'!$B$3,'Data Singapore'!$A$4:$B$4,0)),C164)</f>
        <v>22904</v>
      </c>
      <c r="D165" s="12">
        <f>_xlfn.IFNA(INDEX('Data Singapore'!$A$8:$B$500,MATCH(DATE('Data graphs'!D$4,MONTH('Data graphs'!$A165),DAY('Data graphs'!$A165)),'Data Singapore'!$A$8:$A$500,0), MATCH('Data graphs'!$B$3,'Data Singapore'!$A$4:$B$4,0)),D164)</f>
        <v>18046</v>
      </c>
      <c r="E165" s="12">
        <f>_xlfn.IFNA(INDEX('Data Singapore'!$A$8:$B$500,MATCH(DATE('Data graphs'!E$4,MONTH('Data graphs'!$A165),DAY('Data graphs'!$A165)),'Data Singapore'!$A$8:$A$500,0), MATCH('Data graphs'!$B$3,'Data Singapore'!$A$4:$B$4,0)),E164)</f>
        <v>20923</v>
      </c>
      <c r="F165" s="12">
        <f>_xlfn.IFNA(INDEX('Data Singapore'!$A$8:$B$500,MATCH(DATE('Data graphs'!F$4,MONTH('Data graphs'!$A165),DAY('Data graphs'!$A165)),'Data Singapore'!$A$8:$A$500,0), MATCH('Data graphs'!$B$3,'Data Singapore'!$A$4:$B$4,0)),F164)</f>
        <v>19855</v>
      </c>
      <c r="G165" s="12" t="e">
        <f>_xlfn.IFNA(INDEX('Data Singapore'!$A$8:$B$500,MATCH(DATE('Data graphs'!G$4,MONTH('Data graphs'!$A165),DAY('Data graphs'!$A165)),'Data Singapore'!$A$8:$A$500,0), MATCH('Data graphs'!$B$3,'Data Singapore'!$A$4:$B$4,0)),G164)</f>
        <v>#N/A</v>
      </c>
      <c r="H165" s="12">
        <f t="shared" si="6"/>
        <v>18046</v>
      </c>
      <c r="I165" s="12">
        <f t="shared" si="7"/>
        <v>23592</v>
      </c>
      <c r="J165" s="12">
        <f t="shared" si="8"/>
        <v>5546</v>
      </c>
    </row>
    <row r="166" spans="1:10">
      <c r="A166" s="9">
        <v>45496</v>
      </c>
      <c r="B166" s="12">
        <f>_xlfn.IFNA(INDEX('Data Singapore'!$A$8:$B$500,MATCH(DATE('Data graphs'!B$4,MONTH('Data graphs'!$A166),DAY('Data graphs'!$A166)),'Data Singapore'!$A$8:$A$500,0), MATCH('Data graphs'!$B$3,'Data Singapore'!$A$4:$B$4,0)),B165)</f>
        <v>23592</v>
      </c>
      <c r="C166" s="12">
        <f>_xlfn.IFNA(INDEX('Data Singapore'!$A$8:$B$500,MATCH(DATE('Data graphs'!C$4,MONTH('Data graphs'!$A166),DAY('Data graphs'!$A166)),'Data Singapore'!$A$8:$A$500,0), MATCH('Data graphs'!$B$3,'Data Singapore'!$A$4:$B$4,0)),C165)</f>
        <v>22904</v>
      </c>
      <c r="D166" s="12">
        <f>_xlfn.IFNA(INDEX('Data Singapore'!$A$8:$B$500,MATCH(DATE('Data graphs'!D$4,MONTH('Data graphs'!$A166),DAY('Data graphs'!$A166)),'Data Singapore'!$A$8:$A$500,0), MATCH('Data graphs'!$B$3,'Data Singapore'!$A$4:$B$4,0)),D165)</f>
        <v>18046</v>
      </c>
      <c r="E166" s="12">
        <f>_xlfn.IFNA(INDEX('Data Singapore'!$A$8:$B$500,MATCH(DATE('Data graphs'!E$4,MONTH('Data graphs'!$A166),DAY('Data graphs'!$A166)),'Data Singapore'!$A$8:$A$500,0), MATCH('Data graphs'!$B$3,'Data Singapore'!$A$4:$B$4,0)),E165)</f>
        <v>20923</v>
      </c>
      <c r="F166" s="12">
        <f>_xlfn.IFNA(INDEX('Data Singapore'!$A$8:$B$500,MATCH(DATE('Data graphs'!F$4,MONTH('Data graphs'!$A166),DAY('Data graphs'!$A166)),'Data Singapore'!$A$8:$A$500,0), MATCH('Data graphs'!$B$3,'Data Singapore'!$A$4:$B$4,0)),F165)</f>
        <v>19855</v>
      </c>
      <c r="G166" s="12" t="e">
        <f>_xlfn.IFNA(INDEX('Data Singapore'!$A$8:$B$500,MATCH(DATE('Data graphs'!G$4,MONTH('Data graphs'!$A166),DAY('Data graphs'!$A166)),'Data Singapore'!$A$8:$A$500,0), MATCH('Data graphs'!$B$3,'Data Singapore'!$A$4:$B$4,0)),G165)</f>
        <v>#N/A</v>
      </c>
      <c r="H166" s="12">
        <f t="shared" si="6"/>
        <v>18046</v>
      </c>
      <c r="I166" s="12">
        <f t="shared" si="7"/>
        <v>23592</v>
      </c>
      <c r="J166" s="12">
        <f t="shared" si="8"/>
        <v>5546</v>
      </c>
    </row>
    <row r="167" spans="1:10">
      <c r="A167" s="9">
        <v>45495</v>
      </c>
      <c r="B167" s="12">
        <f>_xlfn.IFNA(INDEX('Data Singapore'!$A$8:$B$500,MATCH(DATE('Data graphs'!B$4,MONTH('Data graphs'!$A167),DAY('Data graphs'!$A167)),'Data Singapore'!$A$8:$A$500,0), MATCH('Data graphs'!$B$3,'Data Singapore'!$A$4:$B$4,0)),B166)</f>
        <v>23505</v>
      </c>
      <c r="C167" s="12">
        <f>_xlfn.IFNA(INDEX('Data Singapore'!$A$8:$B$500,MATCH(DATE('Data graphs'!C$4,MONTH('Data graphs'!$A167),DAY('Data graphs'!$A167)),'Data Singapore'!$A$8:$A$500,0), MATCH('Data graphs'!$B$3,'Data Singapore'!$A$4:$B$4,0)),C166)</f>
        <v>22904</v>
      </c>
      <c r="D167" s="12">
        <f>_xlfn.IFNA(INDEX('Data Singapore'!$A$8:$B$500,MATCH(DATE('Data graphs'!D$4,MONTH('Data graphs'!$A167),DAY('Data graphs'!$A167)),'Data Singapore'!$A$8:$A$500,0), MATCH('Data graphs'!$B$3,'Data Singapore'!$A$4:$B$4,0)),D166)</f>
        <v>18046</v>
      </c>
      <c r="E167" s="12">
        <f>_xlfn.IFNA(INDEX('Data Singapore'!$A$8:$B$500,MATCH(DATE('Data graphs'!E$4,MONTH('Data graphs'!$A167),DAY('Data graphs'!$A167)),'Data Singapore'!$A$8:$A$500,0), MATCH('Data graphs'!$B$3,'Data Singapore'!$A$4:$B$4,0)),E166)</f>
        <v>20923</v>
      </c>
      <c r="F167" s="12">
        <f>_xlfn.IFNA(INDEX('Data Singapore'!$A$8:$B$500,MATCH(DATE('Data graphs'!F$4,MONTH('Data graphs'!$A167),DAY('Data graphs'!$A167)),'Data Singapore'!$A$8:$A$500,0), MATCH('Data graphs'!$B$3,'Data Singapore'!$A$4:$B$4,0)),F166)</f>
        <v>19855</v>
      </c>
      <c r="G167" s="12" t="e">
        <f>_xlfn.IFNA(INDEX('Data Singapore'!$A$8:$B$500,MATCH(DATE('Data graphs'!G$4,MONTH('Data graphs'!$A167),DAY('Data graphs'!$A167)),'Data Singapore'!$A$8:$A$500,0), MATCH('Data graphs'!$B$3,'Data Singapore'!$A$4:$B$4,0)),G166)</f>
        <v>#N/A</v>
      </c>
      <c r="H167" s="12">
        <f t="shared" si="6"/>
        <v>18046</v>
      </c>
      <c r="I167" s="12">
        <f t="shared" si="7"/>
        <v>23505</v>
      </c>
      <c r="J167" s="12">
        <f t="shared" si="8"/>
        <v>5459</v>
      </c>
    </row>
    <row r="168" spans="1:10">
      <c r="A168" s="9">
        <v>45494</v>
      </c>
      <c r="B168" s="12">
        <f>_xlfn.IFNA(INDEX('Data Singapore'!$A$8:$B$500,MATCH(DATE('Data graphs'!B$4,MONTH('Data graphs'!$A168),DAY('Data graphs'!$A168)),'Data Singapore'!$A$8:$A$500,0), MATCH('Data graphs'!$B$3,'Data Singapore'!$A$4:$B$4,0)),B167)</f>
        <v>23505</v>
      </c>
      <c r="C168" s="12">
        <f>_xlfn.IFNA(INDEX('Data Singapore'!$A$8:$B$500,MATCH(DATE('Data graphs'!C$4,MONTH('Data graphs'!$A168),DAY('Data graphs'!$A168)),'Data Singapore'!$A$8:$A$500,0), MATCH('Data graphs'!$B$3,'Data Singapore'!$A$4:$B$4,0)),C167)</f>
        <v>24434</v>
      </c>
      <c r="D168" s="12">
        <f>_xlfn.IFNA(INDEX('Data Singapore'!$A$8:$B$500,MATCH(DATE('Data graphs'!D$4,MONTH('Data graphs'!$A168),DAY('Data graphs'!$A168)),'Data Singapore'!$A$8:$A$500,0), MATCH('Data graphs'!$B$3,'Data Singapore'!$A$4:$B$4,0)),D167)</f>
        <v>18046</v>
      </c>
      <c r="E168" s="12">
        <f>_xlfn.IFNA(INDEX('Data Singapore'!$A$8:$B$500,MATCH(DATE('Data graphs'!E$4,MONTH('Data graphs'!$A168),DAY('Data graphs'!$A168)),'Data Singapore'!$A$8:$A$500,0), MATCH('Data graphs'!$B$3,'Data Singapore'!$A$4:$B$4,0)),E167)</f>
        <v>20923</v>
      </c>
      <c r="F168" s="12">
        <f>_xlfn.IFNA(INDEX('Data Singapore'!$A$8:$B$500,MATCH(DATE('Data graphs'!F$4,MONTH('Data graphs'!$A168),DAY('Data graphs'!$A168)),'Data Singapore'!$A$8:$A$500,0), MATCH('Data graphs'!$B$3,'Data Singapore'!$A$4:$B$4,0)),F167)</f>
        <v>19855</v>
      </c>
      <c r="G168" s="12" t="e">
        <f>_xlfn.IFNA(INDEX('Data Singapore'!$A$8:$B$500,MATCH(DATE('Data graphs'!G$4,MONTH('Data graphs'!$A168),DAY('Data graphs'!$A168)),'Data Singapore'!$A$8:$A$500,0), MATCH('Data graphs'!$B$3,'Data Singapore'!$A$4:$B$4,0)),G167)</f>
        <v>#N/A</v>
      </c>
      <c r="H168" s="12">
        <f t="shared" si="6"/>
        <v>18046</v>
      </c>
      <c r="I168" s="12">
        <f t="shared" si="7"/>
        <v>24434</v>
      </c>
      <c r="J168" s="12">
        <f t="shared" si="8"/>
        <v>6388</v>
      </c>
    </row>
    <row r="169" spans="1:10">
      <c r="A169" s="9">
        <v>45493</v>
      </c>
      <c r="B169" s="12">
        <f>_xlfn.IFNA(INDEX('Data Singapore'!$A$8:$B$500,MATCH(DATE('Data graphs'!B$4,MONTH('Data graphs'!$A169),DAY('Data graphs'!$A169)),'Data Singapore'!$A$8:$A$500,0), MATCH('Data graphs'!$B$3,'Data Singapore'!$A$4:$B$4,0)),B168)</f>
        <v>23505</v>
      </c>
      <c r="C169" s="12">
        <f>_xlfn.IFNA(INDEX('Data Singapore'!$A$8:$B$500,MATCH(DATE('Data graphs'!C$4,MONTH('Data graphs'!$A169),DAY('Data graphs'!$A169)),'Data Singapore'!$A$8:$A$500,0), MATCH('Data graphs'!$B$3,'Data Singapore'!$A$4:$B$4,0)),C168)</f>
        <v>24434</v>
      </c>
      <c r="D169" s="12">
        <f>_xlfn.IFNA(INDEX('Data Singapore'!$A$8:$B$500,MATCH(DATE('Data graphs'!D$4,MONTH('Data graphs'!$A169),DAY('Data graphs'!$A169)),'Data Singapore'!$A$8:$A$500,0), MATCH('Data graphs'!$B$3,'Data Singapore'!$A$4:$B$4,0)),D168)</f>
        <v>19802</v>
      </c>
      <c r="E169" s="12">
        <f>_xlfn.IFNA(INDEX('Data Singapore'!$A$8:$B$500,MATCH(DATE('Data graphs'!E$4,MONTH('Data graphs'!$A169),DAY('Data graphs'!$A169)),'Data Singapore'!$A$8:$A$500,0), MATCH('Data graphs'!$B$3,'Data Singapore'!$A$4:$B$4,0)),E168)</f>
        <v>20923</v>
      </c>
      <c r="F169" s="12">
        <f>_xlfn.IFNA(INDEX('Data Singapore'!$A$8:$B$500,MATCH(DATE('Data graphs'!F$4,MONTH('Data graphs'!$A169),DAY('Data graphs'!$A169)),'Data Singapore'!$A$8:$A$500,0), MATCH('Data graphs'!$B$3,'Data Singapore'!$A$4:$B$4,0)),F168)</f>
        <v>19855</v>
      </c>
      <c r="G169" s="12" t="e">
        <f>_xlfn.IFNA(INDEX('Data Singapore'!$A$8:$B$500,MATCH(DATE('Data graphs'!G$4,MONTH('Data graphs'!$A169),DAY('Data graphs'!$A169)),'Data Singapore'!$A$8:$A$500,0), MATCH('Data graphs'!$B$3,'Data Singapore'!$A$4:$B$4,0)),G168)</f>
        <v>#N/A</v>
      </c>
      <c r="H169" s="12">
        <f t="shared" si="6"/>
        <v>19802</v>
      </c>
      <c r="I169" s="12">
        <f t="shared" si="7"/>
        <v>24434</v>
      </c>
      <c r="J169" s="12">
        <f t="shared" si="8"/>
        <v>4632</v>
      </c>
    </row>
    <row r="170" spans="1:10">
      <c r="A170" s="9">
        <v>45492</v>
      </c>
      <c r="B170" s="12">
        <f>_xlfn.IFNA(INDEX('Data Singapore'!$A$8:$B$500,MATCH(DATE('Data graphs'!B$4,MONTH('Data graphs'!$A170),DAY('Data graphs'!$A170)),'Data Singapore'!$A$8:$A$500,0), MATCH('Data graphs'!$B$3,'Data Singapore'!$A$4:$B$4,0)),B169)</f>
        <v>23505</v>
      </c>
      <c r="C170" s="12">
        <f>_xlfn.IFNA(INDEX('Data Singapore'!$A$8:$B$500,MATCH(DATE('Data graphs'!C$4,MONTH('Data graphs'!$A170),DAY('Data graphs'!$A170)),'Data Singapore'!$A$8:$A$500,0), MATCH('Data graphs'!$B$3,'Data Singapore'!$A$4:$B$4,0)),C169)</f>
        <v>24434</v>
      </c>
      <c r="D170" s="12">
        <f>_xlfn.IFNA(INDEX('Data Singapore'!$A$8:$B$500,MATCH(DATE('Data graphs'!D$4,MONTH('Data graphs'!$A170),DAY('Data graphs'!$A170)),'Data Singapore'!$A$8:$A$500,0), MATCH('Data graphs'!$B$3,'Data Singapore'!$A$4:$B$4,0)),D169)</f>
        <v>19802</v>
      </c>
      <c r="E170" s="12">
        <f>_xlfn.IFNA(INDEX('Data Singapore'!$A$8:$B$500,MATCH(DATE('Data graphs'!E$4,MONTH('Data graphs'!$A170),DAY('Data graphs'!$A170)),'Data Singapore'!$A$8:$A$500,0), MATCH('Data graphs'!$B$3,'Data Singapore'!$A$4:$B$4,0)),E169)</f>
        <v>17807</v>
      </c>
      <c r="F170" s="12">
        <f>_xlfn.IFNA(INDEX('Data Singapore'!$A$8:$B$500,MATCH(DATE('Data graphs'!F$4,MONTH('Data graphs'!$A170),DAY('Data graphs'!$A170)),'Data Singapore'!$A$8:$A$500,0), MATCH('Data graphs'!$B$3,'Data Singapore'!$A$4:$B$4,0)),F169)</f>
        <v>19855</v>
      </c>
      <c r="G170" s="12" t="e">
        <f>_xlfn.IFNA(INDEX('Data Singapore'!$A$8:$B$500,MATCH(DATE('Data graphs'!G$4,MONTH('Data graphs'!$A170),DAY('Data graphs'!$A170)),'Data Singapore'!$A$8:$A$500,0), MATCH('Data graphs'!$B$3,'Data Singapore'!$A$4:$B$4,0)),G169)</f>
        <v>#N/A</v>
      </c>
      <c r="H170" s="12">
        <f t="shared" si="6"/>
        <v>17807</v>
      </c>
      <c r="I170" s="12">
        <f t="shared" si="7"/>
        <v>24434</v>
      </c>
      <c r="J170" s="12">
        <f t="shared" si="8"/>
        <v>6627</v>
      </c>
    </row>
    <row r="171" spans="1:10">
      <c r="A171" s="9">
        <v>45491</v>
      </c>
      <c r="B171" s="12">
        <f>_xlfn.IFNA(INDEX('Data Singapore'!$A$8:$B$500,MATCH(DATE('Data graphs'!B$4,MONTH('Data graphs'!$A171),DAY('Data graphs'!$A171)),'Data Singapore'!$A$8:$A$500,0), MATCH('Data graphs'!$B$3,'Data Singapore'!$A$4:$B$4,0)),B170)</f>
        <v>23505</v>
      </c>
      <c r="C171" s="12">
        <f>_xlfn.IFNA(INDEX('Data Singapore'!$A$8:$B$500,MATCH(DATE('Data graphs'!C$4,MONTH('Data graphs'!$A171),DAY('Data graphs'!$A171)),'Data Singapore'!$A$8:$A$500,0), MATCH('Data graphs'!$B$3,'Data Singapore'!$A$4:$B$4,0)),C170)</f>
        <v>24434</v>
      </c>
      <c r="D171" s="12">
        <f>_xlfn.IFNA(INDEX('Data Singapore'!$A$8:$B$500,MATCH(DATE('Data graphs'!D$4,MONTH('Data graphs'!$A171),DAY('Data graphs'!$A171)),'Data Singapore'!$A$8:$A$500,0), MATCH('Data graphs'!$B$3,'Data Singapore'!$A$4:$B$4,0)),D170)</f>
        <v>19802</v>
      </c>
      <c r="E171" s="12">
        <f>_xlfn.IFNA(INDEX('Data Singapore'!$A$8:$B$500,MATCH(DATE('Data graphs'!E$4,MONTH('Data graphs'!$A171),DAY('Data graphs'!$A171)),'Data Singapore'!$A$8:$A$500,0), MATCH('Data graphs'!$B$3,'Data Singapore'!$A$4:$B$4,0)),E170)</f>
        <v>17807</v>
      </c>
      <c r="F171" s="12">
        <f>_xlfn.IFNA(INDEX('Data Singapore'!$A$8:$B$500,MATCH(DATE('Data graphs'!F$4,MONTH('Data graphs'!$A171),DAY('Data graphs'!$A171)),'Data Singapore'!$A$8:$A$500,0), MATCH('Data graphs'!$B$3,'Data Singapore'!$A$4:$B$4,0)),F170)</f>
        <v>19855</v>
      </c>
      <c r="G171" s="12" t="e">
        <f>_xlfn.IFNA(INDEX('Data Singapore'!$A$8:$B$500,MATCH(DATE('Data graphs'!G$4,MONTH('Data graphs'!$A171),DAY('Data graphs'!$A171)),'Data Singapore'!$A$8:$A$500,0), MATCH('Data graphs'!$B$3,'Data Singapore'!$A$4:$B$4,0)),G170)</f>
        <v>#N/A</v>
      </c>
      <c r="H171" s="12">
        <f t="shared" si="6"/>
        <v>17807</v>
      </c>
      <c r="I171" s="12">
        <f t="shared" si="7"/>
        <v>24434</v>
      </c>
      <c r="J171" s="12">
        <f t="shared" si="8"/>
        <v>6627</v>
      </c>
    </row>
    <row r="172" spans="1:10">
      <c r="A172" s="9">
        <v>45490</v>
      </c>
      <c r="B172" s="12">
        <f>_xlfn.IFNA(INDEX('Data Singapore'!$A$8:$B$500,MATCH(DATE('Data graphs'!B$4,MONTH('Data graphs'!$A172),DAY('Data graphs'!$A172)),'Data Singapore'!$A$8:$A$500,0), MATCH('Data graphs'!$B$3,'Data Singapore'!$A$4:$B$4,0)),B171)</f>
        <v>23505</v>
      </c>
      <c r="C172" s="12">
        <f>_xlfn.IFNA(INDEX('Data Singapore'!$A$8:$B$500,MATCH(DATE('Data graphs'!C$4,MONTH('Data graphs'!$A172),DAY('Data graphs'!$A172)),'Data Singapore'!$A$8:$A$500,0), MATCH('Data graphs'!$B$3,'Data Singapore'!$A$4:$B$4,0)),C171)</f>
        <v>24434</v>
      </c>
      <c r="D172" s="12">
        <f>_xlfn.IFNA(INDEX('Data Singapore'!$A$8:$B$500,MATCH(DATE('Data graphs'!D$4,MONTH('Data graphs'!$A172),DAY('Data graphs'!$A172)),'Data Singapore'!$A$8:$A$500,0), MATCH('Data graphs'!$B$3,'Data Singapore'!$A$4:$B$4,0)),D171)</f>
        <v>19802</v>
      </c>
      <c r="E172" s="12">
        <f>_xlfn.IFNA(INDEX('Data Singapore'!$A$8:$B$500,MATCH(DATE('Data graphs'!E$4,MONTH('Data graphs'!$A172),DAY('Data graphs'!$A172)),'Data Singapore'!$A$8:$A$500,0), MATCH('Data graphs'!$B$3,'Data Singapore'!$A$4:$B$4,0)),E171)</f>
        <v>17807</v>
      </c>
      <c r="F172" s="12">
        <f>_xlfn.IFNA(INDEX('Data Singapore'!$A$8:$B$500,MATCH(DATE('Data graphs'!F$4,MONTH('Data graphs'!$A172),DAY('Data graphs'!$A172)),'Data Singapore'!$A$8:$A$500,0), MATCH('Data graphs'!$B$3,'Data Singapore'!$A$4:$B$4,0)),F171)</f>
        <v>20132</v>
      </c>
      <c r="G172" s="12" t="e">
        <f>_xlfn.IFNA(INDEX('Data Singapore'!$A$8:$B$500,MATCH(DATE('Data graphs'!G$4,MONTH('Data graphs'!$A172),DAY('Data graphs'!$A172)),'Data Singapore'!$A$8:$A$500,0), MATCH('Data graphs'!$B$3,'Data Singapore'!$A$4:$B$4,0)),G171)</f>
        <v>#N/A</v>
      </c>
      <c r="H172" s="12">
        <f t="shared" si="6"/>
        <v>17807</v>
      </c>
      <c r="I172" s="12">
        <f t="shared" si="7"/>
        <v>24434</v>
      </c>
      <c r="J172" s="12">
        <f t="shared" si="8"/>
        <v>6627</v>
      </c>
    </row>
    <row r="173" spans="1:10">
      <c r="A173" s="9">
        <v>45489</v>
      </c>
      <c r="B173" s="12">
        <f>_xlfn.IFNA(INDEX('Data Singapore'!$A$8:$B$500,MATCH(DATE('Data graphs'!B$4,MONTH('Data graphs'!$A173),DAY('Data graphs'!$A173)),'Data Singapore'!$A$8:$A$500,0), MATCH('Data graphs'!$B$3,'Data Singapore'!$A$4:$B$4,0)),B172)</f>
        <v>23505</v>
      </c>
      <c r="C173" s="12">
        <f>_xlfn.IFNA(INDEX('Data Singapore'!$A$8:$B$500,MATCH(DATE('Data graphs'!C$4,MONTH('Data graphs'!$A173),DAY('Data graphs'!$A173)),'Data Singapore'!$A$8:$A$500,0), MATCH('Data graphs'!$B$3,'Data Singapore'!$A$4:$B$4,0)),C172)</f>
        <v>24434</v>
      </c>
      <c r="D173" s="12">
        <f>_xlfn.IFNA(INDEX('Data Singapore'!$A$8:$B$500,MATCH(DATE('Data graphs'!D$4,MONTH('Data graphs'!$A173),DAY('Data graphs'!$A173)),'Data Singapore'!$A$8:$A$500,0), MATCH('Data graphs'!$B$3,'Data Singapore'!$A$4:$B$4,0)),D172)</f>
        <v>19802</v>
      </c>
      <c r="E173" s="12">
        <f>_xlfn.IFNA(INDEX('Data Singapore'!$A$8:$B$500,MATCH(DATE('Data graphs'!E$4,MONTH('Data graphs'!$A173),DAY('Data graphs'!$A173)),'Data Singapore'!$A$8:$A$500,0), MATCH('Data graphs'!$B$3,'Data Singapore'!$A$4:$B$4,0)),E172)</f>
        <v>17807</v>
      </c>
      <c r="F173" s="12">
        <f>_xlfn.IFNA(INDEX('Data Singapore'!$A$8:$B$500,MATCH(DATE('Data graphs'!F$4,MONTH('Data graphs'!$A173),DAY('Data graphs'!$A173)),'Data Singapore'!$A$8:$A$500,0), MATCH('Data graphs'!$B$3,'Data Singapore'!$A$4:$B$4,0)),F172)</f>
        <v>20132</v>
      </c>
      <c r="G173" s="12" t="e">
        <f>_xlfn.IFNA(INDEX('Data Singapore'!$A$8:$B$500,MATCH(DATE('Data graphs'!G$4,MONTH('Data graphs'!$A173),DAY('Data graphs'!$A173)),'Data Singapore'!$A$8:$A$500,0), MATCH('Data graphs'!$B$3,'Data Singapore'!$A$4:$B$4,0)),G172)</f>
        <v>#N/A</v>
      </c>
      <c r="H173" s="12">
        <f t="shared" si="6"/>
        <v>17807</v>
      </c>
      <c r="I173" s="12">
        <f t="shared" si="7"/>
        <v>24434</v>
      </c>
      <c r="J173" s="12">
        <f t="shared" si="8"/>
        <v>6627</v>
      </c>
    </row>
    <row r="174" spans="1:10">
      <c r="A174" s="9">
        <v>45488</v>
      </c>
      <c r="B174" s="12">
        <f>_xlfn.IFNA(INDEX('Data Singapore'!$A$8:$B$500,MATCH(DATE('Data graphs'!B$4,MONTH('Data graphs'!$A174),DAY('Data graphs'!$A174)),'Data Singapore'!$A$8:$A$500,0), MATCH('Data graphs'!$B$3,'Data Singapore'!$A$4:$B$4,0)),B173)</f>
        <v>26110</v>
      </c>
      <c r="C174" s="12">
        <f>_xlfn.IFNA(INDEX('Data Singapore'!$A$8:$B$500,MATCH(DATE('Data graphs'!C$4,MONTH('Data graphs'!$A174),DAY('Data graphs'!$A174)),'Data Singapore'!$A$8:$A$500,0), MATCH('Data graphs'!$B$3,'Data Singapore'!$A$4:$B$4,0)),C173)</f>
        <v>24434</v>
      </c>
      <c r="D174" s="12">
        <f>_xlfn.IFNA(INDEX('Data Singapore'!$A$8:$B$500,MATCH(DATE('Data graphs'!D$4,MONTH('Data graphs'!$A174),DAY('Data graphs'!$A174)),'Data Singapore'!$A$8:$A$500,0), MATCH('Data graphs'!$B$3,'Data Singapore'!$A$4:$B$4,0)),D173)</f>
        <v>19802</v>
      </c>
      <c r="E174" s="12">
        <f>_xlfn.IFNA(INDEX('Data Singapore'!$A$8:$B$500,MATCH(DATE('Data graphs'!E$4,MONTH('Data graphs'!$A174),DAY('Data graphs'!$A174)),'Data Singapore'!$A$8:$A$500,0), MATCH('Data graphs'!$B$3,'Data Singapore'!$A$4:$B$4,0)),E173)</f>
        <v>17807</v>
      </c>
      <c r="F174" s="12">
        <f>_xlfn.IFNA(INDEX('Data Singapore'!$A$8:$B$500,MATCH(DATE('Data graphs'!F$4,MONTH('Data graphs'!$A174),DAY('Data graphs'!$A174)),'Data Singapore'!$A$8:$A$500,0), MATCH('Data graphs'!$B$3,'Data Singapore'!$A$4:$B$4,0)),F173)</f>
        <v>20132</v>
      </c>
      <c r="G174" s="12" t="e">
        <f>_xlfn.IFNA(INDEX('Data Singapore'!$A$8:$B$500,MATCH(DATE('Data graphs'!G$4,MONTH('Data graphs'!$A174),DAY('Data graphs'!$A174)),'Data Singapore'!$A$8:$A$500,0), MATCH('Data graphs'!$B$3,'Data Singapore'!$A$4:$B$4,0)),G173)</f>
        <v>#N/A</v>
      </c>
      <c r="H174" s="12">
        <f t="shared" si="6"/>
        <v>17807</v>
      </c>
      <c r="I174" s="12">
        <f t="shared" si="7"/>
        <v>26110</v>
      </c>
      <c r="J174" s="12">
        <f t="shared" si="8"/>
        <v>8303</v>
      </c>
    </row>
    <row r="175" spans="1:10">
      <c r="A175" s="9">
        <v>45487</v>
      </c>
      <c r="B175" s="12">
        <f>_xlfn.IFNA(INDEX('Data Singapore'!$A$8:$B$500,MATCH(DATE('Data graphs'!B$4,MONTH('Data graphs'!$A175),DAY('Data graphs'!$A175)),'Data Singapore'!$A$8:$A$500,0), MATCH('Data graphs'!$B$3,'Data Singapore'!$A$4:$B$4,0)),B174)</f>
        <v>26110</v>
      </c>
      <c r="C175" s="12">
        <f>_xlfn.IFNA(INDEX('Data Singapore'!$A$8:$B$500,MATCH(DATE('Data graphs'!C$4,MONTH('Data graphs'!$A175),DAY('Data graphs'!$A175)),'Data Singapore'!$A$8:$A$500,0), MATCH('Data graphs'!$B$3,'Data Singapore'!$A$4:$B$4,0)),C174)</f>
        <v>23088</v>
      </c>
      <c r="D175" s="12">
        <f>_xlfn.IFNA(INDEX('Data Singapore'!$A$8:$B$500,MATCH(DATE('Data graphs'!D$4,MONTH('Data graphs'!$A175),DAY('Data graphs'!$A175)),'Data Singapore'!$A$8:$A$500,0), MATCH('Data graphs'!$B$3,'Data Singapore'!$A$4:$B$4,0)),D174)</f>
        <v>19802</v>
      </c>
      <c r="E175" s="12">
        <f>_xlfn.IFNA(INDEX('Data Singapore'!$A$8:$B$500,MATCH(DATE('Data graphs'!E$4,MONTH('Data graphs'!$A175),DAY('Data graphs'!$A175)),'Data Singapore'!$A$8:$A$500,0), MATCH('Data graphs'!$B$3,'Data Singapore'!$A$4:$B$4,0)),E174)</f>
        <v>17807</v>
      </c>
      <c r="F175" s="12">
        <f>_xlfn.IFNA(INDEX('Data Singapore'!$A$8:$B$500,MATCH(DATE('Data graphs'!F$4,MONTH('Data graphs'!$A175),DAY('Data graphs'!$A175)),'Data Singapore'!$A$8:$A$500,0), MATCH('Data graphs'!$B$3,'Data Singapore'!$A$4:$B$4,0)),F174)</f>
        <v>20132</v>
      </c>
      <c r="G175" s="12" t="e">
        <f>_xlfn.IFNA(INDEX('Data Singapore'!$A$8:$B$500,MATCH(DATE('Data graphs'!G$4,MONTH('Data graphs'!$A175),DAY('Data graphs'!$A175)),'Data Singapore'!$A$8:$A$500,0), MATCH('Data graphs'!$B$3,'Data Singapore'!$A$4:$B$4,0)),G174)</f>
        <v>#N/A</v>
      </c>
      <c r="H175" s="12">
        <f t="shared" si="6"/>
        <v>17807</v>
      </c>
      <c r="I175" s="12">
        <f t="shared" si="7"/>
        <v>26110</v>
      </c>
      <c r="J175" s="12">
        <f t="shared" si="8"/>
        <v>8303</v>
      </c>
    </row>
    <row r="176" spans="1:10">
      <c r="A176" s="9">
        <v>45486</v>
      </c>
      <c r="B176" s="12">
        <f>_xlfn.IFNA(INDEX('Data Singapore'!$A$8:$B$500,MATCH(DATE('Data graphs'!B$4,MONTH('Data graphs'!$A176),DAY('Data graphs'!$A176)),'Data Singapore'!$A$8:$A$500,0), MATCH('Data graphs'!$B$3,'Data Singapore'!$A$4:$B$4,0)),B175)</f>
        <v>26110</v>
      </c>
      <c r="C176" s="12">
        <f>_xlfn.IFNA(INDEX('Data Singapore'!$A$8:$B$500,MATCH(DATE('Data graphs'!C$4,MONTH('Data graphs'!$A176),DAY('Data graphs'!$A176)),'Data Singapore'!$A$8:$A$500,0), MATCH('Data graphs'!$B$3,'Data Singapore'!$A$4:$B$4,0)),C175)</f>
        <v>23088</v>
      </c>
      <c r="D176" s="12">
        <f>_xlfn.IFNA(INDEX('Data Singapore'!$A$8:$B$500,MATCH(DATE('Data graphs'!D$4,MONTH('Data graphs'!$A176),DAY('Data graphs'!$A176)),'Data Singapore'!$A$8:$A$500,0), MATCH('Data graphs'!$B$3,'Data Singapore'!$A$4:$B$4,0)),D175)</f>
        <v>20821</v>
      </c>
      <c r="E176" s="12">
        <f>_xlfn.IFNA(INDEX('Data Singapore'!$A$8:$B$500,MATCH(DATE('Data graphs'!E$4,MONTH('Data graphs'!$A176),DAY('Data graphs'!$A176)),'Data Singapore'!$A$8:$A$500,0), MATCH('Data graphs'!$B$3,'Data Singapore'!$A$4:$B$4,0)),E175)</f>
        <v>17807</v>
      </c>
      <c r="F176" s="12">
        <f>_xlfn.IFNA(INDEX('Data Singapore'!$A$8:$B$500,MATCH(DATE('Data graphs'!F$4,MONTH('Data graphs'!$A176),DAY('Data graphs'!$A176)),'Data Singapore'!$A$8:$A$500,0), MATCH('Data graphs'!$B$3,'Data Singapore'!$A$4:$B$4,0)),F175)</f>
        <v>20132</v>
      </c>
      <c r="G176" s="12" t="e">
        <f>_xlfn.IFNA(INDEX('Data Singapore'!$A$8:$B$500,MATCH(DATE('Data graphs'!G$4,MONTH('Data graphs'!$A176),DAY('Data graphs'!$A176)),'Data Singapore'!$A$8:$A$500,0), MATCH('Data graphs'!$B$3,'Data Singapore'!$A$4:$B$4,0)),G175)</f>
        <v>#N/A</v>
      </c>
      <c r="H176" s="12">
        <f t="shared" si="6"/>
        <v>17807</v>
      </c>
      <c r="I176" s="12">
        <f t="shared" si="7"/>
        <v>26110</v>
      </c>
      <c r="J176" s="12">
        <f t="shared" si="8"/>
        <v>8303</v>
      </c>
    </row>
    <row r="177" spans="1:10">
      <c r="A177" s="9">
        <v>45485</v>
      </c>
      <c r="B177" s="12">
        <f>_xlfn.IFNA(INDEX('Data Singapore'!$A$8:$B$500,MATCH(DATE('Data graphs'!B$4,MONTH('Data graphs'!$A177),DAY('Data graphs'!$A177)),'Data Singapore'!$A$8:$A$500,0), MATCH('Data graphs'!$B$3,'Data Singapore'!$A$4:$B$4,0)),B176)</f>
        <v>26110</v>
      </c>
      <c r="C177" s="12">
        <f>_xlfn.IFNA(INDEX('Data Singapore'!$A$8:$B$500,MATCH(DATE('Data graphs'!C$4,MONTH('Data graphs'!$A177),DAY('Data graphs'!$A177)),'Data Singapore'!$A$8:$A$500,0), MATCH('Data graphs'!$B$3,'Data Singapore'!$A$4:$B$4,0)),C176)</f>
        <v>23088</v>
      </c>
      <c r="D177" s="12">
        <f>_xlfn.IFNA(INDEX('Data Singapore'!$A$8:$B$500,MATCH(DATE('Data graphs'!D$4,MONTH('Data graphs'!$A177),DAY('Data graphs'!$A177)),'Data Singapore'!$A$8:$A$500,0), MATCH('Data graphs'!$B$3,'Data Singapore'!$A$4:$B$4,0)),D176)</f>
        <v>20821</v>
      </c>
      <c r="E177" s="12">
        <f>_xlfn.IFNA(INDEX('Data Singapore'!$A$8:$B$500,MATCH(DATE('Data graphs'!E$4,MONTH('Data graphs'!$A177),DAY('Data graphs'!$A177)),'Data Singapore'!$A$8:$A$500,0), MATCH('Data graphs'!$B$3,'Data Singapore'!$A$4:$B$4,0)),E176)</f>
        <v>18354</v>
      </c>
      <c r="F177" s="12">
        <f>_xlfn.IFNA(INDEX('Data Singapore'!$A$8:$B$500,MATCH(DATE('Data graphs'!F$4,MONTH('Data graphs'!$A177),DAY('Data graphs'!$A177)),'Data Singapore'!$A$8:$A$500,0), MATCH('Data graphs'!$B$3,'Data Singapore'!$A$4:$B$4,0)),F176)</f>
        <v>20132</v>
      </c>
      <c r="G177" s="12" t="e">
        <f>_xlfn.IFNA(INDEX('Data Singapore'!$A$8:$B$500,MATCH(DATE('Data graphs'!G$4,MONTH('Data graphs'!$A177),DAY('Data graphs'!$A177)),'Data Singapore'!$A$8:$A$500,0), MATCH('Data graphs'!$B$3,'Data Singapore'!$A$4:$B$4,0)),G176)</f>
        <v>#N/A</v>
      </c>
      <c r="H177" s="12">
        <f t="shared" si="6"/>
        <v>18354</v>
      </c>
      <c r="I177" s="12">
        <f t="shared" si="7"/>
        <v>26110</v>
      </c>
      <c r="J177" s="12">
        <f t="shared" si="8"/>
        <v>7756</v>
      </c>
    </row>
    <row r="178" spans="1:10">
      <c r="A178" s="9">
        <v>45484</v>
      </c>
      <c r="B178" s="12">
        <f>_xlfn.IFNA(INDEX('Data Singapore'!$A$8:$B$500,MATCH(DATE('Data graphs'!B$4,MONTH('Data graphs'!$A178),DAY('Data graphs'!$A178)),'Data Singapore'!$A$8:$A$500,0), MATCH('Data graphs'!$B$3,'Data Singapore'!$A$4:$B$4,0)),B177)</f>
        <v>26110</v>
      </c>
      <c r="C178" s="12">
        <f>_xlfn.IFNA(INDEX('Data Singapore'!$A$8:$B$500,MATCH(DATE('Data graphs'!C$4,MONTH('Data graphs'!$A178),DAY('Data graphs'!$A178)),'Data Singapore'!$A$8:$A$500,0), MATCH('Data graphs'!$B$3,'Data Singapore'!$A$4:$B$4,0)),C177)</f>
        <v>23088</v>
      </c>
      <c r="D178" s="12">
        <f>_xlfn.IFNA(INDEX('Data Singapore'!$A$8:$B$500,MATCH(DATE('Data graphs'!D$4,MONTH('Data graphs'!$A178),DAY('Data graphs'!$A178)),'Data Singapore'!$A$8:$A$500,0), MATCH('Data graphs'!$B$3,'Data Singapore'!$A$4:$B$4,0)),D177)</f>
        <v>20821</v>
      </c>
      <c r="E178" s="12">
        <f>_xlfn.IFNA(INDEX('Data Singapore'!$A$8:$B$500,MATCH(DATE('Data graphs'!E$4,MONTH('Data graphs'!$A178),DAY('Data graphs'!$A178)),'Data Singapore'!$A$8:$A$500,0), MATCH('Data graphs'!$B$3,'Data Singapore'!$A$4:$B$4,0)),E177)</f>
        <v>18354</v>
      </c>
      <c r="F178" s="12">
        <f>_xlfn.IFNA(INDEX('Data Singapore'!$A$8:$B$500,MATCH(DATE('Data graphs'!F$4,MONTH('Data graphs'!$A178),DAY('Data graphs'!$A178)),'Data Singapore'!$A$8:$A$500,0), MATCH('Data graphs'!$B$3,'Data Singapore'!$A$4:$B$4,0)),F177)</f>
        <v>20132</v>
      </c>
      <c r="G178" s="12" t="e">
        <f>_xlfn.IFNA(INDEX('Data Singapore'!$A$8:$B$500,MATCH(DATE('Data graphs'!G$4,MONTH('Data graphs'!$A178),DAY('Data graphs'!$A178)),'Data Singapore'!$A$8:$A$500,0), MATCH('Data graphs'!$B$3,'Data Singapore'!$A$4:$B$4,0)),G177)</f>
        <v>#N/A</v>
      </c>
      <c r="H178" s="12">
        <f t="shared" si="6"/>
        <v>18354</v>
      </c>
      <c r="I178" s="12">
        <f t="shared" si="7"/>
        <v>26110</v>
      </c>
      <c r="J178" s="12">
        <f t="shared" si="8"/>
        <v>7756</v>
      </c>
    </row>
    <row r="179" spans="1:10">
      <c r="A179" s="9">
        <v>45483</v>
      </c>
      <c r="B179" s="12">
        <f>_xlfn.IFNA(INDEX('Data Singapore'!$A$8:$B$500,MATCH(DATE('Data graphs'!B$4,MONTH('Data graphs'!$A179),DAY('Data graphs'!$A179)),'Data Singapore'!$A$8:$A$500,0), MATCH('Data graphs'!$B$3,'Data Singapore'!$A$4:$B$4,0)),B178)</f>
        <v>26110</v>
      </c>
      <c r="C179" s="12">
        <f>_xlfn.IFNA(INDEX('Data Singapore'!$A$8:$B$500,MATCH(DATE('Data graphs'!C$4,MONTH('Data graphs'!$A179),DAY('Data graphs'!$A179)),'Data Singapore'!$A$8:$A$500,0), MATCH('Data graphs'!$B$3,'Data Singapore'!$A$4:$B$4,0)),C178)</f>
        <v>23088</v>
      </c>
      <c r="D179" s="12">
        <f>_xlfn.IFNA(INDEX('Data Singapore'!$A$8:$B$500,MATCH(DATE('Data graphs'!D$4,MONTH('Data graphs'!$A179),DAY('Data graphs'!$A179)),'Data Singapore'!$A$8:$A$500,0), MATCH('Data graphs'!$B$3,'Data Singapore'!$A$4:$B$4,0)),D178)</f>
        <v>20821</v>
      </c>
      <c r="E179" s="12">
        <f>_xlfn.IFNA(INDEX('Data Singapore'!$A$8:$B$500,MATCH(DATE('Data graphs'!E$4,MONTH('Data graphs'!$A179),DAY('Data graphs'!$A179)),'Data Singapore'!$A$8:$A$500,0), MATCH('Data graphs'!$B$3,'Data Singapore'!$A$4:$B$4,0)),E178)</f>
        <v>18354</v>
      </c>
      <c r="F179" s="12">
        <f>_xlfn.IFNA(INDEX('Data Singapore'!$A$8:$B$500,MATCH(DATE('Data graphs'!F$4,MONTH('Data graphs'!$A179),DAY('Data graphs'!$A179)),'Data Singapore'!$A$8:$A$500,0), MATCH('Data graphs'!$B$3,'Data Singapore'!$A$4:$B$4,0)),F178)</f>
        <v>17807</v>
      </c>
      <c r="G179" s="12" t="e">
        <f>_xlfn.IFNA(INDEX('Data Singapore'!$A$8:$B$500,MATCH(DATE('Data graphs'!G$4,MONTH('Data graphs'!$A179),DAY('Data graphs'!$A179)),'Data Singapore'!$A$8:$A$500,0), MATCH('Data graphs'!$B$3,'Data Singapore'!$A$4:$B$4,0)),G178)</f>
        <v>#N/A</v>
      </c>
      <c r="H179" s="12">
        <f t="shared" si="6"/>
        <v>17807</v>
      </c>
      <c r="I179" s="12">
        <f t="shared" si="7"/>
        <v>26110</v>
      </c>
      <c r="J179" s="12">
        <f t="shared" si="8"/>
        <v>8303</v>
      </c>
    </row>
    <row r="180" spans="1:10">
      <c r="A180" s="9">
        <v>45482</v>
      </c>
      <c r="B180" s="12">
        <f>_xlfn.IFNA(INDEX('Data Singapore'!$A$8:$B$500,MATCH(DATE('Data graphs'!B$4,MONTH('Data graphs'!$A180),DAY('Data graphs'!$A180)),'Data Singapore'!$A$8:$A$500,0), MATCH('Data graphs'!$B$3,'Data Singapore'!$A$4:$B$4,0)),B179)</f>
        <v>26110</v>
      </c>
      <c r="C180" s="12">
        <f>_xlfn.IFNA(INDEX('Data Singapore'!$A$8:$B$500,MATCH(DATE('Data graphs'!C$4,MONTH('Data graphs'!$A180),DAY('Data graphs'!$A180)),'Data Singapore'!$A$8:$A$500,0), MATCH('Data graphs'!$B$3,'Data Singapore'!$A$4:$B$4,0)),C179)</f>
        <v>23088</v>
      </c>
      <c r="D180" s="12">
        <f>_xlfn.IFNA(INDEX('Data Singapore'!$A$8:$B$500,MATCH(DATE('Data graphs'!D$4,MONTH('Data graphs'!$A180),DAY('Data graphs'!$A180)),'Data Singapore'!$A$8:$A$500,0), MATCH('Data graphs'!$B$3,'Data Singapore'!$A$4:$B$4,0)),D179)</f>
        <v>20821</v>
      </c>
      <c r="E180" s="12">
        <f>_xlfn.IFNA(INDEX('Data Singapore'!$A$8:$B$500,MATCH(DATE('Data graphs'!E$4,MONTH('Data graphs'!$A180),DAY('Data graphs'!$A180)),'Data Singapore'!$A$8:$A$500,0), MATCH('Data graphs'!$B$3,'Data Singapore'!$A$4:$B$4,0)),E179)</f>
        <v>18354</v>
      </c>
      <c r="F180" s="12">
        <f>_xlfn.IFNA(INDEX('Data Singapore'!$A$8:$B$500,MATCH(DATE('Data graphs'!F$4,MONTH('Data graphs'!$A180),DAY('Data graphs'!$A180)),'Data Singapore'!$A$8:$A$500,0), MATCH('Data graphs'!$B$3,'Data Singapore'!$A$4:$B$4,0)),F179)</f>
        <v>17807</v>
      </c>
      <c r="G180" s="12" t="e">
        <f>_xlfn.IFNA(INDEX('Data Singapore'!$A$8:$B$500,MATCH(DATE('Data graphs'!G$4,MONTH('Data graphs'!$A180),DAY('Data graphs'!$A180)),'Data Singapore'!$A$8:$A$500,0), MATCH('Data graphs'!$B$3,'Data Singapore'!$A$4:$B$4,0)),G179)</f>
        <v>#N/A</v>
      </c>
      <c r="H180" s="12">
        <f t="shared" si="6"/>
        <v>17807</v>
      </c>
      <c r="I180" s="12">
        <f t="shared" si="7"/>
        <v>26110</v>
      </c>
      <c r="J180" s="12">
        <f t="shared" si="8"/>
        <v>8303</v>
      </c>
    </row>
    <row r="181" spans="1:10">
      <c r="A181" s="9">
        <v>45481</v>
      </c>
      <c r="B181" s="12">
        <f>_xlfn.IFNA(INDEX('Data Singapore'!$A$8:$B$500,MATCH(DATE('Data graphs'!B$4,MONTH('Data graphs'!$A181),DAY('Data graphs'!$A181)),'Data Singapore'!$A$8:$A$500,0), MATCH('Data graphs'!$B$3,'Data Singapore'!$A$4:$B$4,0)),B180)</f>
        <v>26666</v>
      </c>
      <c r="C181" s="12">
        <f>_xlfn.IFNA(INDEX('Data Singapore'!$A$8:$B$500,MATCH(DATE('Data graphs'!C$4,MONTH('Data graphs'!$A181),DAY('Data graphs'!$A181)),'Data Singapore'!$A$8:$A$500,0), MATCH('Data graphs'!$B$3,'Data Singapore'!$A$4:$B$4,0)),C180)</f>
        <v>23088</v>
      </c>
      <c r="D181" s="12">
        <f>_xlfn.IFNA(INDEX('Data Singapore'!$A$8:$B$500,MATCH(DATE('Data graphs'!D$4,MONTH('Data graphs'!$A181),DAY('Data graphs'!$A181)),'Data Singapore'!$A$8:$A$500,0), MATCH('Data graphs'!$B$3,'Data Singapore'!$A$4:$B$4,0)),D180)</f>
        <v>20821</v>
      </c>
      <c r="E181" s="12">
        <f>_xlfn.IFNA(INDEX('Data Singapore'!$A$8:$B$500,MATCH(DATE('Data graphs'!E$4,MONTH('Data graphs'!$A181),DAY('Data graphs'!$A181)),'Data Singapore'!$A$8:$A$500,0), MATCH('Data graphs'!$B$3,'Data Singapore'!$A$4:$B$4,0)),E180)</f>
        <v>18354</v>
      </c>
      <c r="F181" s="12">
        <f>_xlfn.IFNA(INDEX('Data Singapore'!$A$8:$B$500,MATCH(DATE('Data graphs'!F$4,MONTH('Data graphs'!$A181),DAY('Data graphs'!$A181)),'Data Singapore'!$A$8:$A$500,0), MATCH('Data graphs'!$B$3,'Data Singapore'!$A$4:$B$4,0)),F180)</f>
        <v>17807</v>
      </c>
      <c r="G181" s="12" t="e">
        <f>_xlfn.IFNA(INDEX('Data Singapore'!$A$8:$B$500,MATCH(DATE('Data graphs'!G$4,MONTH('Data graphs'!$A181),DAY('Data graphs'!$A181)),'Data Singapore'!$A$8:$A$500,0), MATCH('Data graphs'!$B$3,'Data Singapore'!$A$4:$B$4,0)),G180)</f>
        <v>#N/A</v>
      </c>
      <c r="H181" s="12">
        <f t="shared" si="6"/>
        <v>17807</v>
      </c>
      <c r="I181" s="12">
        <f t="shared" si="7"/>
        <v>26666</v>
      </c>
      <c r="J181" s="12">
        <f t="shared" si="8"/>
        <v>8859</v>
      </c>
    </row>
    <row r="182" spans="1:10">
      <c r="A182" s="9">
        <v>45480</v>
      </c>
      <c r="B182" s="12">
        <f>_xlfn.IFNA(INDEX('Data Singapore'!$A$8:$B$500,MATCH(DATE('Data graphs'!B$4,MONTH('Data graphs'!$A182),DAY('Data graphs'!$A182)),'Data Singapore'!$A$8:$A$500,0), MATCH('Data graphs'!$B$3,'Data Singapore'!$A$4:$B$4,0)),B181)</f>
        <v>26666</v>
      </c>
      <c r="C182" s="12">
        <f>_xlfn.IFNA(INDEX('Data Singapore'!$A$8:$B$500,MATCH(DATE('Data graphs'!C$4,MONTH('Data graphs'!$A182),DAY('Data graphs'!$A182)),'Data Singapore'!$A$8:$A$500,0), MATCH('Data graphs'!$B$3,'Data Singapore'!$A$4:$B$4,0)),C181)</f>
        <v>22821</v>
      </c>
      <c r="D182" s="12">
        <f>_xlfn.IFNA(INDEX('Data Singapore'!$A$8:$B$500,MATCH(DATE('Data graphs'!D$4,MONTH('Data graphs'!$A182),DAY('Data graphs'!$A182)),'Data Singapore'!$A$8:$A$500,0), MATCH('Data graphs'!$B$3,'Data Singapore'!$A$4:$B$4,0)),D181)</f>
        <v>20821</v>
      </c>
      <c r="E182" s="12">
        <f>_xlfn.IFNA(INDEX('Data Singapore'!$A$8:$B$500,MATCH(DATE('Data graphs'!E$4,MONTH('Data graphs'!$A182),DAY('Data graphs'!$A182)),'Data Singapore'!$A$8:$A$500,0), MATCH('Data graphs'!$B$3,'Data Singapore'!$A$4:$B$4,0)),E181)</f>
        <v>18354</v>
      </c>
      <c r="F182" s="12">
        <f>_xlfn.IFNA(INDEX('Data Singapore'!$A$8:$B$500,MATCH(DATE('Data graphs'!F$4,MONTH('Data graphs'!$A182),DAY('Data graphs'!$A182)),'Data Singapore'!$A$8:$A$500,0), MATCH('Data graphs'!$B$3,'Data Singapore'!$A$4:$B$4,0)),F181)</f>
        <v>17807</v>
      </c>
      <c r="G182" s="12" t="e">
        <f>_xlfn.IFNA(INDEX('Data Singapore'!$A$8:$B$500,MATCH(DATE('Data graphs'!G$4,MONTH('Data graphs'!$A182),DAY('Data graphs'!$A182)),'Data Singapore'!$A$8:$A$500,0), MATCH('Data graphs'!$B$3,'Data Singapore'!$A$4:$B$4,0)),G181)</f>
        <v>#N/A</v>
      </c>
      <c r="H182" s="12">
        <f t="shared" si="6"/>
        <v>17807</v>
      </c>
      <c r="I182" s="12">
        <f t="shared" si="7"/>
        <v>26666</v>
      </c>
      <c r="J182" s="12">
        <f t="shared" si="8"/>
        <v>8859</v>
      </c>
    </row>
    <row r="183" spans="1:10">
      <c r="A183" s="9">
        <v>45479</v>
      </c>
      <c r="B183" s="12">
        <f>_xlfn.IFNA(INDEX('Data Singapore'!$A$8:$B$500,MATCH(DATE('Data graphs'!B$4,MONTH('Data graphs'!$A183),DAY('Data graphs'!$A183)),'Data Singapore'!$A$8:$A$500,0), MATCH('Data graphs'!$B$3,'Data Singapore'!$A$4:$B$4,0)),B182)</f>
        <v>26666</v>
      </c>
      <c r="C183" s="12">
        <f>_xlfn.IFNA(INDEX('Data Singapore'!$A$8:$B$500,MATCH(DATE('Data graphs'!C$4,MONTH('Data graphs'!$A183),DAY('Data graphs'!$A183)),'Data Singapore'!$A$8:$A$500,0), MATCH('Data graphs'!$B$3,'Data Singapore'!$A$4:$B$4,0)),C182)</f>
        <v>22821</v>
      </c>
      <c r="D183" s="12">
        <f>_xlfn.IFNA(INDEX('Data Singapore'!$A$8:$B$500,MATCH(DATE('Data graphs'!D$4,MONTH('Data graphs'!$A183),DAY('Data graphs'!$A183)),'Data Singapore'!$A$8:$A$500,0), MATCH('Data graphs'!$B$3,'Data Singapore'!$A$4:$B$4,0)),D182)</f>
        <v>21408</v>
      </c>
      <c r="E183" s="12">
        <f>_xlfn.IFNA(INDEX('Data Singapore'!$A$8:$B$500,MATCH(DATE('Data graphs'!E$4,MONTH('Data graphs'!$A183),DAY('Data graphs'!$A183)),'Data Singapore'!$A$8:$A$500,0), MATCH('Data graphs'!$B$3,'Data Singapore'!$A$4:$B$4,0)),E182)</f>
        <v>18354</v>
      </c>
      <c r="F183" s="12">
        <f>_xlfn.IFNA(INDEX('Data Singapore'!$A$8:$B$500,MATCH(DATE('Data graphs'!F$4,MONTH('Data graphs'!$A183),DAY('Data graphs'!$A183)),'Data Singapore'!$A$8:$A$500,0), MATCH('Data graphs'!$B$3,'Data Singapore'!$A$4:$B$4,0)),F182)</f>
        <v>17807</v>
      </c>
      <c r="G183" s="12" t="e">
        <f>_xlfn.IFNA(INDEX('Data Singapore'!$A$8:$B$500,MATCH(DATE('Data graphs'!G$4,MONTH('Data graphs'!$A183),DAY('Data graphs'!$A183)),'Data Singapore'!$A$8:$A$500,0), MATCH('Data graphs'!$B$3,'Data Singapore'!$A$4:$B$4,0)),G182)</f>
        <v>#N/A</v>
      </c>
      <c r="H183" s="12">
        <f t="shared" si="6"/>
        <v>17807</v>
      </c>
      <c r="I183" s="12">
        <f t="shared" si="7"/>
        <v>26666</v>
      </c>
      <c r="J183" s="12">
        <f t="shared" si="8"/>
        <v>8859</v>
      </c>
    </row>
    <row r="184" spans="1:10">
      <c r="A184" s="9">
        <v>45478</v>
      </c>
      <c r="B184" s="12">
        <f>_xlfn.IFNA(INDEX('Data Singapore'!$A$8:$B$500,MATCH(DATE('Data graphs'!B$4,MONTH('Data graphs'!$A184),DAY('Data graphs'!$A184)),'Data Singapore'!$A$8:$A$500,0), MATCH('Data graphs'!$B$3,'Data Singapore'!$A$4:$B$4,0)),B183)</f>
        <v>26666</v>
      </c>
      <c r="C184" s="12">
        <f>_xlfn.IFNA(INDEX('Data Singapore'!$A$8:$B$500,MATCH(DATE('Data graphs'!C$4,MONTH('Data graphs'!$A184),DAY('Data graphs'!$A184)),'Data Singapore'!$A$8:$A$500,0), MATCH('Data graphs'!$B$3,'Data Singapore'!$A$4:$B$4,0)),C183)</f>
        <v>22821</v>
      </c>
      <c r="D184" s="12">
        <f>_xlfn.IFNA(INDEX('Data Singapore'!$A$8:$B$500,MATCH(DATE('Data graphs'!D$4,MONTH('Data graphs'!$A184),DAY('Data graphs'!$A184)),'Data Singapore'!$A$8:$A$500,0), MATCH('Data graphs'!$B$3,'Data Singapore'!$A$4:$B$4,0)),D183)</f>
        <v>21408</v>
      </c>
      <c r="E184" s="12">
        <f>_xlfn.IFNA(INDEX('Data Singapore'!$A$8:$B$500,MATCH(DATE('Data graphs'!E$4,MONTH('Data graphs'!$A184),DAY('Data graphs'!$A184)),'Data Singapore'!$A$8:$A$500,0), MATCH('Data graphs'!$B$3,'Data Singapore'!$A$4:$B$4,0)),E183)</f>
        <v>20571</v>
      </c>
      <c r="F184" s="12">
        <f>_xlfn.IFNA(INDEX('Data Singapore'!$A$8:$B$500,MATCH(DATE('Data graphs'!F$4,MONTH('Data graphs'!$A184),DAY('Data graphs'!$A184)),'Data Singapore'!$A$8:$A$500,0), MATCH('Data graphs'!$B$3,'Data Singapore'!$A$4:$B$4,0)),F183)</f>
        <v>17807</v>
      </c>
      <c r="G184" s="12" t="e">
        <f>_xlfn.IFNA(INDEX('Data Singapore'!$A$8:$B$500,MATCH(DATE('Data graphs'!G$4,MONTH('Data graphs'!$A184),DAY('Data graphs'!$A184)),'Data Singapore'!$A$8:$A$500,0), MATCH('Data graphs'!$B$3,'Data Singapore'!$A$4:$B$4,0)),G183)</f>
        <v>#N/A</v>
      </c>
      <c r="H184" s="12">
        <f t="shared" si="6"/>
        <v>17807</v>
      </c>
      <c r="I184" s="12">
        <f t="shared" si="7"/>
        <v>26666</v>
      </c>
      <c r="J184" s="12">
        <f t="shared" si="8"/>
        <v>8859</v>
      </c>
    </row>
    <row r="185" spans="1:10">
      <c r="A185" s="9">
        <v>45477</v>
      </c>
      <c r="B185" s="12">
        <f>_xlfn.IFNA(INDEX('Data Singapore'!$A$8:$B$500,MATCH(DATE('Data graphs'!B$4,MONTH('Data graphs'!$A185),DAY('Data graphs'!$A185)),'Data Singapore'!$A$8:$A$500,0), MATCH('Data graphs'!$B$3,'Data Singapore'!$A$4:$B$4,0)),B184)</f>
        <v>26666</v>
      </c>
      <c r="C185" s="12">
        <f>_xlfn.IFNA(INDEX('Data Singapore'!$A$8:$B$500,MATCH(DATE('Data graphs'!C$4,MONTH('Data graphs'!$A185),DAY('Data graphs'!$A185)),'Data Singapore'!$A$8:$A$500,0), MATCH('Data graphs'!$B$3,'Data Singapore'!$A$4:$B$4,0)),C184)</f>
        <v>22821</v>
      </c>
      <c r="D185" s="12">
        <f>_xlfn.IFNA(INDEX('Data Singapore'!$A$8:$B$500,MATCH(DATE('Data graphs'!D$4,MONTH('Data graphs'!$A185),DAY('Data graphs'!$A185)),'Data Singapore'!$A$8:$A$500,0), MATCH('Data graphs'!$B$3,'Data Singapore'!$A$4:$B$4,0)),D184)</f>
        <v>21408</v>
      </c>
      <c r="E185" s="12">
        <f>_xlfn.IFNA(INDEX('Data Singapore'!$A$8:$B$500,MATCH(DATE('Data graphs'!E$4,MONTH('Data graphs'!$A185),DAY('Data graphs'!$A185)),'Data Singapore'!$A$8:$A$500,0), MATCH('Data graphs'!$B$3,'Data Singapore'!$A$4:$B$4,0)),E184)</f>
        <v>20571</v>
      </c>
      <c r="F185" s="12">
        <f>_xlfn.IFNA(INDEX('Data Singapore'!$A$8:$B$500,MATCH(DATE('Data graphs'!F$4,MONTH('Data graphs'!$A185),DAY('Data graphs'!$A185)),'Data Singapore'!$A$8:$A$500,0), MATCH('Data graphs'!$B$3,'Data Singapore'!$A$4:$B$4,0)),F184)</f>
        <v>17807</v>
      </c>
      <c r="G185" s="12" t="e">
        <f>_xlfn.IFNA(INDEX('Data Singapore'!$A$8:$B$500,MATCH(DATE('Data graphs'!G$4,MONTH('Data graphs'!$A185),DAY('Data graphs'!$A185)),'Data Singapore'!$A$8:$A$500,0), MATCH('Data graphs'!$B$3,'Data Singapore'!$A$4:$B$4,0)),G184)</f>
        <v>#N/A</v>
      </c>
      <c r="H185" s="12">
        <f t="shared" si="6"/>
        <v>17807</v>
      </c>
      <c r="I185" s="12">
        <f t="shared" si="7"/>
        <v>26666</v>
      </c>
      <c r="J185" s="12">
        <f t="shared" si="8"/>
        <v>8859</v>
      </c>
    </row>
    <row r="186" spans="1:10">
      <c r="A186" s="9">
        <v>45476</v>
      </c>
      <c r="B186" s="12">
        <f>_xlfn.IFNA(INDEX('Data Singapore'!$A$8:$B$500,MATCH(DATE('Data graphs'!B$4,MONTH('Data graphs'!$A186),DAY('Data graphs'!$A186)),'Data Singapore'!$A$8:$A$500,0), MATCH('Data graphs'!$B$3,'Data Singapore'!$A$4:$B$4,0)),B185)</f>
        <v>26666</v>
      </c>
      <c r="C186" s="12">
        <f>_xlfn.IFNA(INDEX('Data Singapore'!$A$8:$B$500,MATCH(DATE('Data graphs'!C$4,MONTH('Data graphs'!$A186),DAY('Data graphs'!$A186)),'Data Singapore'!$A$8:$A$500,0), MATCH('Data graphs'!$B$3,'Data Singapore'!$A$4:$B$4,0)),C185)</f>
        <v>22821</v>
      </c>
      <c r="D186" s="12">
        <f>_xlfn.IFNA(INDEX('Data Singapore'!$A$8:$B$500,MATCH(DATE('Data graphs'!D$4,MONTH('Data graphs'!$A186),DAY('Data graphs'!$A186)),'Data Singapore'!$A$8:$A$500,0), MATCH('Data graphs'!$B$3,'Data Singapore'!$A$4:$B$4,0)),D185)</f>
        <v>21408</v>
      </c>
      <c r="E186" s="12">
        <f>_xlfn.IFNA(INDEX('Data Singapore'!$A$8:$B$500,MATCH(DATE('Data graphs'!E$4,MONTH('Data graphs'!$A186),DAY('Data graphs'!$A186)),'Data Singapore'!$A$8:$A$500,0), MATCH('Data graphs'!$B$3,'Data Singapore'!$A$4:$B$4,0)),E185)</f>
        <v>20571</v>
      </c>
      <c r="F186" s="12">
        <f>_xlfn.IFNA(INDEX('Data Singapore'!$A$8:$B$500,MATCH(DATE('Data graphs'!F$4,MONTH('Data graphs'!$A186),DAY('Data graphs'!$A186)),'Data Singapore'!$A$8:$A$500,0), MATCH('Data graphs'!$B$3,'Data Singapore'!$A$4:$B$4,0)),F185)</f>
        <v>19596</v>
      </c>
      <c r="G186" s="12" t="e">
        <f>_xlfn.IFNA(INDEX('Data Singapore'!$A$8:$B$500,MATCH(DATE('Data graphs'!G$4,MONTH('Data graphs'!$A186),DAY('Data graphs'!$A186)),'Data Singapore'!$A$8:$A$500,0), MATCH('Data graphs'!$B$3,'Data Singapore'!$A$4:$B$4,0)),G185)</f>
        <v>#N/A</v>
      </c>
      <c r="H186" s="12">
        <f t="shared" si="6"/>
        <v>19596</v>
      </c>
      <c r="I186" s="12">
        <f t="shared" si="7"/>
        <v>26666</v>
      </c>
      <c r="J186" s="12">
        <f t="shared" si="8"/>
        <v>7070</v>
      </c>
    </row>
    <row r="187" spans="1:10">
      <c r="A187" s="9">
        <v>45475</v>
      </c>
      <c r="B187" s="12">
        <f>_xlfn.IFNA(INDEX('Data Singapore'!$A$8:$B$500,MATCH(DATE('Data graphs'!B$4,MONTH('Data graphs'!$A187),DAY('Data graphs'!$A187)),'Data Singapore'!$A$8:$A$500,0), MATCH('Data graphs'!$B$3,'Data Singapore'!$A$4:$B$4,0)),B186)</f>
        <v>26666</v>
      </c>
      <c r="C187" s="12">
        <f>_xlfn.IFNA(INDEX('Data Singapore'!$A$8:$B$500,MATCH(DATE('Data graphs'!C$4,MONTH('Data graphs'!$A187),DAY('Data graphs'!$A187)),'Data Singapore'!$A$8:$A$500,0), MATCH('Data graphs'!$B$3,'Data Singapore'!$A$4:$B$4,0)),C186)</f>
        <v>22821</v>
      </c>
      <c r="D187" s="12">
        <f>_xlfn.IFNA(INDEX('Data Singapore'!$A$8:$B$500,MATCH(DATE('Data graphs'!D$4,MONTH('Data graphs'!$A187),DAY('Data graphs'!$A187)),'Data Singapore'!$A$8:$A$500,0), MATCH('Data graphs'!$B$3,'Data Singapore'!$A$4:$B$4,0)),D186)</f>
        <v>21408</v>
      </c>
      <c r="E187" s="12">
        <f>_xlfn.IFNA(INDEX('Data Singapore'!$A$8:$B$500,MATCH(DATE('Data graphs'!E$4,MONTH('Data graphs'!$A187),DAY('Data graphs'!$A187)),'Data Singapore'!$A$8:$A$500,0), MATCH('Data graphs'!$B$3,'Data Singapore'!$A$4:$B$4,0)),E186)</f>
        <v>20571</v>
      </c>
      <c r="F187" s="12">
        <f>_xlfn.IFNA(INDEX('Data Singapore'!$A$8:$B$500,MATCH(DATE('Data graphs'!F$4,MONTH('Data graphs'!$A187),DAY('Data graphs'!$A187)),'Data Singapore'!$A$8:$A$500,0), MATCH('Data graphs'!$B$3,'Data Singapore'!$A$4:$B$4,0)),F186)</f>
        <v>19596</v>
      </c>
      <c r="G187" s="12" t="e">
        <f>_xlfn.IFNA(INDEX('Data Singapore'!$A$8:$B$500,MATCH(DATE('Data graphs'!G$4,MONTH('Data graphs'!$A187),DAY('Data graphs'!$A187)),'Data Singapore'!$A$8:$A$500,0), MATCH('Data graphs'!$B$3,'Data Singapore'!$A$4:$B$4,0)),G186)</f>
        <v>#N/A</v>
      </c>
      <c r="H187" s="12">
        <f t="shared" si="6"/>
        <v>19596</v>
      </c>
      <c r="I187" s="12">
        <f t="shared" si="7"/>
        <v>26666</v>
      </c>
      <c r="J187" s="12">
        <f t="shared" si="8"/>
        <v>7070</v>
      </c>
    </row>
    <row r="188" spans="1:10">
      <c r="A188" s="9">
        <v>45474</v>
      </c>
      <c r="B188" s="12">
        <f>_xlfn.IFNA(INDEX('Data Singapore'!$A$8:$B$500,MATCH(DATE('Data graphs'!B$4,MONTH('Data graphs'!$A188),DAY('Data graphs'!$A188)),'Data Singapore'!$A$8:$A$500,0), MATCH('Data graphs'!$B$3,'Data Singapore'!$A$4:$B$4,0)),B187)</f>
        <v>25123</v>
      </c>
      <c r="C188" s="12">
        <f>_xlfn.IFNA(INDEX('Data Singapore'!$A$8:$B$500,MATCH(DATE('Data graphs'!C$4,MONTH('Data graphs'!$A188),DAY('Data graphs'!$A188)),'Data Singapore'!$A$8:$A$500,0), MATCH('Data graphs'!$B$3,'Data Singapore'!$A$4:$B$4,0)),C187)</f>
        <v>22821</v>
      </c>
      <c r="D188" s="12">
        <f>_xlfn.IFNA(INDEX('Data Singapore'!$A$8:$B$500,MATCH(DATE('Data graphs'!D$4,MONTH('Data graphs'!$A188),DAY('Data graphs'!$A188)),'Data Singapore'!$A$8:$A$500,0), MATCH('Data graphs'!$B$3,'Data Singapore'!$A$4:$B$4,0)),D187)</f>
        <v>21408</v>
      </c>
      <c r="E188" s="12">
        <f>_xlfn.IFNA(INDEX('Data Singapore'!$A$8:$B$500,MATCH(DATE('Data graphs'!E$4,MONTH('Data graphs'!$A188),DAY('Data graphs'!$A188)),'Data Singapore'!$A$8:$A$500,0), MATCH('Data graphs'!$B$3,'Data Singapore'!$A$4:$B$4,0)),E187)</f>
        <v>20571</v>
      </c>
      <c r="F188" s="12">
        <f>_xlfn.IFNA(INDEX('Data Singapore'!$A$8:$B$500,MATCH(DATE('Data graphs'!F$4,MONTH('Data graphs'!$A188),DAY('Data graphs'!$A188)),'Data Singapore'!$A$8:$A$500,0), MATCH('Data graphs'!$B$3,'Data Singapore'!$A$4:$B$4,0)),F187)</f>
        <v>19596</v>
      </c>
      <c r="G188" s="12" t="e">
        <f>_xlfn.IFNA(INDEX('Data Singapore'!$A$8:$B$500,MATCH(DATE('Data graphs'!G$4,MONTH('Data graphs'!$A188),DAY('Data graphs'!$A188)),'Data Singapore'!$A$8:$A$500,0), MATCH('Data graphs'!$B$3,'Data Singapore'!$A$4:$B$4,0)),G187)</f>
        <v>#N/A</v>
      </c>
      <c r="H188" s="12">
        <f t="shared" si="6"/>
        <v>19596</v>
      </c>
      <c r="I188" s="12">
        <f t="shared" si="7"/>
        <v>25123</v>
      </c>
      <c r="J188" s="12">
        <f t="shared" si="8"/>
        <v>5527</v>
      </c>
    </row>
    <row r="189" spans="1:10">
      <c r="A189" s="9">
        <v>45473</v>
      </c>
      <c r="B189" s="12">
        <f>_xlfn.IFNA(INDEX('Data Singapore'!$A$8:$B$500,MATCH(DATE('Data graphs'!B$4,MONTH('Data graphs'!$A189),DAY('Data graphs'!$A189)),'Data Singapore'!$A$8:$A$500,0), MATCH('Data graphs'!$B$3,'Data Singapore'!$A$4:$B$4,0)),B188)</f>
        <v>25123</v>
      </c>
      <c r="C189" s="12">
        <f>_xlfn.IFNA(INDEX('Data Singapore'!$A$8:$B$500,MATCH(DATE('Data graphs'!C$4,MONTH('Data graphs'!$A189),DAY('Data graphs'!$A189)),'Data Singapore'!$A$8:$A$500,0), MATCH('Data graphs'!$B$3,'Data Singapore'!$A$4:$B$4,0)),C188)</f>
        <v>23950</v>
      </c>
      <c r="D189" s="12">
        <f>_xlfn.IFNA(INDEX('Data Singapore'!$A$8:$B$500,MATCH(DATE('Data graphs'!D$4,MONTH('Data graphs'!$A189),DAY('Data graphs'!$A189)),'Data Singapore'!$A$8:$A$500,0), MATCH('Data graphs'!$B$3,'Data Singapore'!$A$4:$B$4,0)),D188)</f>
        <v>21408</v>
      </c>
      <c r="E189" s="12">
        <f>_xlfn.IFNA(INDEX('Data Singapore'!$A$8:$B$500,MATCH(DATE('Data graphs'!E$4,MONTH('Data graphs'!$A189),DAY('Data graphs'!$A189)),'Data Singapore'!$A$8:$A$500,0), MATCH('Data graphs'!$B$3,'Data Singapore'!$A$4:$B$4,0)),E188)</f>
        <v>20571</v>
      </c>
      <c r="F189" s="12">
        <f>_xlfn.IFNA(INDEX('Data Singapore'!$A$8:$B$500,MATCH(DATE('Data graphs'!F$4,MONTH('Data graphs'!$A189),DAY('Data graphs'!$A189)),'Data Singapore'!$A$8:$A$500,0), MATCH('Data graphs'!$B$3,'Data Singapore'!$A$4:$B$4,0)),F188)</f>
        <v>19596</v>
      </c>
      <c r="G189" s="12" t="e">
        <f>_xlfn.IFNA(INDEX('Data Singapore'!$A$8:$B$500,MATCH(DATE('Data graphs'!G$4,MONTH('Data graphs'!$A189),DAY('Data graphs'!$A189)),'Data Singapore'!$A$8:$A$500,0), MATCH('Data graphs'!$B$3,'Data Singapore'!$A$4:$B$4,0)),G188)</f>
        <v>#N/A</v>
      </c>
      <c r="H189" s="12">
        <f t="shared" si="6"/>
        <v>19596</v>
      </c>
      <c r="I189" s="12">
        <f t="shared" si="7"/>
        <v>25123</v>
      </c>
      <c r="J189" s="12">
        <f t="shared" si="8"/>
        <v>5527</v>
      </c>
    </row>
    <row r="190" spans="1:10">
      <c r="A190" s="9">
        <v>45472</v>
      </c>
      <c r="B190" s="12">
        <f>_xlfn.IFNA(INDEX('Data Singapore'!$A$8:$B$500,MATCH(DATE('Data graphs'!B$4,MONTH('Data graphs'!$A190),DAY('Data graphs'!$A190)),'Data Singapore'!$A$8:$A$500,0), MATCH('Data graphs'!$B$3,'Data Singapore'!$A$4:$B$4,0)),B189)</f>
        <v>25123</v>
      </c>
      <c r="C190" s="12">
        <f>_xlfn.IFNA(INDEX('Data Singapore'!$A$8:$B$500,MATCH(DATE('Data graphs'!C$4,MONTH('Data graphs'!$A190),DAY('Data graphs'!$A190)),'Data Singapore'!$A$8:$A$500,0), MATCH('Data graphs'!$B$3,'Data Singapore'!$A$4:$B$4,0)),C189)</f>
        <v>23950</v>
      </c>
      <c r="D190" s="12">
        <f>_xlfn.IFNA(INDEX('Data Singapore'!$A$8:$B$500,MATCH(DATE('Data graphs'!D$4,MONTH('Data graphs'!$A190),DAY('Data graphs'!$A190)),'Data Singapore'!$A$8:$A$500,0), MATCH('Data graphs'!$B$3,'Data Singapore'!$A$4:$B$4,0)),D189)</f>
        <v>20768</v>
      </c>
      <c r="E190" s="12">
        <f>_xlfn.IFNA(INDEX('Data Singapore'!$A$8:$B$500,MATCH(DATE('Data graphs'!E$4,MONTH('Data graphs'!$A190),DAY('Data graphs'!$A190)),'Data Singapore'!$A$8:$A$500,0), MATCH('Data graphs'!$B$3,'Data Singapore'!$A$4:$B$4,0)),E189)</f>
        <v>20571</v>
      </c>
      <c r="F190" s="12">
        <f>_xlfn.IFNA(INDEX('Data Singapore'!$A$8:$B$500,MATCH(DATE('Data graphs'!F$4,MONTH('Data graphs'!$A190),DAY('Data graphs'!$A190)),'Data Singapore'!$A$8:$A$500,0), MATCH('Data graphs'!$B$3,'Data Singapore'!$A$4:$B$4,0)),F189)</f>
        <v>19596</v>
      </c>
      <c r="G190" s="12" t="e">
        <f>_xlfn.IFNA(INDEX('Data Singapore'!$A$8:$B$500,MATCH(DATE('Data graphs'!G$4,MONTH('Data graphs'!$A190),DAY('Data graphs'!$A190)),'Data Singapore'!$A$8:$A$500,0), MATCH('Data graphs'!$B$3,'Data Singapore'!$A$4:$B$4,0)),G189)</f>
        <v>#N/A</v>
      </c>
      <c r="H190" s="12">
        <f t="shared" si="6"/>
        <v>19596</v>
      </c>
      <c r="I190" s="12">
        <f t="shared" si="7"/>
        <v>25123</v>
      </c>
      <c r="J190" s="12">
        <f t="shared" si="8"/>
        <v>5527</v>
      </c>
    </row>
    <row r="191" spans="1:10">
      <c r="A191" s="9">
        <v>45471</v>
      </c>
      <c r="B191" s="12">
        <f>_xlfn.IFNA(INDEX('Data Singapore'!$A$8:$B$500,MATCH(DATE('Data graphs'!B$4,MONTH('Data graphs'!$A191),DAY('Data graphs'!$A191)),'Data Singapore'!$A$8:$A$500,0), MATCH('Data graphs'!$B$3,'Data Singapore'!$A$4:$B$4,0)),B190)</f>
        <v>25123</v>
      </c>
      <c r="C191" s="12">
        <f>_xlfn.IFNA(INDEX('Data Singapore'!$A$8:$B$500,MATCH(DATE('Data graphs'!C$4,MONTH('Data graphs'!$A191),DAY('Data graphs'!$A191)),'Data Singapore'!$A$8:$A$500,0), MATCH('Data graphs'!$B$3,'Data Singapore'!$A$4:$B$4,0)),C190)</f>
        <v>23950</v>
      </c>
      <c r="D191" s="12">
        <f>_xlfn.IFNA(INDEX('Data Singapore'!$A$8:$B$500,MATCH(DATE('Data graphs'!D$4,MONTH('Data graphs'!$A191),DAY('Data graphs'!$A191)),'Data Singapore'!$A$8:$A$500,0), MATCH('Data graphs'!$B$3,'Data Singapore'!$A$4:$B$4,0)),D190)</f>
        <v>20768</v>
      </c>
      <c r="E191" s="12">
        <f>_xlfn.IFNA(INDEX('Data Singapore'!$A$8:$B$500,MATCH(DATE('Data graphs'!E$4,MONTH('Data graphs'!$A191),DAY('Data graphs'!$A191)),'Data Singapore'!$A$8:$A$500,0), MATCH('Data graphs'!$B$3,'Data Singapore'!$A$4:$B$4,0)),E190)</f>
        <v>20394</v>
      </c>
      <c r="F191" s="12">
        <f>_xlfn.IFNA(INDEX('Data Singapore'!$A$8:$B$500,MATCH(DATE('Data graphs'!F$4,MONTH('Data graphs'!$A191),DAY('Data graphs'!$A191)),'Data Singapore'!$A$8:$A$500,0), MATCH('Data graphs'!$B$3,'Data Singapore'!$A$4:$B$4,0)),F190)</f>
        <v>19596</v>
      </c>
      <c r="G191" s="12" t="e">
        <f>_xlfn.IFNA(INDEX('Data Singapore'!$A$8:$B$500,MATCH(DATE('Data graphs'!G$4,MONTH('Data graphs'!$A191),DAY('Data graphs'!$A191)),'Data Singapore'!$A$8:$A$500,0), MATCH('Data graphs'!$B$3,'Data Singapore'!$A$4:$B$4,0)),G190)</f>
        <v>#N/A</v>
      </c>
      <c r="H191" s="12">
        <f t="shared" si="6"/>
        <v>19596</v>
      </c>
      <c r="I191" s="12">
        <f t="shared" si="7"/>
        <v>25123</v>
      </c>
      <c r="J191" s="12">
        <f t="shared" si="8"/>
        <v>5527</v>
      </c>
    </row>
    <row r="192" spans="1:10">
      <c r="A192" s="9">
        <v>45470</v>
      </c>
      <c r="B192" s="12">
        <f>_xlfn.IFNA(INDEX('Data Singapore'!$A$8:$B$500,MATCH(DATE('Data graphs'!B$4,MONTH('Data graphs'!$A192),DAY('Data graphs'!$A192)),'Data Singapore'!$A$8:$A$500,0), MATCH('Data graphs'!$B$3,'Data Singapore'!$A$4:$B$4,0)),B191)</f>
        <v>25123</v>
      </c>
      <c r="C192" s="12">
        <f>_xlfn.IFNA(INDEX('Data Singapore'!$A$8:$B$500,MATCH(DATE('Data graphs'!C$4,MONTH('Data graphs'!$A192),DAY('Data graphs'!$A192)),'Data Singapore'!$A$8:$A$500,0), MATCH('Data graphs'!$B$3,'Data Singapore'!$A$4:$B$4,0)),C191)</f>
        <v>23950</v>
      </c>
      <c r="D192" s="12">
        <f>_xlfn.IFNA(INDEX('Data Singapore'!$A$8:$B$500,MATCH(DATE('Data graphs'!D$4,MONTH('Data graphs'!$A192),DAY('Data graphs'!$A192)),'Data Singapore'!$A$8:$A$500,0), MATCH('Data graphs'!$B$3,'Data Singapore'!$A$4:$B$4,0)),D191)</f>
        <v>20768</v>
      </c>
      <c r="E192" s="12">
        <f>_xlfn.IFNA(INDEX('Data Singapore'!$A$8:$B$500,MATCH(DATE('Data graphs'!E$4,MONTH('Data graphs'!$A192),DAY('Data graphs'!$A192)),'Data Singapore'!$A$8:$A$500,0), MATCH('Data graphs'!$B$3,'Data Singapore'!$A$4:$B$4,0)),E191)</f>
        <v>20394</v>
      </c>
      <c r="F192" s="12">
        <f>_xlfn.IFNA(INDEX('Data Singapore'!$A$8:$B$500,MATCH(DATE('Data graphs'!F$4,MONTH('Data graphs'!$A192),DAY('Data graphs'!$A192)),'Data Singapore'!$A$8:$A$500,0), MATCH('Data graphs'!$B$3,'Data Singapore'!$A$4:$B$4,0)),F191)</f>
        <v>19596</v>
      </c>
      <c r="G192" s="12" t="e">
        <f>_xlfn.IFNA(INDEX('Data Singapore'!$A$8:$B$500,MATCH(DATE('Data graphs'!G$4,MONTH('Data graphs'!$A192),DAY('Data graphs'!$A192)),'Data Singapore'!$A$8:$A$500,0), MATCH('Data graphs'!$B$3,'Data Singapore'!$A$4:$B$4,0)),G191)</f>
        <v>#N/A</v>
      </c>
      <c r="H192" s="12">
        <f t="shared" si="6"/>
        <v>19596</v>
      </c>
      <c r="I192" s="12">
        <f t="shared" si="7"/>
        <v>25123</v>
      </c>
      <c r="J192" s="12">
        <f t="shared" si="8"/>
        <v>5527</v>
      </c>
    </row>
    <row r="193" spans="1:10">
      <c r="A193" s="9">
        <v>45469</v>
      </c>
      <c r="B193" s="12">
        <f>_xlfn.IFNA(INDEX('Data Singapore'!$A$8:$B$500,MATCH(DATE('Data graphs'!B$4,MONTH('Data graphs'!$A193),DAY('Data graphs'!$A193)),'Data Singapore'!$A$8:$A$500,0), MATCH('Data graphs'!$B$3,'Data Singapore'!$A$4:$B$4,0)),B192)</f>
        <v>25123</v>
      </c>
      <c r="C193" s="12">
        <f>_xlfn.IFNA(INDEX('Data Singapore'!$A$8:$B$500,MATCH(DATE('Data graphs'!C$4,MONTH('Data graphs'!$A193),DAY('Data graphs'!$A193)),'Data Singapore'!$A$8:$A$500,0), MATCH('Data graphs'!$B$3,'Data Singapore'!$A$4:$B$4,0)),C192)</f>
        <v>23950</v>
      </c>
      <c r="D193" s="12">
        <f>_xlfn.IFNA(INDEX('Data Singapore'!$A$8:$B$500,MATCH(DATE('Data graphs'!D$4,MONTH('Data graphs'!$A193),DAY('Data graphs'!$A193)),'Data Singapore'!$A$8:$A$500,0), MATCH('Data graphs'!$B$3,'Data Singapore'!$A$4:$B$4,0)),D192)</f>
        <v>20768</v>
      </c>
      <c r="E193" s="12">
        <f>_xlfn.IFNA(INDEX('Data Singapore'!$A$8:$B$500,MATCH(DATE('Data graphs'!E$4,MONTH('Data graphs'!$A193),DAY('Data graphs'!$A193)),'Data Singapore'!$A$8:$A$500,0), MATCH('Data graphs'!$B$3,'Data Singapore'!$A$4:$B$4,0)),E192)</f>
        <v>20394</v>
      </c>
      <c r="F193" s="12">
        <f>_xlfn.IFNA(INDEX('Data Singapore'!$A$8:$B$500,MATCH(DATE('Data graphs'!F$4,MONTH('Data graphs'!$A193),DAY('Data graphs'!$A193)),'Data Singapore'!$A$8:$A$500,0), MATCH('Data graphs'!$B$3,'Data Singapore'!$A$4:$B$4,0)),F192)</f>
        <v>19293</v>
      </c>
      <c r="G193" s="12" t="e">
        <f>_xlfn.IFNA(INDEX('Data Singapore'!$A$8:$B$500,MATCH(DATE('Data graphs'!G$4,MONTH('Data graphs'!$A193),DAY('Data graphs'!$A193)),'Data Singapore'!$A$8:$A$500,0), MATCH('Data graphs'!$B$3,'Data Singapore'!$A$4:$B$4,0)),G192)</f>
        <v>#N/A</v>
      </c>
      <c r="H193" s="12">
        <f t="shared" si="6"/>
        <v>19293</v>
      </c>
      <c r="I193" s="12">
        <f t="shared" si="7"/>
        <v>25123</v>
      </c>
      <c r="J193" s="12">
        <f t="shared" si="8"/>
        <v>5830</v>
      </c>
    </row>
    <row r="194" spans="1:10">
      <c r="A194" s="9">
        <v>45468</v>
      </c>
      <c r="B194" s="12">
        <f>_xlfn.IFNA(INDEX('Data Singapore'!$A$8:$B$500,MATCH(DATE('Data graphs'!B$4,MONTH('Data graphs'!$A194),DAY('Data graphs'!$A194)),'Data Singapore'!$A$8:$A$500,0), MATCH('Data graphs'!$B$3,'Data Singapore'!$A$4:$B$4,0)),B193)</f>
        <v>25123</v>
      </c>
      <c r="C194" s="12">
        <f>_xlfn.IFNA(INDEX('Data Singapore'!$A$8:$B$500,MATCH(DATE('Data graphs'!C$4,MONTH('Data graphs'!$A194),DAY('Data graphs'!$A194)),'Data Singapore'!$A$8:$A$500,0), MATCH('Data graphs'!$B$3,'Data Singapore'!$A$4:$B$4,0)),C193)</f>
        <v>23950</v>
      </c>
      <c r="D194" s="12">
        <f>_xlfn.IFNA(INDEX('Data Singapore'!$A$8:$B$500,MATCH(DATE('Data graphs'!D$4,MONTH('Data graphs'!$A194),DAY('Data graphs'!$A194)),'Data Singapore'!$A$8:$A$500,0), MATCH('Data graphs'!$B$3,'Data Singapore'!$A$4:$B$4,0)),D193)</f>
        <v>20768</v>
      </c>
      <c r="E194" s="12">
        <f>_xlfn.IFNA(INDEX('Data Singapore'!$A$8:$B$500,MATCH(DATE('Data graphs'!E$4,MONTH('Data graphs'!$A194),DAY('Data graphs'!$A194)),'Data Singapore'!$A$8:$A$500,0), MATCH('Data graphs'!$B$3,'Data Singapore'!$A$4:$B$4,0)),E193)</f>
        <v>20394</v>
      </c>
      <c r="F194" s="12">
        <f>_xlfn.IFNA(INDEX('Data Singapore'!$A$8:$B$500,MATCH(DATE('Data graphs'!F$4,MONTH('Data graphs'!$A194),DAY('Data graphs'!$A194)),'Data Singapore'!$A$8:$A$500,0), MATCH('Data graphs'!$B$3,'Data Singapore'!$A$4:$B$4,0)),F193)</f>
        <v>19293</v>
      </c>
      <c r="G194" s="12" t="e">
        <f>_xlfn.IFNA(INDEX('Data Singapore'!$A$8:$B$500,MATCH(DATE('Data graphs'!G$4,MONTH('Data graphs'!$A194),DAY('Data graphs'!$A194)),'Data Singapore'!$A$8:$A$500,0), MATCH('Data graphs'!$B$3,'Data Singapore'!$A$4:$B$4,0)),G193)</f>
        <v>#N/A</v>
      </c>
      <c r="H194" s="12">
        <f t="shared" si="6"/>
        <v>19293</v>
      </c>
      <c r="I194" s="12">
        <f t="shared" si="7"/>
        <v>25123</v>
      </c>
      <c r="J194" s="12">
        <f t="shared" si="8"/>
        <v>5830</v>
      </c>
    </row>
    <row r="195" spans="1:10">
      <c r="A195" s="9">
        <v>45467</v>
      </c>
      <c r="B195" s="12">
        <f>_xlfn.IFNA(INDEX('Data Singapore'!$A$8:$B$500,MATCH(DATE('Data graphs'!B$4,MONTH('Data graphs'!$A195),DAY('Data graphs'!$A195)),'Data Singapore'!$A$8:$A$500,0), MATCH('Data graphs'!$B$3,'Data Singapore'!$A$4:$B$4,0)),B194)</f>
        <v>26596</v>
      </c>
      <c r="C195" s="12">
        <f>_xlfn.IFNA(INDEX('Data Singapore'!$A$8:$B$500,MATCH(DATE('Data graphs'!C$4,MONTH('Data graphs'!$A195),DAY('Data graphs'!$A195)),'Data Singapore'!$A$8:$A$500,0), MATCH('Data graphs'!$B$3,'Data Singapore'!$A$4:$B$4,0)),C194)</f>
        <v>23950</v>
      </c>
      <c r="D195" s="12">
        <f>_xlfn.IFNA(INDEX('Data Singapore'!$A$8:$B$500,MATCH(DATE('Data graphs'!D$4,MONTH('Data graphs'!$A195),DAY('Data graphs'!$A195)),'Data Singapore'!$A$8:$A$500,0), MATCH('Data graphs'!$B$3,'Data Singapore'!$A$4:$B$4,0)),D194)</f>
        <v>20768</v>
      </c>
      <c r="E195" s="12">
        <f>_xlfn.IFNA(INDEX('Data Singapore'!$A$8:$B$500,MATCH(DATE('Data graphs'!E$4,MONTH('Data graphs'!$A195),DAY('Data graphs'!$A195)),'Data Singapore'!$A$8:$A$500,0), MATCH('Data graphs'!$B$3,'Data Singapore'!$A$4:$B$4,0)),E194)</f>
        <v>20394</v>
      </c>
      <c r="F195" s="12">
        <f>_xlfn.IFNA(INDEX('Data Singapore'!$A$8:$B$500,MATCH(DATE('Data graphs'!F$4,MONTH('Data graphs'!$A195),DAY('Data graphs'!$A195)),'Data Singapore'!$A$8:$A$500,0), MATCH('Data graphs'!$B$3,'Data Singapore'!$A$4:$B$4,0)),F194)</f>
        <v>19293</v>
      </c>
      <c r="G195" s="12" t="e">
        <f>_xlfn.IFNA(INDEX('Data Singapore'!$A$8:$B$500,MATCH(DATE('Data graphs'!G$4,MONTH('Data graphs'!$A195),DAY('Data graphs'!$A195)),'Data Singapore'!$A$8:$A$500,0), MATCH('Data graphs'!$B$3,'Data Singapore'!$A$4:$B$4,0)),G194)</f>
        <v>#N/A</v>
      </c>
      <c r="H195" s="12">
        <f t="shared" si="6"/>
        <v>19293</v>
      </c>
      <c r="I195" s="12">
        <f t="shared" si="7"/>
        <v>26596</v>
      </c>
      <c r="J195" s="12">
        <f t="shared" si="8"/>
        <v>7303</v>
      </c>
    </row>
    <row r="196" spans="1:10">
      <c r="A196" s="9">
        <v>45466</v>
      </c>
      <c r="B196" s="12">
        <f>_xlfn.IFNA(INDEX('Data Singapore'!$A$8:$B$500,MATCH(DATE('Data graphs'!B$4,MONTH('Data graphs'!$A196),DAY('Data graphs'!$A196)),'Data Singapore'!$A$8:$A$500,0), MATCH('Data graphs'!$B$3,'Data Singapore'!$A$4:$B$4,0)),B195)</f>
        <v>26596</v>
      </c>
      <c r="C196" s="12">
        <f>_xlfn.IFNA(INDEX('Data Singapore'!$A$8:$B$500,MATCH(DATE('Data graphs'!C$4,MONTH('Data graphs'!$A196),DAY('Data graphs'!$A196)),'Data Singapore'!$A$8:$A$500,0), MATCH('Data graphs'!$B$3,'Data Singapore'!$A$4:$B$4,0)),C195)</f>
        <v>23403</v>
      </c>
      <c r="D196" s="12">
        <f>_xlfn.IFNA(INDEX('Data Singapore'!$A$8:$B$500,MATCH(DATE('Data graphs'!D$4,MONTH('Data graphs'!$A196),DAY('Data graphs'!$A196)),'Data Singapore'!$A$8:$A$500,0), MATCH('Data graphs'!$B$3,'Data Singapore'!$A$4:$B$4,0)),D195)</f>
        <v>20768</v>
      </c>
      <c r="E196" s="12">
        <f>_xlfn.IFNA(INDEX('Data Singapore'!$A$8:$B$500,MATCH(DATE('Data graphs'!E$4,MONTH('Data graphs'!$A196),DAY('Data graphs'!$A196)),'Data Singapore'!$A$8:$A$500,0), MATCH('Data graphs'!$B$3,'Data Singapore'!$A$4:$B$4,0)),E195)</f>
        <v>20394</v>
      </c>
      <c r="F196" s="12">
        <f>_xlfn.IFNA(INDEX('Data Singapore'!$A$8:$B$500,MATCH(DATE('Data graphs'!F$4,MONTH('Data graphs'!$A196),DAY('Data graphs'!$A196)),'Data Singapore'!$A$8:$A$500,0), MATCH('Data graphs'!$B$3,'Data Singapore'!$A$4:$B$4,0)),F195)</f>
        <v>19293</v>
      </c>
      <c r="G196" s="12" t="e">
        <f>_xlfn.IFNA(INDEX('Data Singapore'!$A$8:$B$500,MATCH(DATE('Data graphs'!G$4,MONTH('Data graphs'!$A196),DAY('Data graphs'!$A196)),'Data Singapore'!$A$8:$A$500,0), MATCH('Data graphs'!$B$3,'Data Singapore'!$A$4:$B$4,0)),G195)</f>
        <v>#N/A</v>
      </c>
      <c r="H196" s="12">
        <f t="shared" si="6"/>
        <v>19293</v>
      </c>
      <c r="I196" s="12">
        <f t="shared" si="7"/>
        <v>26596</v>
      </c>
      <c r="J196" s="12">
        <f t="shared" si="8"/>
        <v>7303</v>
      </c>
    </row>
    <row r="197" spans="1:10">
      <c r="A197" s="9">
        <v>45465</v>
      </c>
      <c r="B197" s="12">
        <f>_xlfn.IFNA(INDEX('Data Singapore'!$A$8:$B$500,MATCH(DATE('Data graphs'!B$4,MONTH('Data graphs'!$A197),DAY('Data graphs'!$A197)),'Data Singapore'!$A$8:$A$500,0), MATCH('Data graphs'!$B$3,'Data Singapore'!$A$4:$B$4,0)),B196)</f>
        <v>26596</v>
      </c>
      <c r="C197" s="12">
        <f>_xlfn.IFNA(INDEX('Data Singapore'!$A$8:$B$500,MATCH(DATE('Data graphs'!C$4,MONTH('Data graphs'!$A197),DAY('Data graphs'!$A197)),'Data Singapore'!$A$8:$A$500,0), MATCH('Data graphs'!$B$3,'Data Singapore'!$A$4:$B$4,0)),C196)</f>
        <v>23403</v>
      </c>
      <c r="D197" s="12">
        <f>_xlfn.IFNA(INDEX('Data Singapore'!$A$8:$B$500,MATCH(DATE('Data graphs'!D$4,MONTH('Data graphs'!$A197),DAY('Data graphs'!$A197)),'Data Singapore'!$A$8:$A$500,0), MATCH('Data graphs'!$B$3,'Data Singapore'!$A$4:$B$4,0)),D196)</f>
        <v>21348</v>
      </c>
      <c r="E197" s="12">
        <f>_xlfn.IFNA(INDEX('Data Singapore'!$A$8:$B$500,MATCH(DATE('Data graphs'!E$4,MONTH('Data graphs'!$A197),DAY('Data graphs'!$A197)),'Data Singapore'!$A$8:$A$500,0), MATCH('Data graphs'!$B$3,'Data Singapore'!$A$4:$B$4,0)),E196)</f>
        <v>20394</v>
      </c>
      <c r="F197" s="12">
        <f>_xlfn.IFNA(INDEX('Data Singapore'!$A$8:$B$500,MATCH(DATE('Data graphs'!F$4,MONTH('Data graphs'!$A197),DAY('Data graphs'!$A197)),'Data Singapore'!$A$8:$A$500,0), MATCH('Data graphs'!$B$3,'Data Singapore'!$A$4:$B$4,0)),F196)</f>
        <v>19293</v>
      </c>
      <c r="G197" s="12" t="e">
        <f>_xlfn.IFNA(INDEX('Data Singapore'!$A$8:$B$500,MATCH(DATE('Data graphs'!G$4,MONTH('Data graphs'!$A197),DAY('Data graphs'!$A197)),'Data Singapore'!$A$8:$A$500,0), MATCH('Data graphs'!$B$3,'Data Singapore'!$A$4:$B$4,0)),G196)</f>
        <v>#N/A</v>
      </c>
      <c r="H197" s="12">
        <f t="shared" si="6"/>
        <v>19293</v>
      </c>
      <c r="I197" s="12">
        <f t="shared" si="7"/>
        <v>26596</v>
      </c>
      <c r="J197" s="12">
        <f t="shared" si="8"/>
        <v>7303</v>
      </c>
    </row>
    <row r="198" spans="1:10">
      <c r="A198" s="9">
        <v>45464</v>
      </c>
      <c r="B198" s="12">
        <f>_xlfn.IFNA(INDEX('Data Singapore'!$A$8:$B$500,MATCH(DATE('Data graphs'!B$4,MONTH('Data graphs'!$A198),DAY('Data graphs'!$A198)),'Data Singapore'!$A$8:$A$500,0), MATCH('Data graphs'!$B$3,'Data Singapore'!$A$4:$B$4,0)),B197)</f>
        <v>26596</v>
      </c>
      <c r="C198" s="12">
        <f>_xlfn.IFNA(INDEX('Data Singapore'!$A$8:$B$500,MATCH(DATE('Data graphs'!C$4,MONTH('Data graphs'!$A198),DAY('Data graphs'!$A198)),'Data Singapore'!$A$8:$A$500,0), MATCH('Data graphs'!$B$3,'Data Singapore'!$A$4:$B$4,0)),C197)</f>
        <v>23403</v>
      </c>
      <c r="D198" s="12">
        <f>_xlfn.IFNA(INDEX('Data Singapore'!$A$8:$B$500,MATCH(DATE('Data graphs'!D$4,MONTH('Data graphs'!$A198),DAY('Data graphs'!$A198)),'Data Singapore'!$A$8:$A$500,0), MATCH('Data graphs'!$B$3,'Data Singapore'!$A$4:$B$4,0)),D197)</f>
        <v>21348</v>
      </c>
      <c r="E198" s="12">
        <f>_xlfn.IFNA(INDEX('Data Singapore'!$A$8:$B$500,MATCH(DATE('Data graphs'!E$4,MONTH('Data graphs'!$A198),DAY('Data graphs'!$A198)),'Data Singapore'!$A$8:$A$500,0), MATCH('Data graphs'!$B$3,'Data Singapore'!$A$4:$B$4,0)),E197)</f>
        <v>18535</v>
      </c>
      <c r="F198" s="12">
        <f>_xlfn.IFNA(INDEX('Data Singapore'!$A$8:$B$500,MATCH(DATE('Data graphs'!F$4,MONTH('Data graphs'!$A198),DAY('Data graphs'!$A198)),'Data Singapore'!$A$8:$A$500,0), MATCH('Data graphs'!$B$3,'Data Singapore'!$A$4:$B$4,0)),F197)</f>
        <v>19293</v>
      </c>
      <c r="G198" s="12" t="e">
        <f>_xlfn.IFNA(INDEX('Data Singapore'!$A$8:$B$500,MATCH(DATE('Data graphs'!G$4,MONTH('Data graphs'!$A198),DAY('Data graphs'!$A198)),'Data Singapore'!$A$8:$A$500,0), MATCH('Data graphs'!$B$3,'Data Singapore'!$A$4:$B$4,0)),G197)</f>
        <v>#N/A</v>
      </c>
      <c r="H198" s="12">
        <f t="shared" ref="H198:H261" si="9">MIN(B198:F198)</f>
        <v>18535</v>
      </c>
      <c r="I198" s="12">
        <f t="shared" ref="I198:I261" si="10">MAX(B198:F198)</f>
        <v>26596</v>
      </c>
      <c r="J198" s="12">
        <f t="shared" ref="J198:J261" si="11">I198-H198</f>
        <v>8061</v>
      </c>
    </row>
    <row r="199" spans="1:10">
      <c r="A199" s="9">
        <v>45463</v>
      </c>
      <c r="B199" s="12">
        <f>_xlfn.IFNA(INDEX('Data Singapore'!$A$8:$B$500,MATCH(DATE('Data graphs'!B$4,MONTH('Data graphs'!$A199),DAY('Data graphs'!$A199)),'Data Singapore'!$A$8:$A$500,0), MATCH('Data graphs'!$B$3,'Data Singapore'!$A$4:$B$4,0)),B198)</f>
        <v>26596</v>
      </c>
      <c r="C199" s="12">
        <f>_xlfn.IFNA(INDEX('Data Singapore'!$A$8:$B$500,MATCH(DATE('Data graphs'!C$4,MONTH('Data graphs'!$A199),DAY('Data graphs'!$A199)),'Data Singapore'!$A$8:$A$500,0), MATCH('Data graphs'!$B$3,'Data Singapore'!$A$4:$B$4,0)),C198)</f>
        <v>23403</v>
      </c>
      <c r="D199" s="12">
        <f>_xlfn.IFNA(INDEX('Data Singapore'!$A$8:$B$500,MATCH(DATE('Data graphs'!D$4,MONTH('Data graphs'!$A199),DAY('Data graphs'!$A199)),'Data Singapore'!$A$8:$A$500,0), MATCH('Data graphs'!$B$3,'Data Singapore'!$A$4:$B$4,0)),D198)</f>
        <v>21348</v>
      </c>
      <c r="E199" s="12">
        <f>_xlfn.IFNA(INDEX('Data Singapore'!$A$8:$B$500,MATCH(DATE('Data graphs'!E$4,MONTH('Data graphs'!$A199),DAY('Data graphs'!$A199)),'Data Singapore'!$A$8:$A$500,0), MATCH('Data graphs'!$B$3,'Data Singapore'!$A$4:$B$4,0)),E198)</f>
        <v>18535</v>
      </c>
      <c r="F199" s="12">
        <f>_xlfn.IFNA(INDEX('Data Singapore'!$A$8:$B$500,MATCH(DATE('Data graphs'!F$4,MONTH('Data graphs'!$A199),DAY('Data graphs'!$A199)),'Data Singapore'!$A$8:$A$500,0), MATCH('Data graphs'!$B$3,'Data Singapore'!$A$4:$B$4,0)),F198)</f>
        <v>19293</v>
      </c>
      <c r="G199" s="12" t="e">
        <f>_xlfn.IFNA(INDEX('Data Singapore'!$A$8:$B$500,MATCH(DATE('Data graphs'!G$4,MONTH('Data graphs'!$A199),DAY('Data graphs'!$A199)),'Data Singapore'!$A$8:$A$500,0), MATCH('Data graphs'!$B$3,'Data Singapore'!$A$4:$B$4,0)),G198)</f>
        <v>#N/A</v>
      </c>
      <c r="H199" s="12">
        <f t="shared" si="9"/>
        <v>18535</v>
      </c>
      <c r="I199" s="12">
        <f t="shared" si="10"/>
        <v>26596</v>
      </c>
      <c r="J199" s="12">
        <f t="shared" si="11"/>
        <v>8061</v>
      </c>
    </row>
    <row r="200" spans="1:10">
      <c r="A200" s="9">
        <v>45462</v>
      </c>
      <c r="B200" s="12">
        <f>_xlfn.IFNA(INDEX('Data Singapore'!$A$8:$B$500,MATCH(DATE('Data graphs'!B$4,MONTH('Data graphs'!$A200),DAY('Data graphs'!$A200)),'Data Singapore'!$A$8:$A$500,0), MATCH('Data graphs'!$B$3,'Data Singapore'!$A$4:$B$4,0)),B199)</f>
        <v>26596</v>
      </c>
      <c r="C200" s="12">
        <f>_xlfn.IFNA(INDEX('Data Singapore'!$A$8:$B$500,MATCH(DATE('Data graphs'!C$4,MONTH('Data graphs'!$A200),DAY('Data graphs'!$A200)),'Data Singapore'!$A$8:$A$500,0), MATCH('Data graphs'!$B$3,'Data Singapore'!$A$4:$B$4,0)),C199)</f>
        <v>23403</v>
      </c>
      <c r="D200" s="12">
        <f>_xlfn.IFNA(INDEX('Data Singapore'!$A$8:$B$500,MATCH(DATE('Data graphs'!D$4,MONTH('Data graphs'!$A200),DAY('Data graphs'!$A200)),'Data Singapore'!$A$8:$A$500,0), MATCH('Data graphs'!$B$3,'Data Singapore'!$A$4:$B$4,0)),D199)</f>
        <v>21348</v>
      </c>
      <c r="E200" s="12">
        <f>_xlfn.IFNA(INDEX('Data Singapore'!$A$8:$B$500,MATCH(DATE('Data graphs'!E$4,MONTH('Data graphs'!$A200),DAY('Data graphs'!$A200)),'Data Singapore'!$A$8:$A$500,0), MATCH('Data graphs'!$B$3,'Data Singapore'!$A$4:$B$4,0)),E199)</f>
        <v>18535</v>
      </c>
      <c r="F200" s="12">
        <f>_xlfn.IFNA(INDEX('Data Singapore'!$A$8:$B$500,MATCH(DATE('Data graphs'!F$4,MONTH('Data graphs'!$A200),DAY('Data graphs'!$A200)),'Data Singapore'!$A$8:$A$500,0), MATCH('Data graphs'!$B$3,'Data Singapore'!$A$4:$B$4,0)),F199)</f>
        <v>22807</v>
      </c>
      <c r="G200" s="12" t="e">
        <f>_xlfn.IFNA(INDEX('Data Singapore'!$A$8:$B$500,MATCH(DATE('Data graphs'!G$4,MONTH('Data graphs'!$A200),DAY('Data graphs'!$A200)),'Data Singapore'!$A$8:$A$500,0), MATCH('Data graphs'!$B$3,'Data Singapore'!$A$4:$B$4,0)),G199)</f>
        <v>#N/A</v>
      </c>
      <c r="H200" s="12">
        <f t="shared" si="9"/>
        <v>18535</v>
      </c>
      <c r="I200" s="12">
        <f t="shared" si="10"/>
        <v>26596</v>
      </c>
      <c r="J200" s="12">
        <f t="shared" si="11"/>
        <v>8061</v>
      </c>
    </row>
    <row r="201" spans="1:10">
      <c r="A201" s="9">
        <v>45461</v>
      </c>
      <c r="B201" s="12">
        <f>_xlfn.IFNA(INDEX('Data Singapore'!$A$8:$B$500,MATCH(DATE('Data graphs'!B$4,MONTH('Data graphs'!$A201),DAY('Data graphs'!$A201)),'Data Singapore'!$A$8:$A$500,0), MATCH('Data graphs'!$B$3,'Data Singapore'!$A$4:$B$4,0)),B200)</f>
        <v>26596</v>
      </c>
      <c r="C201" s="12">
        <f>_xlfn.IFNA(INDEX('Data Singapore'!$A$8:$B$500,MATCH(DATE('Data graphs'!C$4,MONTH('Data graphs'!$A201),DAY('Data graphs'!$A201)),'Data Singapore'!$A$8:$A$500,0), MATCH('Data graphs'!$B$3,'Data Singapore'!$A$4:$B$4,0)),C200)</f>
        <v>23403</v>
      </c>
      <c r="D201" s="12">
        <f>_xlfn.IFNA(INDEX('Data Singapore'!$A$8:$B$500,MATCH(DATE('Data graphs'!D$4,MONTH('Data graphs'!$A201),DAY('Data graphs'!$A201)),'Data Singapore'!$A$8:$A$500,0), MATCH('Data graphs'!$B$3,'Data Singapore'!$A$4:$B$4,0)),D200)</f>
        <v>21348</v>
      </c>
      <c r="E201" s="12">
        <f>_xlfn.IFNA(INDEX('Data Singapore'!$A$8:$B$500,MATCH(DATE('Data graphs'!E$4,MONTH('Data graphs'!$A201),DAY('Data graphs'!$A201)),'Data Singapore'!$A$8:$A$500,0), MATCH('Data graphs'!$B$3,'Data Singapore'!$A$4:$B$4,0)),E200)</f>
        <v>18535</v>
      </c>
      <c r="F201" s="12">
        <f>_xlfn.IFNA(INDEX('Data Singapore'!$A$8:$B$500,MATCH(DATE('Data graphs'!F$4,MONTH('Data graphs'!$A201),DAY('Data graphs'!$A201)),'Data Singapore'!$A$8:$A$500,0), MATCH('Data graphs'!$B$3,'Data Singapore'!$A$4:$B$4,0)),F200)</f>
        <v>22807</v>
      </c>
      <c r="G201" s="12" t="e">
        <f>_xlfn.IFNA(INDEX('Data Singapore'!$A$8:$B$500,MATCH(DATE('Data graphs'!G$4,MONTH('Data graphs'!$A201),DAY('Data graphs'!$A201)),'Data Singapore'!$A$8:$A$500,0), MATCH('Data graphs'!$B$3,'Data Singapore'!$A$4:$B$4,0)),G200)</f>
        <v>#N/A</v>
      </c>
      <c r="H201" s="12">
        <f t="shared" si="9"/>
        <v>18535</v>
      </c>
      <c r="I201" s="12">
        <f t="shared" si="10"/>
        <v>26596</v>
      </c>
      <c r="J201" s="12">
        <f t="shared" si="11"/>
        <v>8061</v>
      </c>
    </row>
    <row r="202" spans="1:10">
      <c r="A202" s="9">
        <v>45460</v>
      </c>
      <c r="B202" s="12">
        <f>_xlfn.IFNA(INDEX('Data Singapore'!$A$8:$B$500,MATCH(DATE('Data graphs'!B$4,MONTH('Data graphs'!$A202),DAY('Data graphs'!$A202)),'Data Singapore'!$A$8:$A$500,0), MATCH('Data graphs'!$B$3,'Data Singapore'!$A$4:$B$4,0)),B201)</f>
        <v>26630</v>
      </c>
      <c r="C202" s="12">
        <f>_xlfn.IFNA(INDEX('Data Singapore'!$A$8:$B$500,MATCH(DATE('Data graphs'!C$4,MONTH('Data graphs'!$A202),DAY('Data graphs'!$A202)),'Data Singapore'!$A$8:$A$500,0), MATCH('Data graphs'!$B$3,'Data Singapore'!$A$4:$B$4,0)),C201)</f>
        <v>23403</v>
      </c>
      <c r="D202" s="12">
        <f>_xlfn.IFNA(INDEX('Data Singapore'!$A$8:$B$500,MATCH(DATE('Data graphs'!D$4,MONTH('Data graphs'!$A202),DAY('Data graphs'!$A202)),'Data Singapore'!$A$8:$A$500,0), MATCH('Data graphs'!$B$3,'Data Singapore'!$A$4:$B$4,0)),D201)</f>
        <v>21348</v>
      </c>
      <c r="E202" s="12">
        <f>_xlfn.IFNA(INDEX('Data Singapore'!$A$8:$B$500,MATCH(DATE('Data graphs'!E$4,MONTH('Data graphs'!$A202),DAY('Data graphs'!$A202)),'Data Singapore'!$A$8:$A$500,0), MATCH('Data graphs'!$B$3,'Data Singapore'!$A$4:$B$4,0)),E201)</f>
        <v>18535</v>
      </c>
      <c r="F202" s="12">
        <f>_xlfn.IFNA(INDEX('Data Singapore'!$A$8:$B$500,MATCH(DATE('Data graphs'!F$4,MONTH('Data graphs'!$A202),DAY('Data graphs'!$A202)),'Data Singapore'!$A$8:$A$500,0), MATCH('Data graphs'!$B$3,'Data Singapore'!$A$4:$B$4,0)),F201)</f>
        <v>22807</v>
      </c>
      <c r="G202" s="12" t="e">
        <f>_xlfn.IFNA(INDEX('Data Singapore'!$A$8:$B$500,MATCH(DATE('Data graphs'!G$4,MONTH('Data graphs'!$A202),DAY('Data graphs'!$A202)),'Data Singapore'!$A$8:$A$500,0), MATCH('Data graphs'!$B$3,'Data Singapore'!$A$4:$B$4,0)),G201)</f>
        <v>#N/A</v>
      </c>
      <c r="H202" s="12">
        <f t="shared" si="9"/>
        <v>18535</v>
      </c>
      <c r="I202" s="12">
        <f t="shared" si="10"/>
        <v>26630</v>
      </c>
      <c r="J202" s="12">
        <f t="shared" si="11"/>
        <v>8095</v>
      </c>
    </row>
    <row r="203" spans="1:10">
      <c r="A203" s="9">
        <v>45459</v>
      </c>
      <c r="B203" s="12">
        <f>_xlfn.IFNA(INDEX('Data Singapore'!$A$8:$B$500,MATCH(DATE('Data graphs'!B$4,MONTH('Data graphs'!$A203),DAY('Data graphs'!$A203)),'Data Singapore'!$A$8:$A$500,0), MATCH('Data graphs'!$B$3,'Data Singapore'!$A$4:$B$4,0)),B202)</f>
        <v>26630</v>
      </c>
      <c r="C203" s="12">
        <f>_xlfn.IFNA(INDEX('Data Singapore'!$A$8:$B$500,MATCH(DATE('Data graphs'!C$4,MONTH('Data graphs'!$A203),DAY('Data graphs'!$A203)),'Data Singapore'!$A$8:$A$500,0), MATCH('Data graphs'!$B$3,'Data Singapore'!$A$4:$B$4,0)),C202)</f>
        <v>23977</v>
      </c>
      <c r="D203" s="12">
        <f>_xlfn.IFNA(INDEX('Data Singapore'!$A$8:$B$500,MATCH(DATE('Data graphs'!D$4,MONTH('Data graphs'!$A203),DAY('Data graphs'!$A203)),'Data Singapore'!$A$8:$A$500,0), MATCH('Data graphs'!$B$3,'Data Singapore'!$A$4:$B$4,0)),D202)</f>
        <v>21348</v>
      </c>
      <c r="E203" s="12">
        <f>_xlfn.IFNA(INDEX('Data Singapore'!$A$8:$B$500,MATCH(DATE('Data graphs'!E$4,MONTH('Data graphs'!$A203),DAY('Data graphs'!$A203)),'Data Singapore'!$A$8:$A$500,0), MATCH('Data graphs'!$B$3,'Data Singapore'!$A$4:$B$4,0)),E202)</f>
        <v>18535</v>
      </c>
      <c r="F203" s="12">
        <f>_xlfn.IFNA(INDEX('Data Singapore'!$A$8:$B$500,MATCH(DATE('Data graphs'!F$4,MONTH('Data graphs'!$A203),DAY('Data graphs'!$A203)),'Data Singapore'!$A$8:$A$500,0), MATCH('Data graphs'!$B$3,'Data Singapore'!$A$4:$B$4,0)),F202)</f>
        <v>22807</v>
      </c>
      <c r="G203" s="12" t="e">
        <f>_xlfn.IFNA(INDEX('Data Singapore'!$A$8:$B$500,MATCH(DATE('Data graphs'!G$4,MONTH('Data graphs'!$A203),DAY('Data graphs'!$A203)),'Data Singapore'!$A$8:$A$500,0), MATCH('Data graphs'!$B$3,'Data Singapore'!$A$4:$B$4,0)),G202)</f>
        <v>#N/A</v>
      </c>
      <c r="H203" s="12">
        <f t="shared" si="9"/>
        <v>18535</v>
      </c>
      <c r="I203" s="12">
        <f t="shared" si="10"/>
        <v>26630</v>
      </c>
      <c r="J203" s="12">
        <f t="shared" si="11"/>
        <v>8095</v>
      </c>
    </row>
    <row r="204" spans="1:10">
      <c r="A204" s="9">
        <v>45458</v>
      </c>
      <c r="B204" s="12">
        <f>_xlfn.IFNA(INDEX('Data Singapore'!$A$8:$B$500,MATCH(DATE('Data graphs'!B$4,MONTH('Data graphs'!$A204),DAY('Data graphs'!$A204)),'Data Singapore'!$A$8:$A$500,0), MATCH('Data graphs'!$B$3,'Data Singapore'!$A$4:$B$4,0)),B203)</f>
        <v>26630</v>
      </c>
      <c r="C204" s="12">
        <f>_xlfn.IFNA(INDEX('Data Singapore'!$A$8:$B$500,MATCH(DATE('Data graphs'!C$4,MONTH('Data graphs'!$A204),DAY('Data graphs'!$A204)),'Data Singapore'!$A$8:$A$500,0), MATCH('Data graphs'!$B$3,'Data Singapore'!$A$4:$B$4,0)),C203)</f>
        <v>23977</v>
      </c>
      <c r="D204" s="12">
        <f>_xlfn.IFNA(INDEX('Data Singapore'!$A$8:$B$500,MATCH(DATE('Data graphs'!D$4,MONTH('Data graphs'!$A204),DAY('Data graphs'!$A204)),'Data Singapore'!$A$8:$A$500,0), MATCH('Data graphs'!$B$3,'Data Singapore'!$A$4:$B$4,0)),D203)</f>
        <v>20194</v>
      </c>
      <c r="E204" s="12">
        <f>_xlfn.IFNA(INDEX('Data Singapore'!$A$8:$B$500,MATCH(DATE('Data graphs'!E$4,MONTH('Data graphs'!$A204),DAY('Data graphs'!$A204)),'Data Singapore'!$A$8:$A$500,0), MATCH('Data graphs'!$B$3,'Data Singapore'!$A$4:$B$4,0)),E203)</f>
        <v>18535</v>
      </c>
      <c r="F204" s="12">
        <f>_xlfn.IFNA(INDEX('Data Singapore'!$A$8:$B$500,MATCH(DATE('Data graphs'!F$4,MONTH('Data graphs'!$A204),DAY('Data graphs'!$A204)),'Data Singapore'!$A$8:$A$500,0), MATCH('Data graphs'!$B$3,'Data Singapore'!$A$4:$B$4,0)),F203)</f>
        <v>22807</v>
      </c>
      <c r="G204" s="12" t="e">
        <f>_xlfn.IFNA(INDEX('Data Singapore'!$A$8:$B$500,MATCH(DATE('Data graphs'!G$4,MONTH('Data graphs'!$A204),DAY('Data graphs'!$A204)),'Data Singapore'!$A$8:$A$500,0), MATCH('Data graphs'!$B$3,'Data Singapore'!$A$4:$B$4,0)),G203)</f>
        <v>#N/A</v>
      </c>
      <c r="H204" s="12">
        <f t="shared" si="9"/>
        <v>18535</v>
      </c>
      <c r="I204" s="12">
        <f t="shared" si="10"/>
        <v>26630</v>
      </c>
      <c r="J204" s="12">
        <f t="shared" si="11"/>
        <v>8095</v>
      </c>
    </row>
    <row r="205" spans="1:10">
      <c r="A205" s="9">
        <v>45457</v>
      </c>
      <c r="B205" s="12">
        <f>_xlfn.IFNA(INDEX('Data Singapore'!$A$8:$B$500,MATCH(DATE('Data graphs'!B$4,MONTH('Data graphs'!$A205),DAY('Data graphs'!$A205)),'Data Singapore'!$A$8:$A$500,0), MATCH('Data graphs'!$B$3,'Data Singapore'!$A$4:$B$4,0)),B204)</f>
        <v>26630</v>
      </c>
      <c r="C205" s="12">
        <f>_xlfn.IFNA(INDEX('Data Singapore'!$A$8:$B$500,MATCH(DATE('Data graphs'!C$4,MONTH('Data graphs'!$A205),DAY('Data graphs'!$A205)),'Data Singapore'!$A$8:$A$500,0), MATCH('Data graphs'!$B$3,'Data Singapore'!$A$4:$B$4,0)),C204)</f>
        <v>23977</v>
      </c>
      <c r="D205" s="12">
        <f>_xlfn.IFNA(INDEX('Data Singapore'!$A$8:$B$500,MATCH(DATE('Data graphs'!D$4,MONTH('Data graphs'!$A205),DAY('Data graphs'!$A205)),'Data Singapore'!$A$8:$A$500,0), MATCH('Data graphs'!$B$3,'Data Singapore'!$A$4:$B$4,0)),D204)</f>
        <v>20194</v>
      </c>
      <c r="E205" s="12">
        <f>_xlfn.IFNA(INDEX('Data Singapore'!$A$8:$B$500,MATCH(DATE('Data graphs'!E$4,MONTH('Data graphs'!$A205),DAY('Data graphs'!$A205)),'Data Singapore'!$A$8:$A$500,0), MATCH('Data graphs'!$B$3,'Data Singapore'!$A$4:$B$4,0)),E204)</f>
        <v>21250</v>
      </c>
      <c r="F205" s="12">
        <f>_xlfn.IFNA(INDEX('Data Singapore'!$A$8:$B$500,MATCH(DATE('Data graphs'!F$4,MONTH('Data graphs'!$A205),DAY('Data graphs'!$A205)),'Data Singapore'!$A$8:$A$500,0), MATCH('Data graphs'!$B$3,'Data Singapore'!$A$4:$B$4,0)),F204)</f>
        <v>22807</v>
      </c>
      <c r="G205" s="12" t="e">
        <f>_xlfn.IFNA(INDEX('Data Singapore'!$A$8:$B$500,MATCH(DATE('Data graphs'!G$4,MONTH('Data graphs'!$A205),DAY('Data graphs'!$A205)),'Data Singapore'!$A$8:$A$500,0), MATCH('Data graphs'!$B$3,'Data Singapore'!$A$4:$B$4,0)),G204)</f>
        <v>#N/A</v>
      </c>
      <c r="H205" s="12">
        <f t="shared" si="9"/>
        <v>20194</v>
      </c>
      <c r="I205" s="12">
        <f t="shared" si="10"/>
        <v>26630</v>
      </c>
      <c r="J205" s="12">
        <f t="shared" si="11"/>
        <v>6436</v>
      </c>
    </row>
    <row r="206" spans="1:10">
      <c r="A206" s="9">
        <v>45456</v>
      </c>
      <c r="B206" s="12">
        <f>_xlfn.IFNA(INDEX('Data Singapore'!$A$8:$B$500,MATCH(DATE('Data graphs'!B$4,MONTH('Data graphs'!$A206),DAY('Data graphs'!$A206)),'Data Singapore'!$A$8:$A$500,0), MATCH('Data graphs'!$B$3,'Data Singapore'!$A$4:$B$4,0)),B205)</f>
        <v>26630</v>
      </c>
      <c r="C206" s="12">
        <f>_xlfn.IFNA(INDEX('Data Singapore'!$A$8:$B$500,MATCH(DATE('Data graphs'!C$4,MONTH('Data graphs'!$A206),DAY('Data graphs'!$A206)),'Data Singapore'!$A$8:$A$500,0), MATCH('Data graphs'!$B$3,'Data Singapore'!$A$4:$B$4,0)),C205)</f>
        <v>23977</v>
      </c>
      <c r="D206" s="12">
        <f>_xlfn.IFNA(INDEX('Data Singapore'!$A$8:$B$500,MATCH(DATE('Data graphs'!D$4,MONTH('Data graphs'!$A206),DAY('Data graphs'!$A206)),'Data Singapore'!$A$8:$A$500,0), MATCH('Data graphs'!$B$3,'Data Singapore'!$A$4:$B$4,0)),D205)</f>
        <v>20194</v>
      </c>
      <c r="E206" s="12">
        <f>_xlfn.IFNA(INDEX('Data Singapore'!$A$8:$B$500,MATCH(DATE('Data graphs'!E$4,MONTH('Data graphs'!$A206),DAY('Data graphs'!$A206)),'Data Singapore'!$A$8:$A$500,0), MATCH('Data graphs'!$B$3,'Data Singapore'!$A$4:$B$4,0)),E205)</f>
        <v>21250</v>
      </c>
      <c r="F206" s="12">
        <f>_xlfn.IFNA(INDEX('Data Singapore'!$A$8:$B$500,MATCH(DATE('Data graphs'!F$4,MONTH('Data graphs'!$A206),DAY('Data graphs'!$A206)),'Data Singapore'!$A$8:$A$500,0), MATCH('Data graphs'!$B$3,'Data Singapore'!$A$4:$B$4,0)),F205)</f>
        <v>22807</v>
      </c>
      <c r="G206" s="12" t="e">
        <f>_xlfn.IFNA(INDEX('Data Singapore'!$A$8:$B$500,MATCH(DATE('Data graphs'!G$4,MONTH('Data graphs'!$A206),DAY('Data graphs'!$A206)),'Data Singapore'!$A$8:$A$500,0), MATCH('Data graphs'!$B$3,'Data Singapore'!$A$4:$B$4,0)),G205)</f>
        <v>#N/A</v>
      </c>
      <c r="H206" s="12">
        <f t="shared" si="9"/>
        <v>20194</v>
      </c>
      <c r="I206" s="12">
        <f t="shared" si="10"/>
        <v>26630</v>
      </c>
      <c r="J206" s="12">
        <f t="shared" si="11"/>
        <v>6436</v>
      </c>
    </row>
    <row r="207" spans="1:10">
      <c r="A207" s="9">
        <v>45455</v>
      </c>
      <c r="B207" s="12">
        <f>_xlfn.IFNA(INDEX('Data Singapore'!$A$8:$B$500,MATCH(DATE('Data graphs'!B$4,MONTH('Data graphs'!$A207),DAY('Data graphs'!$A207)),'Data Singapore'!$A$8:$A$500,0), MATCH('Data graphs'!$B$3,'Data Singapore'!$A$4:$B$4,0)),B206)</f>
        <v>26630</v>
      </c>
      <c r="C207" s="12">
        <f>_xlfn.IFNA(INDEX('Data Singapore'!$A$8:$B$500,MATCH(DATE('Data graphs'!C$4,MONTH('Data graphs'!$A207),DAY('Data graphs'!$A207)),'Data Singapore'!$A$8:$A$500,0), MATCH('Data graphs'!$B$3,'Data Singapore'!$A$4:$B$4,0)),C206)</f>
        <v>23977</v>
      </c>
      <c r="D207" s="12">
        <f>_xlfn.IFNA(INDEX('Data Singapore'!$A$8:$B$500,MATCH(DATE('Data graphs'!D$4,MONTH('Data graphs'!$A207),DAY('Data graphs'!$A207)),'Data Singapore'!$A$8:$A$500,0), MATCH('Data graphs'!$B$3,'Data Singapore'!$A$4:$B$4,0)),D206)</f>
        <v>20194</v>
      </c>
      <c r="E207" s="12">
        <f>_xlfn.IFNA(INDEX('Data Singapore'!$A$8:$B$500,MATCH(DATE('Data graphs'!E$4,MONTH('Data graphs'!$A207),DAY('Data graphs'!$A207)),'Data Singapore'!$A$8:$A$500,0), MATCH('Data graphs'!$B$3,'Data Singapore'!$A$4:$B$4,0)),E206)</f>
        <v>21250</v>
      </c>
      <c r="F207" s="12">
        <f>_xlfn.IFNA(INDEX('Data Singapore'!$A$8:$B$500,MATCH(DATE('Data graphs'!F$4,MONTH('Data graphs'!$A207),DAY('Data graphs'!$A207)),'Data Singapore'!$A$8:$A$500,0), MATCH('Data graphs'!$B$3,'Data Singapore'!$A$4:$B$4,0)),F206)</f>
        <v>19163</v>
      </c>
      <c r="G207" s="12" t="e">
        <f>_xlfn.IFNA(INDEX('Data Singapore'!$A$8:$B$500,MATCH(DATE('Data graphs'!G$4,MONTH('Data graphs'!$A207),DAY('Data graphs'!$A207)),'Data Singapore'!$A$8:$A$500,0), MATCH('Data graphs'!$B$3,'Data Singapore'!$A$4:$B$4,0)),G206)</f>
        <v>#N/A</v>
      </c>
      <c r="H207" s="12">
        <f t="shared" si="9"/>
        <v>19163</v>
      </c>
      <c r="I207" s="12">
        <f t="shared" si="10"/>
        <v>26630</v>
      </c>
      <c r="J207" s="12">
        <f t="shared" si="11"/>
        <v>7467</v>
      </c>
    </row>
    <row r="208" spans="1:10">
      <c r="A208" s="9">
        <v>45454</v>
      </c>
      <c r="B208" s="12">
        <f>_xlfn.IFNA(INDEX('Data Singapore'!$A$8:$B$500,MATCH(DATE('Data graphs'!B$4,MONTH('Data graphs'!$A208),DAY('Data graphs'!$A208)),'Data Singapore'!$A$8:$A$500,0), MATCH('Data graphs'!$B$3,'Data Singapore'!$A$4:$B$4,0)),B207)</f>
        <v>26630</v>
      </c>
      <c r="C208" s="12">
        <f>_xlfn.IFNA(INDEX('Data Singapore'!$A$8:$B$500,MATCH(DATE('Data graphs'!C$4,MONTH('Data graphs'!$A208),DAY('Data graphs'!$A208)),'Data Singapore'!$A$8:$A$500,0), MATCH('Data graphs'!$B$3,'Data Singapore'!$A$4:$B$4,0)),C207)</f>
        <v>23977</v>
      </c>
      <c r="D208" s="12">
        <f>_xlfn.IFNA(INDEX('Data Singapore'!$A$8:$B$500,MATCH(DATE('Data graphs'!D$4,MONTH('Data graphs'!$A208),DAY('Data graphs'!$A208)),'Data Singapore'!$A$8:$A$500,0), MATCH('Data graphs'!$B$3,'Data Singapore'!$A$4:$B$4,0)),D207)</f>
        <v>20194</v>
      </c>
      <c r="E208" s="12">
        <f>_xlfn.IFNA(INDEX('Data Singapore'!$A$8:$B$500,MATCH(DATE('Data graphs'!E$4,MONTH('Data graphs'!$A208),DAY('Data graphs'!$A208)),'Data Singapore'!$A$8:$A$500,0), MATCH('Data graphs'!$B$3,'Data Singapore'!$A$4:$B$4,0)),E207)</f>
        <v>21250</v>
      </c>
      <c r="F208" s="12">
        <f>_xlfn.IFNA(INDEX('Data Singapore'!$A$8:$B$500,MATCH(DATE('Data graphs'!F$4,MONTH('Data graphs'!$A208),DAY('Data graphs'!$A208)),'Data Singapore'!$A$8:$A$500,0), MATCH('Data graphs'!$B$3,'Data Singapore'!$A$4:$B$4,0)),F207)</f>
        <v>19163</v>
      </c>
      <c r="G208" s="12">
        <f>_xlfn.IFNA(INDEX('Data Singapore'!$A$8:$B$500,MATCH(DATE('Data graphs'!G$4,MONTH('Data graphs'!$A208),DAY('Data graphs'!$A208)),'Data Singapore'!$A$8:$A$500,0), MATCH('Data graphs'!$B$3,'Data Singapore'!$A$4:$B$4,0)),G207)</f>
        <v>23714</v>
      </c>
      <c r="H208" s="12">
        <f t="shared" si="9"/>
        <v>19163</v>
      </c>
      <c r="I208" s="12">
        <f t="shared" si="10"/>
        <v>26630</v>
      </c>
      <c r="J208" s="12">
        <f t="shared" si="11"/>
        <v>7467</v>
      </c>
    </row>
    <row r="209" spans="1:10">
      <c r="A209" s="9">
        <v>45453</v>
      </c>
      <c r="B209" s="12">
        <f>_xlfn.IFNA(INDEX('Data Singapore'!$A$8:$B$500,MATCH(DATE('Data graphs'!B$4,MONTH('Data graphs'!$A209),DAY('Data graphs'!$A209)),'Data Singapore'!$A$8:$A$500,0), MATCH('Data graphs'!$B$3,'Data Singapore'!$A$4:$B$4,0)),B208)</f>
        <v>25687</v>
      </c>
      <c r="C209" s="12">
        <f>_xlfn.IFNA(INDEX('Data Singapore'!$A$8:$B$500,MATCH(DATE('Data graphs'!C$4,MONTH('Data graphs'!$A209),DAY('Data graphs'!$A209)),'Data Singapore'!$A$8:$A$500,0), MATCH('Data graphs'!$B$3,'Data Singapore'!$A$4:$B$4,0)),C208)</f>
        <v>23977</v>
      </c>
      <c r="D209" s="12">
        <f>_xlfn.IFNA(INDEX('Data Singapore'!$A$8:$B$500,MATCH(DATE('Data graphs'!D$4,MONTH('Data graphs'!$A209),DAY('Data graphs'!$A209)),'Data Singapore'!$A$8:$A$500,0), MATCH('Data graphs'!$B$3,'Data Singapore'!$A$4:$B$4,0)),D208)</f>
        <v>20194</v>
      </c>
      <c r="E209" s="12">
        <f>_xlfn.IFNA(INDEX('Data Singapore'!$A$8:$B$500,MATCH(DATE('Data graphs'!E$4,MONTH('Data graphs'!$A209),DAY('Data graphs'!$A209)),'Data Singapore'!$A$8:$A$500,0), MATCH('Data graphs'!$B$3,'Data Singapore'!$A$4:$B$4,0)),E208)</f>
        <v>21250</v>
      </c>
      <c r="F209" s="12">
        <f>_xlfn.IFNA(INDEX('Data Singapore'!$A$8:$B$500,MATCH(DATE('Data graphs'!F$4,MONTH('Data graphs'!$A209),DAY('Data graphs'!$A209)),'Data Singapore'!$A$8:$A$500,0), MATCH('Data graphs'!$B$3,'Data Singapore'!$A$4:$B$4,0)),F208)</f>
        <v>19163</v>
      </c>
      <c r="G209" s="12">
        <f>_xlfn.IFNA(INDEX('Data Singapore'!$A$8:$B$500,MATCH(DATE('Data graphs'!G$4,MONTH('Data graphs'!$A209),DAY('Data graphs'!$A209)),'Data Singapore'!$A$8:$A$500,0), MATCH('Data graphs'!$B$3,'Data Singapore'!$A$4:$B$4,0)),G208)</f>
        <v>23714</v>
      </c>
      <c r="H209" s="12">
        <f t="shared" si="9"/>
        <v>19163</v>
      </c>
      <c r="I209" s="12">
        <f t="shared" si="10"/>
        <v>25687</v>
      </c>
      <c r="J209" s="12">
        <f t="shared" si="11"/>
        <v>6524</v>
      </c>
    </row>
    <row r="210" spans="1:10">
      <c r="A210" s="9">
        <v>45452</v>
      </c>
      <c r="B210" s="12">
        <f>_xlfn.IFNA(INDEX('Data Singapore'!$A$8:$B$500,MATCH(DATE('Data graphs'!B$4,MONTH('Data graphs'!$A210),DAY('Data graphs'!$A210)),'Data Singapore'!$A$8:$A$500,0), MATCH('Data graphs'!$B$3,'Data Singapore'!$A$4:$B$4,0)),B209)</f>
        <v>25687</v>
      </c>
      <c r="C210" s="12">
        <f>_xlfn.IFNA(INDEX('Data Singapore'!$A$8:$B$500,MATCH(DATE('Data graphs'!C$4,MONTH('Data graphs'!$A210),DAY('Data graphs'!$A210)),'Data Singapore'!$A$8:$A$500,0), MATCH('Data graphs'!$B$3,'Data Singapore'!$A$4:$B$4,0)),C209)</f>
        <v>26900</v>
      </c>
      <c r="D210" s="12">
        <f>_xlfn.IFNA(INDEX('Data Singapore'!$A$8:$B$500,MATCH(DATE('Data graphs'!D$4,MONTH('Data graphs'!$A210),DAY('Data graphs'!$A210)),'Data Singapore'!$A$8:$A$500,0), MATCH('Data graphs'!$B$3,'Data Singapore'!$A$4:$B$4,0)),D209)</f>
        <v>20194</v>
      </c>
      <c r="E210" s="12">
        <f>_xlfn.IFNA(INDEX('Data Singapore'!$A$8:$B$500,MATCH(DATE('Data graphs'!E$4,MONTH('Data graphs'!$A210),DAY('Data graphs'!$A210)),'Data Singapore'!$A$8:$A$500,0), MATCH('Data graphs'!$B$3,'Data Singapore'!$A$4:$B$4,0)),E209)</f>
        <v>21250</v>
      </c>
      <c r="F210" s="12">
        <f>_xlfn.IFNA(INDEX('Data Singapore'!$A$8:$B$500,MATCH(DATE('Data graphs'!F$4,MONTH('Data graphs'!$A210),DAY('Data graphs'!$A210)),'Data Singapore'!$A$8:$A$500,0), MATCH('Data graphs'!$B$3,'Data Singapore'!$A$4:$B$4,0)),F209)</f>
        <v>19163</v>
      </c>
      <c r="G210" s="12">
        <f>_xlfn.IFNA(INDEX('Data Singapore'!$A$8:$B$500,MATCH(DATE('Data graphs'!G$4,MONTH('Data graphs'!$A210),DAY('Data graphs'!$A210)),'Data Singapore'!$A$8:$A$500,0), MATCH('Data graphs'!$B$3,'Data Singapore'!$A$4:$B$4,0)),G209)</f>
        <v>23714</v>
      </c>
      <c r="H210" s="12">
        <f t="shared" si="9"/>
        <v>19163</v>
      </c>
      <c r="I210" s="12">
        <f t="shared" si="10"/>
        <v>26900</v>
      </c>
      <c r="J210" s="12">
        <f t="shared" si="11"/>
        <v>7737</v>
      </c>
    </row>
    <row r="211" spans="1:10">
      <c r="A211" s="9">
        <v>45451</v>
      </c>
      <c r="B211" s="12">
        <f>_xlfn.IFNA(INDEX('Data Singapore'!$A$8:$B$500,MATCH(DATE('Data graphs'!B$4,MONTH('Data graphs'!$A211),DAY('Data graphs'!$A211)),'Data Singapore'!$A$8:$A$500,0), MATCH('Data graphs'!$B$3,'Data Singapore'!$A$4:$B$4,0)),B210)</f>
        <v>25687</v>
      </c>
      <c r="C211" s="12">
        <f>_xlfn.IFNA(INDEX('Data Singapore'!$A$8:$B$500,MATCH(DATE('Data graphs'!C$4,MONTH('Data graphs'!$A211),DAY('Data graphs'!$A211)),'Data Singapore'!$A$8:$A$500,0), MATCH('Data graphs'!$B$3,'Data Singapore'!$A$4:$B$4,0)),C210)</f>
        <v>26900</v>
      </c>
      <c r="D211" s="12">
        <f>_xlfn.IFNA(INDEX('Data Singapore'!$A$8:$B$500,MATCH(DATE('Data graphs'!D$4,MONTH('Data graphs'!$A211),DAY('Data graphs'!$A211)),'Data Singapore'!$A$8:$A$500,0), MATCH('Data graphs'!$B$3,'Data Singapore'!$A$4:$B$4,0)),D210)</f>
        <v>21422</v>
      </c>
      <c r="E211" s="12">
        <f>_xlfn.IFNA(INDEX('Data Singapore'!$A$8:$B$500,MATCH(DATE('Data graphs'!E$4,MONTH('Data graphs'!$A211),DAY('Data graphs'!$A211)),'Data Singapore'!$A$8:$A$500,0), MATCH('Data graphs'!$B$3,'Data Singapore'!$A$4:$B$4,0)),E210)</f>
        <v>21250</v>
      </c>
      <c r="F211" s="12">
        <f>_xlfn.IFNA(INDEX('Data Singapore'!$A$8:$B$500,MATCH(DATE('Data graphs'!F$4,MONTH('Data graphs'!$A211),DAY('Data graphs'!$A211)),'Data Singapore'!$A$8:$A$500,0), MATCH('Data graphs'!$B$3,'Data Singapore'!$A$4:$B$4,0)),F210)</f>
        <v>19163</v>
      </c>
      <c r="G211" s="12">
        <f>_xlfn.IFNA(INDEX('Data Singapore'!$A$8:$B$500,MATCH(DATE('Data graphs'!G$4,MONTH('Data graphs'!$A211),DAY('Data graphs'!$A211)),'Data Singapore'!$A$8:$A$500,0), MATCH('Data graphs'!$B$3,'Data Singapore'!$A$4:$B$4,0)),G210)</f>
        <v>23714</v>
      </c>
      <c r="H211" s="12">
        <f t="shared" si="9"/>
        <v>19163</v>
      </c>
      <c r="I211" s="12">
        <f t="shared" si="10"/>
        <v>26900</v>
      </c>
      <c r="J211" s="12">
        <f t="shared" si="11"/>
        <v>7737</v>
      </c>
    </row>
    <row r="212" spans="1:10">
      <c r="A212" s="9">
        <v>45450</v>
      </c>
      <c r="B212" s="12">
        <f>_xlfn.IFNA(INDEX('Data Singapore'!$A$8:$B$500,MATCH(DATE('Data graphs'!B$4,MONTH('Data graphs'!$A212),DAY('Data graphs'!$A212)),'Data Singapore'!$A$8:$A$500,0), MATCH('Data graphs'!$B$3,'Data Singapore'!$A$4:$B$4,0)),B211)</f>
        <v>25687</v>
      </c>
      <c r="C212" s="12">
        <f>_xlfn.IFNA(INDEX('Data Singapore'!$A$8:$B$500,MATCH(DATE('Data graphs'!C$4,MONTH('Data graphs'!$A212),DAY('Data graphs'!$A212)),'Data Singapore'!$A$8:$A$500,0), MATCH('Data graphs'!$B$3,'Data Singapore'!$A$4:$B$4,0)),C211)</f>
        <v>26900</v>
      </c>
      <c r="D212" s="12">
        <f>_xlfn.IFNA(INDEX('Data Singapore'!$A$8:$B$500,MATCH(DATE('Data graphs'!D$4,MONTH('Data graphs'!$A212),DAY('Data graphs'!$A212)),'Data Singapore'!$A$8:$A$500,0), MATCH('Data graphs'!$B$3,'Data Singapore'!$A$4:$B$4,0)),D211)</f>
        <v>21422</v>
      </c>
      <c r="E212" s="12">
        <f>_xlfn.IFNA(INDEX('Data Singapore'!$A$8:$B$500,MATCH(DATE('Data graphs'!E$4,MONTH('Data graphs'!$A212),DAY('Data graphs'!$A212)),'Data Singapore'!$A$8:$A$500,0), MATCH('Data graphs'!$B$3,'Data Singapore'!$A$4:$B$4,0)),E211)</f>
        <v>19574</v>
      </c>
      <c r="F212" s="12">
        <f>_xlfn.IFNA(INDEX('Data Singapore'!$A$8:$B$500,MATCH(DATE('Data graphs'!F$4,MONTH('Data graphs'!$A212),DAY('Data graphs'!$A212)),'Data Singapore'!$A$8:$A$500,0), MATCH('Data graphs'!$B$3,'Data Singapore'!$A$4:$B$4,0)),F211)</f>
        <v>19163</v>
      </c>
      <c r="G212" s="12">
        <f>_xlfn.IFNA(INDEX('Data Singapore'!$A$8:$B$500,MATCH(DATE('Data graphs'!G$4,MONTH('Data graphs'!$A212),DAY('Data graphs'!$A212)),'Data Singapore'!$A$8:$A$500,0), MATCH('Data graphs'!$B$3,'Data Singapore'!$A$4:$B$4,0)),G211)</f>
        <v>23714</v>
      </c>
      <c r="H212" s="12">
        <f t="shared" si="9"/>
        <v>19163</v>
      </c>
      <c r="I212" s="12">
        <f t="shared" si="10"/>
        <v>26900</v>
      </c>
      <c r="J212" s="12">
        <f t="shared" si="11"/>
        <v>7737</v>
      </c>
    </row>
    <row r="213" spans="1:10">
      <c r="A213" s="9">
        <v>45449</v>
      </c>
      <c r="B213" s="12">
        <f>_xlfn.IFNA(INDEX('Data Singapore'!$A$8:$B$500,MATCH(DATE('Data graphs'!B$4,MONTH('Data graphs'!$A213),DAY('Data graphs'!$A213)),'Data Singapore'!$A$8:$A$500,0), MATCH('Data graphs'!$B$3,'Data Singapore'!$A$4:$B$4,0)),B212)</f>
        <v>25687</v>
      </c>
      <c r="C213" s="12">
        <f>_xlfn.IFNA(INDEX('Data Singapore'!$A$8:$B$500,MATCH(DATE('Data graphs'!C$4,MONTH('Data graphs'!$A213),DAY('Data graphs'!$A213)),'Data Singapore'!$A$8:$A$500,0), MATCH('Data graphs'!$B$3,'Data Singapore'!$A$4:$B$4,0)),C212)</f>
        <v>26900</v>
      </c>
      <c r="D213" s="12">
        <f>_xlfn.IFNA(INDEX('Data Singapore'!$A$8:$B$500,MATCH(DATE('Data graphs'!D$4,MONTH('Data graphs'!$A213),DAY('Data graphs'!$A213)),'Data Singapore'!$A$8:$A$500,0), MATCH('Data graphs'!$B$3,'Data Singapore'!$A$4:$B$4,0)),D212)</f>
        <v>21422</v>
      </c>
      <c r="E213" s="12">
        <f>_xlfn.IFNA(INDEX('Data Singapore'!$A$8:$B$500,MATCH(DATE('Data graphs'!E$4,MONTH('Data graphs'!$A213),DAY('Data graphs'!$A213)),'Data Singapore'!$A$8:$A$500,0), MATCH('Data graphs'!$B$3,'Data Singapore'!$A$4:$B$4,0)),E212)</f>
        <v>19574</v>
      </c>
      <c r="F213" s="12">
        <f>_xlfn.IFNA(INDEX('Data Singapore'!$A$8:$B$500,MATCH(DATE('Data graphs'!F$4,MONTH('Data graphs'!$A213),DAY('Data graphs'!$A213)),'Data Singapore'!$A$8:$A$500,0), MATCH('Data graphs'!$B$3,'Data Singapore'!$A$4:$B$4,0)),F212)</f>
        <v>19163</v>
      </c>
      <c r="G213" s="12">
        <f>_xlfn.IFNA(INDEX('Data Singapore'!$A$8:$B$500,MATCH(DATE('Data graphs'!G$4,MONTH('Data graphs'!$A213),DAY('Data graphs'!$A213)),'Data Singapore'!$A$8:$A$500,0), MATCH('Data graphs'!$B$3,'Data Singapore'!$A$4:$B$4,0)),G212)</f>
        <v>23714</v>
      </c>
      <c r="H213" s="12">
        <f t="shared" si="9"/>
        <v>19163</v>
      </c>
      <c r="I213" s="12">
        <f t="shared" si="10"/>
        <v>26900</v>
      </c>
      <c r="J213" s="12">
        <f t="shared" si="11"/>
        <v>7737</v>
      </c>
    </row>
    <row r="214" spans="1:10">
      <c r="A214" s="9">
        <v>45448</v>
      </c>
      <c r="B214" s="12">
        <f>_xlfn.IFNA(INDEX('Data Singapore'!$A$8:$B$500,MATCH(DATE('Data graphs'!B$4,MONTH('Data graphs'!$A214),DAY('Data graphs'!$A214)),'Data Singapore'!$A$8:$A$500,0), MATCH('Data graphs'!$B$3,'Data Singapore'!$A$4:$B$4,0)),B213)</f>
        <v>25687</v>
      </c>
      <c r="C214" s="12">
        <f>_xlfn.IFNA(INDEX('Data Singapore'!$A$8:$B$500,MATCH(DATE('Data graphs'!C$4,MONTH('Data graphs'!$A214),DAY('Data graphs'!$A214)),'Data Singapore'!$A$8:$A$500,0), MATCH('Data graphs'!$B$3,'Data Singapore'!$A$4:$B$4,0)),C213)</f>
        <v>26900</v>
      </c>
      <c r="D214" s="12">
        <f>_xlfn.IFNA(INDEX('Data Singapore'!$A$8:$B$500,MATCH(DATE('Data graphs'!D$4,MONTH('Data graphs'!$A214),DAY('Data graphs'!$A214)),'Data Singapore'!$A$8:$A$500,0), MATCH('Data graphs'!$B$3,'Data Singapore'!$A$4:$B$4,0)),D213)</f>
        <v>21422</v>
      </c>
      <c r="E214" s="12">
        <f>_xlfn.IFNA(INDEX('Data Singapore'!$A$8:$B$500,MATCH(DATE('Data graphs'!E$4,MONTH('Data graphs'!$A214),DAY('Data graphs'!$A214)),'Data Singapore'!$A$8:$A$500,0), MATCH('Data graphs'!$B$3,'Data Singapore'!$A$4:$B$4,0)),E213)</f>
        <v>19574</v>
      </c>
      <c r="F214" s="12">
        <f>_xlfn.IFNA(INDEX('Data Singapore'!$A$8:$B$500,MATCH(DATE('Data graphs'!F$4,MONTH('Data graphs'!$A214),DAY('Data graphs'!$A214)),'Data Singapore'!$A$8:$A$500,0), MATCH('Data graphs'!$B$3,'Data Singapore'!$A$4:$B$4,0)),F213)</f>
        <v>18856</v>
      </c>
      <c r="G214" s="12">
        <f>_xlfn.IFNA(INDEX('Data Singapore'!$A$8:$B$500,MATCH(DATE('Data graphs'!G$4,MONTH('Data graphs'!$A214),DAY('Data graphs'!$A214)),'Data Singapore'!$A$8:$A$500,0), MATCH('Data graphs'!$B$3,'Data Singapore'!$A$4:$B$4,0)),G213)</f>
        <v>23714</v>
      </c>
      <c r="H214" s="12">
        <f t="shared" si="9"/>
        <v>18856</v>
      </c>
      <c r="I214" s="12">
        <f t="shared" si="10"/>
        <v>26900</v>
      </c>
      <c r="J214" s="12">
        <f t="shared" si="11"/>
        <v>8044</v>
      </c>
    </row>
    <row r="215" spans="1:10">
      <c r="A215" s="9">
        <v>45447</v>
      </c>
      <c r="B215" s="12">
        <f>_xlfn.IFNA(INDEX('Data Singapore'!$A$8:$B$500,MATCH(DATE('Data graphs'!B$4,MONTH('Data graphs'!$A215),DAY('Data graphs'!$A215)),'Data Singapore'!$A$8:$A$500,0), MATCH('Data graphs'!$B$3,'Data Singapore'!$A$4:$B$4,0)),B214)</f>
        <v>25687</v>
      </c>
      <c r="C215" s="12">
        <f>_xlfn.IFNA(INDEX('Data Singapore'!$A$8:$B$500,MATCH(DATE('Data graphs'!C$4,MONTH('Data graphs'!$A215),DAY('Data graphs'!$A215)),'Data Singapore'!$A$8:$A$500,0), MATCH('Data graphs'!$B$3,'Data Singapore'!$A$4:$B$4,0)),C214)</f>
        <v>26900</v>
      </c>
      <c r="D215" s="12">
        <f>_xlfn.IFNA(INDEX('Data Singapore'!$A$8:$B$500,MATCH(DATE('Data graphs'!D$4,MONTH('Data graphs'!$A215),DAY('Data graphs'!$A215)),'Data Singapore'!$A$8:$A$500,0), MATCH('Data graphs'!$B$3,'Data Singapore'!$A$4:$B$4,0)),D214)</f>
        <v>21422</v>
      </c>
      <c r="E215" s="12">
        <f>_xlfn.IFNA(INDEX('Data Singapore'!$A$8:$B$500,MATCH(DATE('Data graphs'!E$4,MONTH('Data graphs'!$A215),DAY('Data graphs'!$A215)),'Data Singapore'!$A$8:$A$500,0), MATCH('Data graphs'!$B$3,'Data Singapore'!$A$4:$B$4,0)),E214)</f>
        <v>19574</v>
      </c>
      <c r="F215" s="12">
        <f>_xlfn.IFNA(INDEX('Data Singapore'!$A$8:$B$500,MATCH(DATE('Data graphs'!F$4,MONTH('Data graphs'!$A215),DAY('Data graphs'!$A215)),'Data Singapore'!$A$8:$A$500,0), MATCH('Data graphs'!$B$3,'Data Singapore'!$A$4:$B$4,0)),F214)</f>
        <v>18856</v>
      </c>
      <c r="G215" s="12">
        <f>_xlfn.IFNA(INDEX('Data Singapore'!$A$8:$B$500,MATCH(DATE('Data graphs'!G$4,MONTH('Data graphs'!$A215),DAY('Data graphs'!$A215)),'Data Singapore'!$A$8:$A$500,0), MATCH('Data graphs'!$B$3,'Data Singapore'!$A$4:$B$4,0)),G214)</f>
        <v>22581</v>
      </c>
      <c r="H215" s="12">
        <f t="shared" si="9"/>
        <v>18856</v>
      </c>
      <c r="I215" s="12">
        <f t="shared" si="10"/>
        <v>26900</v>
      </c>
      <c r="J215" s="12">
        <f t="shared" si="11"/>
        <v>8044</v>
      </c>
    </row>
    <row r="216" spans="1:10">
      <c r="A216" s="9">
        <v>45446</v>
      </c>
      <c r="B216" s="12">
        <f>_xlfn.IFNA(INDEX('Data Singapore'!$A$8:$B$500,MATCH(DATE('Data graphs'!B$4,MONTH('Data graphs'!$A216),DAY('Data graphs'!$A216)),'Data Singapore'!$A$8:$A$500,0), MATCH('Data graphs'!$B$3,'Data Singapore'!$A$4:$B$4,0)),B215)</f>
        <v>25685</v>
      </c>
      <c r="C216" s="12">
        <f>_xlfn.IFNA(INDEX('Data Singapore'!$A$8:$B$500,MATCH(DATE('Data graphs'!C$4,MONTH('Data graphs'!$A216),DAY('Data graphs'!$A216)),'Data Singapore'!$A$8:$A$500,0), MATCH('Data graphs'!$B$3,'Data Singapore'!$A$4:$B$4,0)),C215)</f>
        <v>26900</v>
      </c>
      <c r="D216" s="12">
        <f>_xlfn.IFNA(INDEX('Data Singapore'!$A$8:$B$500,MATCH(DATE('Data graphs'!D$4,MONTH('Data graphs'!$A216),DAY('Data graphs'!$A216)),'Data Singapore'!$A$8:$A$500,0), MATCH('Data graphs'!$B$3,'Data Singapore'!$A$4:$B$4,0)),D215)</f>
        <v>21422</v>
      </c>
      <c r="E216" s="12">
        <f>_xlfn.IFNA(INDEX('Data Singapore'!$A$8:$B$500,MATCH(DATE('Data graphs'!E$4,MONTH('Data graphs'!$A216),DAY('Data graphs'!$A216)),'Data Singapore'!$A$8:$A$500,0), MATCH('Data graphs'!$B$3,'Data Singapore'!$A$4:$B$4,0)),E215)</f>
        <v>19574</v>
      </c>
      <c r="F216" s="12">
        <f>_xlfn.IFNA(INDEX('Data Singapore'!$A$8:$B$500,MATCH(DATE('Data graphs'!F$4,MONTH('Data graphs'!$A216),DAY('Data graphs'!$A216)),'Data Singapore'!$A$8:$A$500,0), MATCH('Data graphs'!$B$3,'Data Singapore'!$A$4:$B$4,0)),F215)</f>
        <v>18856</v>
      </c>
      <c r="G216" s="12">
        <f>_xlfn.IFNA(INDEX('Data Singapore'!$A$8:$B$500,MATCH(DATE('Data graphs'!G$4,MONTH('Data graphs'!$A216),DAY('Data graphs'!$A216)),'Data Singapore'!$A$8:$A$500,0), MATCH('Data graphs'!$B$3,'Data Singapore'!$A$4:$B$4,0)),G215)</f>
        <v>22581</v>
      </c>
      <c r="H216" s="12">
        <f t="shared" si="9"/>
        <v>18856</v>
      </c>
      <c r="I216" s="12">
        <f t="shared" si="10"/>
        <v>26900</v>
      </c>
      <c r="J216" s="12">
        <f t="shared" si="11"/>
        <v>8044</v>
      </c>
    </row>
    <row r="217" spans="1:10">
      <c r="A217" s="9">
        <v>45445</v>
      </c>
      <c r="B217" s="12">
        <f>_xlfn.IFNA(INDEX('Data Singapore'!$A$8:$B$500,MATCH(DATE('Data graphs'!B$4,MONTH('Data graphs'!$A217),DAY('Data graphs'!$A217)),'Data Singapore'!$A$8:$A$500,0), MATCH('Data graphs'!$B$3,'Data Singapore'!$A$4:$B$4,0)),B216)</f>
        <v>25685</v>
      </c>
      <c r="C217" s="12">
        <f>_xlfn.IFNA(INDEX('Data Singapore'!$A$8:$B$500,MATCH(DATE('Data graphs'!C$4,MONTH('Data graphs'!$A217),DAY('Data graphs'!$A217)),'Data Singapore'!$A$8:$A$500,0), MATCH('Data graphs'!$B$3,'Data Singapore'!$A$4:$B$4,0)),C216)</f>
        <v>25594</v>
      </c>
      <c r="D217" s="12">
        <f>_xlfn.IFNA(INDEX('Data Singapore'!$A$8:$B$500,MATCH(DATE('Data graphs'!D$4,MONTH('Data graphs'!$A217),DAY('Data graphs'!$A217)),'Data Singapore'!$A$8:$A$500,0), MATCH('Data graphs'!$B$3,'Data Singapore'!$A$4:$B$4,0)),D216)</f>
        <v>21422</v>
      </c>
      <c r="E217" s="12">
        <f>_xlfn.IFNA(INDEX('Data Singapore'!$A$8:$B$500,MATCH(DATE('Data graphs'!E$4,MONTH('Data graphs'!$A217),DAY('Data graphs'!$A217)),'Data Singapore'!$A$8:$A$500,0), MATCH('Data graphs'!$B$3,'Data Singapore'!$A$4:$B$4,0)),E216)</f>
        <v>19574</v>
      </c>
      <c r="F217" s="12">
        <f>_xlfn.IFNA(INDEX('Data Singapore'!$A$8:$B$500,MATCH(DATE('Data graphs'!F$4,MONTH('Data graphs'!$A217),DAY('Data graphs'!$A217)),'Data Singapore'!$A$8:$A$500,0), MATCH('Data graphs'!$B$3,'Data Singapore'!$A$4:$B$4,0)),F216)</f>
        <v>18856</v>
      </c>
      <c r="G217" s="12">
        <f>_xlfn.IFNA(INDEX('Data Singapore'!$A$8:$B$500,MATCH(DATE('Data graphs'!G$4,MONTH('Data graphs'!$A217),DAY('Data graphs'!$A217)),'Data Singapore'!$A$8:$A$500,0), MATCH('Data graphs'!$B$3,'Data Singapore'!$A$4:$B$4,0)),G216)</f>
        <v>22581</v>
      </c>
      <c r="H217" s="12">
        <f t="shared" si="9"/>
        <v>18856</v>
      </c>
      <c r="I217" s="12">
        <f t="shared" si="10"/>
        <v>25685</v>
      </c>
      <c r="J217" s="12">
        <f t="shared" si="11"/>
        <v>6829</v>
      </c>
    </row>
    <row r="218" spans="1:10">
      <c r="A218" s="9">
        <v>45444</v>
      </c>
      <c r="B218" s="12">
        <f>_xlfn.IFNA(INDEX('Data Singapore'!$A$8:$B$500,MATCH(DATE('Data graphs'!B$4,MONTH('Data graphs'!$A218),DAY('Data graphs'!$A218)),'Data Singapore'!$A$8:$A$500,0), MATCH('Data graphs'!$B$3,'Data Singapore'!$A$4:$B$4,0)),B217)</f>
        <v>25685</v>
      </c>
      <c r="C218" s="12">
        <f>_xlfn.IFNA(INDEX('Data Singapore'!$A$8:$B$500,MATCH(DATE('Data graphs'!C$4,MONTH('Data graphs'!$A218),DAY('Data graphs'!$A218)),'Data Singapore'!$A$8:$A$500,0), MATCH('Data graphs'!$B$3,'Data Singapore'!$A$4:$B$4,0)),C217)</f>
        <v>25594</v>
      </c>
      <c r="D218" s="12">
        <f>_xlfn.IFNA(INDEX('Data Singapore'!$A$8:$B$500,MATCH(DATE('Data graphs'!D$4,MONTH('Data graphs'!$A218),DAY('Data graphs'!$A218)),'Data Singapore'!$A$8:$A$500,0), MATCH('Data graphs'!$B$3,'Data Singapore'!$A$4:$B$4,0)),D217)</f>
        <v>20582</v>
      </c>
      <c r="E218" s="12">
        <f>_xlfn.IFNA(INDEX('Data Singapore'!$A$8:$B$500,MATCH(DATE('Data graphs'!E$4,MONTH('Data graphs'!$A218),DAY('Data graphs'!$A218)),'Data Singapore'!$A$8:$A$500,0), MATCH('Data graphs'!$B$3,'Data Singapore'!$A$4:$B$4,0)),E217)</f>
        <v>19574</v>
      </c>
      <c r="F218" s="12">
        <f>_xlfn.IFNA(INDEX('Data Singapore'!$A$8:$B$500,MATCH(DATE('Data graphs'!F$4,MONTH('Data graphs'!$A218),DAY('Data graphs'!$A218)),'Data Singapore'!$A$8:$A$500,0), MATCH('Data graphs'!$B$3,'Data Singapore'!$A$4:$B$4,0)),F217)</f>
        <v>18856</v>
      </c>
      <c r="G218" s="12">
        <f>_xlfn.IFNA(INDEX('Data Singapore'!$A$8:$B$500,MATCH(DATE('Data graphs'!G$4,MONTH('Data graphs'!$A218),DAY('Data graphs'!$A218)),'Data Singapore'!$A$8:$A$500,0), MATCH('Data graphs'!$B$3,'Data Singapore'!$A$4:$B$4,0)),G217)</f>
        <v>22581</v>
      </c>
      <c r="H218" s="12">
        <f t="shared" si="9"/>
        <v>18856</v>
      </c>
      <c r="I218" s="12">
        <f t="shared" si="10"/>
        <v>25685</v>
      </c>
      <c r="J218" s="12">
        <f t="shared" si="11"/>
        <v>6829</v>
      </c>
    </row>
    <row r="219" spans="1:10">
      <c r="A219" s="9">
        <v>45443</v>
      </c>
      <c r="B219" s="12">
        <f>_xlfn.IFNA(INDEX('Data Singapore'!$A$8:$B$500,MATCH(DATE('Data graphs'!B$4,MONTH('Data graphs'!$A219),DAY('Data graphs'!$A219)),'Data Singapore'!$A$8:$A$500,0), MATCH('Data graphs'!$B$3,'Data Singapore'!$A$4:$B$4,0)),B218)</f>
        <v>25685</v>
      </c>
      <c r="C219" s="12">
        <f>_xlfn.IFNA(INDEX('Data Singapore'!$A$8:$B$500,MATCH(DATE('Data graphs'!C$4,MONTH('Data graphs'!$A219),DAY('Data graphs'!$A219)),'Data Singapore'!$A$8:$A$500,0), MATCH('Data graphs'!$B$3,'Data Singapore'!$A$4:$B$4,0)),C218)</f>
        <v>25594</v>
      </c>
      <c r="D219" s="12">
        <f>_xlfn.IFNA(INDEX('Data Singapore'!$A$8:$B$500,MATCH(DATE('Data graphs'!D$4,MONTH('Data graphs'!$A219),DAY('Data graphs'!$A219)),'Data Singapore'!$A$8:$A$500,0), MATCH('Data graphs'!$B$3,'Data Singapore'!$A$4:$B$4,0)),D218)</f>
        <v>20582</v>
      </c>
      <c r="E219" s="12">
        <f>_xlfn.IFNA(INDEX('Data Singapore'!$A$8:$B$500,MATCH(DATE('Data graphs'!E$4,MONTH('Data graphs'!$A219),DAY('Data graphs'!$A219)),'Data Singapore'!$A$8:$A$500,0), MATCH('Data graphs'!$B$3,'Data Singapore'!$A$4:$B$4,0)),E218)</f>
        <v>18937</v>
      </c>
      <c r="F219" s="12">
        <f>_xlfn.IFNA(INDEX('Data Singapore'!$A$8:$B$500,MATCH(DATE('Data graphs'!F$4,MONTH('Data graphs'!$A219),DAY('Data graphs'!$A219)),'Data Singapore'!$A$8:$A$500,0), MATCH('Data graphs'!$B$3,'Data Singapore'!$A$4:$B$4,0)),F218)</f>
        <v>18856</v>
      </c>
      <c r="G219" s="12">
        <f>_xlfn.IFNA(INDEX('Data Singapore'!$A$8:$B$500,MATCH(DATE('Data graphs'!G$4,MONTH('Data graphs'!$A219),DAY('Data graphs'!$A219)),'Data Singapore'!$A$8:$A$500,0), MATCH('Data graphs'!$B$3,'Data Singapore'!$A$4:$B$4,0)),G218)</f>
        <v>22581</v>
      </c>
      <c r="H219" s="12">
        <f t="shared" si="9"/>
        <v>18856</v>
      </c>
      <c r="I219" s="12">
        <f t="shared" si="10"/>
        <v>25685</v>
      </c>
      <c r="J219" s="12">
        <f t="shared" si="11"/>
        <v>6829</v>
      </c>
    </row>
    <row r="220" spans="1:10">
      <c r="A220" s="9">
        <v>45442</v>
      </c>
      <c r="B220" s="12">
        <f>_xlfn.IFNA(INDEX('Data Singapore'!$A$8:$B$500,MATCH(DATE('Data graphs'!B$4,MONTH('Data graphs'!$A220),DAY('Data graphs'!$A220)),'Data Singapore'!$A$8:$A$500,0), MATCH('Data graphs'!$B$3,'Data Singapore'!$A$4:$B$4,0)),B219)</f>
        <v>25685</v>
      </c>
      <c r="C220" s="12">
        <f>_xlfn.IFNA(INDEX('Data Singapore'!$A$8:$B$500,MATCH(DATE('Data graphs'!C$4,MONTH('Data graphs'!$A220),DAY('Data graphs'!$A220)),'Data Singapore'!$A$8:$A$500,0), MATCH('Data graphs'!$B$3,'Data Singapore'!$A$4:$B$4,0)),C219)</f>
        <v>25594</v>
      </c>
      <c r="D220" s="12">
        <f>_xlfn.IFNA(INDEX('Data Singapore'!$A$8:$B$500,MATCH(DATE('Data graphs'!D$4,MONTH('Data graphs'!$A220),DAY('Data graphs'!$A220)),'Data Singapore'!$A$8:$A$500,0), MATCH('Data graphs'!$B$3,'Data Singapore'!$A$4:$B$4,0)),D219)</f>
        <v>20582</v>
      </c>
      <c r="E220" s="12">
        <f>_xlfn.IFNA(INDEX('Data Singapore'!$A$8:$B$500,MATCH(DATE('Data graphs'!E$4,MONTH('Data graphs'!$A220),DAY('Data graphs'!$A220)),'Data Singapore'!$A$8:$A$500,0), MATCH('Data graphs'!$B$3,'Data Singapore'!$A$4:$B$4,0)),E219)</f>
        <v>18937</v>
      </c>
      <c r="F220" s="12">
        <f>_xlfn.IFNA(INDEX('Data Singapore'!$A$8:$B$500,MATCH(DATE('Data graphs'!F$4,MONTH('Data graphs'!$A220),DAY('Data graphs'!$A220)),'Data Singapore'!$A$8:$A$500,0), MATCH('Data graphs'!$B$3,'Data Singapore'!$A$4:$B$4,0)),F219)</f>
        <v>18856</v>
      </c>
      <c r="G220" s="12">
        <f>_xlfn.IFNA(INDEX('Data Singapore'!$A$8:$B$500,MATCH(DATE('Data graphs'!G$4,MONTH('Data graphs'!$A220),DAY('Data graphs'!$A220)),'Data Singapore'!$A$8:$A$500,0), MATCH('Data graphs'!$B$3,'Data Singapore'!$A$4:$B$4,0)),G219)</f>
        <v>22581</v>
      </c>
      <c r="H220" s="12">
        <f t="shared" si="9"/>
        <v>18856</v>
      </c>
      <c r="I220" s="12">
        <f t="shared" si="10"/>
        <v>25685</v>
      </c>
      <c r="J220" s="12">
        <f t="shared" si="11"/>
        <v>6829</v>
      </c>
    </row>
    <row r="221" spans="1:10">
      <c r="A221" s="9">
        <v>45441</v>
      </c>
      <c r="B221" s="12">
        <f>_xlfn.IFNA(INDEX('Data Singapore'!$A$8:$B$500,MATCH(DATE('Data graphs'!B$4,MONTH('Data graphs'!$A221),DAY('Data graphs'!$A221)),'Data Singapore'!$A$8:$A$500,0), MATCH('Data graphs'!$B$3,'Data Singapore'!$A$4:$B$4,0)),B220)</f>
        <v>25685</v>
      </c>
      <c r="C221" s="12">
        <f>_xlfn.IFNA(INDEX('Data Singapore'!$A$8:$B$500,MATCH(DATE('Data graphs'!C$4,MONTH('Data graphs'!$A221),DAY('Data graphs'!$A221)),'Data Singapore'!$A$8:$A$500,0), MATCH('Data graphs'!$B$3,'Data Singapore'!$A$4:$B$4,0)),C220)</f>
        <v>25594</v>
      </c>
      <c r="D221" s="12">
        <f>_xlfn.IFNA(INDEX('Data Singapore'!$A$8:$B$500,MATCH(DATE('Data graphs'!D$4,MONTH('Data graphs'!$A221),DAY('Data graphs'!$A221)),'Data Singapore'!$A$8:$A$500,0), MATCH('Data graphs'!$B$3,'Data Singapore'!$A$4:$B$4,0)),D220)</f>
        <v>20582</v>
      </c>
      <c r="E221" s="12">
        <f>_xlfn.IFNA(INDEX('Data Singapore'!$A$8:$B$500,MATCH(DATE('Data graphs'!E$4,MONTH('Data graphs'!$A221),DAY('Data graphs'!$A221)),'Data Singapore'!$A$8:$A$500,0), MATCH('Data graphs'!$B$3,'Data Singapore'!$A$4:$B$4,0)),E220)</f>
        <v>18937</v>
      </c>
      <c r="F221" s="12">
        <f>_xlfn.IFNA(INDEX('Data Singapore'!$A$8:$B$500,MATCH(DATE('Data graphs'!F$4,MONTH('Data graphs'!$A221),DAY('Data graphs'!$A221)),'Data Singapore'!$A$8:$A$500,0), MATCH('Data graphs'!$B$3,'Data Singapore'!$A$4:$B$4,0)),F220)</f>
        <v>16994</v>
      </c>
      <c r="G221" s="12">
        <f>_xlfn.IFNA(INDEX('Data Singapore'!$A$8:$B$500,MATCH(DATE('Data graphs'!G$4,MONTH('Data graphs'!$A221),DAY('Data graphs'!$A221)),'Data Singapore'!$A$8:$A$500,0), MATCH('Data graphs'!$B$3,'Data Singapore'!$A$4:$B$4,0)),G220)</f>
        <v>22581</v>
      </c>
      <c r="H221" s="12">
        <f t="shared" si="9"/>
        <v>16994</v>
      </c>
      <c r="I221" s="12">
        <f t="shared" si="10"/>
        <v>25685</v>
      </c>
      <c r="J221" s="12">
        <f t="shared" si="11"/>
        <v>8691</v>
      </c>
    </row>
    <row r="222" spans="1:10">
      <c r="A222" s="9">
        <v>45440</v>
      </c>
      <c r="B222" s="12">
        <f>_xlfn.IFNA(INDEX('Data Singapore'!$A$8:$B$500,MATCH(DATE('Data graphs'!B$4,MONTH('Data graphs'!$A222),DAY('Data graphs'!$A222)),'Data Singapore'!$A$8:$A$500,0), MATCH('Data graphs'!$B$3,'Data Singapore'!$A$4:$B$4,0)),B221)</f>
        <v>25685</v>
      </c>
      <c r="C222" s="12">
        <f>_xlfn.IFNA(INDEX('Data Singapore'!$A$8:$B$500,MATCH(DATE('Data graphs'!C$4,MONTH('Data graphs'!$A222),DAY('Data graphs'!$A222)),'Data Singapore'!$A$8:$A$500,0), MATCH('Data graphs'!$B$3,'Data Singapore'!$A$4:$B$4,0)),C221)</f>
        <v>25594</v>
      </c>
      <c r="D222" s="12">
        <f>_xlfn.IFNA(INDEX('Data Singapore'!$A$8:$B$500,MATCH(DATE('Data graphs'!D$4,MONTH('Data graphs'!$A222),DAY('Data graphs'!$A222)),'Data Singapore'!$A$8:$A$500,0), MATCH('Data graphs'!$B$3,'Data Singapore'!$A$4:$B$4,0)),D221)</f>
        <v>20582</v>
      </c>
      <c r="E222" s="12">
        <f>_xlfn.IFNA(INDEX('Data Singapore'!$A$8:$B$500,MATCH(DATE('Data graphs'!E$4,MONTH('Data graphs'!$A222),DAY('Data graphs'!$A222)),'Data Singapore'!$A$8:$A$500,0), MATCH('Data graphs'!$B$3,'Data Singapore'!$A$4:$B$4,0)),E221)</f>
        <v>18937</v>
      </c>
      <c r="F222" s="12">
        <f>_xlfn.IFNA(INDEX('Data Singapore'!$A$8:$B$500,MATCH(DATE('Data graphs'!F$4,MONTH('Data graphs'!$A222),DAY('Data graphs'!$A222)),'Data Singapore'!$A$8:$A$500,0), MATCH('Data graphs'!$B$3,'Data Singapore'!$A$4:$B$4,0)),F221)</f>
        <v>16994</v>
      </c>
      <c r="G222" s="12">
        <f>_xlfn.IFNA(INDEX('Data Singapore'!$A$8:$B$500,MATCH(DATE('Data graphs'!G$4,MONTH('Data graphs'!$A222),DAY('Data graphs'!$A222)),'Data Singapore'!$A$8:$A$500,0), MATCH('Data graphs'!$B$3,'Data Singapore'!$A$4:$B$4,0)),G221)</f>
        <v>22338</v>
      </c>
      <c r="H222" s="12">
        <f t="shared" si="9"/>
        <v>16994</v>
      </c>
      <c r="I222" s="12">
        <f t="shared" si="10"/>
        <v>25685</v>
      </c>
      <c r="J222" s="12">
        <f t="shared" si="11"/>
        <v>8691</v>
      </c>
    </row>
    <row r="223" spans="1:10">
      <c r="A223" s="9">
        <v>45439</v>
      </c>
      <c r="B223" s="12">
        <f>_xlfn.IFNA(INDEX('Data Singapore'!$A$8:$B$500,MATCH(DATE('Data graphs'!B$4,MONTH('Data graphs'!$A223),DAY('Data graphs'!$A223)),'Data Singapore'!$A$8:$A$500,0), MATCH('Data graphs'!$B$3,'Data Singapore'!$A$4:$B$4,0)),B222)</f>
        <v>25597</v>
      </c>
      <c r="C223" s="12">
        <f>_xlfn.IFNA(INDEX('Data Singapore'!$A$8:$B$500,MATCH(DATE('Data graphs'!C$4,MONTH('Data graphs'!$A223),DAY('Data graphs'!$A223)),'Data Singapore'!$A$8:$A$500,0), MATCH('Data graphs'!$B$3,'Data Singapore'!$A$4:$B$4,0)),C222)</f>
        <v>25594</v>
      </c>
      <c r="D223" s="12">
        <f>_xlfn.IFNA(INDEX('Data Singapore'!$A$8:$B$500,MATCH(DATE('Data graphs'!D$4,MONTH('Data graphs'!$A223),DAY('Data graphs'!$A223)),'Data Singapore'!$A$8:$A$500,0), MATCH('Data graphs'!$B$3,'Data Singapore'!$A$4:$B$4,0)),D222)</f>
        <v>20582</v>
      </c>
      <c r="E223" s="12">
        <f>_xlfn.IFNA(INDEX('Data Singapore'!$A$8:$B$500,MATCH(DATE('Data graphs'!E$4,MONTH('Data graphs'!$A223),DAY('Data graphs'!$A223)),'Data Singapore'!$A$8:$A$500,0), MATCH('Data graphs'!$B$3,'Data Singapore'!$A$4:$B$4,0)),E222)</f>
        <v>18937</v>
      </c>
      <c r="F223" s="12">
        <f>_xlfn.IFNA(INDEX('Data Singapore'!$A$8:$B$500,MATCH(DATE('Data graphs'!F$4,MONTH('Data graphs'!$A223),DAY('Data graphs'!$A223)),'Data Singapore'!$A$8:$A$500,0), MATCH('Data graphs'!$B$3,'Data Singapore'!$A$4:$B$4,0)),F222)</f>
        <v>16994</v>
      </c>
      <c r="G223" s="12">
        <f>_xlfn.IFNA(INDEX('Data Singapore'!$A$8:$B$500,MATCH(DATE('Data graphs'!G$4,MONTH('Data graphs'!$A223),DAY('Data graphs'!$A223)),'Data Singapore'!$A$8:$A$500,0), MATCH('Data graphs'!$B$3,'Data Singapore'!$A$4:$B$4,0)),G222)</f>
        <v>22338</v>
      </c>
      <c r="H223" s="12">
        <f t="shared" si="9"/>
        <v>16994</v>
      </c>
      <c r="I223" s="12">
        <f t="shared" si="10"/>
        <v>25597</v>
      </c>
      <c r="J223" s="12">
        <f t="shared" si="11"/>
        <v>8603</v>
      </c>
    </row>
    <row r="224" spans="1:10">
      <c r="A224" s="9">
        <v>45438</v>
      </c>
      <c r="B224" s="12">
        <f>_xlfn.IFNA(INDEX('Data Singapore'!$A$8:$B$500,MATCH(DATE('Data graphs'!B$4,MONTH('Data graphs'!$A224),DAY('Data graphs'!$A224)),'Data Singapore'!$A$8:$A$500,0), MATCH('Data graphs'!$B$3,'Data Singapore'!$A$4:$B$4,0)),B223)</f>
        <v>25597</v>
      </c>
      <c r="C224" s="12">
        <f>_xlfn.IFNA(INDEX('Data Singapore'!$A$8:$B$500,MATCH(DATE('Data graphs'!C$4,MONTH('Data graphs'!$A224),DAY('Data graphs'!$A224)),'Data Singapore'!$A$8:$A$500,0), MATCH('Data graphs'!$B$3,'Data Singapore'!$A$4:$B$4,0)),C223)</f>
        <v>22875</v>
      </c>
      <c r="D224" s="12">
        <f>_xlfn.IFNA(INDEX('Data Singapore'!$A$8:$B$500,MATCH(DATE('Data graphs'!D$4,MONTH('Data graphs'!$A224),DAY('Data graphs'!$A224)),'Data Singapore'!$A$8:$A$500,0), MATCH('Data graphs'!$B$3,'Data Singapore'!$A$4:$B$4,0)),D223)</f>
        <v>20582</v>
      </c>
      <c r="E224" s="12">
        <f>_xlfn.IFNA(INDEX('Data Singapore'!$A$8:$B$500,MATCH(DATE('Data graphs'!E$4,MONTH('Data graphs'!$A224),DAY('Data graphs'!$A224)),'Data Singapore'!$A$8:$A$500,0), MATCH('Data graphs'!$B$3,'Data Singapore'!$A$4:$B$4,0)),E223)</f>
        <v>18937</v>
      </c>
      <c r="F224" s="12">
        <f>_xlfn.IFNA(INDEX('Data Singapore'!$A$8:$B$500,MATCH(DATE('Data graphs'!F$4,MONTH('Data graphs'!$A224),DAY('Data graphs'!$A224)),'Data Singapore'!$A$8:$A$500,0), MATCH('Data graphs'!$B$3,'Data Singapore'!$A$4:$B$4,0)),F223)</f>
        <v>16994</v>
      </c>
      <c r="G224" s="12">
        <f>_xlfn.IFNA(INDEX('Data Singapore'!$A$8:$B$500,MATCH(DATE('Data graphs'!G$4,MONTH('Data graphs'!$A224),DAY('Data graphs'!$A224)),'Data Singapore'!$A$8:$A$500,0), MATCH('Data graphs'!$B$3,'Data Singapore'!$A$4:$B$4,0)),G223)</f>
        <v>22338</v>
      </c>
      <c r="H224" s="12">
        <f t="shared" si="9"/>
        <v>16994</v>
      </c>
      <c r="I224" s="12">
        <f t="shared" si="10"/>
        <v>25597</v>
      </c>
      <c r="J224" s="12">
        <f t="shared" si="11"/>
        <v>8603</v>
      </c>
    </row>
    <row r="225" spans="1:10">
      <c r="A225" s="9">
        <v>45437</v>
      </c>
      <c r="B225" s="12">
        <f>_xlfn.IFNA(INDEX('Data Singapore'!$A$8:$B$500,MATCH(DATE('Data graphs'!B$4,MONTH('Data graphs'!$A225),DAY('Data graphs'!$A225)),'Data Singapore'!$A$8:$A$500,0), MATCH('Data graphs'!$B$3,'Data Singapore'!$A$4:$B$4,0)),B224)</f>
        <v>25597</v>
      </c>
      <c r="C225" s="12">
        <f>_xlfn.IFNA(INDEX('Data Singapore'!$A$8:$B$500,MATCH(DATE('Data graphs'!C$4,MONTH('Data graphs'!$A225),DAY('Data graphs'!$A225)),'Data Singapore'!$A$8:$A$500,0), MATCH('Data graphs'!$B$3,'Data Singapore'!$A$4:$B$4,0)),C224)</f>
        <v>22875</v>
      </c>
      <c r="D225" s="12">
        <f>_xlfn.IFNA(INDEX('Data Singapore'!$A$8:$B$500,MATCH(DATE('Data graphs'!D$4,MONTH('Data graphs'!$A225),DAY('Data graphs'!$A225)),'Data Singapore'!$A$8:$A$500,0), MATCH('Data graphs'!$B$3,'Data Singapore'!$A$4:$B$4,0)),D224)</f>
        <v>21106</v>
      </c>
      <c r="E225" s="12">
        <f>_xlfn.IFNA(INDEX('Data Singapore'!$A$8:$B$500,MATCH(DATE('Data graphs'!E$4,MONTH('Data graphs'!$A225),DAY('Data graphs'!$A225)),'Data Singapore'!$A$8:$A$500,0), MATCH('Data graphs'!$B$3,'Data Singapore'!$A$4:$B$4,0)),E224)</f>
        <v>18937</v>
      </c>
      <c r="F225" s="12">
        <f>_xlfn.IFNA(INDEX('Data Singapore'!$A$8:$B$500,MATCH(DATE('Data graphs'!F$4,MONTH('Data graphs'!$A225),DAY('Data graphs'!$A225)),'Data Singapore'!$A$8:$A$500,0), MATCH('Data graphs'!$B$3,'Data Singapore'!$A$4:$B$4,0)),F224)</f>
        <v>16994</v>
      </c>
      <c r="G225" s="12">
        <f>_xlfn.IFNA(INDEX('Data Singapore'!$A$8:$B$500,MATCH(DATE('Data graphs'!G$4,MONTH('Data graphs'!$A225),DAY('Data graphs'!$A225)),'Data Singapore'!$A$8:$A$500,0), MATCH('Data graphs'!$B$3,'Data Singapore'!$A$4:$B$4,0)),G224)</f>
        <v>22338</v>
      </c>
      <c r="H225" s="12">
        <f t="shared" si="9"/>
        <v>16994</v>
      </c>
      <c r="I225" s="12">
        <f t="shared" si="10"/>
        <v>25597</v>
      </c>
      <c r="J225" s="12">
        <f t="shared" si="11"/>
        <v>8603</v>
      </c>
    </row>
    <row r="226" spans="1:10">
      <c r="A226" s="9">
        <v>45436</v>
      </c>
      <c r="B226" s="12">
        <f>_xlfn.IFNA(INDEX('Data Singapore'!$A$8:$B$500,MATCH(DATE('Data graphs'!B$4,MONTH('Data graphs'!$A226),DAY('Data graphs'!$A226)),'Data Singapore'!$A$8:$A$500,0), MATCH('Data graphs'!$B$3,'Data Singapore'!$A$4:$B$4,0)),B225)</f>
        <v>25597</v>
      </c>
      <c r="C226" s="12">
        <f>_xlfn.IFNA(INDEX('Data Singapore'!$A$8:$B$500,MATCH(DATE('Data graphs'!C$4,MONTH('Data graphs'!$A226),DAY('Data graphs'!$A226)),'Data Singapore'!$A$8:$A$500,0), MATCH('Data graphs'!$B$3,'Data Singapore'!$A$4:$B$4,0)),C225)</f>
        <v>22875</v>
      </c>
      <c r="D226" s="12">
        <f>_xlfn.IFNA(INDEX('Data Singapore'!$A$8:$B$500,MATCH(DATE('Data graphs'!D$4,MONTH('Data graphs'!$A226),DAY('Data graphs'!$A226)),'Data Singapore'!$A$8:$A$500,0), MATCH('Data graphs'!$B$3,'Data Singapore'!$A$4:$B$4,0)),D225)</f>
        <v>21106</v>
      </c>
      <c r="E226" s="12">
        <f>_xlfn.IFNA(INDEX('Data Singapore'!$A$8:$B$500,MATCH(DATE('Data graphs'!E$4,MONTH('Data graphs'!$A226),DAY('Data graphs'!$A226)),'Data Singapore'!$A$8:$A$500,0), MATCH('Data graphs'!$B$3,'Data Singapore'!$A$4:$B$4,0)),E225)</f>
        <v>17487</v>
      </c>
      <c r="F226" s="12">
        <f>_xlfn.IFNA(INDEX('Data Singapore'!$A$8:$B$500,MATCH(DATE('Data graphs'!F$4,MONTH('Data graphs'!$A226),DAY('Data graphs'!$A226)),'Data Singapore'!$A$8:$A$500,0), MATCH('Data graphs'!$B$3,'Data Singapore'!$A$4:$B$4,0)),F225)</f>
        <v>16994</v>
      </c>
      <c r="G226" s="12">
        <f>_xlfn.IFNA(INDEX('Data Singapore'!$A$8:$B$500,MATCH(DATE('Data graphs'!G$4,MONTH('Data graphs'!$A226),DAY('Data graphs'!$A226)),'Data Singapore'!$A$8:$A$500,0), MATCH('Data graphs'!$B$3,'Data Singapore'!$A$4:$B$4,0)),G225)</f>
        <v>22338</v>
      </c>
      <c r="H226" s="12">
        <f t="shared" si="9"/>
        <v>16994</v>
      </c>
      <c r="I226" s="12">
        <f t="shared" si="10"/>
        <v>25597</v>
      </c>
      <c r="J226" s="12">
        <f t="shared" si="11"/>
        <v>8603</v>
      </c>
    </row>
    <row r="227" spans="1:10">
      <c r="A227" s="9">
        <v>45435</v>
      </c>
      <c r="B227" s="12">
        <f>_xlfn.IFNA(INDEX('Data Singapore'!$A$8:$B$500,MATCH(DATE('Data graphs'!B$4,MONTH('Data graphs'!$A227),DAY('Data graphs'!$A227)),'Data Singapore'!$A$8:$A$500,0), MATCH('Data graphs'!$B$3,'Data Singapore'!$A$4:$B$4,0)),B226)</f>
        <v>25597</v>
      </c>
      <c r="C227" s="12">
        <f>_xlfn.IFNA(INDEX('Data Singapore'!$A$8:$B$500,MATCH(DATE('Data graphs'!C$4,MONTH('Data graphs'!$A227),DAY('Data graphs'!$A227)),'Data Singapore'!$A$8:$A$500,0), MATCH('Data graphs'!$B$3,'Data Singapore'!$A$4:$B$4,0)),C226)</f>
        <v>22875</v>
      </c>
      <c r="D227" s="12">
        <f>_xlfn.IFNA(INDEX('Data Singapore'!$A$8:$B$500,MATCH(DATE('Data graphs'!D$4,MONTH('Data graphs'!$A227),DAY('Data graphs'!$A227)),'Data Singapore'!$A$8:$A$500,0), MATCH('Data graphs'!$B$3,'Data Singapore'!$A$4:$B$4,0)),D226)</f>
        <v>21106</v>
      </c>
      <c r="E227" s="12">
        <f>_xlfn.IFNA(INDEX('Data Singapore'!$A$8:$B$500,MATCH(DATE('Data graphs'!E$4,MONTH('Data graphs'!$A227),DAY('Data graphs'!$A227)),'Data Singapore'!$A$8:$A$500,0), MATCH('Data graphs'!$B$3,'Data Singapore'!$A$4:$B$4,0)),E226)</f>
        <v>17487</v>
      </c>
      <c r="F227" s="12">
        <f>_xlfn.IFNA(INDEX('Data Singapore'!$A$8:$B$500,MATCH(DATE('Data graphs'!F$4,MONTH('Data graphs'!$A227),DAY('Data graphs'!$A227)),'Data Singapore'!$A$8:$A$500,0), MATCH('Data graphs'!$B$3,'Data Singapore'!$A$4:$B$4,0)),F226)</f>
        <v>16994</v>
      </c>
      <c r="G227" s="12">
        <f>_xlfn.IFNA(INDEX('Data Singapore'!$A$8:$B$500,MATCH(DATE('Data graphs'!G$4,MONTH('Data graphs'!$A227),DAY('Data graphs'!$A227)),'Data Singapore'!$A$8:$A$500,0), MATCH('Data graphs'!$B$3,'Data Singapore'!$A$4:$B$4,0)),G226)</f>
        <v>22338</v>
      </c>
      <c r="H227" s="12">
        <f t="shared" si="9"/>
        <v>16994</v>
      </c>
      <c r="I227" s="12">
        <f t="shared" si="10"/>
        <v>25597</v>
      </c>
      <c r="J227" s="12">
        <f t="shared" si="11"/>
        <v>8603</v>
      </c>
    </row>
    <row r="228" spans="1:10">
      <c r="A228" s="9">
        <v>45434</v>
      </c>
      <c r="B228" s="12">
        <f>_xlfn.IFNA(INDEX('Data Singapore'!$A$8:$B$500,MATCH(DATE('Data graphs'!B$4,MONTH('Data graphs'!$A228),DAY('Data graphs'!$A228)),'Data Singapore'!$A$8:$A$500,0), MATCH('Data graphs'!$B$3,'Data Singapore'!$A$4:$B$4,0)),B227)</f>
        <v>25597</v>
      </c>
      <c r="C228" s="12">
        <f>_xlfn.IFNA(INDEX('Data Singapore'!$A$8:$B$500,MATCH(DATE('Data graphs'!C$4,MONTH('Data graphs'!$A228),DAY('Data graphs'!$A228)),'Data Singapore'!$A$8:$A$500,0), MATCH('Data graphs'!$B$3,'Data Singapore'!$A$4:$B$4,0)),C227)</f>
        <v>22875</v>
      </c>
      <c r="D228" s="12">
        <f>_xlfn.IFNA(INDEX('Data Singapore'!$A$8:$B$500,MATCH(DATE('Data graphs'!D$4,MONTH('Data graphs'!$A228),DAY('Data graphs'!$A228)),'Data Singapore'!$A$8:$A$500,0), MATCH('Data graphs'!$B$3,'Data Singapore'!$A$4:$B$4,0)),D227)</f>
        <v>21106</v>
      </c>
      <c r="E228" s="12">
        <f>_xlfn.IFNA(INDEX('Data Singapore'!$A$8:$B$500,MATCH(DATE('Data graphs'!E$4,MONTH('Data graphs'!$A228),DAY('Data graphs'!$A228)),'Data Singapore'!$A$8:$A$500,0), MATCH('Data graphs'!$B$3,'Data Singapore'!$A$4:$B$4,0)),E227)</f>
        <v>17487</v>
      </c>
      <c r="F228" s="12">
        <f>_xlfn.IFNA(INDEX('Data Singapore'!$A$8:$B$500,MATCH(DATE('Data graphs'!F$4,MONTH('Data graphs'!$A228),DAY('Data graphs'!$A228)),'Data Singapore'!$A$8:$A$500,0), MATCH('Data graphs'!$B$3,'Data Singapore'!$A$4:$B$4,0)),F227)</f>
        <v>15778</v>
      </c>
      <c r="G228" s="12">
        <f>_xlfn.IFNA(INDEX('Data Singapore'!$A$8:$B$500,MATCH(DATE('Data graphs'!G$4,MONTH('Data graphs'!$A228),DAY('Data graphs'!$A228)),'Data Singapore'!$A$8:$A$500,0), MATCH('Data graphs'!$B$3,'Data Singapore'!$A$4:$B$4,0)),G227)</f>
        <v>22338</v>
      </c>
      <c r="H228" s="12">
        <f t="shared" si="9"/>
        <v>15778</v>
      </c>
      <c r="I228" s="12">
        <f t="shared" si="10"/>
        <v>25597</v>
      </c>
      <c r="J228" s="12">
        <f t="shared" si="11"/>
        <v>9819</v>
      </c>
    </row>
    <row r="229" spans="1:10">
      <c r="A229" s="9">
        <v>45433</v>
      </c>
      <c r="B229" s="12">
        <f>_xlfn.IFNA(INDEX('Data Singapore'!$A$8:$B$500,MATCH(DATE('Data graphs'!B$4,MONTH('Data graphs'!$A229),DAY('Data graphs'!$A229)),'Data Singapore'!$A$8:$A$500,0), MATCH('Data graphs'!$B$3,'Data Singapore'!$A$4:$B$4,0)),B228)</f>
        <v>25597</v>
      </c>
      <c r="C229" s="12">
        <f>_xlfn.IFNA(INDEX('Data Singapore'!$A$8:$B$500,MATCH(DATE('Data graphs'!C$4,MONTH('Data graphs'!$A229),DAY('Data graphs'!$A229)),'Data Singapore'!$A$8:$A$500,0), MATCH('Data graphs'!$B$3,'Data Singapore'!$A$4:$B$4,0)),C228)</f>
        <v>22875</v>
      </c>
      <c r="D229" s="12">
        <f>_xlfn.IFNA(INDEX('Data Singapore'!$A$8:$B$500,MATCH(DATE('Data graphs'!D$4,MONTH('Data graphs'!$A229),DAY('Data graphs'!$A229)),'Data Singapore'!$A$8:$A$500,0), MATCH('Data graphs'!$B$3,'Data Singapore'!$A$4:$B$4,0)),D228)</f>
        <v>21106</v>
      </c>
      <c r="E229" s="12">
        <f>_xlfn.IFNA(INDEX('Data Singapore'!$A$8:$B$500,MATCH(DATE('Data graphs'!E$4,MONTH('Data graphs'!$A229),DAY('Data graphs'!$A229)),'Data Singapore'!$A$8:$A$500,0), MATCH('Data graphs'!$B$3,'Data Singapore'!$A$4:$B$4,0)),E228)</f>
        <v>17487</v>
      </c>
      <c r="F229" s="12">
        <f>_xlfn.IFNA(INDEX('Data Singapore'!$A$8:$B$500,MATCH(DATE('Data graphs'!F$4,MONTH('Data graphs'!$A229),DAY('Data graphs'!$A229)),'Data Singapore'!$A$8:$A$500,0), MATCH('Data graphs'!$B$3,'Data Singapore'!$A$4:$B$4,0)),F228)</f>
        <v>15778</v>
      </c>
      <c r="G229" s="12">
        <f>_xlfn.IFNA(INDEX('Data Singapore'!$A$8:$B$500,MATCH(DATE('Data graphs'!G$4,MONTH('Data graphs'!$A229),DAY('Data graphs'!$A229)),'Data Singapore'!$A$8:$A$500,0), MATCH('Data graphs'!$B$3,'Data Singapore'!$A$4:$B$4,0)),G228)</f>
        <v>21506</v>
      </c>
      <c r="H229" s="12">
        <f t="shared" si="9"/>
        <v>15778</v>
      </c>
      <c r="I229" s="12">
        <f t="shared" si="10"/>
        <v>25597</v>
      </c>
      <c r="J229" s="12">
        <f t="shared" si="11"/>
        <v>9819</v>
      </c>
    </row>
    <row r="230" spans="1:10">
      <c r="A230" s="9">
        <v>45432</v>
      </c>
      <c r="B230" s="12">
        <f>_xlfn.IFNA(INDEX('Data Singapore'!$A$8:$B$500,MATCH(DATE('Data graphs'!B$4,MONTH('Data graphs'!$A230),DAY('Data graphs'!$A230)),'Data Singapore'!$A$8:$A$500,0), MATCH('Data graphs'!$B$3,'Data Singapore'!$A$4:$B$4,0)),B229)</f>
        <v>26172</v>
      </c>
      <c r="C230" s="12">
        <f>_xlfn.IFNA(INDEX('Data Singapore'!$A$8:$B$500,MATCH(DATE('Data graphs'!C$4,MONTH('Data graphs'!$A230),DAY('Data graphs'!$A230)),'Data Singapore'!$A$8:$A$500,0), MATCH('Data graphs'!$B$3,'Data Singapore'!$A$4:$B$4,0)),C229)</f>
        <v>22875</v>
      </c>
      <c r="D230" s="12">
        <f>_xlfn.IFNA(INDEX('Data Singapore'!$A$8:$B$500,MATCH(DATE('Data graphs'!D$4,MONTH('Data graphs'!$A230),DAY('Data graphs'!$A230)),'Data Singapore'!$A$8:$A$500,0), MATCH('Data graphs'!$B$3,'Data Singapore'!$A$4:$B$4,0)),D229)</f>
        <v>21106</v>
      </c>
      <c r="E230" s="12">
        <f>_xlfn.IFNA(INDEX('Data Singapore'!$A$8:$B$500,MATCH(DATE('Data graphs'!E$4,MONTH('Data graphs'!$A230),DAY('Data graphs'!$A230)),'Data Singapore'!$A$8:$A$500,0), MATCH('Data graphs'!$B$3,'Data Singapore'!$A$4:$B$4,0)),E229)</f>
        <v>17487</v>
      </c>
      <c r="F230" s="12">
        <f>_xlfn.IFNA(INDEX('Data Singapore'!$A$8:$B$500,MATCH(DATE('Data graphs'!F$4,MONTH('Data graphs'!$A230),DAY('Data graphs'!$A230)),'Data Singapore'!$A$8:$A$500,0), MATCH('Data graphs'!$B$3,'Data Singapore'!$A$4:$B$4,0)),F229)</f>
        <v>15778</v>
      </c>
      <c r="G230" s="12">
        <f>_xlfn.IFNA(INDEX('Data Singapore'!$A$8:$B$500,MATCH(DATE('Data graphs'!G$4,MONTH('Data graphs'!$A230),DAY('Data graphs'!$A230)),'Data Singapore'!$A$8:$A$500,0), MATCH('Data graphs'!$B$3,'Data Singapore'!$A$4:$B$4,0)),G229)</f>
        <v>21506</v>
      </c>
      <c r="H230" s="12">
        <f t="shared" si="9"/>
        <v>15778</v>
      </c>
      <c r="I230" s="12">
        <f t="shared" si="10"/>
        <v>26172</v>
      </c>
      <c r="J230" s="12">
        <f t="shared" si="11"/>
        <v>10394</v>
      </c>
    </row>
    <row r="231" spans="1:10">
      <c r="A231" s="9">
        <v>45431</v>
      </c>
      <c r="B231" s="12">
        <f>_xlfn.IFNA(INDEX('Data Singapore'!$A$8:$B$500,MATCH(DATE('Data graphs'!B$4,MONTH('Data graphs'!$A231),DAY('Data graphs'!$A231)),'Data Singapore'!$A$8:$A$500,0), MATCH('Data graphs'!$B$3,'Data Singapore'!$A$4:$B$4,0)),B230)</f>
        <v>26172</v>
      </c>
      <c r="C231" s="12">
        <f>_xlfn.IFNA(INDEX('Data Singapore'!$A$8:$B$500,MATCH(DATE('Data graphs'!C$4,MONTH('Data graphs'!$A231),DAY('Data graphs'!$A231)),'Data Singapore'!$A$8:$A$500,0), MATCH('Data graphs'!$B$3,'Data Singapore'!$A$4:$B$4,0)),C230)</f>
        <v>24960</v>
      </c>
      <c r="D231" s="12">
        <f>_xlfn.IFNA(INDEX('Data Singapore'!$A$8:$B$500,MATCH(DATE('Data graphs'!D$4,MONTH('Data graphs'!$A231),DAY('Data graphs'!$A231)),'Data Singapore'!$A$8:$A$500,0), MATCH('Data graphs'!$B$3,'Data Singapore'!$A$4:$B$4,0)),D230)</f>
        <v>21106</v>
      </c>
      <c r="E231" s="12">
        <f>_xlfn.IFNA(INDEX('Data Singapore'!$A$8:$B$500,MATCH(DATE('Data graphs'!E$4,MONTH('Data graphs'!$A231),DAY('Data graphs'!$A231)),'Data Singapore'!$A$8:$A$500,0), MATCH('Data graphs'!$B$3,'Data Singapore'!$A$4:$B$4,0)),E230)</f>
        <v>17487</v>
      </c>
      <c r="F231" s="12">
        <f>_xlfn.IFNA(INDEX('Data Singapore'!$A$8:$B$500,MATCH(DATE('Data graphs'!F$4,MONTH('Data graphs'!$A231),DAY('Data graphs'!$A231)),'Data Singapore'!$A$8:$A$500,0), MATCH('Data graphs'!$B$3,'Data Singapore'!$A$4:$B$4,0)),F230)</f>
        <v>15778</v>
      </c>
      <c r="G231" s="12">
        <f>_xlfn.IFNA(INDEX('Data Singapore'!$A$8:$B$500,MATCH(DATE('Data graphs'!G$4,MONTH('Data graphs'!$A231),DAY('Data graphs'!$A231)),'Data Singapore'!$A$8:$A$500,0), MATCH('Data graphs'!$B$3,'Data Singapore'!$A$4:$B$4,0)),G230)</f>
        <v>21506</v>
      </c>
      <c r="H231" s="12">
        <f t="shared" si="9"/>
        <v>15778</v>
      </c>
      <c r="I231" s="12">
        <f t="shared" si="10"/>
        <v>26172</v>
      </c>
      <c r="J231" s="12">
        <f t="shared" si="11"/>
        <v>10394</v>
      </c>
    </row>
    <row r="232" spans="1:10">
      <c r="A232" s="9">
        <v>45430</v>
      </c>
      <c r="B232" s="12">
        <f>_xlfn.IFNA(INDEX('Data Singapore'!$A$8:$B$500,MATCH(DATE('Data graphs'!B$4,MONTH('Data graphs'!$A232),DAY('Data graphs'!$A232)),'Data Singapore'!$A$8:$A$500,0), MATCH('Data graphs'!$B$3,'Data Singapore'!$A$4:$B$4,0)),B231)</f>
        <v>26172</v>
      </c>
      <c r="C232" s="12">
        <f>_xlfn.IFNA(INDEX('Data Singapore'!$A$8:$B$500,MATCH(DATE('Data graphs'!C$4,MONTH('Data graphs'!$A232),DAY('Data graphs'!$A232)),'Data Singapore'!$A$8:$A$500,0), MATCH('Data graphs'!$B$3,'Data Singapore'!$A$4:$B$4,0)),C231)</f>
        <v>24960</v>
      </c>
      <c r="D232" s="12">
        <f>_xlfn.IFNA(INDEX('Data Singapore'!$A$8:$B$500,MATCH(DATE('Data graphs'!D$4,MONTH('Data graphs'!$A232),DAY('Data graphs'!$A232)),'Data Singapore'!$A$8:$A$500,0), MATCH('Data graphs'!$B$3,'Data Singapore'!$A$4:$B$4,0)),D231)</f>
        <v>18767</v>
      </c>
      <c r="E232" s="12">
        <f>_xlfn.IFNA(INDEX('Data Singapore'!$A$8:$B$500,MATCH(DATE('Data graphs'!E$4,MONTH('Data graphs'!$A232),DAY('Data graphs'!$A232)),'Data Singapore'!$A$8:$A$500,0), MATCH('Data graphs'!$B$3,'Data Singapore'!$A$4:$B$4,0)),E231)</f>
        <v>17487</v>
      </c>
      <c r="F232" s="12">
        <f>_xlfn.IFNA(INDEX('Data Singapore'!$A$8:$B$500,MATCH(DATE('Data graphs'!F$4,MONTH('Data graphs'!$A232),DAY('Data graphs'!$A232)),'Data Singapore'!$A$8:$A$500,0), MATCH('Data graphs'!$B$3,'Data Singapore'!$A$4:$B$4,0)),F231)</f>
        <v>15778</v>
      </c>
      <c r="G232" s="12">
        <f>_xlfn.IFNA(INDEX('Data Singapore'!$A$8:$B$500,MATCH(DATE('Data graphs'!G$4,MONTH('Data graphs'!$A232),DAY('Data graphs'!$A232)),'Data Singapore'!$A$8:$A$500,0), MATCH('Data graphs'!$B$3,'Data Singapore'!$A$4:$B$4,0)),G231)</f>
        <v>21506</v>
      </c>
      <c r="H232" s="12">
        <f t="shared" si="9"/>
        <v>15778</v>
      </c>
      <c r="I232" s="12">
        <f t="shared" si="10"/>
        <v>26172</v>
      </c>
      <c r="J232" s="12">
        <f t="shared" si="11"/>
        <v>10394</v>
      </c>
    </row>
    <row r="233" spans="1:10">
      <c r="A233" s="9">
        <v>45429</v>
      </c>
      <c r="B233" s="12">
        <f>_xlfn.IFNA(INDEX('Data Singapore'!$A$8:$B$500,MATCH(DATE('Data graphs'!B$4,MONTH('Data graphs'!$A233),DAY('Data graphs'!$A233)),'Data Singapore'!$A$8:$A$500,0), MATCH('Data graphs'!$B$3,'Data Singapore'!$A$4:$B$4,0)),B232)</f>
        <v>26172</v>
      </c>
      <c r="C233" s="12">
        <f>_xlfn.IFNA(INDEX('Data Singapore'!$A$8:$B$500,MATCH(DATE('Data graphs'!C$4,MONTH('Data graphs'!$A233),DAY('Data graphs'!$A233)),'Data Singapore'!$A$8:$A$500,0), MATCH('Data graphs'!$B$3,'Data Singapore'!$A$4:$B$4,0)),C232)</f>
        <v>24960</v>
      </c>
      <c r="D233" s="12">
        <f>_xlfn.IFNA(INDEX('Data Singapore'!$A$8:$B$500,MATCH(DATE('Data graphs'!D$4,MONTH('Data graphs'!$A233),DAY('Data graphs'!$A233)),'Data Singapore'!$A$8:$A$500,0), MATCH('Data graphs'!$B$3,'Data Singapore'!$A$4:$B$4,0)),D232)</f>
        <v>18767</v>
      </c>
      <c r="E233" s="12">
        <f>_xlfn.IFNA(INDEX('Data Singapore'!$A$8:$B$500,MATCH(DATE('Data graphs'!E$4,MONTH('Data graphs'!$A233),DAY('Data graphs'!$A233)),'Data Singapore'!$A$8:$A$500,0), MATCH('Data graphs'!$B$3,'Data Singapore'!$A$4:$B$4,0)),E232)</f>
        <v>19173</v>
      </c>
      <c r="F233" s="12">
        <f>_xlfn.IFNA(INDEX('Data Singapore'!$A$8:$B$500,MATCH(DATE('Data graphs'!F$4,MONTH('Data graphs'!$A233),DAY('Data graphs'!$A233)),'Data Singapore'!$A$8:$A$500,0), MATCH('Data graphs'!$B$3,'Data Singapore'!$A$4:$B$4,0)),F232)</f>
        <v>15778</v>
      </c>
      <c r="G233" s="12">
        <f>_xlfn.IFNA(INDEX('Data Singapore'!$A$8:$B$500,MATCH(DATE('Data graphs'!G$4,MONTH('Data graphs'!$A233),DAY('Data graphs'!$A233)),'Data Singapore'!$A$8:$A$500,0), MATCH('Data graphs'!$B$3,'Data Singapore'!$A$4:$B$4,0)),G232)</f>
        <v>21506</v>
      </c>
      <c r="H233" s="12">
        <f t="shared" si="9"/>
        <v>15778</v>
      </c>
      <c r="I233" s="12">
        <f t="shared" si="10"/>
        <v>26172</v>
      </c>
      <c r="J233" s="12">
        <f t="shared" si="11"/>
        <v>10394</v>
      </c>
    </row>
    <row r="234" spans="1:10">
      <c r="A234" s="9">
        <v>45428</v>
      </c>
      <c r="B234" s="12">
        <f>_xlfn.IFNA(INDEX('Data Singapore'!$A$8:$B$500,MATCH(DATE('Data graphs'!B$4,MONTH('Data graphs'!$A234),DAY('Data graphs'!$A234)),'Data Singapore'!$A$8:$A$500,0), MATCH('Data graphs'!$B$3,'Data Singapore'!$A$4:$B$4,0)),B233)</f>
        <v>26172</v>
      </c>
      <c r="C234" s="12">
        <f>_xlfn.IFNA(INDEX('Data Singapore'!$A$8:$B$500,MATCH(DATE('Data graphs'!C$4,MONTH('Data graphs'!$A234),DAY('Data graphs'!$A234)),'Data Singapore'!$A$8:$A$500,0), MATCH('Data graphs'!$B$3,'Data Singapore'!$A$4:$B$4,0)),C233)</f>
        <v>24960</v>
      </c>
      <c r="D234" s="12">
        <f>_xlfn.IFNA(INDEX('Data Singapore'!$A$8:$B$500,MATCH(DATE('Data graphs'!D$4,MONTH('Data graphs'!$A234),DAY('Data graphs'!$A234)),'Data Singapore'!$A$8:$A$500,0), MATCH('Data graphs'!$B$3,'Data Singapore'!$A$4:$B$4,0)),D233)</f>
        <v>18767</v>
      </c>
      <c r="E234" s="12">
        <f>_xlfn.IFNA(INDEX('Data Singapore'!$A$8:$B$500,MATCH(DATE('Data graphs'!E$4,MONTH('Data graphs'!$A234),DAY('Data graphs'!$A234)),'Data Singapore'!$A$8:$A$500,0), MATCH('Data graphs'!$B$3,'Data Singapore'!$A$4:$B$4,0)),E233)</f>
        <v>19173</v>
      </c>
      <c r="F234" s="12">
        <f>_xlfn.IFNA(INDEX('Data Singapore'!$A$8:$B$500,MATCH(DATE('Data graphs'!F$4,MONTH('Data graphs'!$A234),DAY('Data graphs'!$A234)),'Data Singapore'!$A$8:$A$500,0), MATCH('Data graphs'!$B$3,'Data Singapore'!$A$4:$B$4,0)),F233)</f>
        <v>15778</v>
      </c>
      <c r="G234" s="12">
        <f>_xlfn.IFNA(INDEX('Data Singapore'!$A$8:$B$500,MATCH(DATE('Data graphs'!G$4,MONTH('Data graphs'!$A234),DAY('Data graphs'!$A234)),'Data Singapore'!$A$8:$A$500,0), MATCH('Data graphs'!$B$3,'Data Singapore'!$A$4:$B$4,0)),G233)</f>
        <v>21506</v>
      </c>
      <c r="H234" s="12">
        <f t="shared" si="9"/>
        <v>15778</v>
      </c>
      <c r="I234" s="12">
        <f t="shared" si="10"/>
        <v>26172</v>
      </c>
      <c r="J234" s="12">
        <f t="shared" si="11"/>
        <v>10394</v>
      </c>
    </row>
    <row r="235" spans="1:10">
      <c r="A235" s="9">
        <v>45427</v>
      </c>
      <c r="B235" s="12">
        <f>_xlfn.IFNA(INDEX('Data Singapore'!$A$8:$B$500,MATCH(DATE('Data graphs'!B$4,MONTH('Data graphs'!$A235),DAY('Data graphs'!$A235)),'Data Singapore'!$A$8:$A$500,0), MATCH('Data graphs'!$B$3,'Data Singapore'!$A$4:$B$4,0)),B234)</f>
        <v>26172</v>
      </c>
      <c r="C235" s="12">
        <f>_xlfn.IFNA(INDEX('Data Singapore'!$A$8:$B$500,MATCH(DATE('Data graphs'!C$4,MONTH('Data graphs'!$A235),DAY('Data graphs'!$A235)),'Data Singapore'!$A$8:$A$500,0), MATCH('Data graphs'!$B$3,'Data Singapore'!$A$4:$B$4,0)),C234)</f>
        <v>24960</v>
      </c>
      <c r="D235" s="12">
        <f>_xlfn.IFNA(INDEX('Data Singapore'!$A$8:$B$500,MATCH(DATE('Data graphs'!D$4,MONTH('Data graphs'!$A235),DAY('Data graphs'!$A235)),'Data Singapore'!$A$8:$A$500,0), MATCH('Data graphs'!$B$3,'Data Singapore'!$A$4:$B$4,0)),D234)</f>
        <v>18767</v>
      </c>
      <c r="E235" s="12">
        <f>_xlfn.IFNA(INDEX('Data Singapore'!$A$8:$B$500,MATCH(DATE('Data graphs'!E$4,MONTH('Data graphs'!$A235),DAY('Data graphs'!$A235)),'Data Singapore'!$A$8:$A$500,0), MATCH('Data graphs'!$B$3,'Data Singapore'!$A$4:$B$4,0)),E234)</f>
        <v>19173</v>
      </c>
      <c r="F235" s="12">
        <f>_xlfn.IFNA(INDEX('Data Singapore'!$A$8:$B$500,MATCH(DATE('Data graphs'!F$4,MONTH('Data graphs'!$A235),DAY('Data graphs'!$A235)),'Data Singapore'!$A$8:$A$500,0), MATCH('Data graphs'!$B$3,'Data Singapore'!$A$4:$B$4,0)),F234)</f>
        <v>19115</v>
      </c>
      <c r="G235" s="12">
        <f>_xlfn.IFNA(INDEX('Data Singapore'!$A$8:$B$500,MATCH(DATE('Data graphs'!G$4,MONTH('Data graphs'!$A235),DAY('Data graphs'!$A235)),'Data Singapore'!$A$8:$A$500,0), MATCH('Data graphs'!$B$3,'Data Singapore'!$A$4:$B$4,0)),G234)</f>
        <v>21506</v>
      </c>
      <c r="H235" s="12">
        <f t="shared" si="9"/>
        <v>18767</v>
      </c>
      <c r="I235" s="12">
        <f t="shared" si="10"/>
        <v>26172</v>
      </c>
      <c r="J235" s="12">
        <f t="shared" si="11"/>
        <v>7405</v>
      </c>
    </row>
    <row r="236" spans="1:10">
      <c r="A236" s="9">
        <v>45426</v>
      </c>
      <c r="B236" s="12">
        <f>_xlfn.IFNA(INDEX('Data Singapore'!$A$8:$B$500,MATCH(DATE('Data graphs'!B$4,MONTH('Data graphs'!$A236),DAY('Data graphs'!$A236)),'Data Singapore'!$A$8:$A$500,0), MATCH('Data graphs'!$B$3,'Data Singapore'!$A$4:$B$4,0)),B235)</f>
        <v>26172</v>
      </c>
      <c r="C236" s="12">
        <f>_xlfn.IFNA(INDEX('Data Singapore'!$A$8:$B$500,MATCH(DATE('Data graphs'!C$4,MONTH('Data graphs'!$A236),DAY('Data graphs'!$A236)),'Data Singapore'!$A$8:$A$500,0), MATCH('Data graphs'!$B$3,'Data Singapore'!$A$4:$B$4,0)),C235)</f>
        <v>24960</v>
      </c>
      <c r="D236" s="12">
        <f>_xlfn.IFNA(INDEX('Data Singapore'!$A$8:$B$500,MATCH(DATE('Data graphs'!D$4,MONTH('Data graphs'!$A236),DAY('Data graphs'!$A236)),'Data Singapore'!$A$8:$A$500,0), MATCH('Data graphs'!$B$3,'Data Singapore'!$A$4:$B$4,0)),D235)</f>
        <v>18767</v>
      </c>
      <c r="E236" s="12">
        <f>_xlfn.IFNA(INDEX('Data Singapore'!$A$8:$B$500,MATCH(DATE('Data graphs'!E$4,MONTH('Data graphs'!$A236),DAY('Data graphs'!$A236)),'Data Singapore'!$A$8:$A$500,0), MATCH('Data graphs'!$B$3,'Data Singapore'!$A$4:$B$4,0)),E235)</f>
        <v>19173</v>
      </c>
      <c r="F236" s="12">
        <f>_xlfn.IFNA(INDEX('Data Singapore'!$A$8:$B$500,MATCH(DATE('Data graphs'!F$4,MONTH('Data graphs'!$A236),DAY('Data graphs'!$A236)),'Data Singapore'!$A$8:$A$500,0), MATCH('Data graphs'!$B$3,'Data Singapore'!$A$4:$B$4,0)),F235)</f>
        <v>19115</v>
      </c>
      <c r="G236" s="12">
        <f>_xlfn.IFNA(INDEX('Data Singapore'!$A$8:$B$500,MATCH(DATE('Data graphs'!G$4,MONTH('Data graphs'!$A236),DAY('Data graphs'!$A236)),'Data Singapore'!$A$8:$A$500,0), MATCH('Data graphs'!$B$3,'Data Singapore'!$A$4:$B$4,0)),G235)</f>
        <v>19387</v>
      </c>
      <c r="H236" s="12">
        <f t="shared" si="9"/>
        <v>18767</v>
      </c>
      <c r="I236" s="12">
        <f t="shared" si="10"/>
        <v>26172</v>
      </c>
      <c r="J236" s="12">
        <f t="shared" si="11"/>
        <v>7405</v>
      </c>
    </row>
    <row r="237" spans="1:10">
      <c r="A237" s="9">
        <v>45425</v>
      </c>
      <c r="B237" s="12">
        <f>_xlfn.IFNA(INDEX('Data Singapore'!$A$8:$B$500,MATCH(DATE('Data graphs'!B$4,MONTH('Data graphs'!$A237),DAY('Data graphs'!$A237)),'Data Singapore'!$A$8:$A$500,0), MATCH('Data graphs'!$B$3,'Data Singapore'!$A$4:$B$4,0)),B236)</f>
        <v>24987</v>
      </c>
      <c r="C237" s="12">
        <f>_xlfn.IFNA(INDEX('Data Singapore'!$A$8:$B$500,MATCH(DATE('Data graphs'!C$4,MONTH('Data graphs'!$A237),DAY('Data graphs'!$A237)),'Data Singapore'!$A$8:$A$500,0), MATCH('Data graphs'!$B$3,'Data Singapore'!$A$4:$B$4,0)),C236)</f>
        <v>24960</v>
      </c>
      <c r="D237" s="12">
        <f>_xlfn.IFNA(INDEX('Data Singapore'!$A$8:$B$500,MATCH(DATE('Data graphs'!D$4,MONTH('Data graphs'!$A237),DAY('Data graphs'!$A237)),'Data Singapore'!$A$8:$A$500,0), MATCH('Data graphs'!$B$3,'Data Singapore'!$A$4:$B$4,0)),D236)</f>
        <v>18767</v>
      </c>
      <c r="E237" s="12">
        <f>_xlfn.IFNA(INDEX('Data Singapore'!$A$8:$B$500,MATCH(DATE('Data graphs'!E$4,MONTH('Data graphs'!$A237),DAY('Data graphs'!$A237)),'Data Singapore'!$A$8:$A$500,0), MATCH('Data graphs'!$B$3,'Data Singapore'!$A$4:$B$4,0)),E236)</f>
        <v>19173</v>
      </c>
      <c r="F237" s="12">
        <f>_xlfn.IFNA(INDEX('Data Singapore'!$A$8:$B$500,MATCH(DATE('Data graphs'!F$4,MONTH('Data graphs'!$A237),DAY('Data graphs'!$A237)),'Data Singapore'!$A$8:$A$500,0), MATCH('Data graphs'!$B$3,'Data Singapore'!$A$4:$B$4,0)),F236)</f>
        <v>19115</v>
      </c>
      <c r="G237" s="12">
        <f>_xlfn.IFNA(INDEX('Data Singapore'!$A$8:$B$500,MATCH(DATE('Data graphs'!G$4,MONTH('Data graphs'!$A237),DAY('Data graphs'!$A237)),'Data Singapore'!$A$8:$A$500,0), MATCH('Data graphs'!$B$3,'Data Singapore'!$A$4:$B$4,0)),G236)</f>
        <v>19387</v>
      </c>
      <c r="H237" s="12">
        <f t="shared" si="9"/>
        <v>18767</v>
      </c>
      <c r="I237" s="12">
        <f t="shared" si="10"/>
        <v>24987</v>
      </c>
      <c r="J237" s="12">
        <f t="shared" si="11"/>
        <v>6220</v>
      </c>
    </row>
    <row r="238" spans="1:10">
      <c r="A238" s="9">
        <v>45424</v>
      </c>
      <c r="B238" s="12">
        <f>_xlfn.IFNA(INDEX('Data Singapore'!$A$8:$B$500,MATCH(DATE('Data graphs'!B$4,MONTH('Data graphs'!$A238),DAY('Data graphs'!$A238)),'Data Singapore'!$A$8:$A$500,0), MATCH('Data graphs'!$B$3,'Data Singapore'!$A$4:$B$4,0)),B237)</f>
        <v>24987</v>
      </c>
      <c r="C238" s="12">
        <f>_xlfn.IFNA(INDEX('Data Singapore'!$A$8:$B$500,MATCH(DATE('Data graphs'!C$4,MONTH('Data graphs'!$A238),DAY('Data graphs'!$A238)),'Data Singapore'!$A$8:$A$500,0), MATCH('Data graphs'!$B$3,'Data Singapore'!$A$4:$B$4,0)),C237)</f>
        <v>24960</v>
      </c>
      <c r="D238" s="12">
        <f>_xlfn.IFNA(INDEX('Data Singapore'!$A$8:$B$500,MATCH(DATE('Data graphs'!D$4,MONTH('Data graphs'!$A238),DAY('Data graphs'!$A238)),'Data Singapore'!$A$8:$A$500,0), MATCH('Data graphs'!$B$3,'Data Singapore'!$A$4:$B$4,0)),D237)</f>
        <v>18767</v>
      </c>
      <c r="E238" s="12">
        <f>_xlfn.IFNA(INDEX('Data Singapore'!$A$8:$B$500,MATCH(DATE('Data graphs'!E$4,MONTH('Data graphs'!$A238),DAY('Data graphs'!$A238)),'Data Singapore'!$A$8:$A$500,0), MATCH('Data graphs'!$B$3,'Data Singapore'!$A$4:$B$4,0)),E237)</f>
        <v>19173</v>
      </c>
      <c r="F238" s="12">
        <f>_xlfn.IFNA(INDEX('Data Singapore'!$A$8:$B$500,MATCH(DATE('Data graphs'!F$4,MONTH('Data graphs'!$A238),DAY('Data graphs'!$A238)),'Data Singapore'!$A$8:$A$500,0), MATCH('Data graphs'!$B$3,'Data Singapore'!$A$4:$B$4,0)),F237)</f>
        <v>19115</v>
      </c>
      <c r="G238" s="12">
        <f>_xlfn.IFNA(INDEX('Data Singapore'!$A$8:$B$500,MATCH(DATE('Data graphs'!G$4,MONTH('Data graphs'!$A238),DAY('Data graphs'!$A238)),'Data Singapore'!$A$8:$A$500,0), MATCH('Data graphs'!$B$3,'Data Singapore'!$A$4:$B$4,0)),G237)</f>
        <v>19387</v>
      </c>
      <c r="H238" s="12">
        <f t="shared" si="9"/>
        <v>18767</v>
      </c>
      <c r="I238" s="12">
        <f t="shared" si="10"/>
        <v>24987</v>
      </c>
      <c r="J238" s="12">
        <f t="shared" si="11"/>
        <v>6220</v>
      </c>
    </row>
    <row r="239" spans="1:10">
      <c r="A239" s="9">
        <v>45423</v>
      </c>
      <c r="B239" s="12">
        <f>_xlfn.IFNA(INDEX('Data Singapore'!$A$8:$B$500,MATCH(DATE('Data graphs'!B$4,MONTH('Data graphs'!$A239),DAY('Data graphs'!$A239)),'Data Singapore'!$A$8:$A$500,0), MATCH('Data graphs'!$B$3,'Data Singapore'!$A$4:$B$4,0)),B238)</f>
        <v>24987</v>
      </c>
      <c r="C239" s="12">
        <f>_xlfn.IFNA(INDEX('Data Singapore'!$A$8:$B$500,MATCH(DATE('Data graphs'!C$4,MONTH('Data graphs'!$A239),DAY('Data graphs'!$A239)),'Data Singapore'!$A$8:$A$500,0), MATCH('Data graphs'!$B$3,'Data Singapore'!$A$4:$B$4,0)),C238)</f>
        <v>26400</v>
      </c>
      <c r="D239" s="12">
        <f>_xlfn.IFNA(INDEX('Data Singapore'!$A$8:$B$500,MATCH(DATE('Data graphs'!D$4,MONTH('Data graphs'!$A239),DAY('Data graphs'!$A239)),'Data Singapore'!$A$8:$A$500,0), MATCH('Data graphs'!$B$3,'Data Singapore'!$A$4:$B$4,0)),D238)</f>
        <v>17456</v>
      </c>
      <c r="E239" s="12">
        <f>_xlfn.IFNA(INDEX('Data Singapore'!$A$8:$B$500,MATCH(DATE('Data graphs'!E$4,MONTH('Data graphs'!$A239),DAY('Data graphs'!$A239)),'Data Singapore'!$A$8:$A$500,0), MATCH('Data graphs'!$B$3,'Data Singapore'!$A$4:$B$4,0)),E238)</f>
        <v>19173</v>
      </c>
      <c r="F239" s="12">
        <f>_xlfn.IFNA(INDEX('Data Singapore'!$A$8:$B$500,MATCH(DATE('Data graphs'!F$4,MONTH('Data graphs'!$A239),DAY('Data graphs'!$A239)),'Data Singapore'!$A$8:$A$500,0), MATCH('Data graphs'!$B$3,'Data Singapore'!$A$4:$B$4,0)),F238)</f>
        <v>19115</v>
      </c>
      <c r="G239" s="12">
        <f>_xlfn.IFNA(INDEX('Data Singapore'!$A$8:$B$500,MATCH(DATE('Data graphs'!G$4,MONTH('Data graphs'!$A239),DAY('Data graphs'!$A239)),'Data Singapore'!$A$8:$A$500,0), MATCH('Data graphs'!$B$3,'Data Singapore'!$A$4:$B$4,0)),G238)</f>
        <v>19387</v>
      </c>
      <c r="H239" s="12">
        <f t="shared" si="9"/>
        <v>17456</v>
      </c>
      <c r="I239" s="12">
        <f t="shared" si="10"/>
        <v>26400</v>
      </c>
      <c r="J239" s="12">
        <f t="shared" si="11"/>
        <v>8944</v>
      </c>
    </row>
    <row r="240" spans="1:10">
      <c r="A240" s="9">
        <v>45422</v>
      </c>
      <c r="B240" s="12">
        <f>_xlfn.IFNA(INDEX('Data Singapore'!$A$8:$B$500,MATCH(DATE('Data graphs'!B$4,MONTH('Data graphs'!$A240),DAY('Data graphs'!$A240)),'Data Singapore'!$A$8:$A$500,0), MATCH('Data graphs'!$B$3,'Data Singapore'!$A$4:$B$4,0)),B239)</f>
        <v>24987</v>
      </c>
      <c r="C240" s="12">
        <f>_xlfn.IFNA(INDEX('Data Singapore'!$A$8:$B$500,MATCH(DATE('Data graphs'!C$4,MONTH('Data graphs'!$A240),DAY('Data graphs'!$A240)),'Data Singapore'!$A$8:$A$500,0), MATCH('Data graphs'!$B$3,'Data Singapore'!$A$4:$B$4,0)),C239)</f>
        <v>26400</v>
      </c>
      <c r="D240" s="12">
        <f>_xlfn.IFNA(INDEX('Data Singapore'!$A$8:$B$500,MATCH(DATE('Data graphs'!D$4,MONTH('Data graphs'!$A240),DAY('Data graphs'!$A240)),'Data Singapore'!$A$8:$A$500,0), MATCH('Data graphs'!$B$3,'Data Singapore'!$A$4:$B$4,0)),D239)</f>
        <v>17456</v>
      </c>
      <c r="E240" s="12">
        <f>_xlfn.IFNA(INDEX('Data Singapore'!$A$8:$B$500,MATCH(DATE('Data graphs'!E$4,MONTH('Data graphs'!$A240),DAY('Data graphs'!$A240)),'Data Singapore'!$A$8:$A$500,0), MATCH('Data graphs'!$B$3,'Data Singapore'!$A$4:$B$4,0)),E239)</f>
        <v>19194</v>
      </c>
      <c r="F240" s="12">
        <f>_xlfn.IFNA(INDEX('Data Singapore'!$A$8:$B$500,MATCH(DATE('Data graphs'!F$4,MONTH('Data graphs'!$A240),DAY('Data graphs'!$A240)),'Data Singapore'!$A$8:$A$500,0), MATCH('Data graphs'!$B$3,'Data Singapore'!$A$4:$B$4,0)),F239)</f>
        <v>19115</v>
      </c>
      <c r="G240" s="12">
        <f>_xlfn.IFNA(INDEX('Data Singapore'!$A$8:$B$500,MATCH(DATE('Data graphs'!G$4,MONTH('Data graphs'!$A240),DAY('Data graphs'!$A240)),'Data Singapore'!$A$8:$A$500,0), MATCH('Data graphs'!$B$3,'Data Singapore'!$A$4:$B$4,0)),G239)</f>
        <v>19387</v>
      </c>
      <c r="H240" s="12">
        <f t="shared" si="9"/>
        <v>17456</v>
      </c>
      <c r="I240" s="12">
        <f t="shared" si="10"/>
        <v>26400</v>
      </c>
      <c r="J240" s="12">
        <f t="shared" si="11"/>
        <v>8944</v>
      </c>
    </row>
    <row r="241" spans="1:10">
      <c r="A241" s="9">
        <v>45421</v>
      </c>
      <c r="B241" s="12">
        <f>_xlfn.IFNA(INDEX('Data Singapore'!$A$8:$B$500,MATCH(DATE('Data graphs'!B$4,MONTH('Data graphs'!$A241),DAY('Data graphs'!$A241)),'Data Singapore'!$A$8:$A$500,0), MATCH('Data graphs'!$B$3,'Data Singapore'!$A$4:$B$4,0)),B240)</f>
        <v>24987</v>
      </c>
      <c r="C241" s="12">
        <f>_xlfn.IFNA(INDEX('Data Singapore'!$A$8:$B$500,MATCH(DATE('Data graphs'!C$4,MONTH('Data graphs'!$A241),DAY('Data graphs'!$A241)),'Data Singapore'!$A$8:$A$500,0), MATCH('Data graphs'!$B$3,'Data Singapore'!$A$4:$B$4,0)),C240)</f>
        <v>26400</v>
      </c>
      <c r="D241" s="12">
        <f>_xlfn.IFNA(INDEX('Data Singapore'!$A$8:$B$500,MATCH(DATE('Data graphs'!D$4,MONTH('Data graphs'!$A241),DAY('Data graphs'!$A241)),'Data Singapore'!$A$8:$A$500,0), MATCH('Data graphs'!$B$3,'Data Singapore'!$A$4:$B$4,0)),D240)</f>
        <v>17456</v>
      </c>
      <c r="E241" s="12">
        <f>_xlfn.IFNA(INDEX('Data Singapore'!$A$8:$B$500,MATCH(DATE('Data graphs'!E$4,MONTH('Data graphs'!$A241),DAY('Data graphs'!$A241)),'Data Singapore'!$A$8:$A$500,0), MATCH('Data graphs'!$B$3,'Data Singapore'!$A$4:$B$4,0)),E240)</f>
        <v>19194</v>
      </c>
      <c r="F241" s="12">
        <f>_xlfn.IFNA(INDEX('Data Singapore'!$A$8:$B$500,MATCH(DATE('Data graphs'!F$4,MONTH('Data graphs'!$A241),DAY('Data graphs'!$A241)),'Data Singapore'!$A$8:$A$500,0), MATCH('Data graphs'!$B$3,'Data Singapore'!$A$4:$B$4,0)),F240)</f>
        <v>19115</v>
      </c>
      <c r="G241" s="12">
        <f>_xlfn.IFNA(INDEX('Data Singapore'!$A$8:$B$500,MATCH(DATE('Data graphs'!G$4,MONTH('Data graphs'!$A241),DAY('Data graphs'!$A241)),'Data Singapore'!$A$8:$A$500,0), MATCH('Data graphs'!$B$3,'Data Singapore'!$A$4:$B$4,0)),G240)</f>
        <v>19387</v>
      </c>
      <c r="H241" s="12">
        <f t="shared" si="9"/>
        <v>17456</v>
      </c>
      <c r="I241" s="12">
        <f t="shared" si="10"/>
        <v>26400</v>
      </c>
      <c r="J241" s="12">
        <f t="shared" si="11"/>
        <v>8944</v>
      </c>
    </row>
    <row r="242" spans="1:10">
      <c r="A242" s="9">
        <v>45420</v>
      </c>
      <c r="B242" s="12">
        <f>_xlfn.IFNA(INDEX('Data Singapore'!$A$8:$B$500,MATCH(DATE('Data graphs'!B$4,MONTH('Data graphs'!$A242),DAY('Data graphs'!$A242)),'Data Singapore'!$A$8:$A$500,0), MATCH('Data graphs'!$B$3,'Data Singapore'!$A$4:$B$4,0)),B241)</f>
        <v>24987</v>
      </c>
      <c r="C242" s="12">
        <f>_xlfn.IFNA(INDEX('Data Singapore'!$A$8:$B$500,MATCH(DATE('Data graphs'!C$4,MONTH('Data graphs'!$A242),DAY('Data graphs'!$A242)),'Data Singapore'!$A$8:$A$500,0), MATCH('Data graphs'!$B$3,'Data Singapore'!$A$4:$B$4,0)),C241)</f>
        <v>26400</v>
      </c>
      <c r="D242" s="12">
        <f>_xlfn.IFNA(INDEX('Data Singapore'!$A$8:$B$500,MATCH(DATE('Data graphs'!D$4,MONTH('Data graphs'!$A242),DAY('Data graphs'!$A242)),'Data Singapore'!$A$8:$A$500,0), MATCH('Data graphs'!$B$3,'Data Singapore'!$A$4:$B$4,0)),D241)</f>
        <v>17456</v>
      </c>
      <c r="E242" s="12">
        <f>_xlfn.IFNA(INDEX('Data Singapore'!$A$8:$B$500,MATCH(DATE('Data graphs'!E$4,MONTH('Data graphs'!$A242),DAY('Data graphs'!$A242)),'Data Singapore'!$A$8:$A$500,0), MATCH('Data graphs'!$B$3,'Data Singapore'!$A$4:$B$4,0)),E241)</f>
        <v>19194</v>
      </c>
      <c r="F242" s="12">
        <f>_xlfn.IFNA(INDEX('Data Singapore'!$A$8:$B$500,MATCH(DATE('Data graphs'!F$4,MONTH('Data graphs'!$A242),DAY('Data graphs'!$A242)),'Data Singapore'!$A$8:$A$500,0), MATCH('Data graphs'!$B$3,'Data Singapore'!$A$4:$B$4,0)),F241)</f>
        <v>20753</v>
      </c>
      <c r="G242" s="12">
        <f>_xlfn.IFNA(INDEX('Data Singapore'!$A$8:$B$500,MATCH(DATE('Data graphs'!G$4,MONTH('Data graphs'!$A242),DAY('Data graphs'!$A242)),'Data Singapore'!$A$8:$A$500,0), MATCH('Data graphs'!$B$3,'Data Singapore'!$A$4:$B$4,0)),G241)</f>
        <v>19387</v>
      </c>
      <c r="H242" s="12">
        <f t="shared" si="9"/>
        <v>17456</v>
      </c>
      <c r="I242" s="12">
        <f t="shared" si="10"/>
        <v>26400</v>
      </c>
      <c r="J242" s="12">
        <f t="shared" si="11"/>
        <v>8944</v>
      </c>
    </row>
    <row r="243" spans="1:10">
      <c r="A243" s="9">
        <v>45419</v>
      </c>
      <c r="B243" s="12">
        <f>_xlfn.IFNA(INDEX('Data Singapore'!$A$8:$B$500,MATCH(DATE('Data graphs'!B$4,MONTH('Data graphs'!$A243),DAY('Data graphs'!$A243)),'Data Singapore'!$A$8:$A$500,0), MATCH('Data graphs'!$B$3,'Data Singapore'!$A$4:$B$4,0)),B242)</f>
        <v>24987</v>
      </c>
      <c r="C243" s="12">
        <f>_xlfn.IFNA(INDEX('Data Singapore'!$A$8:$B$500,MATCH(DATE('Data graphs'!C$4,MONTH('Data graphs'!$A243),DAY('Data graphs'!$A243)),'Data Singapore'!$A$8:$A$500,0), MATCH('Data graphs'!$B$3,'Data Singapore'!$A$4:$B$4,0)),C242)</f>
        <v>26400</v>
      </c>
      <c r="D243" s="12">
        <f>_xlfn.IFNA(INDEX('Data Singapore'!$A$8:$B$500,MATCH(DATE('Data graphs'!D$4,MONTH('Data graphs'!$A243),DAY('Data graphs'!$A243)),'Data Singapore'!$A$8:$A$500,0), MATCH('Data graphs'!$B$3,'Data Singapore'!$A$4:$B$4,0)),D242)</f>
        <v>17456</v>
      </c>
      <c r="E243" s="12">
        <f>_xlfn.IFNA(INDEX('Data Singapore'!$A$8:$B$500,MATCH(DATE('Data graphs'!E$4,MONTH('Data graphs'!$A243),DAY('Data graphs'!$A243)),'Data Singapore'!$A$8:$A$500,0), MATCH('Data graphs'!$B$3,'Data Singapore'!$A$4:$B$4,0)),E242)</f>
        <v>19194</v>
      </c>
      <c r="F243" s="12">
        <f>_xlfn.IFNA(INDEX('Data Singapore'!$A$8:$B$500,MATCH(DATE('Data graphs'!F$4,MONTH('Data graphs'!$A243),DAY('Data graphs'!$A243)),'Data Singapore'!$A$8:$A$500,0), MATCH('Data graphs'!$B$3,'Data Singapore'!$A$4:$B$4,0)),F242)</f>
        <v>20753</v>
      </c>
      <c r="G243" s="12">
        <f>_xlfn.IFNA(INDEX('Data Singapore'!$A$8:$B$500,MATCH(DATE('Data graphs'!G$4,MONTH('Data graphs'!$A243),DAY('Data graphs'!$A243)),'Data Singapore'!$A$8:$A$500,0), MATCH('Data graphs'!$B$3,'Data Singapore'!$A$4:$B$4,0)),G242)</f>
        <v>20543</v>
      </c>
      <c r="H243" s="12">
        <f t="shared" si="9"/>
        <v>17456</v>
      </c>
      <c r="I243" s="12">
        <f t="shared" si="10"/>
        <v>26400</v>
      </c>
      <c r="J243" s="12">
        <f t="shared" si="11"/>
        <v>8944</v>
      </c>
    </row>
    <row r="244" spans="1:10">
      <c r="A244" s="9">
        <v>45418</v>
      </c>
      <c r="B244" s="12">
        <f>_xlfn.IFNA(INDEX('Data Singapore'!$A$8:$B$500,MATCH(DATE('Data graphs'!B$4,MONTH('Data graphs'!$A244),DAY('Data graphs'!$A244)),'Data Singapore'!$A$8:$A$500,0), MATCH('Data graphs'!$B$3,'Data Singapore'!$A$4:$B$4,0)),B243)</f>
        <v>24987</v>
      </c>
      <c r="C244" s="12">
        <f>_xlfn.IFNA(INDEX('Data Singapore'!$A$8:$B$500,MATCH(DATE('Data graphs'!C$4,MONTH('Data graphs'!$A244),DAY('Data graphs'!$A244)),'Data Singapore'!$A$8:$A$500,0), MATCH('Data graphs'!$B$3,'Data Singapore'!$A$4:$B$4,0)),C243)</f>
        <v>26400</v>
      </c>
      <c r="D244" s="12">
        <f>_xlfn.IFNA(INDEX('Data Singapore'!$A$8:$B$500,MATCH(DATE('Data graphs'!D$4,MONTH('Data graphs'!$A244),DAY('Data graphs'!$A244)),'Data Singapore'!$A$8:$A$500,0), MATCH('Data graphs'!$B$3,'Data Singapore'!$A$4:$B$4,0)),D243)</f>
        <v>17456</v>
      </c>
      <c r="E244" s="12">
        <f>_xlfn.IFNA(INDEX('Data Singapore'!$A$8:$B$500,MATCH(DATE('Data graphs'!E$4,MONTH('Data graphs'!$A244),DAY('Data graphs'!$A244)),'Data Singapore'!$A$8:$A$500,0), MATCH('Data graphs'!$B$3,'Data Singapore'!$A$4:$B$4,0)),E243)</f>
        <v>19194</v>
      </c>
      <c r="F244" s="12">
        <f>_xlfn.IFNA(INDEX('Data Singapore'!$A$8:$B$500,MATCH(DATE('Data graphs'!F$4,MONTH('Data graphs'!$A244),DAY('Data graphs'!$A244)),'Data Singapore'!$A$8:$A$500,0), MATCH('Data graphs'!$B$3,'Data Singapore'!$A$4:$B$4,0)),F243)</f>
        <v>20753</v>
      </c>
      <c r="G244" s="12">
        <f>_xlfn.IFNA(INDEX('Data Singapore'!$A$8:$B$500,MATCH(DATE('Data graphs'!G$4,MONTH('Data graphs'!$A244),DAY('Data graphs'!$A244)),'Data Singapore'!$A$8:$A$500,0), MATCH('Data graphs'!$B$3,'Data Singapore'!$A$4:$B$4,0)),G243)</f>
        <v>20543</v>
      </c>
      <c r="H244" s="12">
        <f t="shared" si="9"/>
        <v>17456</v>
      </c>
      <c r="I244" s="12">
        <f t="shared" si="10"/>
        <v>26400</v>
      </c>
      <c r="J244" s="12">
        <f t="shared" si="11"/>
        <v>8944</v>
      </c>
    </row>
    <row r="245" spans="1:10">
      <c r="A245" s="9">
        <v>45417</v>
      </c>
      <c r="B245" s="12">
        <f>_xlfn.IFNA(INDEX('Data Singapore'!$A$8:$B$500,MATCH(DATE('Data graphs'!B$4,MONTH('Data graphs'!$A245),DAY('Data graphs'!$A245)),'Data Singapore'!$A$8:$A$500,0), MATCH('Data graphs'!$B$3,'Data Singapore'!$A$4:$B$4,0)),B244)</f>
        <v>24136</v>
      </c>
      <c r="C245" s="12">
        <f>_xlfn.IFNA(INDEX('Data Singapore'!$A$8:$B$500,MATCH(DATE('Data graphs'!C$4,MONTH('Data graphs'!$A245),DAY('Data graphs'!$A245)),'Data Singapore'!$A$8:$A$500,0), MATCH('Data graphs'!$B$3,'Data Singapore'!$A$4:$B$4,0)),C244)</f>
        <v>27228</v>
      </c>
      <c r="D245" s="12">
        <f>_xlfn.IFNA(INDEX('Data Singapore'!$A$8:$B$500,MATCH(DATE('Data graphs'!D$4,MONTH('Data graphs'!$A245),DAY('Data graphs'!$A245)),'Data Singapore'!$A$8:$A$500,0), MATCH('Data graphs'!$B$3,'Data Singapore'!$A$4:$B$4,0)),D244)</f>
        <v>17456</v>
      </c>
      <c r="E245" s="12">
        <f>_xlfn.IFNA(INDEX('Data Singapore'!$A$8:$B$500,MATCH(DATE('Data graphs'!E$4,MONTH('Data graphs'!$A245),DAY('Data graphs'!$A245)),'Data Singapore'!$A$8:$A$500,0), MATCH('Data graphs'!$B$3,'Data Singapore'!$A$4:$B$4,0)),E244)</f>
        <v>19194</v>
      </c>
      <c r="F245" s="12">
        <f>_xlfn.IFNA(INDEX('Data Singapore'!$A$8:$B$500,MATCH(DATE('Data graphs'!F$4,MONTH('Data graphs'!$A245),DAY('Data graphs'!$A245)),'Data Singapore'!$A$8:$A$500,0), MATCH('Data graphs'!$B$3,'Data Singapore'!$A$4:$B$4,0)),F244)</f>
        <v>20753</v>
      </c>
      <c r="G245" s="12">
        <f>_xlfn.IFNA(INDEX('Data Singapore'!$A$8:$B$500,MATCH(DATE('Data graphs'!G$4,MONTH('Data graphs'!$A245),DAY('Data graphs'!$A245)),'Data Singapore'!$A$8:$A$500,0), MATCH('Data graphs'!$B$3,'Data Singapore'!$A$4:$B$4,0)),G244)</f>
        <v>20543</v>
      </c>
      <c r="H245" s="12">
        <f t="shared" si="9"/>
        <v>17456</v>
      </c>
      <c r="I245" s="12">
        <f t="shared" si="10"/>
        <v>27228</v>
      </c>
      <c r="J245" s="12">
        <f t="shared" si="11"/>
        <v>9772</v>
      </c>
    </row>
    <row r="246" spans="1:10">
      <c r="A246" s="9">
        <v>45416</v>
      </c>
      <c r="B246" s="12">
        <f>_xlfn.IFNA(INDEX('Data Singapore'!$A$8:$B$500,MATCH(DATE('Data graphs'!B$4,MONTH('Data graphs'!$A246),DAY('Data graphs'!$A246)),'Data Singapore'!$A$8:$A$500,0), MATCH('Data graphs'!$B$3,'Data Singapore'!$A$4:$B$4,0)),B245)</f>
        <v>24136</v>
      </c>
      <c r="C246" s="12">
        <f>_xlfn.IFNA(INDEX('Data Singapore'!$A$8:$B$500,MATCH(DATE('Data graphs'!C$4,MONTH('Data graphs'!$A246),DAY('Data graphs'!$A246)),'Data Singapore'!$A$8:$A$500,0), MATCH('Data graphs'!$B$3,'Data Singapore'!$A$4:$B$4,0)),C245)</f>
        <v>27228</v>
      </c>
      <c r="D246" s="12">
        <f>_xlfn.IFNA(INDEX('Data Singapore'!$A$8:$B$500,MATCH(DATE('Data graphs'!D$4,MONTH('Data graphs'!$A246),DAY('Data graphs'!$A246)),'Data Singapore'!$A$8:$A$500,0), MATCH('Data graphs'!$B$3,'Data Singapore'!$A$4:$B$4,0)),D245)</f>
        <v>20529</v>
      </c>
      <c r="E246" s="12">
        <f>_xlfn.IFNA(INDEX('Data Singapore'!$A$8:$B$500,MATCH(DATE('Data graphs'!E$4,MONTH('Data graphs'!$A246),DAY('Data graphs'!$A246)),'Data Singapore'!$A$8:$A$500,0), MATCH('Data graphs'!$B$3,'Data Singapore'!$A$4:$B$4,0)),E245)</f>
        <v>19194</v>
      </c>
      <c r="F246" s="12">
        <f>_xlfn.IFNA(INDEX('Data Singapore'!$A$8:$B$500,MATCH(DATE('Data graphs'!F$4,MONTH('Data graphs'!$A246),DAY('Data graphs'!$A246)),'Data Singapore'!$A$8:$A$500,0), MATCH('Data graphs'!$B$3,'Data Singapore'!$A$4:$B$4,0)),F245)</f>
        <v>20753</v>
      </c>
      <c r="G246" s="12">
        <f>_xlfn.IFNA(INDEX('Data Singapore'!$A$8:$B$500,MATCH(DATE('Data graphs'!G$4,MONTH('Data graphs'!$A246),DAY('Data graphs'!$A246)),'Data Singapore'!$A$8:$A$500,0), MATCH('Data graphs'!$B$3,'Data Singapore'!$A$4:$B$4,0)),G245)</f>
        <v>20543</v>
      </c>
      <c r="H246" s="12">
        <f t="shared" si="9"/>
        <v>19194</v>
      </c>
      <c r="I246" s="12">
        <f t="shared" si="10"/>
        <v>27228</v>
      </c>
      <c r="J246" s="12">
        <f t="shared" si="11"/>
        <v>8034</v>
      </c>
    </row>
    <row r="247" spans="1:10">
      <c r="A247" s="9">
        <v>45415</v>
      </c>
      <c r="B247" s="12">
        <f>_xlfn.IFNA(INDEX('Data Singapore'!$A$8:$B$500,MATCH(DATE('Data graphs'!B$4,MONTH('Data graphs'!$A247),DAY('Data graphs'!$A247)),'Data Singapore'!$A$8:$A$500,0), MATCH('Data graphs'!$B$3,'Data Singapore'!$A$4:$B$4,0)),B246)</f>
        <v>24136</v>
      </c>
      <c r="C247" s="12">
        <f>_xlfn.IFNA(INDEX('Data Singapore'!$A$8:$B$500,MATCH(DATE('Data graphs'!C$4,MONTH('Data graphs'!$A247),DAY('Data graphs'!$A247)),'Data Singapore'!$A$8:$A$500,0), MATCH('Data graphs'!$B$3,'Data Singapore'!$A$4:$B$4,0)),C246)</f>
        <v>27228</v>
      </c>
      <c r="D247" s="12">
        <f>_xlfn.IFNA(INDEX('Data Singapore'!$A$8:$B$500,MATCH(DATE('Data graphs'!D$4,MONTH('Data graphs'!$A247),DAY('Data graphs'!$A247)),'Data Singapore'!$A$8:$A$500,0), MATCH('Data graphs'!$B$3,'Data Singapore'!$A$4:$B$4,0)),D246)</f>
        <v>20529</v>
      </c>
      <c r="E247" s="12">
        <f>_xlfn.IFNA(INDEX('Data Singapore'!$A$8:$B$500,MATCH(DATE('Data graphs'!E$4,MONTH('Data graphs'!$A247),DAY('Data graphs'!$A247)),'Data Singapore'!$A$8:$A$500,0), MATCH('Data graphs'!$B$3,'Data Singapore'!$A$4:$B$4,0)),E246)</f>
        <v>20619</v>
      </c>
      <c r="F247" s="12">
        <f>_xlfn.IFNA(INDEX('Data Singapore'!$A$8:$B$500,MATCH(DATE('Data graphs'!F$4,MONTH('Data graphs'!$A247),DAY('Data graphs'!$A247)),'Data Singapore'!$A$8:$A$500,0), MATCH('Data graphs'!$B$3,'Data Singapore'!$A$4:$B$4,0)),F246)</f>
        <v>20753</v>
      </c>
      <c r="G247" s="12">
        <f>_xlfn.IFNA(INDEX('Data Singapore'!$A$8:$B$500,MATCH(DATE('Data graphs'!G$4,MONTH('Data graphs'!$A247),DAY('Data graphs'!$A247)),'Data Singapore'!$A$8:$A$500,0), MATCH('Data graphs'!$B$3,'Data Singapore'!$A$4:$B$4,0)),G246)</f>
        <v>20543</v>
      </c>
      <c r="H247" s="12">
        <f t="shared" si="9"/>
        <v>20529</v>
      </c>
      <c r="I247" s="12">
        <f t="shared" si="10"/>
        <v>27228</v>
      </c>
      <c r="J247" s="12">
        <f t="shared" si="11"/>
        <v>6699</v>
      </c>
    </row>
    <row r="248" spans="1:10">
      <c r="A248" s="9">
        <v>45414</v>
      </c>
      <c r="B248" s="12">
        <f>_xlfn.IFNA(INDEX('Data Singapore'!$A$8:$B$500,MATCH(DATE('Data graphs'!B$4,MONTH('Data graphs'!$A248),DAY('Data graphs'!$A248)),'Data Singapore'!$A$8:$A$500,0), MATCH('Data graphs'!$B$3,'Data Singapore'!$A$4:$B$4,0)),B247)</f>
        <v>24136</v>
      </c>
      <c r="C248" s="12">
        <f>_xlfn.IFNA(INDEX('Data Singapore'!$A$8:$B$500,MATCH(DATE('Data graphs'!C$4,MONTH('Data graphs'!$A248),DAY('Data graphs'!$A248)),'Data Singapore'!$A$8:$A$500,0), MATCH('Data graphs'!$B$3,'Data Singapore'!$A$4:$B$4,0)),C247)</f>
        <v>27228</v>
      </c>
      <c r="D248" s="12">
        <f>_xlfn.IFNA(INDEX('Data Singapore'!$A$8:$B$500,MATCH(DATE('Data graphs'!D$4,MONTH('Data graphs'!$A248),DAY('Data graphs'!$A248)),'Data Singapore'!$A$8:$A$500,0), MATCH('Data graphs'!$B$3,'Data Singapore'!$A$4:$B$4,0)),D247)</f>
        <v>20529</v>
      </c>
      <c r="E248" s="12">
        <f>_xlfn.IFNA(INDEX('Data Singapore'!$A$8:$B$500,MATCH(DATE('Data graphs'!E$4,MONTH('Data graphs'!$A248),DAY('Data graphs'!$A248)),'Data Singapore'!$A$8:$A$500,0), MATCH('Data graphs'!$B$3,'Data Singapore'!$A$4:$B$4,0)),E247)</f>
        <v>20619</v>
      </c>
      <c r="F248" s="12">
        <f>_xlfn.IFNA(INDEX('Data Singapore'!$A$8:$B$500,MATCH(DATE('Data graphs'!F$4,MONTH('Data graphs'!$A248),DAY('Data graphs'!$A248)),'Data Singapore'!$A$8:$A$500,0), MATCH('Data graphs'!$B$3,'Data Singapore'!$A$4:$B$4,0)),F247)</f>
        <v>20753</v>
      </c>
      <c r="G248" s="12">
        <f>_xlfn.IFNA(INDEX('Data Singapore'!$A$8:$B$500,MATCH(DATE('Data graphs'!G$4,MONTH('Data graphs'!$A248),DAY('Data graphs'!$A248)),'Data Singapore'!$A$8:$A$500,0), MATCH('Data graphs'!$B$3,'Data Singapore'!$A$4:$B$4,0)),G247)</f>
        <v>20543</v>
      </c>
      <c r="H248" s="12">
        <f t="shared" si="9"/>
        <v>20529</v>
      </c>
      <c r="I248" s="12">
        <f t="shared" si="10"/>
        <v>27228</v>
      </c>
      <c r="J248" s="12">
        <f t="shared" si="11"/>
        <v>6699</v>
      </c>
    </row>
    <row r="249" spans="1:10">
      <c r="A249" s="9">
        <v>45413</v>
      </c>
      <c r="B249" s="12">
        <f>_xlfn.IFNA(INDEX('Data Singapore'!$A$8:$B$500,MATCH(DATE('Data graphs'!B$4,MONTH('Data graphs'!$A249),DAY('Data graphs'!$A249)),'Data Singapore'!$A$8:$A$500,0), MATCH('Data graphs'!$B$3,'Data Singapore'!$A$4:$B$4,0)),B248)</f>
        <v>24136</v>
      </c>
      <c r="C249" s="12">
        <f>_xlfn.IFNA(INDEX('Data Singapore'!$A$8:$B$500,MATCH(DATE('Data graphs'!C$4,MONTH('Data graphs'!$A249),DAY('Data graphs'!$A249)),'Data Singapore'!$A$8:$A$500,0), MATCH('Data graphs'!$B$3,'Data Singapore'!$A$4:$B$4,0)),C248)</f>
        <v>27228</v>
      </c>
      <c r="D249" s="12">
        <f>_xlfn.IFNA(INDEX('Data Singapore'!$A$8:$B$500,MATCH(DATE('Data graphs'!D$4,MONTH('Data graphs'!$A249),DAY('Data graphs'!$A249)),'Data Singapore'!$A$8:$A$500,0), MATCH('Data graphs'!$B$3,'Data Singapore'!$A$4:$B$4,0)),D248)</f>
        <v>20529</v>
      </c>
      <c r="E249" s="12">
        <f>_xlfn.IFNA(INDEX('Data Singapore'!$A$8:$B$500,MATCH(DATE('Data graphs'!E$4,MONTH('Data graphs'!$A249),DAY('Data graphs'!$A249)),'Data Singapore'!$A$8:$A$500,0), MATCH('Data graphs'!$B$3,'Data Singapore'!$A$4:$B$4,0)),E248)</f>
        <v>20619</v>
      </c>
      <c r="F249" s="12">
        <f>_xlfn.IFNA(INDEX('Data Singapore'!$A$8:$B$500,MATCH(DATE('Data graphs'!F$4,MONTH('Data graphs'!$A249),DAY('Data graphs'!$A249)),'Data Singapore'!$A$8:$A$500,0), MATCH('Data graphs'!$B$3,'Data Singapore'!$A$4:$B$4,0)),F248)</f>
        <v>17827</v>
      </c>
      <c r="G249" s="12">
        <f>_xlfn.IFNA(INDEX('Data Singapore'!$A$8:$B$500,MATCH(DATE('Data graphs'!G$4,MONTH('Data graphs'!$A249),DAY('Data graphs'!$A249)),'Data Singapore'!$A$8:$A$500,0), MATCH('Data graphs'!$B$3,'Data Singapore'!$A$4:$B$4,0)),G248)</f>
        <v>20543</v>
      </c>
      <c r="H249" s="12">
        <f t="shared" si="9"/>
        <v>17827</v>
      </c>
      <c r="I249" s="12">
        <f t="shared" si="10"/>
        <v>27228</v>
      </c>
      <c r="J249" s="12">
        <f t="shared" si="11"/>
        <v>9401</v>
      </c>
    </row>
    <row r="250" spans="1:10">
      <c r="A250" s="9">
        <v>45412</v>
      </c>
      <c r="B250" s="12">
        <f>_xlfn.IFNA(INDEX('Data Singapore'!$A$8:$B$500,MATCH(DATE('Data graphs'!B$4,MONTH('Data graphs'!$A250),DAY('Data graphs'!$A250)),'Data Singapore'!$A$8:$A$500,0), MATCH('Data graphs'!$B$3,'Data Singapore'!$A$4:$B$4,0)),B249)</f>
        <v>24136</v>
      </c>
      <c r="C250" s="12">
        <f>_xlfn.IFNA(INDEX('Data Singapore'!$A$8:$B$500,MATCH(DATE('Data graphs'!C$4,MONTH('Data graphs'!$A250),DAY('Data graphs'!$A250)),'Data Singapore'!$A$8:$A$500,0), MATCH('Data graphs'!$B$3,'Data Singapore'!$A$4:$B$4,0)),C249)</f>
        <v>27228</v>
      </c>
      <c r="D250" s="12">
        <f>_xlfn.IFNA(INDEX('Data Singapore'!$A$8:$B$500,MATCH(DATE('Data graphs'!D$4,MONTH('Data graphs'!$A250),DAY('Data graphs'!$A250)),'Data Singapore'!$A$8:$A$500,0), MATCH('Data graphs'!$B$3,'Data Singapore'!$A$4:$B$4,0)),D249)</f>
        <v>20529</v>
      </c>
      <c r="E250" s="12">
        <f>_xlfn.IFNA(INDEX('Data Singapore'!$A$8:$B$500,MATCH(DATE('Data graphs'!E$4,MONTH('Data graphs'!$A250),DAY('Data graphs'!$A250)),'Data Singapore'!$A$8:$A$500,0), MATCH('Data graphs'!$B$3,'Data Singapore'!$A$4:$B$4,0)),E249)</f>
        <v>20619</v>
      </c>
      <c r="F250" s="12">
        <f>_xlfn.IFNA(INDEX('Data Singapore'!$A$8:$B$500,MATCH(DATE('Data graphs'!F$4,MONTH('Data graphs'!$A250),DAY('Data graphs'!$A250)),'Data Singapore'!$A$8:$A$500,0), MATCH('Data graphs'!$B$3,'Data Singapore'!$A$4:$B$4,0)),F249)</f>
        <v>17827</v>
      </c>
      <c r="G250" s="12">
        <f>_xlfn.IFNA(INDEX('Data Singapore'!$A$8:$B$500,MATCH(DATE('Data graphs'!G$4,MONTH('Data graphs'!$A250),DAY('Data graphs'!$A250)),'Data Singapore'!$A$8:$A$500,0), MATCH('Data graphs'!$B$3,'Data Singapore'!$A$4:$B$4,0)),G249)</f>
        <v>22474</v>
      </c>
      <c r="H250" s="12">
        <f t="shared" si="9"/>
        <v>17827</v>
      </c>
      <c r="I250" s="12">
        <f t="shared" si="10"/>
        <v>27228</v>
      </c>
      <c r="J250" s="12">
        <f t="shared" si="11"/>
        <v>9401</v>
      </c>
    </row>
    <row r="251" spans="1:10">
      <c r="A251" s="9">
        <v>45411</v>
      </c>
      <c r="B251" s="12">
        <f>_xlfn.IFNA(INDEX('Data Singapore'!$A$8:$B$500,MATCH(DATE('Data graphs'!B$4,MONTH('Data graphs'!$A251),DAY('Data graphs'!$A251)),'Data Singapore'!$A$8:$A$500,0), MATCH('Data graphs'!$B$3,'Data Singapore'!$A$4:$B$4,0)),B250)</f>
        <v>22204</v>
      </c>
      <c r="C251" s="12">
        <f>_xlfn.IFNA(INDEX('Data Singapore'!$A$8:$B$500,MATCH(DATE('Data graphs'!C$4,MONTH('Data graphs'!$A251),DAY('Data graphs'!$A251)),'Data Singapore'!$A$8:$A$500,0), MATCH('Data graphs'!$B$3,'Data Singapore'!$A$4:$B$4,0)),C250)</f>
        <v>27228</v>
      </c>
      <c r="D251" s="12">
        <f>_xlfn.IFNA(INDEX('Data Singapore'!$A$8:$B$500,MATCH(DATE('Data graphs'!D$4,MONTH('Data graphs'!$A251),DAY('Data graphs'!$A251)),'Data Singapore'!$A$8:$A$500,0), MATCH('Data graphs'!$B$3,'Data Singapore'!$A$4:$B$4,0)),D250)</f>
        <v>20529</v>
      </c>
      <c r="E251" s="12">
        <f>_xlfn.IFNA(INDEX('Data Singapore'!$A$8:$B$500,MATCH(DATE('Data graphs'!E$4,MONTH('Data graphs'!$A251),DAY('Data graphs'!$A251)),'Data Singapore'!$A$8:$A$500,0), MATCH('Data graphs'!$B$3,'Data Singapore'!$A$4:$B$4,0)),E250)</f>
        <v>20619</v>
      </c>
      <c r="F251" s="12">
        <f>_xlfn.IFNA(INDEX('Data Singapore'!$A$8:$B$500,MATCH(DATE('Data graphs'!F$4,MONTH('Data graphs'!$A251),DAY('Data graphs'!$A251)),'Data Singapore'!$A$8:$A$500,0), MATCH('Data graphs'!$B$3,'Data Singapore'!$A$4:$B$4,0)),F250)</f>
        <v>17827</v>
      </c>
      <c r="G251" s="12">
        <f>_xlfn.IFNA(INDEX('Data Singapore'!$A$8:$B$500,MATCH(DATE('Data graphs'!G$4,MONTH('Data graphs'!$A251),DAY('Data graphs'!$A251)),'Data Singapore'!$A$8:$A$500,0), MATCH('Data graphs'!$B$3,'Data Singapore'!$A$4:$B$4,0)),G250)</f>
        <v>22474</v>
      </c>
      <c r="H251" s="12">
        <f t="shared" si="9"/>
        <v>17827</v>
      </c>
      <c r="I251" s="12">
        <f t="shared" si="10"/>
        <v>27228</v>
      </c>
      <c r="J251" s="12">
        <f t="shared" si="11"/>
        <v>9401</v>
      </c>
    </row>
    <row r="252" spans="1:10">
      <c r="A252" s="9">
        <v>45410</v>
      </c>
      <c r="B252" s="12">
        <f>_xlfn.IFNA(INDEX('Data Singapore'!$A$8:$B$500,MATCH(DATE('Data graphs'!B$4,MONTH('Data graphs'!$A252),DAY('Data graphs'!$A252)),'Data Singapore'!$A$8:$A$500,0), MATCH('Data graphs'!$B$3,'Data Singapore'!$A$4:$B$4,0)),B251)</f>
        <v>22204</v>
      </c>
      <c r="C252" s="12">
        <f>_xlfn.IFNA(INDEX('Data Singapore'!$A$8:$B$500,MATCH(DATE('Data graphs'!C$4,MONTH('Data graphs'!$A252),DAY('Data graphs'!$A252)),'Data Singapore'!$A$8:$A$500,0), MATCH('Data graphs'!$B$3,'Data Singapore'!$A$4:$B$4,0)),C251)</f>
        <v>24559</v>
      </c>
      <c r="D252" s="12">
        <f>_xlfn.IFNA(INDEX('Data Singapore'!$A$8:$B$500,MATCH(DATE('Data graphs'!D$4,MONTH('Data graphs'!$A252),DAY('Data graphs'!$A252)),'Data Singapore'!$A$8:$A$500,0), MATCH('Data graphs'!$B$3,'Data Singapore'!$A$4:$B$4,0)),D251)</f>
        <v>20529</v>
      </c>
      <c r="E252" s="12">
        <f>_xlfn.IFNA(INDEX('Data Singapore'!$A$8:$B$500,MATCH(DATE('Data graphs'!E$4,MONTH('Data graphs'!$A252),DAY('Data graphs'!$A252)),'Data Singapore'!$A$8:$A$500,0), MATCH('Data graphs'!$B$3,'Data Singapore'!$A$4:$B$4,0)),E251)</f>
        <v>20619</v>
      </c>
      <c r="F252" s="12">
        <f>_xlfn.IFNA(INDEX('Data Singapore'!$A$8:$B$500,MATCH(DATE('Data graphs'!F$4,MONTH('Data graphs'!$A252),DAY('Data graphs'!$A252)),'Data Singapore'!$A$8:$A$500,0), MATCH('Data graphs'!$B$3,'Data Singapore'!$A$4:$B$4,0)),F251)</f>
        <v>17827</v>
      </c>
      <c r="G252" s="12">
        <f>_xlfn.IFNA(INDEX('Data Singapore'!$A$8:$B$500,MATCH(DATE('Data graphs'!G$4,MONTH('Data graphs'!$A252),DAY('Data graphs'!$A252)),'Data Singapore'!$A$8:$A$500,0), MATCH('Data graphs'!$B$3,'Data Singapore'!$A$4:$B$4,0)),G251)</f>
        <v>22474</v>
      </c>
      <c r="H252" s="12">
        <f t="shared" si="9"/>
        <v>17827</v>
      </c>
      <c r="I252" s="12">
        <f t="shared" si="10"/>
        <v>24559</v>
      </c>
      <c r="J252" s="12">
        <f t="shared" si="11"/>
        <v>6732</v>
      </c>
    </row>
    <row r="253" spans="1:10">
      <c r="A253" s="9">
        <v>45409</v>
      </c>
      <c r="B253" s="12">
        <f>_xlfn.IFNA(INDEX('Data Singapore'!$A$8:$B$500,MATCH(DATE('Data graphs'!B$4,MONTH('Data graphs'!$A253),DAY('Data graphs'!$A253)),'Data Singapore'!$A$8:$A$500,0), MATCH('Data graphs'!$B$3,'Data Singapore'!$A$4:$B$4,0)),B252)</f>
        <v>22204</v>
      </c>
      <c r="C253" s="12">
        <f>_xlfn.IFNA(INDEX('Data Singapore'!$A$8:$B$500,MATCH(DATE('Data graphs'!C$4,MONTH('Data graphs'!$A253),DAY('Data graphs'!$A253)),'Data Singapore'!$A$8:$A$500,0), MATCH('Data graphs'!$B$3,'Data Singapore'!$A$4:$B$4,0)),C252)</f>
        <v>24559</v>
      </c>
      <c r="D253" s="12">
        <f>_xlfn.IFNA(INDEX('Data Singapore'!$A$8:$B$500,MATCH(DATE('Data graphs'!D$4,MONTH('Data graphs'!$A253),DAY('Data graphs'!$A253)),'Data Singapore'!$A$8:$A$500,0), MATCH('Data graphs'!$B$3,'Data Singapore'!$A$4:$B$4,0)),D252)</f>
        <v>19144</v>
      </c>
      <c r="E253" s="12">
        <f>_xlfn.IFNA(INDEX('Data Singapore'!$A$8:$B$500,MATCH(DATE('Data graphs'!E$4,MONTH('Data graphs'!$A253),DAY('Data graphs'!$A253)),'Data Singapore'!$A$8:$A$500,0), MATCH('Data graphs'!$B$3,'Data Singapore'!$A$4:$B$4,0)),E252)</f>
        <v>20619</v>
      </c>
      <c r="F253" s="12">
        <f>_xlfn.IFNA(INDEX('Data Singapore'!$A$8:$B$500,MATCH(DATE('Data graphs'!F$4,MONTH('Data graphs'!$A253),DAY('Data graphs'!$A253)),'Data Singapore'!$A$8:$A$500,0), MATCH('Data graphs'!$B$3,'Data Singapore'!$A$4:$B$4,0)),F252)</f>
        <v>17827</v>
      </c>
      <c r="G253" s="12">
        <f>_xlfn.IFNA(INDEX('Data Singapore'!$A$8:$B$500,MATCH(DATE('Data graphs'!G$4,MONTH('Data graphs'!$A253),DAY('Data graphs'!$A253)),'Data Singapore'!$A$8:$A$500,0), MATCH('Data graphs'!$B$3,'Data Singapore'!$A$4:$B$4,0)),G252)</f>
        <v>22474</v>
      </c>
      <c r="H253" s="12">
        <f t="shared" si="9"/>
        <v>17827</v>
      </c>
      <c r="I253" s="12">
        <f t="shared" si="10"/>
        <v>24559</v>
      </c>
      <c r="J253" s="12">
        <f t="shared" si="11"/>
        <v>6732</v>
      </c>
    </row>
    <row r="254" spans="1:10">
      <c r="A254" s="9">
        <v>45408</v>
      </c>
      <c r="B254" s="12">
        <f>_xlfn.IFNA(INDEX('Data Singapore'!$A$8:$B$500,MATCH(DATE('Data graphs'!B$4,MONTH('Data graphs'!$A254),DAY('Data graphs'!$A254)),'Data Singapore'!$A$8:$A$500,0), MATCH('Data graphs'!$B$3,'Data Singapore'!$A$4:$B$4,0)),B253)</f>
        <v>22204</v>
      </c>
      <c r="C254" s="12">
        <f>_xlfn.IFNA(INDEX('Data Singapore'!$A$8:$B$500,MATCH(DATE('Data graphs'!C$4,MONTH('Data graphs'!$A254),DAY('Data graphs'!$A254)),'Data Singapore'!$A$8:$A$500,0), MATCH('Data graphs'!$B$3,'Data Singapore'!$A$4:$B$4,0)),C253)</f>
        <v>24559</v>
      </c>
      <c r="D254" s="12">
        <f>_xlfn.IFNA(INDEX('Data Singapore'!$A$8:$B$500,MATCH(DATE('Data graphs'!D$4,MONTH('Data graphs'!$A254),DAY('Data graphs'!$A254)),'Data Singapore'!$A$8:$A$500,0), MATCH('Data graphs'!$B$3,'Data Singapore'!$A$4:$B$4,0)),D253)</f>
        <v>19144</v>
      </c>
      <c r="E254" s="12">
        <f>_xlfn.IFNA(INDEX('Data Singapore'!$A$8:$B$500,MATCH(DATE('Data graphs'!E$4,MONTH('Data graphs'!$A254),DAY('Data graphs'!$A254)),'Data Singapore'!$A$8:$A$500,0), MATCH('Data graphs'!$B$3,'Data Singapore'!$A$4:$B$4,0)),E253)</f>
        <v>23060</v>
      </c>
      <c r="F254" s="12">
        <f>_xlfn.IFNA(INDEX('Data Singapore'!$A$8:$B$500,MATCH(DATE('Data graphs'!F$4,MONTH('Data graphs'!$A254),DAY('Data graphs'!$A254)),'Data Singapore'!$A$8:$A$500,0), MATCH('Data graphs'!$B$3,'Data Singapore'!$A$4:$B$4,0)),F253)</f>
        <v>17827</v>
      </c>
      <c r="G254" s="12">
        <f>_xlfn.IFNA(INDEX('Data Singapore'!$A$8:$B$500,MATCH(DATE('Data graphs'!G$4,MONTH('Data graphs'!$A254),DAY('Data graphs'!$A254)),'Data Singapore'!$A$8:$A$500,0), MATCH('Data graphs'!$B$3,'Data Singapore'!$A$4:$B$4,0)),G253)</f>
        <v>22474</v>
      </c>
      <c r="H254" s="12">
        <f t="shared" si="9"/>
        <v>17827</v>
      </c>
      <c r="I254" s="12">
        <f t="shared" si="10"/>
        <v>24559</v>
      </c>
      <c r="J254" s="12">
        <f t="shared" si="11"/>
        <v>6732</v>
      </c>
    </row>
    <row r="255" spans="1:10">
      <c r="A255" s="9">
        <v>45407</v>
      </c>
      <c r="B255" s="12">
        <f>_xlfn.IFNA(INDEX('Data Singapore'!$A$8:$B$500,MATCH(DATE('Data graphs'!B$4,MONTH('Data graphs'!$A255),DAY('Data graphs'!$A255)),'Data Singapore'!$A$8:$A$500,0), MATCH('Data graphs'!$B$3,'Data Singapore'!$A$4:$B$4,0)),B254)</f>
        <v>22204</v>
      </c>
      <c r="C255" s="12">
        <f>_xlfn.IFNA(INDEX('Data Singapore'!$A$8:$B$500,MATCH(DATE('Data graphs'!C$4,MONTH('Data graphs'!$A255),DAY('Data graphs'!$A255)),'Data Singapore'!$A$8:$A$500,0), MATCH('Data graphs'!$B$3,'Data Singapore'!$A$4:$B$4,0)),C254)</f>
        <v>24559</v>
      </c>
      <c r="D255" s="12">
        <f>_xlfn.IFNA(INDEX('Data Singapore'!$A$8:$B$500,MATCH(DATE('Data graphs'!D$4,MONTH('Data graphs'!$A255),DAY('Data graphs'!$A255)),'Data Singapore'!$A$8:$A$500,0), MATCH('Data graphs'!$B$3,'Data Singapore'!$A$4:$B$4,0)),D254)</f>
        <v>19144</v>
      </c>
      <c r="E255" s="12">
        <f>_xlfn.IFNA(INDEX('Data Singapore'!$A$8:$B$500,MATCH(DATE('Data graphs'!E$4,MONTH('Data graphs'!$A255),DAY('Data graphs'!$A255)),'Data Singapore'!$A$8:$A$500,0), MATCH('Data graphs'!$B$3,'Data Singapore'!$A$4:$B$4,0)),E254)</f>
        <v>23060</v>
      </c>
      <c r="F255" s="12">
        <f>_xlfn.IFNA(INDEX('Data Singapore'!$A$8:$B$500,MATCH(DATE('Data graphs'!F$4,MONTH('Data graphs'!$A255),DAY('Data graphs'!$A255)),'Data Singapore'!$A$8:$A$500,0), MATCH('Data graphs'!$B$3,'Data Singapore'!$A$4:$B$4,0)),F254)</f>
        <v>17827</v>
      </c>
      <c r="G255" s="12">
        <f>_xlfn.IFNA(INDEX('Data Singapore'!$A$8:$B$500,MATCH(DATE('Data graphs'!G$4,MONTH('Data graphs'!$A255),DAY('Data graphs'!$A255)),'Data Singapore'!$A$8:$A$500,0), MATCH('Data graphs'!$B$3,'Data Singapore'!$A$4:$B$4,0)),G254)</f>
        <v>22474</v>
      </c>
      <c r="H255" s="12">
        <f t="shared" si="9"/>
        <v>17827</v>
      </c>
      <c r="I255" s="12">
        <f t="shared" si="10"/>
        <v>24559</v>
      </c>
      <c r="J255" s="12">
        <f t="shared" si="11"/>
        <v>6732</v>
      </c>
    </row>
    <row r="256" spans="1:10">
      <c r="A256" s="9">
        <v>45406</v>
      </c>
      <c r="B256" s="12">
        <f>_xlfn.IFNA(INDEX('Data Singapore'!$A$8:$B$500,MATCH(DATE('Data graphs'!B$4,MONTH('Data graphs'!$A256),DAY('Data graphs'!$A256)),'Data Singapore'!$A$8:$A$500,0), MATCH('Data graphs'!$B$3,'Data Singapore'!$A$4:$B$4,0)),B255)</f>
        <v>22204</v>
      </c>
      <c r="C256" s="12">
        <f>_xlfn.IFNA(INDEX('Data Singapore'!$A$8:$B$500,MATCH(DATE('Data graphs'!C$4,MONTH('Data graphs'!$A256),DAY('Data graphs'!$A256)),'Data Singapore'!$A$8:$A$500,0), MATCH('Data graphs'!$B$3,'Data Singapore'!$A$4:$B$4,0)),C255)</f>
        <v>24559</v>
      </c>
      <c r="D256" s="12">
        <f>_xlfn.IFNA(INDEX('Data Singapore'!$A$8:$B$500,MATCH(DATE('Data graphs'!D$4,MONTH('Data graphs'!$A256),DAY('Data graphs'!$A256)),'Data Singapore'!$A$8:$A$500,0), MATCH('Data graphs'!$B$3,'Data Singapore'!$A$4:$B$4,0)),D255)</f>
        <v>19144</v>
      </c>
      <c r="E256" s="12">
        <f>_xlfn.IFNA(INDEX('Data Singapore'!$A$8:$B$500,MATCH(DATE('Data graphs'!E$4,MONTH('Data graphs'!$A256),DAY('Data graphs'!$A256)),'Data Singapore'!$A$8:$A$500,0), MATCH('Data graphs'!$B$3,'Data Singapore'!$A$4:$B$4,0)),E255)</f>
        <v>23060</v>
      </c>
      <c r="F256" s="12">
        <f>_xlfn.IFNA(INDEX('Data Singapore'!$A$8:$B$500,MATCH(DATE('Data graphs'!F$4,MONTH('Data graphs'!$A256),DAY('Data graphs'!$A256)),'Data Singapore'!$A$8:$A$500,0), MATCH('Data graphs'!$B$3,'Data Singapore'!$A$4:$B$4,0)),F255)</f>
        <v>18942</v>
      </c>
      <c r="G256" s="12">
        <f>_xlfn.IFNA(INDEX('Data Singapore'!$A$8:$B$500,MATCH(DATE('Data graphs'!G$4,MONTH('Data graphs'!$A256),DAY('Data graphs'!$A256)),'Data Singapore'!$A$8:$A$500,0), MATCH('Data graphs'!$B$3,'Data Singapore'!$A$4:$B$4,0)),G255)</f>
        <v>22474</v>
      </c>
      <c r="H256" s="12">
        <f t="shared" si="9"/>
        <v>18942</v>
      </c>
      <c r="I256" s="12">
        <f t="shared" si="10"/>
        <v>24559</v>
      </c>
      <c r="J256" s="12">
        <f t="shared" si="11"/>
        <v>5617</v>
      </c>
    </row>
    <row r="257" spans="1:10">
      <c r="A257" s="9">
        <v>45405</v>
      </c>
      <c r="B257" s="12">
        <f>_xlfn.IFNA(INDEX('Data Singapore'!$A$8:$B$500,MATCH(DATE('Data graphs'!B$4,MONTH('Data graphs'!$A257),DAY('Data graphs'!$A257)),'Data Singapore'!$A$8:$A$500,0), MATCH('Data graphs'!$B$3,'Data Singapore'!$A$4:$B$4,0)),B256)</f>
        <v>22204</v>
      </c>
      <c r="C257" s="12">
        <f>_xlfn.IFNA(INDEX('Data Singapore'!$A$8:$B$500,MATCH(DATE('Data graphs'!C$4,MONTH('Data graphs'!$A257),DAY('Data graphs'!$A257)),'Data Singapore'!$A$8:$A$500,0), MATCH('Data graphs'!$B$3,'Data Singapore'!$A$4:$B$4,0)),C256)</f>
        <v>24559</v>
      </c>
      <c r="D257" s="12">
        <f>_xlfn.IFNA(INDEX('Data Singapore'!$A$8:$B$500,MATCH(DATE('Data graphs'!D$4,MONTH('Data graphs'!$A257),DAY('Data graphs'!$A257)),'Data Singapore'!$A$8:$A$500,0), MATCH('Data graphs'!$B$3,'Data Singapore'!$A$4:$B$4,0)),D256)</f>
        <v>19144</v>
      </c>
      <c r="E257" s="12">
        <f>_xlfn.IFNA(INDEX('Data Singapore'!$A$8:$B$500,MATCH(DATE('Data graphs'!E$4,MONTH('Data graphs'!$A257),DAY('Data graphs'!$A257)),'Data Singapore'!$A$8:$A$500,0), MATCH('Data graphs'!$B$3,'Data Singapore'!$A$4:$B$4,0)),E256)</f>
        <v>23060</v>
      </c>
      <c r="F257" s="12">
        <f>_xlfn.IFNA(INDEX('Data Singapore'!$A$8:$B$500,MATCH(DATE('Data graphs'!F$4,MONTH('Data graphs'!$A257),DAY('Data graphs'!$A257)),'Data Singapore'!$A$8:$A$500,0), MATCH('Data graphs'!$B$3,'Data Singapore'!$A$4:$B$4,0)),F256)</f>
        <v>18942</v>
      </c>
      <c r="G257" s="12">
        <f>_xlfn.IFNA(INDEX('Data Singapore'!$A$8:$B$500,MATCH(DATE('Data graphs'!G$4,MONTH('Data graphs'!$A257),DAY('Data graphs'!$A257)),'Data Singapore'!$A$8:$A$500,0), MATCH('Data graphs'!$B$3,'Data Singapore'!$A$4:$B$4,0)),G256)</f>
        <v>24126</v>
      </c>
      <c r="H257" s="12">
        <f t="shared" si="9"/>
        <v>18942</v>
      </c>
      <c r="I257" s="12">
        <f t="shared" si="10"/>
        <v>24559</v>
      </c>
      <c r="J257" s="12">
        <f t="shared" si="11"/>
        <v>5617</v>
      </c>
    </row>
    <row r="258" spans="1:10">
      <c r="A258" s="9">
        <v>45404</v>
      </c>
      <c r="B258" s="12">
        <f>_xlfn.IFNA(INDEX('Data Singapore'!$A$8:$B$500,MATCH(DATE('Data graphs'!B$4,MONTH('Data graphs'!$A258),DAY('Data graphs'!$A258)),'Data Singapore'!$A$8:$A$500,0), MATCH('Data graphs'!$B$3,'Data Singapore'!$A$4:$B$4,0)),B257)</f>
        <v>22329</v>
      </c>
      <c r="C258" s="12">
        <f>_xlfn.IFNA(INDEX('Data Singapore'!$A$8:$B$500,MATCH(DATE('Data graphs'!C$4,MONTH('Data graphs'!$A258),DAY('Data graphs'!$A258)),'Data Singapore'!$A$8:$A$500,0), MATCH('Data graphs'!$B$3,'Data Singapore'!$A$4:$B$4,0)),C257)</f>
        <v>24559</v>
      </c>
      <c r="D258" s="12">
        <f>_xlfn.IFNA(INDEX('Data Singapore'!$A$8:$B$500,MATCH(DATE('Data graphs'!D$4,MONTH('Data graphs'!$A258),DAY('Data graphs'!$A258)),'Data Singapore'!$A$8:$A$500,0), MATCH('Data graphs'!$B$3,'Data Singapore'!$A$4:$B$4,0)),D257)</f>
        <v>19144</v>
      </c>
      <c r="E258" s="12">
        <f>_xlfn.IFNA(INDEX('Data Singapore'!$A$8:$B$500,MATCH(DATE('Data graphs'!E$4,MONTH('Data graphs'!$A258),DAY('Data graphs'!$A258)),'Data Singapore'!$A$8:$A$500,0), MATCH('Data graphs'!$B$3,'Data Singapore'!$A$4:$B$4,0)),E257)</f>
        <v>23060</v>
      </c>
      <c r="F258" s="12">
        <f>_xlfn.IFNA(INDEX('Data Singapore'!$A$8:$B$500,MATCH(DATE('Data graphs'!F$4,MONTH('Data graphs'!$A258),DAY('Data graphs'!$A258)),'Data Singapore'!$A$8:$A$500,0), MATCH('Data graphs'!$B$3,'Data Singapore'!$A$4:$B$4,0)),F257)</f>
        <v>18942</v>
      </c>
      <c r="G258" s="12">
        <f>_xlfn.IFNA(INDEX('Data Singapore'!$A$8:$B$500,MATCH(DATE('Data graphs'!G$4,MONTH('Data graphs'!$A258),DAY('Data graphs'!$A258)),'Data Singapore'!$A$8:$A$500,0), MATCH('Data graphs'!$B$3,'Data Singapore'!$A$4:$B$4,0)),G257)</f>
        <v>24126</v>
      </c>
      <c r="H258" s="12">
        <f t="shared" si="9"/>
        <v>18942</v>
      </c>
      <c r="I258" s="12">
        <f t="shared" si="10"/>
        <v>24559</v>
      </c>
      <c r="J258" s="12">
        <f t="shared" si="11"/>
        <v>5617</v>
      </c>
    </row>
    <row r="259" spans="1:10">
      <c r="A259" s="9">
        <v>45403</v>
      </c>
      <c r="B259" s="12">
        <f>_xlfn.IFNA(INDEX('Data Singapore'!$A$8:$B$500,MATCH(DATE('Data graphs'!B$4,MONTH('Data graphs'!$A259),DAY('Data graphs'!$A259)),'Data Singapore'!$A$8:$A$500,0), MATCH('Data graphs'!$B$3,'Data Singapore'!$A$4:$B$4,0)),B258)</f>
        <v>22329</v>
      </c>
      <c r="C259" s="12">
        <f>_xlfn.IFNA(INDEX('Data Singapore'!$A$8:$B$500,MATCH(DATE('Data graphs'!C$4,MONTH('Data graphs'!$A259),DAY('Data graphs'!$A259)),'Data Singapore'!$A$8:$A$500,0), MATCH('Data graphs'!$B$3,'Data Singapore'!$A$4:$B$4,0)),C258)</f>
        <v>24813</v>
      </c>
      <c r="D259" s="12">
        <f>_xlfn.IFNA(INDEX('Data Singapore'!$A$8:$B$500,MATCH(DATE('Data graphs'!D$4,MONTH('Data graphs'!$A259),DAY('Data graphs'!$A259)),'Data Singapore'!$A$8:$A$500,0), MATCH('Data graphs'!$B$3,'Data Singapore'!$A$4:$B$4,0)),D258)</f>
        <v>19144</v>
      </c>
      <c r="E259" s="12">
        <f>_xlfn.IFNA(INDEX('Data Singapore'!$A$8:$B$500,MATCH(DATE('Data graphs'!E$4,MONTH('Data graphs'!$A259),DAY('Data graphs'!$A259)),'Data Singapore'!$A$8:$A$500,0), MATCH('Data graphs'!$B$3,'Data Singapore'!$A$4:$B$4,0)),E258)</f>
        <v>23060</v>
      </c>
      <c r="F259" s="12">
        <f>_xlfn.IFNA(INDEX('Data Singapore'!$A$8:$B$500,MATCH(DATE('Data graphs'!F$4,MONTH('Data graphs'!$A259),DAY('Data graphs'!$A259)),'Data Singapore'!$A$8:$A$500,0), MATCH('Data graphs'!$B$3,'Data Singapore'!$A$4:$B$4,0)),F258)</f>
        <v>18942</v>
      </c>
      <c r="G259" s="12">
        <f>_xlfn.IFNA(INDEX('Data Singapore'!$A$8:$B$500,MATCH(DATE('Data graphs'!G$4,MONTH('Data graphs'!$A259),DAY('Data graphs'!$A259)),'Data Singapore'!$A$8:$A$500,0), MATCH('Data graphs'!$B$3,'Data Singapore'!$A$4:$B$4,0)),G258)</f>
        <v>24126</v>
      </c>
      <c r="H259" s="12">
        <f t="shared" si="9"/>
        <v>18942</v>
      </c>
      <c r="I259" s="12">
        <f t="shared" si="10"/>
        <v>24813</v>
      </c>
      <c r="J259" s="12">
        <f t="shared" si="11"/>
        <v>5871</v>
      </c>
    </row>
    <row r="260" spans="1:10">
      <c r="A260" s="9">
        <v>45402</v>
      </c>
      <c r="B260" s="12">
        <f>_xlfn.IFNA(INDEX('Data Singapore'!$A$8:$B$500,MATCH(DATE('Data graphs'!B$4,MONTH('Data graphs'!$A260),DAY('Data graphs'!$A260)),'Data Singapore'!$A$8:$A$500,0), MATCH('Data graphs'!$B$3,'Data Singapore'!$A$4:$B$4,0)),B259)</f>
        <v>22329</v>
      </c>
      <c r="C260" s="12">
        <f>_xlfn.IFNA(INDEX('Data Singapore'!$A$8:$B$500,MATCH(DATE('Data graphs'!C$4,MONTH('Data graphs'!$A260),DAY('Data graphs'!$A260)),'Data Singapore'!$A$8:$A$500,0), MATCH('Data graphs'!$B$3,'Data Singapore'!$A$4:$B$4,0)),C259)</f>
        <v>24813</v>
      </c>
      <c r="D260" s="12">
        <f>_xlfn.IFNA(INDEX('Data Singapore'!$A$8:$B$500,MATCH(DATE('Data graphs'!D$4,MONTH('Data graphs'!$A260),DAY('Data graphs'!$A260)),'Data Singapore'!$A$8:$A$500,0), MATCH('Data graphs'!$B$3,'Data Singapore'!$A$4:$B$4,0)),D259)</f>
        <v>23103</v>
      </c>
      <c r="E260" s="12">
        <f>_xlfn.IFNA(INDEX('Data Singapore'!$A$8:$B$500,MATCH(DATE('Data graphs'!E$4,MONTH('Data graphs'!$A260),DAY('Data graphs'!$A260)),'Data Singapore'!$A$8:$A$500,0), MATCH('Data graphs'!$B$3,'Data Singapore'!$A$4:$B$4,0)),E259)</f>
        <v>23060</v>
      </c>
      <c r="F260" s="12">
        <f>_xlfn.IFNA(INDEX('Data Singapore'!$A$8:$B$500,MATCH(DATE('Data graphs'!F$4,MONTH('Data graphs'!$A260),DAY('Data graphs'!$A260)),'Data Singapore'!$A$8:$A$500,0), MATCH('Data graphs'!$B$3,'Data Singapore'!$A$4:$B$4,0)),F259)</f>
        <v>18942</v>
      </c>
      <c r="G260" s="12">
        <f>_xlfn.IFNA(INDEX('Data Singapore'!$A$8:$B$500,MATCH(DATE('Data graphs'!G$4,MONTH('Data graphs'!$A260),DAY('Data graphs'!$A260)),'Data Singapore'!$A$8:$A$500,0), MATCH('Data graphs'!$B$3,'Data Singapore'!$A$4:$B$4,0)),G259)</f>
        <v>24126</v>
      </c>
      <c r="H260" s="12">
        <f t="shared" si="9"/>
        <v>18942</v>
      </c>
      <c r="I260" s="12">
        <f t="shared" si="10"/>
        <v>24813</v>
      </c>
      <c r="J260" s="12">
        <f t="shared" si="11"/>
        <v>5871</v>
      </c>
    </row>
    <row r="261" spans="1:10">
      <c r="A261" s="9">
        <v>45401</v>
      </c>
      <c r="B261" s="12">
        <f>_xlfn.IFNA(INDEX('Data Singapore'!$A$8:$B$500,MATCH(DATE('Data graphs'!B$4,MONTH('Data graphs'!$A261),DAY('Data graphs'!$A261)),'Data Singapore'!$A$8:$A$500,0), MATCH('Data graphs'!$B$3,'Data Singapore'!$A$4:$B$4,0)),B260)</f>
        <v>22329</v>
      </c>
      <c r="C261" s="12">
        <f>_xlfn.IFNA(INDEX('Data Singapore'!$A$8:$B$500,MATCH(DATE('Data graphs'!C$4,MONTH('Data graphs'!$A261),DAY('Data graphs'!$A261)),'Data Singapore'!$A$8:$A$500,0), MATCH('Data graphs'!$B$3,'Data Singapore'!$A$4:$B$4,0)),C260)</f>
        <v>24813</v>
      </c>
      <c r="D261" s="12">
        <f>_xlfn.IFNA(INDEX('Data Singapore'!$A$8:$B$500,MATCH(DATE('Data graphs'!D$4,MONTH('Data graphs'!$A261),DAY('Data graphs'!$A261)),'Data Singapore'!$A$8:$A$500,0), MATCH('Data graphs'!$B$3,'Data Singapore'!$A$4:$B$4,0)),D260)</f>
        <v>23103</v>
      </c>
      <c r="E261" s="12">
        <f>_xlfn.IFNA(INDEX('Data Singapore'!$A$8:$B$500,MATCH(DATE('Data graphs'!E$4,MONTH('Data graphs'!$A261),DAY('Data graphs'!$A261)),'Data Singapore'!$A$8:$A$500,0), MATCH('Data graphs'!$B$3,'Data Singapore'!$A$4:$B$4,0)),E260)</f>
        <v>23519</v>
      </c>
      <c r="F261" s="12">
        <f>_xlfn.IFNA(INDEX('Data Singapore'!$A$8:$B$500,MATCH(DATE('Data graphs'!F$4,MONTH('Data graphs'!$A261),DAY('Data graphs'!$A261)),'Data Singapore'!$A$8:$A$500,0), MATCH('Data graphs'!$B$3,'Data Singapore'!$A$4:$B$4,0)),F260)</f>
        <v>18942</v>
      </c>
      <c r="G261" s="12">
        <f>_xlfn.IFNA(INDEX('Data Singapore'!$A$8:$B$500,MATCH(DATE('Data graphs'!G$4,MONTH('Data graphs'!$A261),DAY('Data graphs'!$A261)),'Data Singapore'!$A$8:$A$500,0), MATCH('Data graphs'!$B$3,'Data Singapore'!$A$4:$B$4,0)),G260)</f>
        <v>24126</v>
      </c>
      <c r="H261" s="12">
        <f t="shared" si="9"/>
        <v>18942</v>
      </c>
      <c r="I261" s="12">
        <f t="shared" si="10"/>
        <v>24813</v>
      </c>
      <c r="J261" s="12">
        <f t="shared" si="11"/>
        <v>5871</v>
      </c>
    </row>
    <row r="262" spans="1:10">
      <c r="A262" s="9">
        <v>45400</v>
      </c>
      <c r="B262" s="12">
        <f>_xlfn.IFNA(INDEX('Data Singapore'!$A$8:$B$500,MATCH(DATE('Data graphs'!B$4,MONTH('Data graphs'!$A262),DAY('Data graphs'!$A262)),'Data Singapore'!$A$8:$A$500,0), MATCH('Data graphs'!$B$3,'Data Singapore'!$A$4:$B$4,0)),B261)</f>
        <v>22329</v>
      </c>
      <c r="C262" s="12">
        <f>_xlfn.IFNA(INDEX('Data Singapore'!$A$8:$B$500,MATCH(DATE('Data graphs'!C$4,MONTH('Data graphs'!$A262),DAY('Data graphs'!$A262)),'Data Singapore'!$A$8:$A$500,0), MATCH('Data graphs'!$B$3,'Data Singapore'!$A$4:$B$4,0)),C261)</f>
        <v>24813</v>
      </c>
      <c r="D262" s="12">
        <f>_xlfn.IFNA(INDEX('Data Singapore'!$A$8:$B$500,MATCH(DATE('Data graphs'!D$4,MONTH('Data graphs'!$A262),DAY('Data graphs'!$A262)),'Data Singapore'!$A$8:$A$500,0), MATCH('Data graphs'!$B$3,'Data Singapore'!$A$4:$B$4,0)),D261)</f>
        <v>23103</v>
      </c>
      <c r="E262" s="12">
        <f>_xlfn.IFNA(INDEX('Data Singapore'!$A$8:$B$500,MATCH(DATE('Data graphs'!E$4,MONTH('Data graphs'!$A262),DAY('Data graphs'!$A262)),'Data Singapore'!$A$8:$A$500,0), MATCH('Data graphs'!$B$3,'Data Singapore'!$A$4:$B$4,0)),E261)</f>
        <v>23519</v>
      </c>
      <c r="F262" s="12">
        <f>_xlfn.IFNA(INDEX('Data Singapore'!$A$8:$B$500,MATCH(DATE('Data graphs'!F$4,MONTH('Data graphs'!$A262),DAY('Data graphs'!$A262)),'Data Singapore'!$A$8:$A$500,0), MATCH('Data graphs'!$B$3,'Data Singapore'!$A$4:$B$4,0)),F261)</f>
        <v>18942</v>
      </c>
      <c r="G262" s="12">
        <f>_xlfn.IFNA(INDEX('Data Singapore'!$A$8:$B$500,MATCH(DATE('Data graphs'!G$4,MONTH('Data graphs'!$A262),DAY('Data graphs'!$A262)),'Data Singapore'!$A$8:$A$500,0), MATCH('Data graphs'!$B$3,'Data Singapore'!$A$4:$B$4,0)),G261)</f>
        <v>24126</v>
      </c>
      <c r="H262" s="12">
        <f t="shared" ref="H262:H325" si="12">MIN(B262:F262)</f>
        <v>18942</v>
      </c>
      <c r="I262" s="12">
        <f t="shared" ref="I262:I325" si="13">MAX(B262:F262)</f>
        <v>24813</v>
      </c>
      <c r="J262" s="12">
        <f t="shared" ref="J262:J325" si="14">I262-H262</f>
        <v>5871</v>
      </c>
    </row>
    <row r="263" spans="1:10">
      <c r="A263" s="9">
        <v>45399</v>
      </c>
      <c r="B263" s="12">
        <f>_xlfn.IFNA(INDEX('Data Singapore'!$A$8:$B$500,MATCH(DATE('Data graphs'!B$4,MONTH('Data graphs'!$A263),DAY('Data graphs'!$A263)),'Data Singapore'!$A$8:$A$500,0), MATCH('Data graphs'!$B$3,'Data Singapore'!$A$4:$B$4,0)),B262)</f>
        <v>22329</v>
      </c>
      <c r="C263" s="12">
        <f>_xlfn.IFNA(INDEX('Data Singapore'!$A$8:$B$500,MATCH(DATE('Data graphs'!C$4,MONTH('Data graphs'!$A263),DAY('Data graphs'!$A263)),'Data Singapore'!$A$8:$A$500,0), MATCH('Data graphs'!$B$3,'Data Singapore'!$A$4:$B$4,0)),C262)</f>
        <v>24813</v>
      </c>
      <c r="D263" s="12">
        <f>_xlfn.IFNA(INDEX('Data Singapore'!$A$8:$B$500,MATCH(DATE('Data graphs'!D$4,MONTH('Data graphs'!$A263),DAY('Data graphs'!$A263)),'Data Singapore'!$A$8:$A$500,0), MATCH('Data graphs'!$B$3,'Data Singapore'!$A$4:$B$4,0)),D262)</f>
        <v>23103</v>
      </c>
      <c r="E263" s="12">
        <f>_xlfn.IFNA(INDEX('Data Singapore'!$A$8:$B$500,MATCH(DATE('Data graphs'!E$4,MONTH('Data graphs'!$A263),DAY('Data graphs'!$A263)),'Data Singapore'!$A$8:$A$500,0), MATCH('Data graphs'!$B$3,'Data Singapore'!$A$4:$B$4,0)),E262)</f>
        <v>23519</v>
      </c>
      <c r="F263" s="12">
        <f>_xlfn.IFNA(INDEX('Data Singapore'!$A$8:$B$500,MATCH(DATE('Data graphs'!F$4,MONTH('Data graphs'!$A263),DAY('Data graphs'!$A263)),'Data Singapore'!$A$8:$A$500,0), MATCH('Data graphs'!$B$3,'Data Singapore'!$A$4:$B$4,0)),F262)</f>
        <v>22186</v>
      </c>
      <c r="G263" s="12">
        <f>_xlfn.IFNA(INDEX('Data Singapore'!$A$8:$B$500,MATCH(DATE('Data graphs'!G$4,MONTH('Data graphs'!$A263),DAY('Data graphs'!$A263)),'Data Singapore'!$A$8:$A$500,0), MATCH('Data graphs'!$B$3,'Data Singapore'!$A$4:$B$4,0)),G262)</f>
        <v>24126</v>
      </c>
      <c r="H263" s="12">
        <f t="shared" si="12"/>
        <v>22186</v>
      </c>
      <c r="I263" s="12">
        <f t="shared" si="13"/>
        <v>24813</v>
      </c>
      <c r="J263" s="12">
        <f t="shared" si="14"/>
        <v>2627</v>
      </c>
    </row>
    <row r="264" spans="1:10">
      <c r="A264" s="9">
        <v>45398</v>
      </c>
      <c r="B264" s="12">
        <f>_xlfn.IFNA(INDEX('Data Singapore'!$A$8:$B$500,MATCH(DATE('Data graphs'!B$4,MONTH('Data graphs'!$A264),DAY('Data graphs'!$A264)),'Data Singapore'!$A$8:$A$500,0), MATCH('Data graphs'!$B$3,'Data Singapore'!$A$4:$B$4,0)),B263)</f>
        <v>22329</v>
      </c>
      <c r="C264" s="12">
        <f>_xlfn.IFNA(INDEX('Data Singapore'!$A$8:$B$500,MATCH(DATE('Data graphs'!C$4,MONTH('Data graphs'!$A264),DAY('Data graphs'!$A264)),'Data Singapore'!$A$8:$A$500,0), MATCH('Data graphs'!$B$3,'Data Singapore'!$A$4:$B$4,0)),C263)</f>
        <v>24813</v>
      </c>
      <c r="D264" s="12">
        <f>_xlfn.IFNA(INDEX('Data Singapore'!$A$8:$B$500,MATCH(DATE('Data graphs'!D$4,MONTH('Data graphs'!$A264),DAY('Data graphs'!$A264)),'Data Singapore'!$A$8:$A$500,0), MATCH('Data graphs'!$B$3,'Data Singapore'!$A$4:$B$4,0)),D263)</f>
        <v>23103</v>
      </c>
      <c r="E264" s="12">
        <f>_xlfn.IFNA(INDEX('Data Singapore'!$A$8:$B$500,MATCH(DATE('Data graphs'!E$4,MONTH('Data graphs'!$A264),DAY('Data graphs'!$A264)),'Data Singapore'!$A$8:$A$500,0), MATCH('Data graphs'!$B$3,'Data Singapore'!$A$4:$B$4,0)),E263)</f>
        <v>23519</v>
      </c>
      <c r="F264" s="12">
        <f>_xlfn.IFNA(INDEX('Data Singapore'!$A$8:$B$500,MATCH(DATE('Data graphs'!F$4,MONTH('Data graphs'!$A264),DAY('Data graphs'!$A264)),'Data Singapore'!$A$8:$A$500,0), MATCH('Data graphs'!$B$3,'Data Singapore'!$A$4:$B$4,0)),F263)</f>
        <v>22186</v>
      </c>
      <c r="G264" s="12">
        <f>_xlfn.IFNA(INDEX('Data Singapore'!$A$8:$B$500,MATCH(DATE('Data graphs'!G$4,MONTH('Data graphs'!$A264),DAY('Data graphs'!$A264)),'Data Singapore'!$A$8:$A$500,0), MATCH('Data graphs'!$B$3,'Data Singapore'!$A$4:$B$4,0)),G263)</f>
        <v>22887</v>
      </c>
      <c r="H264" s="12">
        <f t="shared" si="12"/>
        <v>22186</v>
      </c>
      <c r="I264" s="12">
        <f t="shared" si="13"/>
        <v>24813</v>
      </c>
      <c r="J264" s="12">
        <f t="shared" si="14"/>
        <v>2627</v>
      </c>
    </row>
    <row r="265" spans="1:10">
      <c r="A265" s="9">
        <v>45397</v>
      </c>
      <c r="B265" s="12">
        <f>_xlfn.IFNA(INDEX('Data Singapore'!$A$8:$B$500,MATCH(DATE('Data graphs'!B$4,MONTH('Data graphs'!$A265),DAY('Data graphs'!$A265)),'Data Singapore'!$A$8:$A$500,0), MATCH('Data graphs'!$B$3,'Data Singapore'!$A$4:$B$4,0)),B264)</f>
        <v>24541</v>
      </c>
      <c r="C265" s="12">
        <f>_xlfn.IFNA(INDEX('Data Singapore'!$A$8:$B$500,MATCH(DATE('Data graphs'!C$4,MONTH('Data graphs'!$A265),DAY('Data graphs'!$A265)),'Data Singapore'!$A$8:$A$500,0), MATCH('Data graphs'!$B$3,'Data Singapore'!$A$4:$B$4,0)),C264)</f>
        <v>24813</v>
      </c>
      <c r="D265" s="12">
        <f>_xlfn.IFNA(INDEX('Data Singapore'!$A$8:$B$500,MATCH(DATE('Data graphs'!D$4,MONTH('Data graphs'!$A265),DAY('Data graphs'!$A265)),'Data Singapore'!$A$8:$A$500,0), MATCH('Data graphs'!$B$3,'Data Singapore'!$A$4:$B$4,0)),D264)</f>
        <v>23103</v>
      </c>
      <c r="E265" s="12">
        <f>_xlfn.IFNA(INDEX('Data Singapore'!$A$8:$B$500,MATCH(DATE('Data graphs'!E$4,MONTH('Data graphs'!$A265),DAY('Data graphs'!$A265)),'Data Singapore'!$A$8:$A$500,0), MATCH('Data graphs'!$B$3,'Data Singapore'!$A$4:$B$4,0)),E264)</f>
        <v>23519</v>
      </c>
      <c r="F265" s="12">
        <f>_xlfn.IFNA(INDEX('Data Singapore'!$A$8:$B$500,MATCH(DATE('Data graphs'!F$4,MONTH('Data graphs'!$A265),DAY('Data graphs'!$A265)),'Data Singapore'!$A$8:$A$500,0), MATCH('Data graphs'!$B$3,'Data Singapore'!$A$4:$B$4,0)),F264)</f>
        <v>22186</v>
      </c>
      <c r="G265" s="12">
        <f>_xlfn.IFNA(INDEX('Data Singapore'!$A$8:$B$500,MATCH(DATE('Data graphs'!G$4,MONTH('Data graphs'!$A265),DAY('Data graphs'!$A265)),'Data Singapore'!$A$8:$A$500,0), MATCH('Data graphs'!$B$3,'Data Singapore'!$A$4:$B$4,0)),G264)</f>
        <v>22887</v>
      </c>
      <c r="H265" s="12">
        <f t="shared" si="12"/>
        <v>22186</v>
      </c>
      <c r="I265" s="12">
        <f t="shared" si="13"/>
        <v>24813</v>
      </c>
      <c r="J265" s="12">
        <f t="shared" si="14"/>
        <v>2627</v>
      </c>
    </row>
    <row r="266" spans="1:10">
      <c r="A266" s="9">
        <v>45396</v>
      </c>
      <c r="B266" s="12">
        <f>_xlfn.IFNA(INDEX('Data Singapore'!$A$8:$B$500,MATCH(DATE('Data graphs'!B$4,MONTH('Data graphs'!$A266),DAY('Data graphs'!$A266)),'Data Singapore'!$A$8:$A$500,0), MATCH('Data graphs'!$B$3,'Data Singapore'!$A$4:$B$4,0)),B265)</f>
        <v>24541</v>
      </c>
      <c r="C266" s="12">
        <f>_xlfn.IFNA(INDEX('Data Singapore'!$A$8:$B$500,MATCH(DATE('Data graphs'!C$4,MONTH('Data graphs'!$A266),DAY('Data graphs'!$A266)),'Data Singapore'!$A$8:$A$500,0), MATCH('Data graphs'!$B$3,'Data Singapore'!$A$4:$B$4,0)),C265)</f>
        <v>23958</v>
      </c>
      <c r="D266" s="12">
        <f>_xlfn.IFNA(INDEX('Data Singapore'!$A$8:$B$500,MATCH(DATE('Data graphs'!D$4,MONTH('Data graphs'!$A266),DAY('Data graphs'!$A266)),'Data Singapore'!$A$8:$A$500,0), MATCH('Data graphs'!$B$3,'Data Singapore'!$A$4:$B$4,0)),D265)</f>
        <v>23103</v>
      </c>
      <c r="E266" s="12">
        <f>_xlfn.IFNA(INDEX('Data Singapore'!$A$8:$B$500,MATCH(DATE('Data graphs'!E$4,MONTH('Data graphs'!$A266),DAY('Data graphs'!$A266)),'Data Singapore'!$A$8:$A$500,0), MATCH('Data graphs'!$B$3,'Data Singapore'!$A$4:$B$4,0)),E265)</f>
        <v>23519</v>
      </c>
      <c r="F266" s="12">
        <f>_xlfn.IFNA(INDEX('Data Singapore'!$A$8:$B$500,MATCH(DATE('Data graphs'!F$4,MONTH('Data graphs'!$A266),DAY('Data graphs'!$A266)),'Data Singapore'!$A$8:$A$500,0), MATCH('Data graphs'!$B$3,'Data Singapore'!$A$4:$B$4,0)),F265)</f>
        <v>22186</v>
      </c>
      <c r="G266" s="12">
        <f>_xlfn.IFNA(INDEX('Data Singapore'!$A$8:$B$500,MATCH(DATE('Data graphs'!G$4,MONTH('Data graphs'!$A266),DAY('Data graphs'!$A266)),'Data Singapore'!$A$8:$A$500,0), MATCH('Data graphs'!$B$3,'Data Singapore'!$A$4:$B$4,0)),G265)</f>
        <v>22887</v>
      </c>
      <c r="H266" s="12">
        <f t="shared" si="12"/>
        <v>22186</v>
      </c>
      <c r="I266" s="12">
        <f t="shared" si="13"/>
        <v>24541</v>
      </c>
      <c r="J266" s="12">
        <f t="shared" si="14"/>
        <v>2355</v>
      </c>
    </row>
    <row r="267" spans="1:10">
      <c r="A267" s="9">
        <v>45395</v>
      </c>
      <c r="B267" s="12">
        <f>_xlfn.IFNA(INDEX('Data Singapore'!$A$8:$B$500,MATCH(DATE('Data graphs'!B$4,MONTH('Data graphs'!$A267),DAY('Data graphs'!$A267)),'Data Singapore'!$A$8:$A$500,0), MATCH('Data graphs'!$B$3,'Data Singapore'!$A$4:$B$4,0)),B266)</f>
        <v>24541</v>
      </c>
      <c r="C267" s="12">
        <f>_xlfn.IFNA(INDEX('Data Singapore'!$A$8:$B$500,MATCH(DATE('Data graphs'!C$4,MONTH('Data graphs'!$A267),DAY('Data graphs'!$A267)),'Data Singapore'!$A$8:$A$500,0), MATCH('Data graphs'!$B$3,'Data Singapore'!$A$4:$B$4,0)),C266)</f>
        <v>23958</v>
      </c>
      <c r="D267" s="12">
        <f>_xlfn.IFNA(INDEX('Data Singapore'!$A$8:$B$500,MATCH(DATE('Data graphs'!D$4,MONTH('Data graphs'!$A267),DAY('Data graphs'!$A267)),'Data Singapore'!$A$8:$A$500,0), MATCH('Data graphs'!$B$3,'Data Singapore'!$A$4:$B$4,0)),D266)</f>
        <v>19591</v>
      </c>
      <c r="E267" s="12">
        <f>_xlfn.IFNA(INDEX('Data Singapore'!$A$8:$B$500,MATCH(DATE('Data graphs'!E$4,MONTH('Data graphs'!$A267),DAY('Data graphs'!$A267)),'Data Singapore'!$A$8:$A$500,0), MATCH('Data graphs'!$B$3,'Data Singapore'!$A$4:$B$4,0)),E266)</f>
        <v>23519</v>
      </c>
      <c r="F267" s="12">
        <f>_xlfn.IFNA(INDEX('Data Singapore'!$A$8:$B$500,MATCH(DATE('Data graphs'!F$4,MONTH('Data graphs'!$A267),DAY('Data graphs'!$A267)),'Data Singapore'!$A$8:$A$500,0), MATCH('Data graphs'!$B$3,'Data Singapore'!$A$4:$B$4,0)),F266)</f>
        <v>22186</v>
      </c>
      <c r="G267" s="12">
        <f>_xlfn.IFNA(INDEX('Data Singapore'!$A$8:$B$500,MATCH(DATE('Data graphs'!G$4,MONTH('Data graphs'!$A267),DAY('Data graphs'!$A267)),'Data Singapore'!$A$8:$A$500,0), MATCH('Data graphs'!$B$3,'Data Singapore'!$A$4:$B$4,0)),G266)</f>
        <v>22887</v>
      </c>
      <c r="H267" s="12">
        <f t="shared" si="12"/>
        <v>19591</v>
      </c>
      <c r="I267" s="12">
        <f t="shared" si="13"/>
        <v>24541</v>
      </c>
      <c r="J267" s="12">
        <f t="shared" si="14"/>
        <v>4950</v>
      </c>
    </row>
    <row r="268" spans="1:10">
      <c r="A268" s="9">
        <v>45394</v>
      </c>
      <c r="B268" s="12">
        <f>_xlfn.IFNA(INDEX('Data Singapore'!$A$8:$B$500,MATCH(DATE('Data graphs'!B$4,MONTH('Data graphs'!$A268),DAY('Data graphs'!$A268)),'Data Singapore'!$A$8:$A$500,0), MATCH('Data graphs'!$B$3,'Data Singapore'!$A$4:$B$4,0)),B267)</f>
        <v>24541</v>
      </c>
      <c r="C268" s="12">
        <f>_xlfn.IFNA(INDEX('Data Singapore'!$A$8:$B$500,MATCH(DATE('Data graphs'!C$4,MONTH('Data graphs'!$A268),DAY('Data graphs'!$A268)),'Data Singapore'!$A$8:$A$500,0), MATCH('Data graphs'!$B$3,'Data Singapore'!$A$4:$B$4,0)),C267)</f>
        <v>23958</v>
      </c>
      <c r="D268" s="12">
        <f>_xlfn.IFNA(INDEX('Data Singapore'!$A$8:$B$500,MATCH(DATE('Data graphs'!D$4,MONTH('Data graphs'!$A268),DAY('Data graphs'!$A268)),'Data Singapore'!$A$8:$A$500,0), MATCH('Data graphs'!$B$3,'Data Singapore'!$A$4:$B$4,0)),D267)</f>
        <v>19591</v>
      </c>
      <c r="E268" s="12">
        <f>_xlfn.IFNA(INDEX('Data Singapore'!$A$8:$B$500,MATCH(DATE('Data graphs'!E$4,MONTH('Data graphs'!$A268),DAY('Data graphs'!$A268)),'Data Singapore'!$A$8:$A$500,0), MATCH('Data graphs'!$B$3,'Data Singapore'!$A$4:$B$4,0)),E267)</f>
        <v>23524</v>
      </c>
      <c r="F268" s="12">
        <f>_xlfn.IFNA(INDEX('Data Singapore'!$A$8:$B$500,MATCH(DATE('Data graphs'!F$4,MONTH('Data graphs'!$A268),DAY('Data graphs'!$A268)),'Data Singapore'!$A$8:$A$500,0), MATCH('Data graphs'!$B$3,'Data Singapore'!$A$4:$B$4,0)),F267)</f>
        <v>22186</v>
      </c>
      <c r="G268" s="12">
        <f>_xlfn.IFNA(INDEX('Data Singapore'!$A$8:$B$500,MATCH(DATE('Data graphs'!G$4,MONTH('Data graphs'!$A268),DAY('Data graphs'!$A268)),'Data Singapore'!$A$8:$A$500,0), MATCH('Data graphs'!$B$3,'Data Singapore'!$A$4:$B$4,0)),G267)</f>
        <v>22887</v>
      </c>
      <c r="H268" s="12">
        <f t="shared" si="12"/>
        <v>19591</v>
      </c>
      <c r="I268" s="12">
        <f t="shared" si="13"/>
        <v>24541</v>
      </c>
      <c r="J268" s="12">
        <f t="shared" si="14"/>
        <v>4950</v>
      </c>
    </row>
    <row r="269" spans="1:10">
      <c r="A269" s="9">
        <v>45393</v>
      </c>
      <c r="B269" s="12">
        <f>_xlfn.IFNA(INDEX('Data Singapore'!$A$8:$B$500,MATCH(DATE('Data graphs'!B$4,MONTH('Data graphs'!$A269),DAY('Data graphs'!$A269)),'Data Singapore'!$A$8:$A$500,0), MATCH('Data graphs'!$B$3,'Data Singapore'!$A$4:$B$4,0)),B268)</f>
        <v>24541</v>
      </c>
      <c r="C269" s="12">
        <f>_xlfn.IFNA(INDEX('Data Singapore'!$A$8:$B$500,MATCH(DATE('Data graphs'!C$4,MONTH('Data graphs'!$A269),DAY('Data graphs'!$A269)),'Data Singapore'!$A$8:$A$500,0), MATCH('Data graphs'!$B$3,'Data Singapore'!$A$4:$B$4,0)),C268)</f>
        <v>23958</v>
      </c>
      <c r="D269" s="12">
        <f>_xlfn.IFNA(INDEX('Data Singapore'!$A$8:$B$500,MATCH(DATE('Data graphs'!D$4,MONTH('Data graphs'!$A269),DAY('Data graphs'!$A269)),'Data Singapore'!$A$8:$A$500,0), MATCH('Data graphs'!$B$3,'Data Singapore'!$A$4:$B$4,0)),D268)</f>
        <v>19591</v>
      </c>
      <c r="E269" s="12">
        <f>_xlfn.IFNA(INDEX('Data Singapore'!$A$8:$B$500,MATCH(DATE('Data graphs'!E$4,MONTH('Data graphs'!$A269),DAY('Data graphs'!$A269)),'Data Singapore'!$A$8:$A$500,0), MATCH('Data graphs'!$B$3,'Data Singapore'!$A$4:$B$4,0)),E268)</f>
        <v>23524</v>
      </c>
      <c r="F269" s="12">
        <f>_xlfn.IFNA(INDEX('Data Singapore'!$A$8:$B$500,MATCH(DATE('Data graphs'!F$4,MONTH('Data graphs'!$A269),DAY('Data graphs'!$A269)),'Data Singapore'!$A$8:$A$500,0), MATCH('Data graphs'!$B$3,'Data Singapore'!$A$4:$B$4,0)),F268)</f>
        <v>22186</v>
      </c>
      <c r="G269" s="12">
        <f>_xlfn.IFNA(INDEX('Data Singapore'!$A$8:$B$500,MATCH(DATE('Data graphs'!G$4,MONTH('Data graphs'!$A269),DAY('Data graphs'!$A269)),'Data Singapore'!$A$8:$A$500,0), MATCH('Data graphs'!$B$3,'Data Singapore'!$A$4:$B$4,0)),G268)</f>
        <v>22887</v>
      </c>
      <c r="H269" s="12">
        <f t="shared" si="12"/>
        <v>19591</v>
      </c>
      <c r="I269" s="12">
        <f t="shared" si="13"/>
        <v>24541</v>
      </c>
      <c r="J269" s="12">
        <f t="shared" si="14"/>
        <v>4950</v>
      </c>
    </row>
    <row r="270" spans="1:10">
      <c r="A270" s="9">
        <v>45392</v>
      </c>
      <c r="B270" s="12">
        <f>_xlfn.IFNA(INDEX('Data Singapore'!$A$8:$B$500,MATCH(DATE('Data graphs'!B$4,MONTH('Data graphs'!$A270),DAY('Data graphs'!$A270)),'Data Singapore'!$A$8:$A$500,0), MATCH('Data graphs'!$B$3,'Data Singapore'!$A$4:$B$4,0)),B269)</f>
        <v>24541</v>
      </c>
      <c r="C270" s="12">
        <f>_xlfn.IFNA(INDEX('Data Singapore'!$A$8:$B$500,MATCH(DATE('Data graphs'!C$4,MONTH('Data graphs'!$A270),DAY('Data graphs'!$A270)),'Data Singapore'!$A$8:$A$500,0), MATCH('Data graphs'!$B$3,'Data Singapore'!$A$4:$B$4,0)),C269)</f>
        <v>23958</v>
      </c>
      <c r="D270" s="12">
        <f>_xlfn.IFNA(INDEX('Data Singapore'!$A$8:$B$500,MATCH(DATE('Data graphs'!D$4,MONTH('Data graphs'!$A270),DAY('Data graphs'!$A270)),'Data Singapore'!$A$8:$A$500,0), MATCH('Data graphs'!$B$3,'Data Singapore'!$A$4:$B$4,0)),D269)</f>
        <v>19591</v>
      </c>
      <c r="E270" s="12">
        <f>_xlfn.IFNA(INDEX('Data Singapore'!$A$8:$B$500,MATCH(DATE('Data graphs'!E$4,MONTH('Data graphs'!$A270),DAY('Data graphs'!$A270)),'Data Singapore'!$A$8:$A$500,0), MATCH('Data graphs'!$B$3,'Data Singapore'!$A$4:$B$4,0)),E269)</f>
        <v>23524</v>
      </c>
      <c r="F270" s="12">
        <f>_xlfn.IFNA(INDEX('Data Singapore'!$A$8:$B$500,MATCH(DATE('Data graphs'!F$4,MONTH('Data graphs'!$A270),DAY('Data graphs'!$A270)),'Data Singapore'!$A$8:$A$500,0), MATCH('Data graphs'!$B$3,'Data Singapore'!$A$4:$B$4,0)),F269)</f>
        <v>21004</v>
      </c>
      <c r="G270" s="12">
        <f>_xlfn.IFNA(INDEX('Data Singapore'!$A$8:$B$500,MATCH(DATE('Data graphs'!G$4,MONTH('Data graphs'!$A270),DAY('Data graphs'!$A270)),'Data Singapore'!$A$8:$A$500,0), MATCH('Data graphs'!$B$3,'Data Singapore'!$A$4:$B$4,0)),G269)</f>
        <v>22887</v>
      </c>
      <c r="H270" s="12">
        <f t="shared" si="12"/>
        <v>19591</v>
      </c>
      <c r="I270" s="12">
        <f t="shared" si="13"/>
        <v>24541</v>
      </c>
      <c r="J270" s="12">
        <f t="shared" si="14"/>
        <v>4950</v>
      </c>
    </row>
    <row r="271" spans="1:10">
      <c r="A271" s="9">
        <v>45391</v>
      </c>
      <c r="B271" s="12">
        <f>_xlfn.IFNA(INDEX('Data Singapore'!$A$8:$B$500,MATCH(DATE('Data graphs'!B$4,MONTH('Data graphs'!$A271),DAY('Data graphs'!$A271)),'Data Singapore'!$A$8:$A$500,0), MATCH('Data graphs'!$B$3,'Data Singapore'!$A$4:$B$4,0)),B270)</f>
        <v>24541</v>
      </c>
      <c r="C271" s="12">
        <f>_xlfn.IFNA(INDEX('Data Singapore'!$A$8:$B$500,MATCH(DATE('Data graphs'!C$4,MONTH('Data graphs'!$A271),DAY('Data graphs'!$A271)),'Data Singapore'!$A$8:$A$500,0), MATCH('Data graphs'!$B$3,'Data Singapore'!$A$4:$B$4,0)),C270)</f>
        <v>23958</v>
      </c>
      <c r="D271" s="12">
        <f>_xlfn.IFNA(INDEX('Data Singapore'!$A$8:$B$500,MATCH(DATE('Data graphs'!D$4,MONTH('Data graphs'!$A271),DAY('Data graphs'!$A271)),'Data Singapore'!$A$8:$A$500,0), MATCH('Data graphs'!$B$3,'Data Singapore'!$A$4:$B$4,0)),D270)</f>
        <v>19591</v>
      </c>
      <c r="E271" s="12">
        <f>_xlfn.IFNA(INDEX('Data Singapore'!$A$8:$B$500,MATCH(DATE('Data graphs'!E$4,MONTH('Data graphs'!$A271),DAY('Data graphs'!$A271)),'Data Singapore'!$A$8:$A$500,0), MATCH('Data graphs'!$B$3,'Data Singapore'!$A$4:$B$4,0)),E270)</f>
        <v>23524</v>
      </c>
      <c r="F271" s="12">
        <f>_xlfn.IFNA(INDEX('Data Singapore'!$A$8:$B$500,MATCH(DATE('Data graphs'!F$4,MONTH('Data graphs'!$A271),DAY('Data graphs'!$A271)),'Data Singapore'!$A$8:$A$500,0), MATCH('Data graphs'!$B$3,'Data Singapore'!$A$4:$B$4,0)),F270)</f>
        <v>21004</v>
      </c>
      <c r="G271" s="12">
        <f>_xlfn.IFNA(INDEX('Data Singapore'!$A$8:$B$500,MATCH(DATE('Data graphs'!G$4,MONTH('Data graphs'!$A271),DAY('Data graphs'!$A271)),'Data Singapore'!$A$8:$A$500,0), MATCH('Data graphs'!$B$3,'Data Singapore'!$A$4:$B$4,0)),G270)</f>
        <v>22021</v>
      </c>
      <c r="H271" s="12">
        <f t="shared" si="12"/>
        <v>19591</v>
      </c>
      <c r="I271" s="12">
        <f t="shared" si="13"/>
        <v>24541</v>
      </c>
      <c r="J271" s="12">
        <f t="shared" si="14"/>
        <v>4950</v>
      </c>
    </row>
    <row r="272" spans="1:10">
      <c r="A272" s="9">
        <v>45390</v>
      </c>
      <c r="B272" s="12">
        <f>_xlfn.IFNA(INDEX('Data Singapore'!$A$8:$B$500,MATCH(DATE('Data graphs'!B$4,MONTH('Data graphs'!$A272),DAY('Data graphs'!$A272)),'Data Singapore'!$A$8:$A$500,0), MATCH('Data graphs'!$B$3,'Data Singapore'!$A$4:$B$4,0)),B271)</f>
        <v>23032</v>
      </c>
      <c r="C272" s="12">
        <f>_xlfn.IFNA(INDEX('Data Singapore'!$A$8:$B$500,MATCH(DATE('Data graphs'!C$4,MONTH('Data graphs'!$A272),DAY('Data graphs'!$A272)),'Data Singapore'!$A$8:$A$500,0), MATCH('Data graphs'!$B$3,'Data Singapore'!$A$4:$B$4,0)),C271)</f>
        <v>23958</v>
      </c>
      <c r="D272" s="12">
        <f>_xlfn.IFNA(INDEX('Data Singapore'!$A$8:$B$500,MATCH(DATE('Data graphs'!D$4,MONTH('Data graphs'!$A272),DAY('Data graphs'!$A272)),'Data Singapore'!$A$8:$A$500,0), MATCH('Data graphs'!$B$3,'Data Singapore'!$A$4:$B$4,0)),D271)</f>
        <v>19591</v>
      </c>
      <c r="E272" s="12">
        <f>_xlfn.IFNA(INDEX('Data Singapore'!$A$8:$B$500,MATCH(DATE('Data graphs'!E$4,MONTH('Data graphs'!$A272),DAY('Data graphs'!$A272)),'Data Singapore'!$A$8:$A$500,0), MATCH('Data graphs'!$B$3,'Data Singapore'!$A$4:$B$4,0)),E271)</f>
        <v>23524</v>
      </c>
      <c r="F272" s="12">
        <f>_xlfn.IFNA(INDEX('Data Singapore'!$A$8:$B$500,MATCH(DATE('Data graphs'!F$4,MONTH('Data graphs'!$A272),DAY('Data graphs'!$A272)),'Data Singapore'!$A$8:$A$500,0), MATCH('Data graphs'!$B$3,'Data Singapore'!$A$4:$B$4,0)),F271)</f>
        <v>21004</v>
      </c>
      <c r="G272" s="12">
        <f>_xlfn.IFNA(INDEX('Data Singapore'!$A$8:$B$500,MATCH(DATE('Data graphs'!G$4,MONTH('Data graphs'!$A272),DAY('Data graphs'!$A272)),'Data Singapore'!$A$8:$A$500,0), MATCH('Data graphs'!$B$3,'Data Singapore'!$A$4:$B$4,0)),G271)</f>
        <v>22021</v>
      </c>
      <c r="H272" s="12">
        <f t="shared" si="12"/>
        <v>19591</v>
      </c>
      <c r="I272" s="12">
        <f t="shared" si="13"/>
        <v>23958</v>
      </c>
      <c r="J272" s="12">
        <f t="shared" si="14"/>
        <v>4367</v>
      </c>
    </row>
    <row r="273" spans="1:10">
      <c r="A273" s="9">
        <v>45389</v>
      </c>
      <c r="B273" s="12">
        <f>_xlfn.IFNA(INDEX('Data Singapore'!$A$8:$B$500,MATCH(DATE('Data graphs'!B$4,MONTH('Data graphs'!$A273),DAY('Data graphs'!$A273)),'Data Singapore'!$A$8:$A$500,0), MATCH('Data graphs'!$B$3,'Data Singapore'!$A$4:$B$4,0)),B272)</f>
        <v>23032</v>
      </c>
      <c r="C273" s="12">
        <f>_xlfn.IFNA(INDEX('Data Singapore'!$A$8:$B$500,MATCH(DATE('Data graphs'!C$4,MONTH('Data graphs'!$A273),DAY('Data graphs'!$A273)),'Data Singapore'!$A$8:$A$500,0), MATCH('Data graphs'!$B$3,'Data Singapore'!$A$4:$B$4,0)),C272)</f>
        <v>23621</v>
      </c>
      <c r="D273" s="12">
        <f>_xlfn.IFNA(INDEX('Data Singapore'!$A$8:$B$500,MATCH(DATE('Data graphs'!D$4,MONTH('Data graphs'!$A273),DAY('Data graphs'!$A273)),'Data Singapore'!$A$8:$A$500,0), MATCH('Data graphs'!$B$3,'Data Singapore'!$A$4:$B$4,0)),D272)</f>
        <v>19591</v>
      </c>
      <c r="E273" s="12">
        <f>_xlfn.IFNA(INDEX('Data Singapore'!$A$8:$B$500,MATCH(DATE('Data graphs'!E$4,MONTH('Data graphs'!$A273),DAY('Data graphs'!$A273)),'Data Singapore'!$A$8:$A$500,0), MATCH('Data graphs'!$B$3,'Data Singapore'!$A$4:$B$4,0)),E272)</f>
        <v>23524</v>
      </c>
      <c r="F273" s="12">
        <f>_xlfn.IFNA(INDEX('Data Singapore'!$A$8:$B$500,MATCH(DATE('Data graphs'!F$4,MONTH('Data graphs'!$A273),DAY('Data graphs'!$A273)),'Data Singapore'!$A$8:$A$500,0), MATCH('Data graphs'!$B$3,'Data Singapore'!$A$4:$B$4,0)),F272)</f>
        <v>21004</v>
      </c>
      <c r="G273" s="12">
        <f>_xlfn.IFNA(INDEX('Data Singapore'!$A$8:$B$500,MATCH(DATE('Data graphs'!G$4,MONTH('Data graphs'!$A273),DAY('Data graphs'!$A273)),'Data Singapore'!$A$8:$A$500,0), MATCH('Data graphs'!$B$3,'Data Singapore'!$A$4:$B$4,0)),G272)</f>
        <v>22021</v>
      </c>
      <c r="H273" s="12">
        <f t="shared" si="12"/>
        <v>19591</v>
      </c>
      <c r="I273" s="12">
        <f t="shared" si="13"/>
        <v>23621</v>
      </c>
      <c r="J273" s="12">
        <f t="shared" si="14"/>
        <v>4030</v>
      </c>
    </row>
    <row r="274" spans="1:10">
      <c r="A274" s="9">
        <v>45388</v>
      </c>
      <c r="B274" s="12">
        <f>_xlfn.IFNA(INDEX('Data Singapore'!$A$8:$B$500,MATCH(DATE('Data graphs'!B$4,MONTH('Data graphs'!$A274),DAY('Data graphs'!$A274)),'Data Singapore'!$A$8:$A$500,0), MATCH('Data graphs'!$B$3,'Data Singapore'!$A$4:$B$4,0)),B273)</f>
        <v>23032</v>
      </c>
      <c r="C274" s="12">
        <f>_xlfn.IFNA(INDEX('Data Singapore'!$A$8:$B$500,MATCH(DATE('Data graphs'!C$4,MONTH('Data graphs'!$A274),DAY('Data graphs'!$A274)),'Data Singapore'!$A$8:$A$500,0), MATCH('Data graphs'!$B$3,'Data Singapore'!$A$4:$B$4,0)),C273)</f>
        <v>23621</v>
      </c>
      <c r="D274" s="12">
        <f>_xlfn.IFNA(INDEX('Data Singapore'!$A$8:$B$500,MATCH(DATE('Data graphs'!D$4,MONTH('Data graphs'!$A274),DAY('Data graphs'!$A274)),'Data Singapore'!$A$8:$A$500,0), MATCH('Data graphs'!$B$3,'Data Singapore'!$A$4:$B$4,0)),D273)</f>
        <v>20436</v>
      </c>
      <c r="E274" s="12">
        <f>_xlfn.IFNA(INDEX('Data Singapore'!$A$8:$B$500,MATCH(DATE('Data graphs'!E$4,MONTH('Data graphs'!$A274),DAY('Data graphs'!$A274)),'Data Singapore'!$A$8:$A$500,0), MATCH('Data graphs'!$B$3,'Data Singapore'!$A$4:$B$4,0)),E273)</f>
        <v>23524</v>
      </c>
      <c r="F274" s="12">
        <f>_xlfn.IFNA(INDEX('Data Singapore'!$A$8:$B$500,MATCH(DATE('Data graphs'!F$4,MONTH('Data graphs'!$A274),DAY('Data graphs'!$A274)),'Data Singapore'!$A$8:$A$500,0), MATCH('Data graphs'!$B$3,'Data Singapore'!$A$4:$B$4,0)),F273)</f>
        <v>21004</v>
      </c>
      <c r="G274" s="12">
        <f>_xlfn.IFNA(INDEX('Data Singapore'!$A$8:$B$500,MATCH(DATE('Data graphs'!G$4,MONTH('Data graphs'!$A274),DAY('Data graphs'!$A274)),'Data Singapore'!$A$8:$A$500,0), MATCH('Data graphs'!$B$3,'Data Singapore'!$A$4:$B$4,0)),G273)</f>
        <v>22021</v>
      </c>
      <c r="H274" s="12">
        <f t="shared" si="12"/>
        <v>20436</v>
      </c>
      <c r="I274" s="12">
        <f t="shared" si="13"/>
        <v>23621</v>
      </c>
      <c r="J274" s="12">
        <f t="shared" si="14"/>
        <v>3185</v>
      </c>
    </row>
    <row r="275" spans="1:10">
      <c r="A275" s="9">
        <v>45387</v>
      </c>
      <c r="B275" s="12">
        <f>_xlfn.IFNA(INDEX('Data Singapore'!$A$8:$B$500,MATCH(DATE('Data graphs'!B$4,MONTH('Data graphs'!$A275),DAY('Data graphs'!$A275)),'Data Singapore'!$A$8:$A$500,0), MATCH('Data graphs'!$B$3,'Data Singapore'!$A$4:$B$4,0)),B274)</f>
        <v>23032</v>
      </c>
      <c r="C275" s="12">
        <f>_xlfn.IFNA(INDEX('Data Singapore'!$A$8:$B$500,MATCH(DATE('Data graphs'!C$4,MONTH('Data graphs'!$A275),DAY('Data graphs'!$A275)),'Data Singapore'!$A$8:$A$500,0), MATCH('Data graphs'!$B$3,'Data Singapore'!$A$4:$B$4,0)),C274)</f>
        <v>23621</v>
      </c>
      <c r="D275" s="12">
        <f>_xlfn.IFNA(INDEX('Data Singapore'!$A$8:$B$500,MATCH(DATE('Data graphs'!D$4,MONTH('Data graphs'!$A275),DAY('Data graphs'!$A275)),'Data Singapore'!$A$8:$A$500,0), MATCH('Data graphs'!$B$3,'Data Singapore'!$A$4:$B$4,0)),D274)</f>
        <v>20436</v>
      </c>
      <c r="E275" s="12">
        <f>_xlfn.IFNA(INDEX('Data Singapore'!$A$8:$B$500,MATCH(DATE('Data graphs'!E$4,MONTH('Data graphs'!$A275),DAY('Data graphs'!$A275)),'Data Singapore'!$A$8:$A$500,0), MATCH('Data graphs'!$B$3,'Data Singapore'!$A$4:$B$4,0)),E274)</f>
        <v>23740</v>
      </c>
      <c r="F275" s="12">
        <f>_xlfn.IFNA(INDEX('Data Singapore'!$A$8:$B$500,MATCH(DATE('Data graphs'!F$4,MONTH('Data graphs'!$A275),DAY('Data graphs'!$A275)),'Data Singapore'!$A$8:$A$500,0), MATCH('Data graphs'!$B$3,'Data Singapore'!$A$4:$B$4,0)),F274)</f>
        <v>21004</v>
      </c>
      <c r="G275" s="12">
        <f>_xlfn.IFNA(INDEX('Data Singapore'!$A$8:$B$500,MATCH(DATE('Data graphs'!G$4,MONTH('Data graphs'!$A275),DAY('Data graphs'!$A275)),'Data Singapore'!$A$8:$A$500,0), MATCH('Data graphs'!$B$3,'Data Singapore'!$A$4:$B$4,0)),G274)</f>
        <v>22021</v>
      </c>
      <c r="H275" s="12">
        <f t="shared" si="12"/>
        <v>20436</v>
      </c>
      <c r="I275" s="12">
        <f t="shared" si="13"/>
        <v>23740</v>
      </c>
      <c r="J275" s="12">
        <f t="shared" si="14"/>
        <v>3304</v>
      </c>
    </row>
    <row r="276" spans="1:10">
      <c r="A276" s="9">
        <v>45386</v>
      </c>
      <c r="B276" s="12">
        <f>_xlfn.IFNA(INDEX('Data Singapore'!$A$8:$B$500,MATCH(DATE('Data graphs'!B$4,MONTH('Data graphs'!$A276),DAY('Data graphs'!$A276)),'Data Singapore'!$A$8:$A$500,0), MATCH('Data graphs'!$B$3,'Data Singapore'!$A$4:$B$4,0)),B275)</f>
        <v>23032</v>
      </c>
      <c r="C276" s="12">
        <f>_xlfn.IFNA(INDEX('Data Singapore'!$A$8:$B$500,MATCH(DATE('Data graphs'!C$4,MONTH('Data graphs'!$A276),DAY('Data graphs'!$A276)),'Data Singapore'!$A$8:$A$500,0), MATCH('Data graphs'!$B$3,'Data Singapore'!$A$4:$B$4,0)),C275)</f>
        <v>23621</v>
      </c>
      <c r="D276" s="12">
        <f>_xlfn.IFNA(INDEX('Data Singapore'!$A$8:$B$500,MATCH(DATE('Data graphs'!D$4,MONTH('Data graphs'!$A276),DAY('Data graphs'!$A276)),'Data Singapore'!$A$8:$A$500,0), MATCH('Data graphs'!$B$3,'Data Singapore'!$A$4:$B$4,0)),D275)</f>
        <v>20436</v>
      </c>
      <c r="E276" s="12">
        <f>_xlfn.IFNA(INDEX('Data Singapore'!$A$8:$B$500,MATCH(DATE('Data graphs'!E$4,MONTH('Data graphs'!$A276),DAY('Data graphs'!$A276)),'Data Singapore'!$A$8:$A$500,0), MATCH('Data graphs'!$B$3,'Data Singapore'!$A$4:$B$4,0)),E275)</f>
        <v>23740</v>
      </c>
      <c r="F276" s="12">
        <f>_xlfn.IFNA(INDEX('Data Singapore'!$A$8:$B$500,MATCH(DATE('Data graphs'!F$4,MONTH('Data graphs'!$A276),DAY('Data graphs'!$A276)),'Data Singapore'!$A$8:$A$500,0), MATCH('Data graphs'!$B$3,'Data Singapore'!$A$4:$B$4,0)),F275)</f>
        <v>21004</v>
      </c>
      <c r="G276" s="12">
        <f>_xlfn.IFNA(INDEX('Data Singapore'!$A$8:$B$500,MATCH(DATE('Data graphs'!G$4,MONTH('Data graphs'!$A276),DAY('Data graphs'!$A276)),'Data Singapore'!$A$8:$A$500,0), MATCH('Data graphs'!$B$3,'Data Singapore'!$A$4:$B$4,0)),G275)</f>
        <v>22021</v>
      </c>
      <c r="H276" s="12">
        <f t="shared" si="12"/>
        <v>20436</v>
      </c>
      <c r="I276" s="12">
        <f t="shared" si="13"/>
        <v>23740</v>
      </c>
      <c r="J276" s="12">
        <f t="shared" si="14"/>
        <v>3304</v>
      </c>
    </row>
    <row r="277" spans="1:10">
      <c r="A277" s="9">
        <v>45385</v>
      </c>
      <c r="B277" s="12">
        <f>_xlfn.IFNA(INDEX('Data Singapore'!$A$8:$B$500,MATCH(DATE('Data graphs'!B$4,MONTH('Data graphs'!$A277),DAY('Data graphs'!$A277)),'Data Singapore'!$A$8:$A$500,0), MATCH('Data graphs'!$B$3,'Data Singapore'!$A$4:$B$4,0)),B276)</f>
        <v>23032</v>
      </c>
      <c r="C277" s="12">
        <f>_xlfn.IFNA(INDEX('Data Singapore'!$A$8:$B$500,MATCH(DATE('Data graphs'!C$4,MONTH('Data graphs'!$A277),DAY('Data graphs'!$A277)),'Data Singapore'!$A$8:$A$500,0), MATCH('Data graphs'!$B$3,'Data Singapore'!$A$4:$B$4,0)),C276)</f>
        <v>23621</v>
      </c>
      <c r="D277" s="12">
        <f>_xlfn.IFNA(INDEX('Data Singapore'!$A$8:$B$500,MATCH(DATE('Data graphs'!D$4,MONTH('Data graphs'!$A277),DAY('Data graphs'!$A277)),'Data Singapore'!$A$8:$A$500,0), MATCH('Data graphs'!$B$3,'Data Singapore'!$A$4:$B$4,0)),D276)</f>
        <v>20436</v>
      </c>
      <c r="E277" s="12">
        <f>_xlfn.IFNA(INDEX('Data Singapore'!$A$8:$B$500,MATCH(DATE('Data graphs'!E$4,MONTH('Data graphs'!$A277),DAY('Data graphs'!$A277)),'Data Singapore'!$A$8:$A$500,0), MATCH('Data graphs'!$B$3,'Data Singapore'!$A$4:$B$4,0)),E276)</f>
        <v>23740</v>
      </c>
      <c r="F277" s="12">
        <f>_xlfn.IFNA(INDEX('Data Singapore'!$A$8:$B$500,MATCH(DATE('Data graphs'!F$4,MONTH('Data graphs'!$A277),DAY('Data graphs'!$A277)),'Data Singapore'!$A$8:$A$500,0), MATCH('Data graphs'!$B$3,'Data Singapore'!$A$4:$B$4,0)),F276)</f>
        <v>21085</v>
      </c>
      <c r="G277" s="12">
        <f>_xlfn.IFNA(INDEX('Data Singapore'!$A$8:$B$500,MATCH(DATE('Data graphs'!G$4,MONTH('Data graphs'!$A277),DAY('Data graphs'!$A277)),'Data Singapore'!$A$8:$A$500,0), MATCH('Data graphs'!$B$3,'Data Singapore'!$A$4:$B$4,0)),G276)</f>
        <v>22021</v>
      </c>
      <c r="H277" s="12">
        <f t="shared" si="12"/>
        <v>20436</v>
      </c>
      <c r="I277" s="12">
        <f t="shared" si="13"/>
        <v>23740</v>
      </c>
      <c r="J277" s="12">
        <f t="shared" si="14"/>
        <v>3304</v>
      </c>
    </row>
    <row r="278" spans="1:10">
      <c r="A278" s="9">
        <v>45384</v>
      </c>
      <c r="B278" s="12">
        <f>_xlfn.IFNA(INDEX('Data Singapore'!$A$8:$B$500,MATCH(DATE('Data graphs'!B$4,MONTH('Data graphs'!$A278),DAY('Data graphs'!$A278)),'Data Singapore'!$A$8:$A$500,0), MATCH('Data graphs'!$B$3,'Data Singapore'!$A$4:$B$4,0)),B277)</f>
        <v>23032</v>
      </c>
      <c r="C278" s="12">
        <f>_xlfn.IFNA(INDEX('Data Singapore'!$A$8:$B$500,MATCH(DATE('Data graphs'!C$4,MONTH('Data graphs'!$A278),DAY('Data graphs'!$A278)),'Data Singapore'!$A$8:$A$500,0), MATCH('Data graphs'!$B$3,'Data Singapore'!$A$4:$B$4,0)),C277)</f>
        <v>23621</v>
      </c>
      <c r="D278" s="12">
        <f>_xlfn.IFNA(INDEX('Data Singapore'!$A$8:$B$500,MATCH(DATE('Data graphs'!D$4,MONTH('Data graphs'!$A278),DAY('Data graphs'!$A278)),'Data Singapore'!$A$8:$A$500,0), MATCH('Data graphs'!$B$3,'Data Singapore'!$A$4:$B$4,0)),D277)</f>
        <v>20436</v>
      </c>
      <c r="E278" s="12">
        <f>_xlfn.IFNA(INDEX('Data Singapore'!$A$8:$B$500,MATCH(DATE('Data graphs'!E$4,MONTH('Data graphs'!$A278),DAY('Data graphs'!$A278)),'Data Singapore'!$A$8:$A$500,0), MATCH('Data graphs'!$B$3,'Data Singapore'!$A$4:$B$4,0)),E277)</f>
        <v>23740</v>
      </c>
      <c r="F278" s="12">
        <f>_xlfn.IFNA(INDEX('Data Singapore'!$A$8:$B$500,MATCH(DATE('Data graphs'!F$4,MONTH('Data graphs'!$A278),DAY('Data graphs'!$A278)),'Data Singapore'!$A$8:$A$500,0), MATCH('Data graphs'!$B$3,'Data Singapore'!$A$4:$B$4,0)),F277)</f>
        <v>21085</v>
      </c>
      <c r="G278" s="12">
        <f>_xlfn.IFNA(INDEX('Data Singapore'!$A$8:$B$500,MATCH(DATE('Data graphs'!G$4,MONTH('Data graphs'!$A278),DAY('Data graphs'!$A278)),'Data Singapore'!$A$8:$A$500,0), MATCH('Data graphs'!$B$3,'Data Singapore'!$A$4:$B$4,0)),G277)</f>
        <v>21172</v>
      </c>
      <c r="H278" s="12">
        <f t="shared" si="12"/>
        <v>20436</v>
      </c>
      <c r="I278" s="12">
        <f t="shared" si="13"/>
        <v>23740</v>
      </c>
      <c r="J278" s="12">
        <f t="shared" si="14"/>
        <v>3304</v>
      </c>
    </row>
    <row r="279" spans="1:10">
      <c r="A279" s="9">
        <v>45383</v>
      </c>
      <c r="B279" s="12">
        <f>_xlfn.IFNA(INDEX('Data Singapore'!$A$8:$B$500,MATCH(DATE('Data graphs'!B$4,MONTH('Data graphs'!$A279),DAY('Data graphs'!$A279)),'Data Singapore'!$A$8:$A$500,0), MATCH('Data graphs'!$B$3,'Data Singapore'!$A$4:$B$4,0)),B278)</f>
        <v>24229</v>
      </c>
      <c r="C279" s="12">
        <f>_xlfn.IFNA(INDEX('Data Singapore'!$A$8:$B$500,MATCH(DATE('Data graphs'!C$4,MONTH('Data graphs'!$A279),DAY('Data graphs'!$A279)),'Data Singapore'!$A$8:$A$500,0), MATCH('Data graphs'!$B$3,'Data Singapore'!$A$4:$B$4,0)),C278)</f>
        <v>23621</v>
      </c>
      <c r="D279" s="12">
        <f>_xlfn.IFNA(INDEX('Data Singapore'!$A$8:$B$500,MATCH(DATE('Data graphs'!D$4,MONTH('Data graphs'!$A279),DAY('Data graphs'!$A279)),'Data Singapore'!$A$8:$A$500,0), MATCH('Data graphs'!$B$3,'Data Singapore'!$A$4:$B$4,0)),D278)</f>
        <v>20436</v>
      </c>
      <c r="E279" s="12">
        <f>_xlfn.IFNA(INDEX('Data Singapore'!$A$8:$B$500,MATCH(DATE('Data graphs'!E$4,MONTH('Data graphs'!$A279),DAY('Data graphs'!$A279)),'Data Singapore'!$A$8:$A$500,0), MATCH('Data graphs'!$B$3,'Data Singapore'!$A$4:$B$4,0)),E278)</f>
        <v>23740</v>
      </c>
      <c r="F279" s="12">
        <f>_xlfn.IFNA(INDEX('Data Singapore'!$A$8:$B$500,MATCH(DATE('Data graphs'!F$4,MONTH('Data graphs'!$A279),DAY('Data graphs'!$A279)),'Data Singapore'!$A$8:$A$500,0), MATCH('Data graphs'!$B$3,'Data Singapore'!$A$4:$B$4,0)),F278)</f>
        <v>21085</v>
      </c>
      <c r="G279" s="12">
        <f>_xlfn.IFNA(INDEX('Data Singapore'!$A$8:$B$500,MATCH(DATE('Data graphs'!G$4,MONTH('Data graphs'!$A279),DAY('Data graphs'!$A279)),'Data Singapore'!$A$8:$A$500,0), MATCH('Data graphs'!$B$3,'Data Singapore'!$A$4:$B$4,0)),G278)</f>
        <v>21172</v>
      </c>
      <c r="H279" s="12">
        <f t="shared" si="12"/>
        <v>20436</v>
      </c>
      <c r="I279" s="12">
        <f t="shared" si="13"/>
        <v>24229</v>
      </c>
      <c r="J279" s="12">
        <f t="shared" si="14"/>
        <v>3793</v>
      </c>
    </row>
    <row r="280" spans="1:10">
      <c r="A280" s="9">
        <v>45382</v>
      </c>
      <c r="B280" s="12">
        <f>_xlfn.IFNA(INDEX('Data Singapore'!$A$8:$B$500,MATCH(DATE('Data graphs'!B$4,MONTH('Data graphs'!$A280),DAY('Data graphs'!$A280)),'Data Singapore'!$A$8:$A$500,0), MATCH('Data graphs'!$B$3,'Data Singapore'!$A$4:$B$4,0)),B279)</f>
        <v>24229</v>
      </c>
      <c r="C280" s="12">
        <f>_xlfn.IFNA(INDEX('Data Singapore'!$A$8:$B$500,MATCH(DATE('Data graphs'!C$4,MONTH('Data graphs'!$A280),DAY('Data graphs'!$A280)),'Data Singapore'!$A$8:$A$500,0), MATCH('Data graphs'!$B$3,'Data Singapore'!$A$4:$B$4,0)),C279)</f>
        <v>23167</v>
      </c>
      <c r="D280" s="12">
        <f>_xlfn.IFNA(INDEX('Data Singapore'!$A$8:$B$500,MATCH(DATE('Data graphs'!D$4,MONTH('Data graphs'!$A280),DAY('Data graphs'!$A280)),'Data Singapore'!$A$8:$A$500,0), MATCH('Data graphs'!$B$3,'Data Singapore'!$A$4:$B$4,0)),D279)</f>
        <v>20436</v>
      </c>
      <c r="E280" s="12">
        <f>_xlfn.IFNA(INDEX('Data Singapore'!$A$8:$B$500,MATCH(DATE('Data graphs'!E$4,MONTH('Data graphs'!$A280),DAY('Data graphs'!$A280)),'Data Singapore'!$A$8:$A$500,0), MATCH('Data graphs'!$B$3,'Data Singapore'!$A$4:$B$4,0)),E279)</f>
        <v>23740</v>
      </c>
      <c r="F280" s="12">
        <f>_xlfn.IFNA(INDEX('Data Singapore'!$A$8:$B$500,MATCH(DATE('Data graphs'!F$4,MONTH('Data graphs'!$A280),DAY('Data graphs'!$A280)),'Data Singapore'!$A$8:$A$500,0), MATCH('Data graphs'!$B$3,'Data Singapore'!$A$4:$B$4,0)),F279)</f>
        <v>21085</v>
      </c>
      <c r="G280" s="12">
        <f>_xlfn.IFNA(INDEX('Data Singapore'!$A$8:$B$500,MATCH(DATE('Data graphs'!G$4,MONTH('Data graphs'!$A280),DAY('Data graphs'!$A280)),'Data Singapore'!$A$8:$A$500,0), MATCH('Data graphs'!$B$3,'Data Singapore'!$A$4:$B$4,0)),G279)</f>
        <v>21172</v>
      </c>
      <c r="H280" s="12">
        <f t="shared" si="12"/>
        <v>20436</v>
      </c>
      <c r="I280" s="12">
        <f t="shared" si="13"/>
        <v>24229</v>
      </c>
      <c r="J280" s="12">
        <f t="shared" si="14"/>
        <v>3793</v>
      </c>
    </row>
    <row r="281" spans="1:10">
      <c r="A281" s="9">
        <v>45381</v>
      </c>
      <c r="B281" s="12">
        <f>_xlfn.IFNA(INDEX('Data Singapore'!$A$8:$B$500,MATCH(DATE('Data graphs'!B$4,MONTH('Data graphs'!$A281),DAY('Data graphs'!$A281)),'Data Singapore'!$A$8:$A$500,0), MATCH('Data graphs'!$B$3,'Data Singapore'!$A$4:$B$4,0)),B280)</f>
        <v>24229</v>
      </c>
      <c r="C281" s="12">
        <f>_xlfn.IFNA(INDEX('Data Singapore'!$A$8:$B$500,MATCH(DATE('Data graphs'!C$4,MONTH('Data graphs'!$A281),DAY('Data graphs'!$A281)),'Data Singapore'!$A$8:$A$500,0), MATCH('Data graphs'!$B$3,'Data Singapore'!$A$4:$B$4,0)),C280)</f>
        <v>23167</v>
      </c>
      <c r="D281" s="12">
        <f>_xlfn.IFNA(INDEX('Data Singapore'!$A$8:$B$500,MATCH(DATE('Data graphs'!D$4,MONTH('Data graphs'!$A281),DAY('Data graphs'!$A281)),'Data Singapore'!$A$8:$A$500,0), MATCH('Data graphs'!$B$3,'Data Singapore'!$A$4:$B$4,0)),D280)</f>
        <v>20937</v>
      </c>
      <c r="E281" s="12">
        <f>_xlfn.IFNA(INDEX('Data Singapore'!$A$8:$B$500,MATCH(DATE('Data graphs'!E$4,MONTH('Data graphs'!$A281),DAY('Data graphs'!$A281)),'Data Singapore'!$A$8:$A$500,0), MATCH('Data graphs'!$B$3,'Data Singapore'!$A$4:$B$4,0)),E280)</f>
        <v>23740</v>
      </c>
      <c r="F281" s="12">
        <f>_xlfn.IFNA(INDEX('Data Singapore'!$A$8:$B$500,MATCH(DATE('Data graphs'!F$4,MONTH('Data graphs'!$A281),DAY('Data graphs'!$A281)),'Data Singapore'!$A$8:$A$500,0), MATCH('Data graphs'!$B$3,'Data Singapore'!$A$4:$B$4,0)),F280)</f>
        <v>21085</v>
      </c>
      <c r="G281" s="12">
        <f>_xlfn.IFNA(INDEX('Data Singapore'!$A$8:$B$500,MATCH(DATE('Data graphs'!G$4,MONTH('Data graphs'!$A281),DAY('Data graphs'!$A281)),'Data Singapore'!$A$8:$A$500,0), MATCH('Data graphs'!$B$3,'Data Singapore'!$A$4:$B$4,0)),G280)</f>
        <v>21172</v>
      </c>
      <c r="H281" s="12">
        <f t="shared" si="12"/>
        <v>20937</v>
      </c>
      <c r="I281" s="12">
        <f t="shared" si="13"/>
        <v>24229</v>
      </c>
      <c r="J281" s="12">
        <f t="shared" si="14"/>
        <v>3292</v>
      </c>
    </row>
    <row r="282" spans="1:10">
      <c r="A282" s="9">
        <v>45380</v>
      </c>
      <c r="B282" s="12">
        <f>_xlfn.IFNA(INDEX('Data Singapore'!$A$8:$B$500,MATCH(DATE('Data graphs'!B$4,MONTH('Data graphs'!$A282),DAY('Data graphs'!$A282)),'Data Singapore'!$A$8:$A$500,0), MATCH('Data graphs'!$B$3,'Data Singapore'!$A$4:$B$4,0)),B281)</f>
        <v>24229</v>
      </c>
      <c r="C282" s="12">
        <f>_xlfn.IFNA(INDEX('Data Singapore'!$A$8:$B$500,MATCH(DATE('Data graphs'!C$4,MONTH('Data graphs'!$A282),DAY('Data graphs'!$A282)),'Data Singapore'!$A$8:$A$500,0), MATCH('Data graphs'!$B$3,'Data Singapore'!$A$4:$B$4,0)),C281)</f>
        <v>23167</v>
      </c>
      <c r="D282" s="12">
        <f>_xlfn.IFNA(INDEX('Data Singapore'!$A$8:$B$500,MATCH(DATE('Data graphs'!D$4,MONTH('Data graphs'!$A282),DAY('Data graphs'!$A282)),'Data Singapore'!$A$8:$A$500,0), MATCH('Data graphs'!$B$3,'Data Singapore'!$A$4:$B$4,0)),D281)</f>
        <v>20937</v>
      </c>
      <c r="E282" s="12">
        <f>_xlfn.IFNA(INDEX('Data Singapore'!$A$8:$B$500,MATCH(DATE('Data graphs'!E$4,MONTH('Data graphs'!$A282),DAY('Data graphs'!$A282)),'Data Singapore'!$A$8:$A$500,0), MATCH('Data graphs'!$B$3,'Data Singapore'!$A$4:$B$4,0)),E281)</f>
        <v>22578</v>
      </c>
      <c r="F282" s="12">
        <f>_xlfn.IFNA(INDEX('Data Singapore'!$A$8:$B$500,MATCH(DATE('Data graphs'!F$4,MONTH('Data graphs'!$A282),DAY('Data graphs'!$A282)),'Data Singapore'!$A$8:$A$500,0), MATCH('Data graphs'!$B$3,'Data Singapore'!$A$4:$B$4,0)),F281)</f>
        <v>21085</v>
      </c>
      <c r="G282" s="12">
        <f>_xlfn.IFNA(INDEX('Data Singapore'!$A$8:$B$500,MATCH(DATE('Data graphs'!G$4,MONTH('Data graphs'!$A282),DAY('Data graphs'!$A282)),'Data Singapore'!$A$8:$A$500,0), MATCH('Data graphs'!$B$3,'Data Singapore'!$A$4:$B$4,0)),G281)</f>
        <v>21172</v>
      </c>
      <c r="H282" s="12">
        <f t="shared" si="12"/>
        <v>20937</v>
      </c>
      <c r="I282" s="12">
        <f t="shared" si="13"/>
        <v>24229</v>
      </c>
      <c r="J282" s="12">
        <f t="shared" si="14"/>
        <v>3292</v>
      </c>
    </row>
    <row r="283" spans="1:10">
      <c r="A283" s="9">
        <v>45379</v>
      </c>
      <c r="B283" s="12">
        <f>_xlfn.IFNA(INDEX('Data Singapore'!$A$8:$B$500,MATCH(DATE('Data graphs'!B$4,MONTH('Data graphs'!$A283),DAY('Data graphs'!$A283)),'Data Singapore'!$A$8:$A$500,0), MATCH('Data graphs'!$B$3,'Data Singapore'!$A$4:$B$4,0)),B282)</f>
        <v>24229</v>
      </c>
      <c r="C283" s="12">
        <f>_xlfn.IFNA(INDEX('Data Singapore'!$A$8:$B$500,MATCH(DATE('Data graphs'!C$4,MONTH('Data graphs'!$A283),DAY('Data graphs'!$A283)),'Data Singapore'!$A$8:$A$500,0), MATCH('Data graphs'!$B$3,'Data Singapore'!$A$4:$B$4,0)),C282)</f>
        <v>23167</v>
      </c>
      <c r="D283" s="12">
        <f>_xlfn.IFNA(INDEX('Data Singapore'!$A$8:$B$500,MATCH(DATE('Data graphs'!D$4,MONTH('Data graphs'!$A283),DAY('Data graphs'!$A283)),'Data Singapore'!$A$8:$A$500,0), MATCH('Data graphs'!$B$3,'Data Singapore'!$A$4:$B$4,0)),D282)</f>
        <v>20937</v>
      </c>
      <c r="E283" s="12">
        <f>_xlfn.IFNA(INDEX('Data Singapore'!$A$8:$B$500,MATCH(DATE('Data graphs'!E$4,MONTH('Data graphs'!$A283),DAY('Data graphs'!$A283)),'Data Singapore'!$A$8:$A$500,0), MATCH('Data graphs'!$B$3,'Data Singapore'!$A$4:$B$4,0)),E282)</f>
        <v>22578</v>
      </c>
      <c r="F283" s="12">
        <f>_xlfn.IFNA(INDEX('Data Singapore'!$A$8:$B$500,MATCH(DATE('Data graphs'!F$4,MONTH('Data graphs'!$A283),DAY('Data graphs'!$A283)),'Data Singapore'!$A$8:$A$500,0), MATCH('Data graphs'!$B$3,'Data Singapore'!$A$4:$B$4,0)),F282)</f>
        <v>21085</v>
      </c>
      <c r="G283" s="12">
        <f>_xlfn.IFNA(INDEX('Data Singapore'!$A$8:$B$500,MATCH(DATE('Data graphs'!G$4,MONTH('Data graphs'!$A283),DAY('Data graphs'!$A283)),'Data Singapore'!$A$8:$A$500,0), MATCH('Data graphs'!$B$3,'Data Singapore'!$A$4:$B$4,0)),G282)</f>
        <v>21172</v>
      </c>
      <c r="H283" s="12">
        <f t="shared" si="12"/>
        <v>20937</v>
      </c>
      <c r="I283" s="12">
        <f t="shared" si="13"/>
        <v>24229</v>
      </c>
      <c r="J283" s="12">
        <f t="shared" si="14"/>
        <v>3292</v>
      </c>
    </row>
    <row r="284" spans="1:10">
      <c r="A284" s="9">
        <v>45378</v>
      </c>
      <c r="B284" s="12">
        <f>_xlfn.IFNA(INDEX('Data Singapore'!$A$8:$B$500,MATCH(DATE('Data graphs'!B$4,MONTH('Data graphs'!$A284),DAY('Data graphs'!$A284)),'Data Singapore'!$A$8:$A$500,0), MATCH('Data graphs'!$B$3,'Data Singapore'!$A$4:$B$4,0)),B283)</f>
        <v>24229</v>
      </c>
      <c r="C284" s="12">
        <f>_xlfn.IFNA(INDEX('Data Singapore'!$A$8:$B$500,MATCH(DATE('Data graphs'!C$4,MONTH('Data graphs'!$A284),DAY('Data graphs'!$A284)),'Data Singapore'!$A$8:$A$500,0), MATCH('Data graphs'!$B$3,'Data Singapore'!$A$4:$B$4,0)),C283)</f>
        <v>23167</v>
      </c>
      <c r="D284" s="12">
        <f>_xlfn.IFNA(INDEX('Data Singapore'!$A$8:$B$500,MATCH(DATE('Data graphs'!D$4,MONTH('Data graphs'!$A284),DAY('Data graphs'!$A284)),'Data Singapore'!$A$8:$A$500,0), MATCH('Data graphs'!$B$3,'Data Singapore'!$A$4:$B$4,0)),D283)</f>
        <v>20937</v>
      </c>
      <c r="E284" s="12">
        <f>_xlfn.IFNA(INDEX('Data Singapore'!$A$8:$B$500,MATCH(DATE('Data graphs'!E$4,MONTH('Data graphs'!$A284),DAY('Data graphs'!$A284)),'Data Singapore'!$A$8:$A$500,0), MATCH('Data graphs'!$B$3,'Data Singapore'!$A$4:$B$4,0)),E283)</f>
        <v>22578</v>
      </c>
      <c r="F284" s="12">
        <f>_xlfn.IFNA(INDEX('Data Singapore'!$A$8:$B$500,MATCH(DATE('Data graphs'!F$4,MONTH('Data graphs'!$A284),DAY('Data graphs'!$A284)),'Data Singapore'!$A$8:$A$500,0), MATCH('Data graphs'!$B$3,'Data Singapore'!$A$4:$B$4,0)),F283)</f>
        <v>21403</v>
      </c>
      <c r="G284" s="12">
        <f>_xlfn.IFNA(INDEX('Data Singapore'!$A$8:$B$500,MATCH(DATE('Data graphs'!G$4,MONTH('Data graphs'!$A284),DAY('Data graphs'!$A284)),'Data Singapore'!$A$8:$A$500,0), MATCH('Data graphs'!$B$3,'Data Singapore'!$A$4:$B$4,0)),G283)</f>
        <v>21172</v>
      </c>
      <c r="H284" s="12">
        <f t="shared" si="12"/>
        <v>20937</v>
      </c>
      <c r="I284" s="12">
        <f t="shared" si="13"/>
        <v>24229</v>
      </c>
      <c r="J284" s="12">
        <f t="shared" si="14"/>
        <v>3292</v>
      </c>
    </row>
    <row r="285" spans="1:10">
      <c r="A285" s="9">
        <v>45377</v>
      </c>
      <c r="B285" s="12">
        <f>_xlfn.IFNA(INDEX('Data Singapore'!$A$8:$B$500,MATCH(DATE('Data graphs'!B$4,MONTH('Data graphs'!$A285),DAY('Data graphs'!$A285)),'Data Singapore'!$A$8:$A$500,0), MATCH('Data graphs'!$B$3,'Data Singapore'!$A$4:$B$4,0)),B284)</f>
        <v>24229</v>
      </c>
      <c r="C285" s="12">
        <f>_xlfn.IFNA(INDEX('Data Singapore'!$A$8:$B$500,MATCH(DATE('Data graphs'!C$4,MONTH('Data graphs'!$A285),DAY('Data graphs'!$A285)),'Data Singapore'!$A$8:$A$500,0), MATCH('Data graphs'!$B$3,'Data Singapore'!$A$4:$B$4,0)),C284)</f>
        <v>23167</v>
      </c>
      <c r="D285" s="12">
        <f>_xlfn.IFNA(INDEX('Data Singapore'!$A$8:$B$500,MATCH(DATE('Data graphs'!D$4,MONTH('Data graphs'!$A285),DAY('Data graphs'!$A285)),'Data Singapore'!$A$8:$A$500,0), MATCH('Data graphs'!$B$3,'Data Singapore'!$A$4:$B$4,0)),D284)</f>
        <v>20937</v>
      </c>
      <c r="E285" s="12">
        <f>_xlfn.IFNA(INDEX('Data Singapore'!$A$8:$B$500,MATCH(DATE('Data graphs'!E$4,MONTH('Data graphs'!$A285),DAY('Data graphs'!$A285)),'Data Singapore'!$A$8:$A$500,0), MATCH('Data graphs'!$B$3,'Data Singapore'!$A$4:$B$4,0)),E284)</f>
        <v>22578</v>
      </c>
      <c r="F285" s="12">
        <f>_xlfn.IFNA(INDEX('Data Singapore'!$A$8:$B$500,MATCH(DATE('Data graphs'!F$4,MONTH('Data graphs'!$A285),DAY('Data graphs'!$A285)),'Data Singapore'!$A$8:$A$500,0), MATCH('Data graphs'!$B$3,'Data Singapore'!$A$4:$B$4,0)),F284)</f>
        <v>21403</v>
      </c>
      <c r="G285" s="12">
        <f>_xlfn.IFNA(INDEX('Data Singapore'!$A$8:$B$500,MATCH(DATE('Data graphs'!G$4,MONTH('Data graphs'!$A285),DAY('Data graphs'!$A285)),'Data Singapore'!$A$8:$A$500,0), MATCH('Data graphs'!$B$3,'Data Singapore'!$A$4:$B$4,0)),G284)</f>
        <v>21708</v>
      </c>
      <c r="H285" s="12">
        <f t="shared" si="12"/>
        <v>20937</v>
      </c>
      <c r="I285" s="12">
        <f t="shared" si="13"/>
        <v>24229</v>
      </c>
      <c r="J285" s="12">
        <f t="shared" si="14"/>
        <v>3292</v>
      </c>
    </row>
    <row r="286" spans="1:10">
      <c r="A286" s="9">
        <v>45376</v>
      </c>
      <c r="B286" s="12">
        <f>_xlfn.IFNA(INDEX('Data Singapore'!$A$8:$B$500,MATCH(DATE('Data graphs'!B$4,MONTH('Data graphs'!$A286),DAY('Data graphs'!$A286)),'Data Singapore'!$A$8:$A$500,0), MATCH('Data graphs'!$B$3,'Data Singapore'!$A$4:$B$4,0)),B285)</f>
        <v>24783</v>
      </c>
      <c r="C286" s="12">
        <f>_xlfn.IFNA(INDEX('Data Singapore'!$A$8:$B$500,MATCH(DATE('Data graphs'!C$4,MONTH('Data graphs'!$A286),DAY('Data graphs'!$A286)),'Data Singapore'!$A$8:$A$500,0), MATCH('Data graphs'!$B$3,'Data Singapore'!$A$4:$B$4,0)),C285)</f>
        <v>23167</v>
      </c>
      <c r="D286" s="12">
        <f>_xlfn.IFNA(INDEX('Data Singapore'!$A$8:$B$500,MATCH(DATE('Data graphs'!D$4,MONTH('Data graphs'!$A286),DAY('Data graphs'!$A286)),'Data Singapore'!$A$8:$A$500,0), MATCH('Data graphs'!$B$3,'Data Singapore'!$A$4:$B$4,0)),D285)</f>
        <v>20937</v>
      </c>
      <c r="E286" s="12">
        <f>_xlfn.IFNA(INDEX('Data Singapore'!$A$8:$B$500,MATCH(DATE('Data graphs'!E$4,MONTH('Data graphs'!$A286),DAY('Data graphs'!$A286)),'Data Singapore'!$A$8:$A$500,0), MATCH('Data graphs'!$B$3,'Data Singapore'!$A$4:$B$4,0)),E285)</f>
        <v>22578</v>
      </c>
      <c r="F286" s="12">
        <f>_xlfn.IFNA(INDEX('Data Singapore'!$A$8:$B$500,MATCH(DATE('Data graphs'!F$4,MONTH('Data graphs'!$A286),DAY('Data graphs'!$A286)),'Data Singapore'!$A$8:$A$500,0), MATCH('Data graphs'!$B$3,'Data Singapore'!$A$4:$B$4,0)),F285)</f>
        <v>21403</v>
      </c>
      <c r="G286" s="12">
        <f>_xlfn.IFNA(INDEX('Data Singapore'!$A$8:$B$500,MATCH(DATE('Data graphs'!G$4,MONTH('Data graphs'!$A286),DAY('Data graphs'!$A286)),'Data Singapore'!$A$8:$A$500,0), MATCH('Data graphs'!$B$3,'Data Singapore'!$A$4:$B$4,0)),G285)</f>
        <v>21708</v>
      </c>
      <c r="H286" s="12">
        <f t="shared" si="12"/>
        <v>20937</v>
      </c>
      <c r="I286" s="12">
        <f t="shared" si="13"/>
        <v>24783</v>
      </c>
      <c r="J286" s="12">
        <f t="shared" si="14"/>
        <v>3846</v>
      </c>
    </row>
    <row r="287" spans="1:10">
      <c r="A287" s="9">
        <v>45375</v>
      </c>
      <c r="B287" s="12">
        <f>_xlfn.IFNA(INDEX('Data Singapore'!$A$8:$B$500,MATCH(DATE('Data graphs'!B$4,MONTH('Data graphs'!$A287),DAY('Data graphs'!$A287)),'Data Singapore'!$A$8:$A$500,0), MATCH('Data graphs'!$B$3,'Data Singapore'!$A$4:$B$4,0)),B286)</f>
        <v>24783</v>
      </c>
      <c r="C287" s="12">
        <f>_xlfn.IFNA(INDEX('Data Singapore'!$A$8:$B$500,MATCH(DATE('Data graphs'!C$4,MONTH('Data graphs'!$A287),DAY('Data graphs'!$A287)),'Data Singapore'!$A$8:$A$500,0), MATCH('Data graphs'!$B$3,'Data Singapore'!$A$4:$B$4,0)),C286)</f>
        <v>22311</v>
      </c>
      <c r="D287" s="12">
        <f>_xlfn.IFNA(INDEX('Data Singapore'!$A$8:$B$500,MATCH(DATE('Data graphs'!D$4,MONTH('Data graphs'!$A287),DAY('Data graphs'!$A287)),'Data Singapore'!$A$8:$A$500,0), MATCH('Data graphs'!$B$3,'Data Singapore'!$A$4:$B$4,0)),D286)</f>
        <v>20937</v>
      </c>
      <c r="E287" s="12">
        <f>_xlfn.IFNA(INDEX('Data Singapore'!$A$8:$B$500,MATCH(DATE('Data graphs'!E$4,MONTH('Data graphs'!$A287),DAY('Data graphs'!$A287)),'Data Singapore'!$A$8:$A$500,0), MATCH('Data graphs'!$B$3,'Data Singapore'!$A$4:$B$4,0)),E286)</f>
        <v>22578</v>
      </c>
      <c r="F287" s="12">
        <f>_xlfn.IFNA(INDEX('Data Singapore'!$A$8:$B$500,MATCH(DATE('Data graphs'!F$4,MONTH('Data graphs'!$A287),DAY('Data graphs'!$A287)),'Data Singapore'!$A$8:$A$500,0), MATCH('Data graphs'!$B$3,'Data Singapore'!$A$4:$B$4,0)),F286)</f>
        <v>21403</v>
      </c>
      <c r="G287" s="12">
        <f>_xlfn.IFNA(INDEX('Data Singapore'!$A$8:$B$500,MATCH(DATE('Data graphs'!G$4,MONTH('Data graphs'!$A287),DAY('Data graphs'!$A287)),'Data Singapore'!$A$8:$A$500,0), MATCH('Data graphs'!$B$3,'Data Singapore'!$A$4:$B$4,0)),G286)</f>
        <v>21708</v>
      </c>
      <c r="H287" s="12">
        <f t="shared" si="12"/>
        <v>20937</v>
      </c>
      <c r="I287" s="12">
        <f t="shared" si="13"/>
        <v>24783</v>
      </c>
      <c r="J287" s="12">
        <f t="shared" si="14"/>
        <v>3846</v>
      </c>
    </row>
    <row r="288" spans="1:10">
      <c r="A288" s="9">
        <v>45374</v>
      </c>
      <c r="B288" s="12">
        <f>_xlfn.IFNA(INDEX('Data Singapore'!$A$8:$B$500,MATCH(DATE('Data graphs'!B$4,MONTH('Data graphs'!$A288),DAY('Data graphs'!$A288)),'Data Singapore'!$A$8:$A$500,0), MATCH('Data graphs'!$B$3,'Data Singapore'!$A$4:$B$4,0)),B287)</f>
        <v>24783</v>
      </c>
      <c r="C288" s="12">
        <f>_xlfn.IFNA(INDEX('Data Singapore'!$A$8:$B$500,MATCH(DATE('Data graphs'!C$4,MONTH('Data graphs'!$A288),DAY('Data graphs'!$A288)),'Data Singapore'!$A$8:$A$500,0), MATCH('Data graphs'!$B$3,'Data Singapore'!$A$4:$B$4,0)),C287)</f>
        <v>22311</v>
      </c>
      <c r="D288" s="12">
        <f>_xlfn.IFNA(INDEX('Data Singapore'!$A$8:$B$500,MATCH(DATE('Data graphs'!D$4,MONTH('Data graphs'!$A288),DAY('Data graphs'!$A288)),'Data Singapore'!$A$8:$A$500,0), MATCH('Data graphs'!$B$3,'Data Singapore'!$A$4:$B$4,0)),D287)</f>
        <v>22406</v>
      </c>
      <c r="E288" s="12">
        <f>_xlfn.IFNA(INDEX('Data Singapore'!$A$8:$B$500,MATCH(DATE('Data graphs'!E$4,MONTH('Data graphs'!$A288),DAY('Data graphs'!$A288)),'Data Singapore'!$A$8:$A$500,0), MATCH('Data graphs'!$B$3,'Data Singapore'!$A$4:$B$4,0)),E287)</f>
        <v>22578</v>
      </c>
      <c r="F288" s="12">
        <f>_xlfn.IFNA(INDEX('Data Singapore'!$A$8:$B$500,MATCH(DATE('Data graphs'!F$4,MONTH('Data graphs'!$A288),DAY('Data graphs'!$A288)),'Data Singapore'!$A$8:$A$500,0), MATCH('Data graphs'!$B$3,'Data Singapore'!$A$4:$B$4,0)),F287)</f>
        <v>21403</v>
      </c>
      <c r="G288" s="12">
        <f>_xlfn.IFNA(INDEX('Data Singapore'!$A$8:$B$500,MATCH(DATE('Data graphs'!G$4,MONTH('Data graphs'!$A288),DAY('Data graphs'!$A288)),'Data Singapore'!$A$8:$A$500,0), MATCH('Data graphs'!$B$3,'Data Singapore'!$A$4:$B$4,0)),G287)</f>
        <v>21708</v>
      </c>
      <c r="H288" s="12">
        <f t="shared" si="12"/>
        <v>21403</v>
      </c>
      <c r="I288" s="12">
        <f t="shared" si="13"/>
        <v>24783</v>
      </c>
      <c r="J288" s="12">
        <f t="shared" si="14"/>
        <v>3380</v>
      </c>
    </row>
    <row r="289" spans="1:10">
      <c r="A289" s="9">
        <v>45373</v>
      </c>
      <c r="B289" s="12">
        <f>_xlfn.IFNA(INDEX('Data Singapore'!$A$8:$B$500,MATCH(DATE('Data graphs'!B$4,MONTH('Data graphs'!$A289),DAY('Data graphs'!$A289)),'Data Singapore'!$A$8:$A$500,0), MATCH('Data graphs'!$B$3,'Data Singapore'!$A$4:$B$4,0)),B288)</f>
        <v>24783</v>
      </c>
      <c r="C289" s="12">
        <f>_xlfn.IFNA(INDEX('Data Singapore'!$A$8:$B$500,MATCH(DATE('Data graphs'!C$4,MONTH('Data graphs'!$A289),DAY('Data graphs'!$A289)),'Data Singapore'!$A$8:$A$500,0), MATCH('Data graphs'!$B$3,'Data Singapore'!$A$4:$B$4,0)),C288)</f>
        <v>22311</v>
      </c>
      <c r="D289" s="12">
        <f>_xlfn.IFNA(INDEX('Data Singapore'!$A$8:$B$500,MATCH(DATE('Data graphs'!D$4,MONTH('Data graphs'!$A289),DAY('Data graphs'!$A289)),'Data Singapore'!$A$8:$A$500,0), MATCH('Data graphs'!$B$3,'Data Singapore'!$A$4:$B$4,0)),D288)</f>
        <v>22406</v>
      </c>
      <c r="E289" s="12">
        <f>_xlfn.IFNA(INDEX('Data Singapore'!$A$8:$B$500,MATCH(DATE('Data graphs'!E$4,MONTH('Data graphs'!$A289),DAY('Data graphs'!$A289)),'Data Singapore'!$A$8:$A$500,0), MATCH('Data graphs'!$B$3,'Data Singapore'!$A$4:$B$4,0)),E288)</f>
        <v>23048</v>
      </c>
      <c r="F289" s="12">
        <f>_xlfn.IFNA(INDEX('Data Singapore'!$A$8:$B$500,MATCH(DATE('Data graphs'!F$4,MONTH('Data graphs'!$A289),DAY('Data graphs'!$A289)),'Data Singapore'!$A$8:$A$500,0), MATCH('Data graphs'!$B$3,'Data Singapore'!$A$4:$B$4,0)),F288)</f>
        <v>21403</v>
      </c>
      <c r="G289" s="12">
        <f>_xlfn.IFNA(INDEX('Data Singapore'!$A$8:$B$500,MATCH(DATE('Data graphs'!G$4,MONTH('Data graphs'!$A289),DAY('Data graphs'!$A289)),'Data Singapore'!$A$8:$A$500,0), MATCH('Data graphs'!$B$3,'Data Singapore'!$A$4:$B$4,0)),G288)</f>
        <v>21708</v>
      </c>
      <c r="H289" s="12">
        <f t="shared" si="12"/>
        <v>21403</v>
      </c>
      <c r="I289" s="12">
        <f t="shared" si="13"/>
        <v>24783</v>
      </c>
      <c r="J289" s="12">
        <f t="shared" si="14"/>
        <v>3380</v>
      </c>
    </row>
    <row r="290" spans="1:10">
      <c r="A290" s="9">
        <v>45372</v>
      </c>
      <c r="B290" s="12">
        <f>_xlfn.IFNA(INDEX('Data Singapore'!$A$8:$B$500,MATCH(DATE('Data graphs'!B$4,MONTH('Data graphs'!$A290),DAY('Data graphs'!$A290)),'Data Singapore'!$A$8:$A$500,0), MATCH('Data graphs'!$B$3,'Data Singapore'!$A$4:$B$4,0)),B289)</f>
        <v>24783</v>
      </c>
      <c r="C290" s="12">
        <f>_xlfn.IFNA(INDEX('Data Singapore'!$A$8:$B$500,MATCH(DATE('Data graphs'!C$4,MONTH('Data graphs'!$A290),DAY('Data graphs'!$A290)),'Data Singapore'!$A$8:$A$500,0), MATCH('Data graphs'!$B$3,'Data Singapore'!$A$4:$B$4,0)),C289)</f>
        <v>22311</v>
      </c>
      <c r="D290" s="12">
        <f>_xlfn.IFNA(INDEX('Data Singapore'!$A$8:$B$500,MATCH(DATE('Data graphs'!D$4,MONTH('Data graphs'!$A290),DAY('Data graphs'!$A290)),'Data Singapore'!$A$8:$A$500,0), MATCH('Data graphs'!$B$3,'Data Singapore'!$A$4:$B$4,0)),D289)</f>
        <v>22406</v>
      </c>
      <c r="E290" s="12">
        <f>_xlfn.IFNA(INDEX('Data Singapore'!$A$8:$B$500,MATCH(DATE('Data graphs'!E$4,MONTH('Data graphs'!$A290),DAY('Data graphs'!$A290)),'Data Singapore'!$A$8:$A$500,0), MATCH('Data graphs'!$B$3,'Data Singapore'!$A$4:$B$4,0)),E289)</f>
        <v>23048</v>
      </c>
      <c r="F290" s="12">
        <f>_xlfn.IFNA(INDEX('Data Singapore'!$A$8:$B$500,MATCH(DATE('Data graphs'!F$4,MONTH('Data graphs'!$A290),DAY('Data graphs'!$A290)),'Data Singapore'!$A$8:$A$500,0), MATCH('Data graphs'!$B$3,'Data Singapore'!$A$4:$B$4,0)),F289)</f>
        <v>21403</v>
      </c>
      <c r="G290" s="12">
        <f>_xlfn.IFNA(INDEX('Data Singapore'!$A$8:$B$500,MATCH(DATE('Data graphs'!G$4,MONTH('Data graphs'!$A290),DAY('Data graphs'!$A290)),'Data Singapore'!$A$8:$A$500,0), MATCH('Data graphs'!$B$3,'Data Singapore'!$A$4:$B$4,0)),G289)</f>
        <v>21708</v>
      </c>
      <c r="H290" s="12">
        <f t="shared" si="12"/>
        <v>21403</v>
      </c>
      <c r="I290" s="12">
        <f t="shared" si="13"/>
        <v>24783</v>
      </c>
      <c r="J290" s="12">
        <f t="shared" si="14"/>
        <v>3380</v>
      </c>
    </row>
    <row r="291" spans="1:10">
      <c r="A291" s="9">
        <v>45371</v>
      </c>
      <c r="B291" s="12">
        <f>_xlfn.IFNA(INDEX('Data Singapore'!$A$8:$B$500,MATCH(DATE('Data graphs'!B$4,MONTH('Data graphs'!$A291),DAY('Data graphs'!$A291)),'Data Singapore'!$A$8:$A$500,0), MATCH('Data graphs'!$B$3,'Data Singapore'!$A$4:$B$4,0)),B290)</f>
        <v>24783</v>
      </c>
      <c r="C291" s="12">
        <f>_xlfn.IFNA(INDEX('Data Singapore'!$A$8:$B$500,MATCH(DATE('Data graphs'!C$4,MONTH('Data graphs'!$A291),DAY('Data graphs'!$A291)),'Data Singapore'!$A$8:$A$500,0), MATCH('Data graphs'!$B$3,'Data Singapore'!$A$4:$B$4,0)),C290)</f>
        <v>22311</v>
      </c>
      <c r="D291" s="12">
        <f>_xlfn.IFNA(INDEX('Data Singapore'!$A$8:$B$500,MATCH(DATE('Data graphs'!D$4,MONTH('Data graphs'!$A291),DAY('Data graphs'!$A291)),'Data Singapore'!$A$8:$A$500,0), MATCH('Data graphs'!$B$3,'Data Singapore'!$A$4:$B$4,0)),D290)</f>
        <v>22406</v>
      </c>
      <c r="E291" s="12">
        <f>_xlfn.IFNA(INDEX('Data Singapore'!$A$8:$B$500,MATCH(DATE('Data graphs'!E$4,MONTH('Data graphs'!$A291),DAY('Data graphs'!$A291)),'Data Singapore'!$A$8:$A$500,0), MATCH('Data graphs'!$B$3,'Data Singapore'!$A$4:$B$4,0)),E290)</f>
        <v>23048</v>
      </c>
      <c r="F291" s="12">
        <f>_xlfn.IFNA(INDEX('Data Singapore'!$A$8:$B$500,MATCH(DATE('Data graphs'!F$4,MONTH('Data graphs'!$A291),DAY('Data graphs'!$A291)),'Data Singapore'!$A$8:$A$500,0), MATCH('Data graphs'!$B$3,'Data Singapore'!$A$4:$B$4,0)),F290)</f>
        <v>22009</v>
      </c>
      <c r="G291" s="12">
        <f>_xlfn.IFNA(INDEX('Data Singapore'!$A$8:$B$500,MATCH(DATE('Data graphs'!G$4,MONTH('Data graphs'!$A291),DAY('Data graphs'!$A291)),'Data Singapore'!$A$8:$A$500,0), MATCH('Data graphs'!$B$3,'Data Singapore'!$A$4:$B$4,0)),G290)</f>
        <v>21708</v>
      </c>
      <c r="H291" s="12">
        <f t="shared" si="12"/>
        <v>22009</v>
      </c>
      <c r="I291" s="12">
        <f t="shared" si="13"/>
        <v>24783</v>
      </c>
      <c r="J291" s="12">
        <f t="shared" si="14"/>
        <v>2774</v>
      </c>
    </row>
    <row r="292" spans="1:10">
      <c r="A292" s="9">
        <v>45370</v>
      </c>
      <c r="B292" s="12">
        <f>_xlfn.IFNA(INDEX('Data Singapore'!$A$8:$B$500,MATCH(DATE('Data graphs'!B$4,MONTH('Data graphs'!$A292),DAY('Data graphs'!$A292)),'Data Singapore'!$A$8:$A$500,0), MATCH('Data graphs'!$B$3,'Data Singapore'!$A$4:$B$4,0)),B291)</f>
        <v>24783</v>
      </c>
      <c r="C292" s="12">
        <f>_xlfn.IFNA(INDEX('Data Singapore'!$A$8:$B$500,MATCH(DATE('Data graphs'!C$4,MONTH('Data graphs'!$A292),DAY('Data graphs'!$A292)),'Data Singapore'!$A$8:$A$500,0), MATCH('Data graphs'!$B$3,'Data Singapore'!$A$4:$B$4,0)),C291)</f>
        <v>22311</v>
      </c>
      <c r="D292" s="12">
        <f>_xlfn.IFNA(INDEX('Data Singapore'!$A$8:$B$500,MATCH(DATE('Data graphs'!D$4,MONTH('Data graphs'!$A292),DAY('Data graphs'!$A292)),'Data Singapore'!$A$8:$A$500,0), MATCH('Data graphs'!$B$3,'Data Singapore'!$A$4:$B$4,0)),D291)</f>
        <v>22406</v>
      </c>
      <c r="E292" s="12">
        <f>_xlfn.IFNA(INDEX('Data Singapore'!$A$8:$B$500,MATCH(DATE('Data graphs'!E$4,MONTH('Data graphs'!$A292),DAY('Data graphs'!$A292)),'Data Singapore'!$A$8:$A$500,0), MATCH('Data graphs'!$B$3,'Data Singapore'!$A$4:$B$4,0)),E291)</f>
        <v>23048</v>
      </c>
      <c r="F292" s="12">
        <f>_xlfn.IFNA(INDEX('Data Singapore'!$A$8:$B$500,MATCH(DATE('Data graphs'!F$4,MONTH('Data graphs'!$A292),DAY('Data graphs'!$A292)),'Data Singapore'!$A$8:$A$500,0), MATCH('Data graphs'!$B$3,'Data Singapore'!$A$4:$B$4,0)),F291)</f>
        <v>22009</v>
      </c>
      <c r="G292" s="12">
        <f>_xlfn.IFNA(INDEX('Data Singapore'!$A$8:$B$500,MATCH(DATE('Data graphs'!G$4,MONTH('Data graphs'!$A292),DAY('Data graphs'!$A292)),'Data Singapore'!$A$8:$A$500,0), MATCH('Data graphs'!$B$3,'Data Singapore'!$A$4:$B$4,0)),G291)</f>
        <v>19618</v>
      </c>
      <c r="H292" s="12">
        <f t="shared" si="12"/>
        <v>22009</v>
      </c>
      <c r="I292" s="12">
        <f t="shared" si="13"/>
        <v>24783</v>
      </c>
      <c r="J292" s="12">
        <f t="shared" si="14"/>
        <v>2774</v>
      </c>
    </row>
    <row r="293" spans="1:10">
      <c r="A293" s="9">
        <v>45369</v>
      </c>
      <c r="B293" s="12">
        <f>_xlfn.IFNA(INDEX('Data Singapore'!$A$8:$B$500,MATCH(DATE('Data graphs'!B$4,MONTH('Data graphs'!$A293),DAY('Data graphs'!$A293)),'Data Singapore'!$A$8:$A$500,0), MATCH('Data graphs'!$B$3,'Data Singapore'!$A$4:$B$4,0)),B292)</f>
        <v>25277</v>
      </c>
      <c r="C293" s="12">
        <f>_xlfn.IFNA(INDEX('Data Singapore'!$A$8:$B$500,MATCH(DATE('Data graphs'!C$4,MONTH('Data graphs'!$A293),DAY('Data graphs'!$A293)),'Data Singapore'!$A$8:$A$500,0), MATCH('Data graphs'!$B$3,'Data Singapore'!$A$4:$B$4,0)),C292)</f>
        <v>22311</v>
      </c>
      <c r="D293" s="12">
        <f>_xlfn.IFNA(INDEX('Data Singapore'!$A$8:$B$500,MATCH(DATE('Data graphs'!D$4,MONTH('Data graphs'!$A293),DAY('Data graphs'!$A293)),'Data Singapore'!$A$8:$A$500,0), MATCH('Data graphs'!$B$3,'Data Singapore'!$A$4:$B$4,0)),D292)</f>
        <v>22406</v>
      </c>
      <c r="E293" s="12">
        <f>_xlfn.IFNA(INDEX('Data Singapore'!$A$8:$B$500,MATCH(DATE('Data graphs'!E$4,MONTH('Data graphs'!$A293),DAY('Data graphs'!$A293)),'Data Singapore'!$A$8:$A$500,0), MATCH('Data graphs'!$B$3,'Data Singapore'!$A$4:$B$4,0)),E292)</f>
        <v>23048</v>
      </c>
      <c r="F293" s="12">
        <f>_xlfn.IFNA(INDEX('Data Singapore'!$A$8:$B$500,MATCH(DATE('Data graphs'!F$4,MONTH('Data graphs'!$A293),DAY('Data graphs'!$A293)),'Data Singapore'!$A$8:$A$500,0), MATCH('Data graphs'!$B$3,'Data Singapore'!$A$4:$B$4,0)),F292)</f>
        <v>22009</v>
      </c>
      <c r="G293" s="12">
        <f>_xlfn.IFNA(INDEX('Data Singapore'!$A$8:$B$500,MATCH(DATE('Data graphs'!G$4,MONTH('Data graphs'!$A293),DAY('Data graphs'!$A293)),'Data Singapore'!$A$8:$A$500,0), MATCH('Data graphs'!$B$3,'Data Singapore'!$A$4:$B$4,0)),G292)</f>
        <v>19618</v>
      </c>
      <c r="H293" s="12">
        <f t="shared" si="12"/>
        <v>22009</v>
      </c>
      <c r="I293" s="12">
        <f t="shared" si="13"/>
        <v>25277</v>
      </c>
      <c r="J293" s="12">
        <f t="shared" si="14"/>
        <v>3268</v>
      </c>
    </row>
    <row r="294" spans="1:10">
      <c r="A294" s="9">
        <v>45368</v>
      </c>
      <c r="B294" s="12">
        <f>_xlfn.IFNA(INDEX('Data Singapore'!$A$8:$B$500,MATCH(DATE('Data graphs'!B$4,MONTH('Data graphs'!$A294),DAY('Data graphs'!$A294)),'Data Singapore'!$A$8:$A$500,0), MATCH('Data graphs'!$B$3,'Data Singapore'!$A$4:$B$4,0)),B293)</f>
        <v>25277</v>
      </c>
      <c r="C294" s="12">
        <f>_xlfn.IFNA(INDEX('Data Singapore'!$A$8:$B$500,MATCH(DATE('Data graphs'!C$4,MONTH('Data graphs'!$A294),DAY('Data graphs'!$A294)),'Data Singapore'!$A$8:$A$500,0), MATCH('Data graphs'!$B$3,'Data Singapore'!$A$4:$B$4,0)),C293)</f>
        <v>22849</v>
      </c>
      <c r="D294" s="12">
        <f>_xlfn.IFNA(INDEX('Data Singapore'!$A$8:$B$500,MATCH(DATE('Data graphs'!D$4,MONTH('Data graphs'!$A294),DAY('Data graphs'!$A294)),'Data Singapore'!$A$8:$A$500,0), MATCH('Data graphs'!$B$3,'Data Singapore'!$A$4:$B$4,0)),D293)</f>
        <v>22406</v>
      </c>
      <c r="E294" s="12">
        <f>_xlfn.IFNA(INDEX('Data Singapore'!$A$8:$B$500,MATCH(DATE('Data graphs'!E$4,MONTH('Data graphs'!$A294),DAY('Data graphs'!$A294)),'Data Singapore'!$A$8:$A$500,0), MATCH('Data graphs'!$B$3,'Data Singapore'!$A$4:$B$4,0)),E293)</f>
        <v>23048</v>
      </c>
      <c r="F294" s="12">
        <f>_xlfn.IFNA(INDEX('Data Singapore'!$A$8:$B$500,MATCH(DATE('Data graphs'!F$4,MONTH('Data graphs'!$A294),DAY('Data graphs'!$A294)),'Data Singapore'!$A$8:$A$500,0), MATCH('Data graphs'!$B$3,'Data Singapore'!$A$4:$B$4,0)),F293)</f>
        <v>22009</v>
      </c>
      <c r="G294" s="12">
        <f>_xlfn.IFNA(INDEX('Data Singapore'!$A$8:$B$500,MATCH(DATE('Data graphs'!G$4,MONTH('Data graphs'!$A294),DAY('Data graphs'!$A294)),'Data Singapore'!$A$8:$A$500,0), MATCH('Data graphs'!$B$3,'Data Singapore'!$A$4:$B$4,0)),G293)</f>
        <v>19618</v>
      </c>
      <c r="H294" s="12">
        <f t="shared" si="12"/>
        <v>22009</v>
      </c>
      <c r="I294" s="12">
        <f t="shared" si="13"/>
        <v>25277</v>
      </c>
      <c r="J294" s="12">
        <f t="shared" si="14"/>
        <v>3268</v>
      </c>
    </row>
    <row r="295" spans="1:10">
      <c r="A295" s="9">
        <v>45367</v>
      </c>
      <c r="B295" s="12">
        <f>_xlfn.IFNA(INDEX('Data Singapore'!$A$8:$B$500,MATCH(DATE('Data graphs'!B$4,MONTH('Data graphs'!$A295),DAY('Data graphs'!$A295)),'Data Singapore'!$A$8:$A$500,0), MATCH('Data graphs'!$B$3,'Data Singapore'!$A$4:$B$4,0)),B294)</f>
        <v>25277</v>
      </c>
      <c r="C295" s="12">
        <f>_xlfn.IFNA(INDEX('Data Singapore'!$A$8:$B$500,MATCH(DATE('Data graphs'!C$4,MONTH('Data graphs'!$A295),DAY('Data graphs'!$A295)),'Data Singapore'!$A$8:$A$500,0), MATCH('Data graphs'!$B$3,'Data Singapore'!$A$4:$B$4,0)),C294)</f>
        <v>22849</v>
      </c>
      <c r="D295" s="12">
        <f>_xlfn.IFNA(INDEX('Data Singapore'!$A$8:$B$500,MATCH(DATE('Data graphs'!D$4,MONTH('Data graphs'!$A295),DAY('Data graphs'!$A295)),'Data Singapore'!$A$8:$A$500,0), MATCH('Data graphs'!$B$3,'Data Singapore'!$A$4:$B$4,0)),D294)</f>
        <v>23355</v>
      </c>
      <c r="E295" s="12">
        <f>_xlfn.IFNA(INDEX('Data Singapore'!$A$8:$B$500,MATCH(DATE('Data graphs'!E$4,MONTH('Data graphs'!$A295),DAY('Data graphs'!$A295)),'Data Singapore'!$A$8:$A$500,0), MATCH('Data graphs'!$B$3,'Data Singapore'!$A$4:$B$4,0)),E294)</f>
        <v>23048</v>
      </c>
      <c r="F295" s="12">
        <f>_xlfn.IFNA(INDEX('Data Singapore'!$A$8:$B$500,MATCH(DATE('Data graphs'!F$4,MONTH('Data graphs'!$A295),DAY('Data graphs'!$A295)),'Data Singapore'!$A$8:$A$500,0), MATCH('Data graphs'!$B$3,'Data Singapore'!$A$4:$B$4,0)),F294)</f>
        <v>22009</v>
      </c>
      <c r="G295" s="12">
        <f>_xlfn.IFNA(INDEX('Data Singapore'!$A$8:$B$500,MATCH(DATE('Data graphs'!G$4,MONTH('Data graphs'!$A295),DAY('Data graphs'!$A295)),'Data Singapore'!$A$8:$A$500,0), MATCH('Data graphs'!$B$3,'Data Singapore'!$A$4:$B$4,0)),G294)</f>
        <v>19618</v>
      </c>
      <c r="H295" s="12">
        <f t="shared" si="12"/>
        <v>22009</v>
      </c>
      <c r="I295" s="12">
        <f t="shared" si="13"/>
        <v>25277</v>
      </c>
      <c r="J295" s="12">
        <f t="shared" si="14"/>
        <v>3268</v>
      </c>
    </row>
    <row r="296" spans="1:10">
      <c r="A296" s="9">
        <v>45366</v>
      </c>
      <c r="B296" s="12">
        <f>_xlfn.IFNA(INDEX('Data Singapore'!$A$8:$B$500,MATCH(DATE('Data graphs'!B$4,MONTH('Data graphs'!$A296),DAY('Data graphs'!$A296)),'Data Singapore'!$A$8:$A$500,0), MATCH('Data graphs'!$B$3,'Data Singapore'!$A$4:$B$4,0)),B295)</f>
        <v>25277</v>
      </c>
      <c r="C296" s="12">
        <f>_xlfn.IFNA(INDEX('Data Singapore'!$A$8:$B$500,MATCH(DATE('Data graphs'!C$4,MONTH('Data graphs'!$A296),DAY('Data graphs'!$A296)),'Data Singapore'!$A$8:$A$500,0), MATCH('Data graphs'!$B$3,'Data Singapore'!$A$4:$B$4,0)),C295)</f>
        <v>22849</v>
      </c>
      <c r="D296" s="12">
        <f>_xlfn.IFNA(INDEX('Data Singapore'!$A$8:$B$500,MATCH(DATE('Data graphs'!D$4,MONTH('Data graphs'!$A296),DAY('Data graphs'!$A296)),'Data Singapore'!$A$8:$A$500,0), MATCH('Data graphs'!$B$3,'Data Singapore'!$A$4:$B$4,0)),D295)</f>
        <v>23355</v>
      </c>
      <c r="E296" s="12">
        <f>_xlfn.IFNA(INDEX('Data Singapore'!$A$8:$B$500,MATCH(DATE('Data graphs'!E$4,MONTH('Data graphs'!$A296),DAY('Data graphs'!$A296)),'Data Singapore'!$A$8:$A$500,0), MATCH('Data graphs'!$B$3,'Data Singapore'!$A$4:$B$4,0)),E295)</f>
        <v>21092</v>
      </c>
      <c r="F296" s="12">
        <f>_xlfn.IFNA(INDEX('Data Singapore'!$A$8:$B$500,MATCH(DATE('Data graphs'!F$4,MONTH('Data graphs'!$A296),DAY('Data graphs'!$A296)),'Data Singapore'!$A$8:$A$500,0), MATCH('Data graphs'!$B$3,'Data Singapore'!$A$4:$B$4,0)),F295)</f>
        <v>22009</v>
      </c>
      <c r="G296" s="12">
        <f>_xlfn.IFNA(INDEX('Data Singapore'!$A$8:$B$500,MATCH(DATE('Data graphs'!G$4,MONTH('Data graphs'!$A296),DAY('Data graphs'!$A296)),'Data Singapore'!$A$8:$A$500,0), MATCH('Data graphs'!$B$3,'Data Singapore'!$A$4:$B$4,0)),G295)</f>
        <v>19618</v>
      </c>
      <c r="H296" s="12">
        <f t="shared" si="12"/>
        <v>21092</v>
      </c>
      <c r="I296" s="12">
        <f t="shared" si="13"/>
        <v>25277</v>
      </c>
      <c r="J296" s="12">
        <f t="shared" si="14"/>
        <v>4185</v>
      </c>
    </row>
    <row r="297" spans="1:10">
      <c r="A297" s="9">
        <v>45365</v>
      </c>
      <c r="B297" s="12">
        <f>_xlfn.IFNA(INDEX('Data Singapore'!$A$8:$B$500,MATCH(DATE('Data graphs'!B$4,MONTH('Data graphs'!$A297),DAY('Data graphs'!$A297)),'Data Singapore'!$A$8:$A$500,0), MATCH('Data graphs'!$B$3,'Data Singapore'!$A$4:$B$4,0)),B296)</f>
        <v>25277</v>
      </c>
      <c r="C297" s="12">
        <f>_xlfn.IFNA(INDEX('Data Singapore'!$A$8:$B$500,MATCH(DATE('Data graphs'!C$4,MONTH('Data graphs'!$A297),DAY('Data graphs'!$A297)),'Data Singapore'!$A$8:$A$500,0), MATCH('Data graphs'!$B$3,'Data Singapore'!$A$4:$B$4,0)),C296)</f>
        <v>22849</v>
      </c>
      <c r="D297" s="12">
        <f>_xlfn.IFNA(INDEX('Data Singapore'!$A$8:$B$500,MATCH(DATE('Data graphs'!D$4,MONTH('Data graphs'!$A297),DAY('Data graphs'!$A297)),'Data Singapore'!$A$8:$A$500,0), MATCH('Data graphs'!$B$3,'Data Singapore'!$A$4:$B$4,0)),D296)</f>
        <v>23355</v>
      </c>
      <c r="E297" s="12">
        <f>_xlfn.IFNA(INDEX('Data Singapore'!$A$8:$B$500,MATCH(DATE('Data graphs'!E$4,MONTH('Data graphs'!$A297),DAY('Data graphs'!$A297)),'Data Singapore'!$A$8:$A$500,0), MATCH('Data graphs'!$B$3,'Data Singapore'!$A$4:$B$4,0)),E296)</f>
        <v>21092</v>
      </c>
      <c r="F297" s="12">
        <f>_xlfn.IFNA(INDEX('Data Singapore'!$A$8:$B$500,MATCH(DATE('Data graphs'!F$4,MONTH('Data graphs'!$A297),DAY('Data graphs'!$A297)),'Data Singapore'!$A$8:$A$500,0), MATCH('Data graphs'!$B$3,'Data Singapore'!$A$4:$B$4,0)),F296)</f>
        <v>22009</v>
      </c>
      <c r="G297" s="12">
        <f>_xlfn.IFNA(INDEX('Data Singapore'!$A$8:$B$500,MATCH(DATE('Data graphs'!G$4,MONTH('Data graphs'!$A297),DAY('Data graphs'!$A297)),'Data Singapore'!$A$8:$A$500,0), MATCH('Data graphs'!$B$3,'Data Singapore'!$A$4:$B$4,0)),G296)</f>
        <v>19618</v>
      </c>
      <c r="H297" s="12">
        <f t="shared" si="12"/>
        <v>21092</v>
      </c>
      <c r="I297" s="12">
        <f t="shared" si="13"/>
        <v>25277</v>
      </c>
      <c r="J297" s="12">
        <f t="shared" si="14"/>
        <v>4185</v>
      </c>
    </row>
    <row r="298" spans="1:10">
      <c r="A298" s="9">
        <v>45364</v>
      </c>
      <c r="B298" s="12">
        <f>_xlfn.IFNA(INDEX('Data Singapore'!$A$8:$B$500,MATCH(DATE('Data graphs'!B$4,MONTH('Data graphs'!$A298),DAY('Data graphs'!$A298)),'Data Singapore'!$A$8:$A$500,0), MATCH('Data graphs'!$B$3,'Data Singapore'!$A$4:$B$4,0)),B297)</f>
        <v>25277</v>
      </c>
      <c r="C298" s="12">
        <f>_xlfn.IFNA(INDEX('Data Singapore'!$A$8:$B$500,MATCH(DATE('Data graphs'!C$4,MONTH('Data graphs'!$A298),DAY('Data graphs'!$A298)),'Data Singapore'!$A$8:$A$500,0), MATCH('Data graphs'!$B$3,'Data Singapore'!$A$4:$B$4,0)),C297)</f>
        <v>22849</v>
      </c>
      <c r="D298" s="12">
        <f>_xlfn.IFNA(INDEX('Data Singapore'!$A$8:$B$500,MATCH(DATE('Data graphs'!D$4,MONTH('Data graphs'!$A298),DAY('Data graphs'!$A298)),'Data Singapore'!$A$8:$A$500,0), MATCH('Data graphs'!$B$3,'Data Singapore'!$A$4:$B$4,0)),D297)</f>
        <v>23355</v>
      </c>
      <c r="E298" s="12">
        <f>_xlfn.IFNA(INDEX('Data Singapore'!$A$8:$B$500,MATCH(DATE('Data graphs'!E$4,MONTH('Data graphs'!$A298),DAY('Data graphs'!$A298)),'Data Singapore'!$A$8:$A$500,0), MATCH('Data graphs'!$B$3,'Data Singapore'!$A$4:$B$4,0)),E297)</f>
        <v>21092</v>
      </c>
      <c r="F298" s="12">
        <f>_xlfn.IFNA(INDEX('Data Singapore'!$A$8:$B$500,MATCH(DATE('Data graphs'!F$4,MONTH('Data graphs'!$A298),DAY('Data graphs'!$A298)),'Data Singapore'!$A$8:$A$500,0), MATCH('Data graphs'!$B$3,'Data Singapore'!$A$4:$B$4,0)),F297)</f>
        <v>21327</v>
      </c>
      <c r="G298" s="12">
        <f>_xlfn.IFNA(INDEX('Data Singapore'!$A$8:$B$500,MATCH(DATE('Data graphs'!G$4,MONTH('Data graphs'!$A298),DAY('Data graphs'!$A298)),'Data Singapore'!$A$8:$A$500,0), MATCH('Data graphs'!$B$3,'Data Singapore'!$A$4:$B$4,0)),G297)</f>
        <v>19618</v>
      </c>
      <c r="H298" s="12">
        <f t="shared" si="12"/>
        <v>21092</v>
      </c>
      <c r="I298" s="12">
        <f t="shared" si="13"/>
        <v>25277</v>
      </c>
      <c r="J298" s="12">
        <f t="shared" si="14"/>
        <v>4185</v>
      </c>
    </row>
    <row r="299" spans="1:10">
      <c r="A299" s="9">
        <v>45363</v>
      </c>
      <c r="B299" s="12">
        <f>_xlfn.IFNA(INDEX('Data Singapore'!$A$8:$B$500,MATCH(DATE('Data graphs'!B$4,MONTH('Data graphs'!$A299),DAY('Data graphs'!$A299)),'Data Singapore'!$A$8:$A$500,0), MATCH('Data graphs'!$B$3,'Data Singapore'!$A$4:$B$4,0)),B298)</f>
        <v>25277</v>
      </c>
      <c r="C299" s="12">
        <f>_xlfn.IFNA(INDEX('Data Singapore'!$A$8:$B$500,MATCH(DATE('Data graphs'!C$4,MONTH('Data graphs'!$A299),DAY('Data graphs'!$A299)),'Data Singapore'!$A$8:$A$500,0), MATCH('Data graphs'!$B$3,'Data Singapore'!$A$4:$B$4,0)),C298)</f>
        <v>22849</v>
      </c>
      <c r="D299" s="12">
        <f>_xlfn.IFNA(INDEX('Data Singapore'!$A$8:$B$500,MATCH(DATE('Data graphs'!D$4,MONTH('Data graphs'!$A299),DAY('Data graphs'!$A299)),'Data Singapore'!$A$8:$A$500,0), MATCH('Data graphs'!$B$3,'Data Singapore'!$A$4:$B$4,0)),D298)</f>
        <v>23355</v>
      </c>
      <c r="E299" s="12">
        <f>_xlfn.IFNA(INDEX('Data Singapore'!$A$8:$B$500,MATCH(DATE('Data graphs'!E$4,MONTH('Data graphs'!$A299),DAY('Data graphs'!$A299)),'Data Singapore'!$A$8:$A$500,0), MATCH('Data graphs'!$B$3,'Data Singapore'!$A$4:$B$4,0)),E298)</f>
        <v>21092</v>
      </c>
      <c r="F299" s="12">
        <f>_xlfn.IFNA(INDEX('Data Singapore'!$A$8:$B$500,MATCH(DATE('Data graphs'!F$4,MONTH('Data graphs'!$A299),DAY('Data graphs'!$A299)),'Data Singapore'!$A$8:$A$500,0), MATCH('Data graphs'!$B$3,'Data Singapore'!$A$4:$B$4,0)),F298)</f>
        <v>21327</v>
      </c>
      <c r="G299" s="12">
        <f>_xlfn.IFNA(INDEX('Data Singapore'!$A$8:$B$500,MATCH(DATE('Data graphs'!G$4,MONTH('Data graphs'!$A299),DAY('Data graphs'!$A299)),'Data Singapore'!$A$8:$A$500,0), MATCH('Data graphs'!$B$3,'Data Singapore'!$A$4:$B$4,0)),G298)</f>
        <v>17918</v>
      </c>
      <c r="H299" s="12">
        <f t="shared" si="12"/>
        <v>21092</v>
      </c>
      <c r="I299" s="12">
        <f t="shared" si="13"/>
        <v>25277</v>
      </c>
      <c r="J299" s="12">
        <f t="shared" si="14"/>
        <v>4185</v>
      </c>
    </row>
    <row r="300" spans="1:10">
      <c r="A300" s="9">
        <v>45362</v>
      </c>
      <c r="B300" s="12">
        <f>_xlfn.IFNA(INDEX('Data Singapore'!$A$8:$B$500,MATCH(DATE('Data graphs'!B$4,MONTH('Data graphs'!$A300),DAY('Data graphs'!$A300)),'Data Singapore'!$A$8:$A$500,0), MATCH('Data graphs'!$B$3,'Data Singapore'!$A$4:$B$4,0)),B299)</f>
        <v>24981</v>
      </c>
      <c r="C300" s="12">
        <f>_xlfn.IFNA(INDEX('Data Singapore'!$A$8:$B$500,MATCH(DATE('Data graphs'!C$4,MONTH('Data graphs'!$A300),DAY('Data graphs'!$A300)),'Data Singapore'!$A$8:$A$500,0), MATCH('Data graphs'!$B$3,'Data Singapore'!$A$4:$B$4,0)),C299)</f>
        <v>22849</v>
      </c>
      <c r="D300" s="12">
        <f>_xlfn.IFNA(INDEX('Data Singapore'!$A$8:$B$500,MATCH(DATE('Data graphs'!D$4,MONTH('Data graphs'!$A300),DAY('Data graphs'!$A300)),'Data Singapore'!$A$8:$A$500,0), MATCH('Data graphs'!$B$3,'Data Singapore'!$A$4:$B$4,0)),D299)</f>
        <v>23355</v>
      </c>
      <c r="E300" s="12">
        <f>_xlfn.IFNA(INDEX('Data Singapore'!$A$8:$B$500,MATCH(DATE('Data graphs'!E$4,MONTH('Data graphs'!$A300),DAY('Data graphs'!$A300)),'Data Singapore'!$A$8:$A$500,0), MATCH('Data graphs'!$B$3,'Data Singapore'!$A$4:$B$4,0)),E299)</f>
        <v>21092</v>
      </c>
      <c r="F300" s="12">
        <f>_xlfn.IFNA(INDEX('Data Singapore'!$A$8:$B$500,MATCH(DATE('Data graphs'!F$4,MONTH('Data graphs'!$A300),DAY('Data graphs'!$A300)),'Data Singapore'!$A$8:$A$500,0), MATCH('Data graphs'!$B$3,'Data Singapore'!$A$4:$B$4,0)),F299)</f>
        <v>21327</v>
      </c>
      <c r="G300" s="12">
        <f>_xlfn.IFNA(INDEX('Data Singapore'!$A$8:$B$500,MATCH(DATE('Data graphs'!G$4,MONTH('Data graphs'!$A300),DAY('Data graphs'!$A300)),'Data Singapore'!$A$8:$A$500,0), MATCH('Data graphs'!$B$3,'Data Singapore'!$A$4:$B$4,0)),G299)</f>
        <v>17918</v>
      </c>
      <c r="H300" s="12">
        <f t="shared" si="12"/>
        <v>21092</v>
      </c>
      <c r="I300" s="12">
        <f t="shared" si="13"/>
        <v>24981</v>
      </c>
      <c r="J300" s="12">
        <f t="shared" si="14"/>
        <v>3889</v>
      </c>
    </row>
    <row r="301" spans="1:10">
      <c r="A301" s="9">
        <v>45361</v>
      </c>
      <c r="B301" s="12">
        <f>_xlfn.IFNA(INDEX('Data Singapore'!$A$8:$B$500,MATCH(DATE('Data graphs'!B$4,MONTH('Data graphs'!$A301),DAY('Data graphs'!$A301)),'Data Singapore'!$A$8:$A$500,0), MATCH('Data graphs'!$B$3,'Data Singapore'!$A$4:$B$4,0)),B300)</f>
        <v>24981</v>
      </c>
      <c r="C301" s="12">
        <f>_xlfn.IFNA(INDEX('Data Singapore'!$A$8:$B$500,MATCH(DATE('Data graphs'!C$4,MONTH('Data graphs'!$A301),DAY('Data graphs'!$A301)),'Data Singapore'!$A$8:$A$500,0), MATCH('Data graphs'!$B$3,'Data Singapore'!$A$4:$B$4,0)),C300)</f>
        <v>22798</v>
      </c>
      <c r="D301" s="12">
        <f>_xlfn.IFNA(INDEX('Data Singapore'!$A$8:$B$500,MATCH(DATE('Data graphs'!D$4,MONTH('Data graphs'!$A301),DAY('Data graphs'!$A301)),'Data Singapore'!$A$8:$A$500,0), MATCH('Data graphs'!$B$3,'Data Singapore'!$A$4:$B$4,0)),D300)</f>
        <v>23355</v>
      </c>
      <c r="E301" s="12">
        <f>_xlfn.IFNA(INDEX('Data Singapore'!$A$8:$B$500,MATCH(DATE('Data graphs'!E$4,MONTH('Data graphs'!$A301),DAY('Data graphs'!$A301)),'Data Singapore'!$A$8:$A$500,0), MATCH('Data graphs'!$B$3,'Data Singapore'!$A$4:$B$4,0)),E300)</f>
        <v>21092</v>
      </c>
      <c r="F301" s="12">
        <f>_xlfn.IFNA(INDEX('Data Singapore'!$A$8:$B$500,MATCH(DATE('Data graphs'!F$4,MONTH('Data graphs'!$A301),DAY('Data graphs'!$A301)),'Data Singapore'!$A$8:$A$500,0), MATCH('Data graphs'!$B$3,'Data Singapore'!$A$4:$B$4,0)),F300)</f>
        <v>21327</v>
      </c>
      <c r="G301" s="12">
        <f>_xlfn.IFNA(INDEX('Data Singapore'!$A$8:$B$500,MATCH(DATE('Data graphs'!G$4,MONTH('Data graphs'!$A301),DAY('Data graphs'!$A301)),'Data Singapore'!$A$8:$A$500,0), MATCH('Data graphs'!$B$3,'Data Singapore'!$A$4:$B$4,0)),G300)</f>
        <v>17918</v>
      </c>
      <c r="H301" s="12">
        <f t="shared" si="12"/>
        <v>21092</v>
      </c>
      <c r="I301" s="12">
        <f t="shared" si="13"/>
        <v>24981</v>
      </c>
      <c r="J301" s="12">
        <f t="shared" si="14"/>
        <v>3889</v>
      </c>
    </row>
    <row r="302" spans="1:10">
      <c r="A302" s="9">
        <v>45360</v>
      </c>
      <c r="B302" s="12">
        <f>_xlfn.IFNA(INDEX('Data Singapore'!$A$8:$B$500,MATCH(DATE('Data graphs'!B$4,MONTH('Data graphs'!$A302),DAY('Data graphs'!$A302)),'Data Singapore'!$A$8:$A$500,0), MATCH('Data graphs'!$B$3,'Data Singapore'!$A$4:$B$4,0)),B301)</f>
        <v>24981</v>
      </c>
      <c r="C302" s="12">
        <f>_xlfn.IFNA(INDEX('Data Singapore'!$A$8:$B$500,MATCH(DATE('Data graphs'!C$4,MONTH('Data graphs'!$A302),DAY('Data graphs'!$A302)),'Data Singapore'!$A$8:$A$500,0), MATCH('Data graphs'!$B$3,'Data Singapore'!$A$4:$B$4,0)),C301)</f>
        <v>22798</v>
      </c>
      <c r="D302" s="12">
        <f>_xlfn.IFNA(INDEX('Data Singapore'!$A$8:$B$500,MATCH(DATE('Data graphs'!D$4,MONTH('Data graphs'!$A302),DAY('Data graphs'!$A302)),'Data Singapore'!$A$8:$A$500,0), MATCH('Data graphs'!$B$3,'Data Singapore'!$A$4:$B$4,0)),D301)</f>
        <v>23014</v>
      </c>
      <c r="E302" s="12">
        <f>_xlfn.IFNA(INDEX('Data Singapore'!$A$8:$B$500,MATCH(DATE('Data graphs'!E$4,MONTH('Data graphs'!$A302),DAY('Data graphs'!$A302)),'Data Singapore'!$A$8:$A$500,0), MATCH('Data graphs'!$B$3,'Data Singapore'!$A$4:$B$4,0)),E301)</f>
        <v>21092</v>
      </c>
      <c r="F302" s="12">
        <f>_xlfn.IFNA(INDEX('Data Singapore'!$A$8:$B$500,MATCH(DATE('Data graphs'!F$4,MONTH('Data graphs'!$A302),DAY('Data graphs'!$A302)),'Data Singapore'!$A$8:$A$500,0), MATCH('Data graphs'!$B$3,'Data Singapore'!$A$4:$B$4,0)),F301)</f>
        <v>21327</v>
      </c>
      <c r="G302" s="12">
        <f>_xlfn.IFNA(INDEX('Data Singapore'!$A$8:$B$500,MATCH(DATE('Data graphs'!G$4,MONTH('Data graphs'!$A302),DAY('Data graphs'!$A302)),'Data Singapore'!$A$8:$A$500,0), MATCH('Data graphs'!$B$3,'Data Singapore'!$A$4:$B$4,0)),G301)</f>
        <v>17918</v>
      </c>
      <c r="H302" s="12">
        <f t="shared" si="12"/>
        <v>21092</v>
      </c>
      <c r="I302" s="12">
        <f t="shared" si="13"/>
        <v>24981</v>
      </c>
      <c r="J302" s="12">
        <f t="shared" si="14"/>
        <v>3889</v>
      </c>
    </row>
    <row r="303" spans="1:10">
      <c r="A303" s="9">
        <v>45359</v>
      </c>
      <c r="B303" s="12">
        <f>_xlfn.IFNA(INDEX('Data Singapore'!$A$8:$B$500,MATCH(DATE('Data graphs'!B$4,MONTH('Data graphs'!$A303),DAY('Data graphs'!$A303)),'Data Singapore'!$A$8:$A$500,0), MATCH('Data graphs'!$B$3,'Data Singapore'!$A$4:$B$4,0)),B302)</f>
        <v>24981</v>
      </c>
      <c r="C303" s="12">
        <f>_xlfn.IFNA(INDEX('Data Singapore'!$A$8:$B$500,MATCH(DATE('Data graphs'!C$4,MONTH('Data graphs'!$A303),DAY('Data graphs'!$A303)),'Data Singapore'!$A$8:$A$500,0), MATCH('Data graphs'!$B$3,'Data Singapore'!$A$4:$B$4,0)),C302)</f>
        <v>22798</v>
      </c>
      <c r="D303" s="12">
        <f>_xlfn.IFNA(INDEX('Data Singapore'!$A$8:$B$500,MATCH(DATE('Data graphs'!D$4,MONTH('Data graphs'!$A303),DAY('Data graphs'!$A303)),'Data Singapore'!$A$8:$A$500,0), MATCH('Data graphs'!$B$3,'Data Singapore'!$A$4:$B$4,0)),D302)</f>
        <v>23014</v>
      </c>
      <c r="E303" s="12">
        <f>_xlfn.IFNA(INDEX('Data Singapore'!$A$8:$B$500,MATCH(DATE('Data graphs'!E$4,MONTH('Data graphs'!$A303),DAY('Data graphs'!$A303)),'Data Singapore'!$A$8:$A$500,0), MATCH('Data graphs'!$B$3,'Data Singapore'!$A$4:$B$4,0)),E302)</f>
        <v>20171</v>
      </c>
      <c r="F303" s="12">
        <f>_xlfn.IFNA(INDEX('Data Singapore'!$A$8:$B$500,MATCH(DATE('Data graphs'!F$4,MONTH('Data graphs'!$A303),DAY('Data graphs'!$A303)),'Data Singapore'!$A$8:$A$500,0), MATCH('Data graphs'!$B$3,'Data Singapore'!$A$4:$B$4,0)),F302)</f>
        <v>21327</v>
      </c>
      <c r="G303" s="12">
        <f>_xlfn.IFNA(INDEX('Data Singapore'!$A$8:$B$500,MATCH(DATE('Data graphs'!G$4,MONTH('Data graphs'!$A303),DAY('Data graphs'!$A303)),'Data Singapore'!$A$8:$A$500,0), MATCH('Data graphs'!$B$3,'Data Singapore'!$A$4:$B$4,0)),G302)</f>
        <v>17918</v>
      </c>
      <c r="H303" s="12">
        <f t="shared" si="12"/>
        <v>20171</v>
      </c>
      <c r="I303" s="12">
        <f t="shared" si="13"/>
        <v>24981</v>
      </c>
      <c r="J303" s="12">
        <f t="shared" si="14"/>
        <v>4810</v>
      </c>
    </row>
    <row r="304" spans="1:10">
      <c r="A304" s="9">
        <v>45358</v>
      </c>
      <c r="B304" s="12">
        <f>_xlfn.IFNA(INDEX('Data Singapore'!$A$8:$B$500,MATCH(DATE('Data graphs'!B$4,MONTH('Data graphs'!$A304),DAY('Data graphs'!$A304)),'Data Singapore'!$A$8:$A$500,0), MATCH('Data graphs'!$B$3,'Data Singapore'!$A$4:$B$4,0)),B303)</f>
        <v>24981</v>
      </c>
      <c r="C304" s="12">
        <f>_xlfn.IFNA(INDEX('Data Singapore'!$A$8:$B$500,MATCH(DATE('Data graphs'!C$4,MONTH('Data graphs'!$A304),DAY('Data graphs'!$A304)),'Data Singapore'!$A$8:$A$500,0), MATCH('Data graphs'!$B$3,'Data Singapore'!$A$4:$B$4,0)),C303)</f>
        <v>22798</v>
      </c>
      <c r="D304" s="12">
        <f>_xlfn.IFNA(INDEX('Data Singapore'!$A$8:$B$500,MATCH(DATE('Data graphs'!D$4,MONTH('Data graphs'!$A304),DAY('Data graphs'!$A304)),'Data Singapore'!$A$8:$A$500,0), MATCH('Data graphs'!$B$3,'Data Singapore'!$A$4:$B$4,0)),D303)</f>
        <v>23014</v>
      </c>
      <c r="E304" s="12">
        <f>_xlfn.IFNA(INDEX('Data Singapore'!$A$8:$B$500,MATCH(DATE('Data graphs'!E$4,MONTH('Data graphs'!$A304),DAY('Data graphs'!$A304)),'Data Singapore'!$A$8:$A$500,0), MATCH('Data graphs'!$B$3,'Data Singapore'!$A$4:$B$4,0)),E303)</f>
        <v>20171</v>
      </c>
      <c r="F304" s="12">
        <f>_xlfn.IFNA(INDEX('Data Singapore'!$A$8:$B$500,MATCH(DATE('Data graphs'!F$4,MONTH('Data graphs'!$A304),DAY('Data graphs'!$A304)),'Data Singapore'!$A$8:$A$500,0), MATCH('Data graphs'!$B$3,'Data Singapore'!$A$4:$B$4,0)),F303)</f>
        <v>21327</v>
      </c>
      <c r="G304" s="12">
        <f>_xlfn.IFNA(INDEX('Data Singapore'!$A$8:$B$500,MATCH(DATE('Data graphs'!G$4,MONTH('Data graphs'!$A304),DAY('Data graphs'!$A304)),'Data Singapore'!$A$8:$A$500,0), MATCH('Data graphs'!$B$3,'Data Singapore'!$A$4:$B$4,0)),G303)</f>
        <v>17918</v>
      </c>
      <c r="H304" s="12">
        <f t="shared" si="12"/>
        <v>20171</v>
      </c>
      <c r="I304" s="12">
        <f t="shared" si="13"/>
        <v>24981</v>
      </c>
      <c r="J304" s="12">
        <f t="shared" si="14"/>
        <v>4810</v>
      </c>
    </row>
    <row r="305" spans="1:10">
      <c r="A305" s="9">
        <v>45357</v>
      </c>
      <c r="B305" s="12">
        <f>_xlfn.IFNA(INDEX('Data Singapore'!$A$8:$B$500,MATCH(DATE('Data graphs'!B$4,MONTH('Data graphs'!$A305),DAY('Data graphs'!$A305)),'Data Singapore'!$A$8:$A$500,0), MATCH('Data graphs'!$B$3,'Data Singapore'!$A$4:$B$4,0)),B304)</f>
        <v>24981</v>
      </c>
      <c r="C305" s="12">
        <f>_xlfn.IFNA(INDEX('Data Singapore'!$A$8:$B$500,MATCH(DATE('Data graphs'!C$4,MONTH('Data graphs'!$A305),DAY('Data graphs'!$A305)),'Data Singapore'!$A$8:$A$500,0), MATCH('Data graphs'!$B$3,'Data Singapore'!$A$4:$B$4,0)),C304)</f>
        <v>22798</v>
      </c>
      <c r="D305" s="12">
        <f>_xlfn.IFNA(INDEX('Data Singapore'!$A$8:$B$500,MATCH(DATE('Data graphs'!D$4,MONTH('Data graphs'!$A305),DAY('Data graphs'!$A305)),'Data Singapore'!$A$8:$A$500,0), MATCH('Data graphs'!$B$3,'Data Singapore'!$A$4:$B$4,0)),D304)</f>
        <v>23014</v>
      </c>
      <c r="E305" s="12">
        <f>_xlfn.IFNA(INDEX('Data Singapore'!$A$8:$B$500,MATCH(DATE('Data graphs'!E$4,MONTH('Data graphs'!$A305),DAY('Data graphs'!$A305)),'Data Singapore'!$A$8:$A$500,0), MATCH('Data graphs'!$B$3,'Data Singapore'!$A$4:$B$4,0)),E304)</f>
        <v>20171</v>
      </c>
      <c r="F305" s="12">
        <f>_xlfn.IFNA(INDEX('Data Singapore'!$A$8:$B$500,MATCH(DATE('Data graphs'!F$4,MONTH('Data graphs'!$A305),DAY('Data graphs'!$A305)),'Data Singapore'!$A$8:$A$500,0), MATCH('Data graphs'!$B$3,'Data Singapore'!$A$4:$B$4,0)),F304)</f>
        <v>19139</v>
      </c>
      <c r="G305" s="12">
        <f>_xlfn.IFNA(INDEX('Data Singapore'!$A$8:$B$500,MATCH(DATE('Data graphs'!G$4,MONTH('Data graphs'!$A305),DAY('Data graphs'!$A305)),'Data Singapore'!$A$8:$A$500,0), MATCH('Data graphs'!$B$3,'Data Singapore'!$A$4:$B$4,0)),G304)</f>
        <v>17918</v>
      </c>
      <c r="H305" s="12">
        <f t="shared" si="12"/>
        <v>19139</v>
      </c>
      <c r="I305" s="12">
        <f t="shared" si="13"/>
        <v>24981</v>
      </c>
      <c r="J305" s="12">
        <f t="shared" si="14"/>
        <v>5842</v>
      </c>
    </row>
    <row r="306" spans="1:10">
      <c r="A306" s="9">
        <v>45356</v>
      </c>
      <c r="B306" s="12">
        <f>_xlfn.IFNA(INDEX('Data Singapore'!$A$8:$B$500,MATCH(DATE('Data graphs'!B$4,MONTH('Data graphs'!$A306),DAY('Data graphs'!$A306)),'Data Singapore'!$A$8:$A$500,0), MATCH('Data graphs'!$B$3,'Data Singapore'!$A$4:$B$4,0)),B305)</f>
        <v>24981</v>
      </c>
      <c r="C306" s="12">
        <f>_xlfn.IFNA(INDEX('Data Singapore'!$A$8:$B$500,MATCH(DATE('Data graphs'!C$4,MONTH('Data graphs'!$A306),DAY('Data graphs'!$A306)),'Data Singapore'!$A$8:$A$500,0), MATCH('Data graphs'!$B$3,'Data Singapore'!$A$4:$B$4,0)),C305)</f>
        <v>22798</v>
      </c>
      <c r="D306" s="12">
        <f>_xlfn.IFNA(INDEX('Data Singapore'!$A$8:$B$500,MATCH(DATE('Data graphs'!D$4,MONTH('Data graphs'!$A306),DAY('Data graphs'!$A306)),'Data Singapore'!$A$8:$A$500,0), MATCH('Data graphs'!$B$3,'Data Singapore'!$A$4:$B$4,0)),D305)</f>
        <v>23014</v>
      </c>
      <c r="E306" s="12">
        <f>_xlfn.IFNA(INDEX('Data Singapore'!$A$8:$B$500,MATCH(DATE('Data graphs'!E$4,MONTH('Data graphs'!$A306),DAY('Data graphs'!$A306)),'Data Singapore'!$A$8:$A$500,0), MATCH('Data graphs'!$B$3,'Data Singapore'!$A$4:$B$4,0)),E305)</f>
        <v>20171</v>
      </c>
      <c r="F306" s="12">
        <f>_xlfn.IFNA(INDEX('Data Singapore'!$A$8:$B$500,MATCH(DATE('Data graphs'!F$4,MONTH('Data graphs'!$A306),DAY('Data graphs'!$A306)),'Data Singapore'!$A$8:$A$500,0), MATCH('Data graphs'!$B$3,'Data Singapore'!$A$4:$B$4,0)),F305)</f>
        <v>19139</v>
      </c>
      <c r="G306" s="12">
        <f>_xlfn.IFNA(INDEX('Data Singapore'!$A$8:$B$500,MATCH(DATE('Data graphs'!G$4,MONTH('Data graphs'!$A306),DAY('Data graphs'!$A306)),'Data Singapore'!$A$8:$A$500,0), MATCH('Data graphs'!$B$3,'Data Singapore'!$A$4:$B$4,0)),G305)</f>
        <v>15466</v>
      </c>
      <c r="H306" s="12">
        <f t="shared" si="12"/>
        <v>19139</v>
      </c>
      <c r="I306" s="12">
        <f t="shared" si="13"/>
        <v>24981</v>
      </c>
      <c r="J306" s="12">
        <f t="shared" si="14"/>
        <v>5842</v>
      </c>
    </row>
    <row r="307" spans="1:10">
      <c r="A307" s="9">
        <v>45355</v>
      </c>
      <c r="B307" s="12">
        <f>_xlfn.IFNA(INDEX('Data Singapore'!$A$8:$B$500,MATCH(DATE('Data graphs'!B$4,MONTH('Data graphs'!$A307),DAY('Data graphs'!$A307)),'Data Singapore'!$A$8:$A$500,0), MATCH('Data graphs'!$B$3,'Data Singapore'!$A$4:$B$4,0)),B306)</f>
        <v>26118</v>
      </c>
      <c r="C307" s="12">
        <f>_xlfn.IFNA(INDEX('Data Singapore'!$A$8:$B$500,MATCH(DATE('Data graphs'!C$4,MONTH('Data graphs'!$A307),DAY('Data graphs'!$A307)),'Data Singapore'!$A$8:$A$500,0), MATCH('Data graphs'!$B$3,'Data Singapore'!$A$4:$B$4,0)),C306)</f>
        <v>22798</v>
      </c>
      <c r="D307" s="12">
        <f>_xlfn.IFNA(INDEX('Data Singapore'!$A$8:$B$500,MATCH(DATE('Data graphs'!D$4,MONTH('Data graphs'!$A307),DAY('Data graphs'!$A307)),'Data Singapore'!$A$8:$A$500,0), MATCH('Data graphs'!$B$3,'Data Singapore'!$A$4:$B$4,0)),D306)</f>
        <v>23014</v>
      </c>
      <c r="E307" s="12">
        <f>_xlfn.IFNA(INDEX('Data Singapore'!$A$8:$B$500,MATCH(DATE('Data graphs'!E$4,MONTH('Data graphs'!$A307),DAY('Data graphs'!$A307)),'Data Singapore'!$A$8:$A$500,0), MATCH('Data graphs'!$B$3,'Data Singapore'!$A$4:$B$4,0)),E306)</f>
        <v>20171</v>
      </c>
      <c r="F307" s="12">
        <f>_xlfn.IFNA(INDEX('Data Singapore'!$A$8:$B$500,MATCH(DATE('Data graphs'!F$4,MONTH('Data graphs'!$A307),DAY('Data graphs'!$A307)),'Data Singapore'!$A$8:$A$500,0), MATCH('Data graphs'!$B$3,'Data Singapore'!$A$4:$B$4,0)),F306)</f>
        <v>19139</v>
      </c>
      <c r="G307" s="12">
        <f>_xlfn.IFNA(INDEX('Data Singapore'!$A$8:$B$500,MATCH(DATE('Data graphs'!G$4,MONTH('Data graphs'!$A307),DAY('Data graphs'!$A307)),'Data Singapore'!$A$8:$A$500,0), MATCH('Data graphs'!$B$3,'Data Singapore'!$A$4:$B$4,0)),G306)</f>
        <v>15466</v>
      </c>
      <c r="H307" s="12">
        <f t="shared" si="12"/>
        <v>19139</v>
      </c>
      <c r="I307" s="12">
        <f t="shared" si="13"/>
        <v>26118</v>
      </c>
      <c r="J307" s="12">
        <f t="shared" si="14"/>
        <v>6979</v>
      </c>
    </row>
    <row r="308" spans="1:10">
      <c r="A308" s="9">
        <v>45354</v>
      </c>
      <c r="B308" s="12">
        <f>_xlfn.IFNA(INDEX('Data Singapore'!$A$8:$B$500,MATCH(DATE('Data graphs'!B$4,MONTH('Data graphs'!$A308),DAY('Data graphs'!$A308)),'Data Singapore'!$A$8:$A$500,0), MATCH('Data graphs'!$B$3,'Data Singapore'!$A$4:$B$4,0)),B307)</f>
        <v>26118</v>
      </c>
      <c r="C308" s="12">
        <f>_xlfn.IFNA(INDEX('Data Singapore'!$A$8:$B$500,MATCH(DATE('Data graphs'!C$4,MONTH('Data graphs'!$A308),DAY('Data graphs'!$A308)),'Data Singapore'!$A$8:$A$500,0), MATCH('Data graphs'!$B$3,'Data Singapore'!$A$4:$B$4,0)),C307)</f>
        <v>21900</v>
      </c>
      <c r="D308" s="12">
        <f>_xlfn.IFNA(INDEX('Data Singapore'!$A$8:$B$500,MATCH(DATE('Data graphs'!D$4,MONTH('Data graphs'!$A308),DAY('Data graphs'!$A308)),'Data Singapore'!$A$8:$A$500,0), MATCH('Data graphs'!$B$3,'Data Singapore'!$A$4:$B$4,0)),D307)</f>
        <v>23014</v>
      </c>
      <c r="E308" s="12">
        <f>_xlfn.IFNA(INDEX('Data Singapore'!$A$8:$B$500,MATCH(DATE('Data graphs'!E$4,MONTH('Data graphs'!$A308),DAY('Data graphs'!$A308)),'Data Singapore'!$A$8:$A$500,0), MATCH('Data graphs'!$B$3,'Data Singapore'!$A$4:$B$4,0)),E307)</f>
        <v>20171</v>
      </c>
      <c r="F308" s="12">
        <f>_xlfn.IFNA(INDEX('Data Singapore'!$A$8:$B$500,MATCH(DATE('Data graphs'!F$4,MONTH('Data graphs'!$A308),DAY('Data graphs'!$A308)),'Data Singapore'!$A$8:$A$500,0), MATCH('Data graphs'!$B$3,'Data Singapore'!$A$4:$B$4,0)),F307)</f>
        <v>19139</v>
      </c>
      <c r="G308" s="12">
        <f>_xlfn.IFNA(INDEX('Data Singapore'!$A$8:$B$500,MATCH(DATE('Data graphs'!G$4,MONTH('Data graphs'!$A308),DAY('Data graphs'!$A308)),'Data Singapore'!$A$8:$A$500,0), MATCH('Data graphs'!$B$3,'Data Singapore'!$A$4:$B$4,0)),G307)</f>
        <v>15466</v>
      </c>
      <c r="H308" s="12">
        <f t="shared" si="12"/>
        <v>19139</v>
      </c>
      <c r="I308" s="12">
        <f t="shared" si="13"/>
        <v>26118</v>
      </c>
      <c r="J308" s="12">
        <f t="shared" si="14"/>
        <v>6979</v>
      </c>
    </row>
    <row r="309" spans="1:10">
      <c r="A309" s="9">
        <v>45353</v>
      </c>
      <c r="B309" s="12">
        <f>_xlfn.IFNA(INDEX('Data Singapore'!$A$8:$B$500,MATCH(DATE('Data graphs'!B$4,MONTH('Data graphs'!$A309),DAY('Data graphs'!$A309)),'Data Singapore'!$A$8:$A$500,0), MATCH('Data graphs'!$B$3,'Data Singapore'!$A$4:$B$4,0)),B308)</f>
        <v>26118</v>
      </c>
      <c r="C309" s="12">
        <f>_xlfn.IFNA(INDEX('Data Singapore'!$A$8:$B$500,MATCH(DATE('Data graphs'!C$4,MONTH('Data graphs'!$A309),DAY('Data graphs'!$A309)),'Data Singapore'!$A$8:$A$500,0), MATCH('Data graphs'!$B$3,'Data Singapore'!$A$4:$B$4,0)),C308)</f>
        <v>21900</v>
      </c>
      <c r="D309" s="12">
        <f>_xlfn.IFNA(INDEX('Data Singapore'!$A$8:$B$500,MATCH(DATE('Data graphs'!D$4,MONTH('Data graphs'!$A309),DAY('Data graphs'!$A309)),'Data Singapore'!$A$8:$A$500,0), MATCH('Data graphs'!$B$3,'Data Singapore'!$A$4:$B$4,0)),D308)</f>
        <v>21738</v>
      </c>
      <c r="E309" s="12">
        <f>_xlfn.IFNA(INDEX('Data Singapore'!$A$8:$B$500,MATCH(DATE('Data graphs'!E$4,MONTH('Data graphs'!$A309),DAY('Data graphs'!$A309)),'Data Singapore'!$A$8:$A$500,0), MATCH('Data graphs'!$B$3,'Data Singapore'!$A$4:$B$4,0)),E308)</f>
        <v>20171</v>
      </c>
      <c r="F309" s="12">
        <f>_xlfn.IFNA(INDEX('Data Singapore'!$A$8:$B$500,MATCH(DATE('Data graphs'!F$4,MONTH('Data graphs'!$A309),DAY('Data graphs'!$A309)),'Data Singapore'!$A$8:$A$500,0), MATCH('Data graphs'!$B$3,'Data Singapore'!$A$4:$B$4,0)),F308)</f>
        <v>19139</v>
      </c>
      <c r="G309" s="12">
        <f>_xlfn.IFNA(INDEX('Data Singapore'!$A$8:$B$500,MATCH(DATE('Data graphs'!G$4,MONTH('Data graphs'!$A309),DAY('Data graphs'!$A309)),'Data Singapore'!$A$8:$A$500,0), MATCH('Data graphs'!$B$3,'Data Singapore'!$A$4:$B$4,0)),G308)</f>
        <v>15466</v>
      </c>
      <c r="H309" s="12">
        <f t="shared" si="12"/>
        <v>19139</v>
      </c>
      <c r="I309" s="12">
        <f t="shared" si="13"/>
        <v>26118</v>
      </c>
      <c r="J309" s="12">
        <f t="shared" si="14"/>
        <v>6979</v>
      </c>
    </row>
    <row r="310" spans="1:10">
      <c r="A310" s="9">
        <v>45352</v>
      </c>
      <c r="B310" s="12">
        <f>_xlfn.IFNA(INDEX('Data Singapore'!$A$8:$B$500,MATCH(DATE('Data graphs'!B$4,MONTH('Data graphs'!$A310),DAY('Data graphs'!$A310)),'Data Singapore'!$A$8:$A$500,0), MATCH('Data graphs'!$B$3,'Data Singapore'!$A$4:$B$4,0)),B309)</f>
        <v>26118</v>
      </c>
      <c r="C310" s="12">
        <f>_xlfn.IFNA(INDEX('Data Singapore'!$A$8:$B$500,MATCH(DATE('Data graphs'!C$4,MONTH('Data graphs'!$A310),DAY('Data graphs'!$A310)),'Data Singapore'!$A$8:$A$500,0), MATCH('Data graphs'!$B$3,'Data Singapore'!$A$4:$B$4,0)),C309)</f>
        <v>21900</v>
      </c>
      <c r="D310" s="12">
        <f>_xlfn.IFNA(INDEX('Data Singapore'!$A$8:$B$500,MATCH(DATE('Data graphs'!D$4,MONTH('Data graphs'!$A310),DAY('Data graphs'!$A310)),'Data Singapore'!$A$8:$A$500,0), MATCH('Data graphs'!$B$3,'Data Singapore'!$A$4:$B$4,0)),D309)</f>
        <v>21738</v>
      </c>
      <c r="E310" s="12">
        <f>_xlfn.IFNA(INDEX('Data Singapore'!$A$8:$B$500,MATCH(DATE('Data graphs'!E$4,MONTH('Data graphs'!$A310),DAY('Data graphs'!$A310)),'Data Singapore'!$A$8:$A$500,0), MATCH('Data graphs'!$B$3,'Data Singapore'!$A$4:$B$4,0)),E309)</f>
        <v>20599</v>
      </c>
      <c r="F310" s="12">
        <f>_xlfn.IFNA(INDEX('Data Singapore'!$A$8:$B$500,MATCH(DATE('Data graphs'!F$4,MONTH('Data graphs'!$A310),DAY('Data graphs'!$A310)),'Data Singapore'!$A$8:$A$500,0), MATCH('Data graphs'!$B$3,'Data Singapore'!$A$4:$B$4,0)),F309)</f>
        <v>19139</v>
      </c>
      <c r="G310" s="12">
        <f>_xlfn.IFNA(INDEX('Data Singapore'!$A$8:$B$500,MATCH(DATE('Data graphs'!G$4,MONTH('Data graphs'!$A310),DAY('Data graphs'!$A310)),'Data Singapore'!$A$8:$A$500,0), MATCH('Data graphs'!$B$3,'Data Singapore'!$A$4:$B$4,0)),G309)</f>
        <v>15466</v>
      </c>
      <c r="H310" s="12">
        <f t="shared" si="12"/>
        <v>19139</v>
      </c>
      <c r="I310" s="12">
        <f t="shared" si="13"/>
        <v>26118</v>
      </c>
      <c r="J310" s="12">
        <f t="shared" si="14"/>
        <v>6979</v>
      </c>
    </row>
    <row r="311" spans="1:10">
      <c r="A311" s="9">
        <v>45351</v>
      </c>
      <c r="B311" s="12">
        <f>_xlfn.IFNA(INDEX('Data Singapore'!$A$8:$B$500,MATCH(DATE('Data graphs'!B$4,MONTH('Data graphs'!$A311),DAY('Data graphs'!$A311)),'Data Singapore'!$A$8:$A$500,0), MATCH('Data graphs'!$B$3,'Data Singapore'!$A$4:$B$4,0)),B310)</f>
        <v>26118</v>
      </c>
      <c r="C311" s="12">
        <f>_xlfn.IFNA(INDEX('Data Singapore'!$A$8:$B$500,MATCH(DATE('Data graphs'!C$4,MONTH('Data graphs'!$A311),DAY('Data graphs'!$A311)),'Data Singapore'!$A$8:$A$500,0), MATCH('Data graphs'!$B$3,'Data Singapore'!$A$4:$B$4,0)),C310)</f>
        <v>21900</v>
      </c>
      <c r="D311" s="12">
        <f>_xlfn.IFNA(INDEX('Data Singapore'!$A$8:$B$500,MATCH(DATE('Data graphs'!D$4,MONTH('Data graphs'!$A311),DAY('Data graphs'!$A311)),'Data Singapore'!$A$8:$A$500,0), MATCH('Data graphs'!$B$3,'Data Singapore'!$A$4:$B$4,0)),D310)</f>
        <v>21738</v>
      </c>
      <c r="E311" s="12">
        <f>_xlfn.IFNA(INDEX('Data Singapore'!$A$8:$B$500,MATCH(DATE('Data graphs'!E$4,MONTH('Data graphs'!$A311),DAY('Data graphs'!$A311)),'Data Singapore'!$A$8:$A$500,0), MATCH('Data graphs'!$B$3,'Data Singapore'!$A$4:$B$4,0)),E310)</f>
        <v>20599</v>
      </c>
      <c r="F311" s="12">
        <f>_xlfn.IFNA(INDEX('Data Singapore'!$A$8:$B$500,MATCH(DATE('Data graphs'!F$4,MONTH('Data graphs'!$A311),DAY('Data graphs'!$A311)),'Data Singapore'!$A$8:$A$500,0), MATCH('Data graphs'!$B$3,'Data Singapore'!$A$4:$B$4,0)),F310)</f>
        <v>19139</v>
      </c>
      <c r="G311" s="12">
        <f>_xlfn.IFNA(INDEX('Data Singapore'!$A$8:$B$500,MATCH(DATE('Data graphs'!G$4,MONTH('Data graphs'!$A311),DAY('Data graphs'!$A311)),'Data Singapore'!$A$8:$A$500,0), MATCH('Data graphs'!$B$3,'Data Singapore'!$A$4:$B$4,0)),G310)</f>
        <v>15466</v>
      </c>
      <c r="H311" s="12">
        <f t="shared" si="12"/>
        <v>19139</v>
      </c>
      <c r="I311" s="12">
        <f t="shared" si="13"/>
        <v>26118</v>
      </c>
      <c r="J311" s="12">
        <f t="shared" si="14"/>
        <v>6979</v>
      </c>
    </row>
    <row r="312" spans="1:10">
      <c r="A312" s="9">
        <v>45350</v>
      </c>
      <c r="B312" s="12">
        <f>_xlfn.IFNA(INDEX('Data Singapore'!$A$8:$B$500,MATCH(DATE('Data graphs'!B$4,MONTH('Data graphs'!$A312),DAY('Data graphs'!$A312)),'Data Singapore'!$A$8:$A$500,0), MATCH('Data graphs'!$B$3,'Data Singapore'!$A$4:$B$4,0)),B311)</f>
        <v>26118</v>
      </c>
      <c r="C312" s="12">
        <f>_xlfn.IFNA(INDEX('Data Singapore'!$A$8:$B$500,MATCH(DATE('Data graphs'!C$4,MONTH('Data graphs'!$A312),DAY('Data graphs'!$A312)),'Data Singapore'!$A$8:$A$500,0), MATCH('Data graphs'!$B$3,'Data Singapore'!$A$4:$B$4,0)),C311)</f>
        <v>21900</v>
      </c>
      <c r="D312" s="12">
        <f>_xlfn.IFNA(INDEX('Data Singapore'!$A$8:$B$500,MATCH(DATE('Data graphs'!D$4,MONTH('Data graphs'!$A312),DAY('Data graphs'!$A312)),'Data Singapore'!$A$8:$A$500,0), MATCH('Data graphs'!$B$3,'Data Singapore'!$A$4:$B$4,0)),D311)</f>
        <v>21738</v>
      </c>
      <c r="E312" s="12">
        <f>_xlfn.IFNA(INDEX('Data Singapore'!$A$8:$B$500,MATCH(DATE('Data graphs'!E$4,MONTH('Data graphs'!$A312),DAY('Data graphs'!$A312)),'Data Singapore'!$A$8:$A$500,0), MATCH('Data graphs'!$B$3,'Data Singapore'!$A$4:$B$4,0)),E311)</f>
        <v>20599</v>
      </c>
      <c r="F312" s="12">
        <f>_xlfn.IFNA(INDEX('Data Singapore'!$A$8:$B$500,MATCH(DATE('Data graphs'!F$4,MONTH('Data graphs'!$A312),DAY('Data graphs'!$A312)),'Data Singapore'!$A$8:$A$500,0), MATCH('Data graphs'!$B$3,'Data Singapore'!$A$4:$B$4,0)),F311)</f>
        <v>20487</v>
      </c>
      <c r="G312" s="12">
        <f>_xlfn.IFNA(INDEX('Data Singapore'!$A$8:$B$500,MATCH(DATE('Data graphs'!G$4,MONTH('Data graphs'!$A312),DAY('Data graphs'!$A312)),'Data Singapore'!$A$8:$A$500,0), MATCH('Data graphs'!$B$3,'Data Singapore'!$A$4:$B$4,0)),G311)</f>
        <v>15466</v>
      </c>
      <c r="H312" s="12">
        <f t="shared" si="12"/>
        <v>20487</v>
      </c>
      <c r="I312" s="12">
        <f t="shared" si="13"/>
        <v>26118</v>
      </c>
      <c r="J312" s="12">
        <f t="shared" si="14"/>
        <v>5631</v>
      </c>
    </row>
    <row r="313" spans="1:10">
      <c r="A313" s="9">
        <v>45349</v>
      </c>
      <c r="B313" s="12">
        <f>_xlfn.IFNA(INDEX('Data Singapore'!$A$8:$B$500,MATCH(DATE('Data graphs'!B$4,MONTH('Data graphs'!$A313),DAY('Data graphs'!$A313)),'Data Singapore'!$A$8:$A$500,0), MATCH('Data graphs'!$B$3,'Data Singapore'!$A$4:$B$4,0)),B312)</f>
        <v>26118</v>
      </c>
      <c r="C313" s="12">
        <f>_xlfn.IFNA(INDEX('Data Singapore'!$A$8:$B$500,MATCH(DATE('Data graphs'!C$4,MONTH('Data graphs'!$A313),DAY('Data graphs'!$A313)),'Data Singapore'!$A$8:$A$500,0), MATCH('Data graphs'!$B$3,'Data Singapore'!$A$4:$B$4,0)),C312)</f>
        <v>21900</v>
      </c>
      <c r="D313" s="12">
        <f>_xlfn.IFNA(INDEX('Data Singapore'!$A$8:$B$500,MATCH(DATE('Data graphs'!D$4,MONTH('Data graphs'!$A313),DAY('Data graphs'!$A313)),'Data Singapore'!$A$8:$A$500,0), MATCH('Data graphs'!$B$3,'Data Singapore'!$A$4:$B$4,0)),D312)</f>
        <v>21738</v>
      </c>
      <c r="E313" s="12">
        <f>_xlfn.IFNA(INDEX('Data Singapore'!$A$8:$B$500,MATCH(DATE('Data graphs'!E$4,MONTH('Data graphs'!$A313),DAY('Data graphs'!$A313)),'Data Singapore'!$A$8:$A$500,0), MATCH('Data graphs'!$B$3,'Data Singapore'!$A$4:$B$4,0)),E312)</f>
        <v>20599</v>
      </c>
      <c r="F313" s="12">
        <f>_xlfn.IFNA(INDEX('Data Singapore'!$A$8:$B$500,MATCH(DATE('Data graphs'!F$4,MONTH('Data graphs'!$A313),DAY('Data graphs'!$A313)),'Data Singapore'!$A$8:$A$500,0), MATCH('Data graphs'!$B$3,'Data Singapore'!$A$4:$B$4,0)),F312)</f>
        <v>20487</v>
      </c>
      <c r="G313" s="12">
        <f>_xlfn.IFNA(INDEX('Data Singapore'!$A$8:$B$500,MATCH(DATE('Data graphs'!G$4,MONTH('Data graphs'!$A313),DAY('Data graphs'!$A313)),'Data Singapore'!$A$8:$A$500,0), MATCH('Data graphs'!$B$3,'Data Singapore'!$A$4:$B$4,0)),G312)</f>
        <v>15466</v>
      </c>
      <c r="H313" s="12">
        <f t="shared" si="12"/>
        <v>20487</v>
      </c>
      <c r="I313" s="12">
        <f t="shared" si="13"/>
        <v>26118</v>
      </c>
      <c r="J313" s="12">
        <f t="shared" si="14"/>
        <v>5631</v>
      </c>
    </row>
    <row r="314" spans="1:10">
      <c r="A314" s="9">
        <v>45348</v>
      </c>
      <c r="B314" s="12">
        <f>_xlfn.IFNA(INDEX('Data Singapore'!$A$8:$B$500,MATCH(DATE('Data graphs'!B$4,MONTH('Data graphs'!$A314),DAY('Data graphs'!$A314)),'Data Singapore'!$A$8:$A$500,0), MATCH('Data graphs'!$B$3,'Data Singapore'!$A$4:$B$4,0)),B313)</f>
        <v>24971</v>
      </c>
      <c r="C314" s="12">
        <f>_xlfn.IFNA(INDEX('Data Singapore'!$A$8:$B$500,MATCH(DATE('Data graphs'!C$4,MONTH('Data graphs'!$A314),DAY('Data graphs'!$A314)),'Data Singapore'!$A$8:$A$500,0), MATCH('Data graphs'!$B$3,'Data Singapore'!$A$4:$B$4,0)),C313)</f>
        <v>21900</v>
      </c>
      <c r="D314" s="12">
        <f>_xlfn.IFNA(INDEX('Data Singapore'!$A$8:$B$500,MATCH(DATE('Data graphs'!D$4,MONTH('Data graphs'!$A314),DAY('Data graphs'!$A314)),'Data Singapore'!$A$8:$A$500,0), MATCH('Data graphs'!$B$3,'Data Singapore'!$A$4:$B$4,0)),D313)</f>
        <v>21738</v>
      </c>
      <c r="E314" s="12">
        <f>_xlfn.IFNA(INDEX('Data Singapore'!$A$8:$B$500,MATCH(DATE('Data graphs'!E$4,MONTH('Data graphs'!$A314),DAY('Data graphs'!$A314)),'Data Singapore'!$A$8:$A$500,0), MATCH('Data graphs'!$B$3,'Data Singapore'!$A$4:$B$4,0)),E313)</f>
        <v>20599</v>
      </c>
      <c r="F314" s="12">
        <f>_xlfn.IFNA(INDEX('Data Singapore'!$A$8:$B$500,MATCH(DATE('Data graphs'!F$4,MONTH('Data graphs'!$A314),DAY('Data graphs'!$A314)),'Data Singapore'!$A$8:$A$500,0), MATCH('Data graphs'!$B$3,'Data Singapore'!$A$4:$B$4,0)),F313)</f>
        <v>20487</v>
      </c>
      <c r="G314" s="12">
        <f>_xlfn.IFNA(INDEX('Data Singapore'!$A$8:$B$500,MATCH(DATE('Data graphs'!G$4,MONTH('Data graphs'!$A314),DAY('Data graphs'!$A314)),'Data Singapore'!$A$8:$A$500,0), MATCH('Data graphs'!$B$3,'Data Singapore'!$A$4:$B$4,0)),G313)</f>
        <v>17547</v>
      </c>
      <c r="H314" s="12">
        <f t="shared" si="12"/>
        <v>20487</v>
      </c>
      <c r="I314" s="12">
        <f t="shared" si="13"/>
        <v>24971</v>
      </c>
      <c r="J314" s="12">
        <f t="shared" si="14"/>
        <v>4484</v>
      </c>
    </row>
    <row r="315" spans="1:10">
      <c r="A315" s="9">
        <v>45347</v>
      </c>
      <c r="B315" s="12">
        <f>_xlfn.IFNA(INDEX('Data Singapore'!$A$8:$B$500,MATCH(DATE('Data graphs'!B$4,MONTH('Data graphs'!$A315),DAY('Data graphs'!$A315)),'Data Singapore'!$A$8:$A$500,0), MATCH('Data graphs'!$B$3,'Data Singapore'!$A$4:$B$4,0)),B314)</f>
        <v>24971</v>
      </c>
      <c r="C315" s="12">
        <f>_xlfn.IFNA(INDEX('Data Singapore'!$A$8:$B$500,MATCH(DATE('Data graphs'!C$4,MONTH('Data graphs'!$A315),DAY('Data graphs'!$A315)),'Data Singapore'!$A$8:$A$500,0), MATCH('Data graphs'!$B$3,'Data Singapore'!$A$4:$B$4,0)),C314)</f>
        <v>21900</v>
      </c>
      <c r="D315" s="12">
        <f>_xlfn.IFNA(INDEX('Data Singapore'!$A$8:$B$500,MATCH(DATE('Data graphs'!D$4,MONTH('Data graphs'!$A315),DAY('Data graphs'!$A315)),'Data Singapore'!$A$8:$A$500,0), MATCH('Data graphs'!$B$3,'Data Singapore'!$A$4:$B$4,0)),D314)</f>
        <v>21738</v>
      </c>
      <c r="E315" s="12">
        <f>_xlfn.IFNA(INDEX('Data Singapore'!$A$8:$B$500,MATCH(DATE('Data graphs'!E$4,MONTH('Data graphs'!$A315),DAY('Data graphs'!$A315)),'Data Singapore'!$A$8:$A$500,0), MATCH('Data graphs'!$B$3,'Data Singapore'!$A$4:$B$4,0)),E314)</f>
        <v>20599</v>
      </c>
      <c r="F315" s="12">
        <f>_xlfn.IFNA(INDEX('Data Singapore'!$A$8:$B$500,MATCH(DATE('Data graphs'!F$4,MONTH('Data graphs'!$A315),DAY('Data graphs'!$A315)),'Data Singapore'!$A$8:$A$500,0), MATCH('Data graphs'!$B$3,'Data Singapore'!$A$4:$B$4,0)),F314)</f>
        <v>20487</v>
      </c>
      <c r="G315" s="12">
        <f>_xlfn.IFNA(INDEX('Data Singapore'!$A$8:$B$500,MATCH(DATE('Data graphs'!G$4,MONTH('Data graphs'!$A315),DAY('Data graphs'!$A315)),'Data Singapore'!$A$8:$A$500,0), MATCH('Data graphs'!$B$3,'Data Singapore'!$A$4:$B$4,0)),G314)</f>
        <v>17547</v>
      </c>
      <c r="H315" s="12">
        <f t="shared" si="12"/>
        <v>20487</v>
      </c>
      <c r="I315" s="12">
        <f t="shared" si="13"/>
        <v>24971</v>
      </c>
      <c r="J315" s="12">
        <f t="shared" si="14"/>
        <v>4484</v>
      </c>
    </row>
    <row r="316" spans="1:10">
      <c r="A316" s="9">
        <v>45346</v>
      </c>
      <c r="B316" s="12">
        <f>_xlfn.IFNA(INDEX('Data Singapore'!$A$8:$B$500,MATCH(DATE('Data graphs'!B$4,MONTH('Data graphs'!$A316),DAY('Data graphs'!$A316)),'Data Singapore'!$A$8:$A$500,0), MATCH('Data graphs'!$B$3,'Data Singapore'!$A$4:$B$4,0)),B315)</f>
        <v>24971</v>
      </c>
      <c r="C316" s="12">
        <f>_xlfn.IFNA(INDEX('Data Singapore'!$A$8:$B$500,MATCH(DATE('Data graphs'!C$4,MONTH('Data graphs'!$A316),DAY('Data graphs'!$A316)),'Data Singapore'!$A$8:$A$500,0), MATCH('Data graphs'!$B$3,'Data Singapore'!$A$4:$B$4,0)),C315)</f>
        <v>20391</v>
      </c>
      <c r="D316" s="12">
        <f>_xlfn.IFNA(INDEX('Data Singapore'!$A$8:$B$500,MATCH(DATE('Data graphs'!D$4,MONTH('Data graphs'!$A316),DAY('Data graphs'!$A316)),'Data Singapore'!$A$8:$A$500,0), MATCH('Data graphs'!$B$3,'Data Singapore'!$A$4:$B$4,0)),D315)</f>
        <v>21738</v>
      </c>
      <c r="E316" s="12">
        <f>_xlfn.IFNA(INDEX('Data Singapore'!$A$8:$B$500,MATCH(DATE('Data graphs'!E$4,MONTH('Data graphs'!$A316),DAY('Data graphs'!$A316)),'Data Singapore'!$A$8:$A$500,0), MATCH('Data graphs'!$B$3,'Data Singapore'!$A$4:$B$4,0)),E315)</f>
        <v>20599</v>
      </c>
      <c r="F316" s="12">
        <f>_xlfn.IFNA(INDEX('Data Singapore'!$A$8:$B$500,MATCH(DATE('Data graphs'!F$4,MONTH('Data graphs'!$A316),DAY('Data graphs'!$A316)),'Data Singapore'!$A$8:$A$500,0), MATCH('Data graphs'!$B$3,'Data Singapore'!$A$4:$B$4,0)),F315)</f>
        <v>20487</v>
      </c>
      <c r="G316" s="12">
        <f>_xlfn.IFNA(INDEX('Data Singapore'!$A$8:$B$500,MATCH(DATE('Data graphs'!G$4,MONTH('Data graphs'!$A316),DAY('Data graphs'!$A316)),'Data Singapore'!$A$8:$A$500,0), MATCH('Data graphs'!$B$3,'Data Singapore'!$A$4:$B$4,0)),G315)</f>
        <v>17547</v>
      </c>
      <c r="H316" s="12">
        <f t="shared" si="12"/>
        <v>20391</v>
      </c>
      <c r="I316" s="12">
        <f t="shared" si="13"/>
        <v>24971</v>
      </c>
      <c r="J316" s="12">
        <f t="shared" si="14"/>
        <v>4580</v>
      </c>
    </row>
    <row r="317" spans="1:10">
      <c r="A317" s="9">
        <v>45345</v>
      </c>
      <c r="B317" s="12">
        <f>_xlfn.IFNA(INDEX('Data Singapore'!$A$8:$B$500,MATCH(DATE('Data graphs'!B$4,MONTH('Data graphs'!$A317),DAY('Data graphs'!$A317)),'Data Singapore'!$A$8:$A$500,0), MATCH('Data graphs'!$B$3,'Data Singapore'!$A$4:$B$4,0)),B316)</f>
        <v>24971</v>
      </c>
      <c r="C317" s="12">
        <f>_xlfn.IFNA(INDEX('Data Singapore'!$A$8:$B$500,MATCH(DATE('Data graphs'!C$4,MONTH('Data graphs'!$A317),DAY('Data graphs'!$A317)),'Data Singapore'!$A$8:$A$500,0), MATCH('Data graphs'!$B$3,'Data Singapore'!$A$4:$B$4,0)),C316)</f>
        <v>20391</v>
      </c>
      <c r="D317" s="12">
        <f>_xlfn.IFNA(INDEX('Data Singapore'!$A$8:$B$500,MATCH(DATE('Data graphs'!D$4,MONTH('Data graphs'!$A317),DAY('Data graphs'!$A317)),'Data Singapore'!$A$8:$A$500,0), MATCH('Data graphs'!$B$3,'Data Singapore'!$A$4:$B$4,0)),D316)</f>
        <v>21370</v>
      </c>
      <c r="E317" s="12">
        <f>_xlfn.IFNA(INDEX('Data Singapore'!$A$8:$B$500,MATCH(DATE('Data graphs'!E$4,MONTH('Data graphs'!$A317),DAY('Data graphs'!$A317)),'Data Singapore'!$A$8:$A$500,0), MATCH('Data graphs'!$B$3,'Data Singapore'!$A$4:$B$4,0)),E316)</f>
        <v>20599</v>
      </c>
      <c r="F317" s="12">
        <f>_xlfn.IFNA(INDEX('Data Singapore'!$A$8:$B$500,MATCH(DATE('Data graphs'!F$4,MONTH('Data graphs'!$A317),DAY('Data graphs'!$A317)),'Data Singapore'!$A$8:$A$500,0), MATCH('Data graphs'!$B$3,'Data Singapore'!$A$4:$B$4,0)),F316)</f>
        <v>20487</v>
      </c>
      <c r="G317" s="12">
        <f>_xlfn.IFNA(INDEX('Data Singapore'!$A$8:$B$500,MATCH(DATE('Data graphs'!G$4,MONTH('Data graphs'!$A317),DAY('Data graphs'!$A317)),'Data Singapore'!$A$8:$A$500,0), MATCH('Data graphs'!$B$3,'Data Singapore'!$A$4:$B$4,0)),G316)</f>
        <v>17547</v>
      </c>
      <c r="H317" s="12">
        <f t="shared" si="12"/>
        <v>20391</v>
      </c>
      <c r="I317" s="12">
        <f t="shared" si="13"/>
        <v>24971</v>
      </c>
      <c r="J317" s="12">
        <f t="shared" si="14"/>
        <v>4580</v>
      </c>
    </row>
    <row r="318" spans="1:10">
      <c r="A318" s="9">
        <v>45344</v>
      </c>
      <c r="B318" s="12">
        <f>_xlfn.IFNA(INDEX('Data Singapore'!$A$8:$B$500,MATCH(DATE('Data graphs'!B$4,MONTH('Data graphs'!$A318),DAY('Data graphs'!$A318)),'Data Singapore'!$A$8:$A$500,0), MATCH('Data graphs'!$B$3,'Data Singapore'!$A$4:$B$4,0)),B317)</f>
        <v>24971</v>
      </c>
      <c r="C318" s="12">
        <f>_xlfn.IFNA(INDEX('Data Singapore'!$A$8:$B$500,MATCH(DATE('Data graphs'!C$4,MONTH('Data graphs'!$A318),DAY('Data graphs'!$A318)),'Data Singapore'!$A$8:$A$500,0), MATCH('Data graphs'!$B$3,'Data Singapore'!$A$4:$B$4,0)),C317)</f>
        <v>20391</v>
      </c>
      <c r="D318" s="12">
        <f>_xlfn.IFNA(INDEX('Data Singapore'!$A$8:$B$500,MATCH(DATE('Data graphs'!D$4,MONTH('Data graphs'!$A318),DAY('Data graphs'!$A318)),'Data Singapore'!$A$8:$A$500,0), MATCH('Data graphs'!$B$3,'Data Singapore'!$A$4:$B$4,0)),D317)</f>
        <v>21370</v>
      </c>
      <c r="E318" s="12">
        <f>_xlfn.IFNA(INDEX('Data Singapore'!$A$8:$B$500,MATCH(DATE('Data graphs'!E$4,MONTH('Data graphs'!$A318),DAY('Data graphs'!$A318)),'Data Singapore'!$A$8:$A$500,0), MATCH('Data graphs'!$B$3,'Data Singapore'!$A$4:$B$4,0)),E317)</f>
        <v>22641</v>
      </c>
      <c r="F318" s="12">
        <f>_xlfn.IFNA(INDEX('Data Singapore'!$A$8:$B$500,MATCH(DATE('Data graphs'!F$4,MONTH('Data graphs'!$A318),DAY('Data graphs'!$A318)),'Data Singapore'!$A$8:$A$500,0), MATCH('Data graphs'!$B$3,'Data Singapore'!$A$4:$B$4,0)),F317)</f>
        <v>20487</v>
      </c>
      <c r="G318" s="12">
        <f>_xlfn.IFNA(INDEX('Data Singapore'!$A$8:$B$500,MATCH(DATE('Data graphs'!G$4,MONTH('Data graphs'!$A318),DAY('Data graphs'!$A318)),'Data Singapore'!$A$8:$A$500,0), MATCH('Data graphs'!$B$3,'Data Singapore'!$A$4:$B$4,0)),G317)</f>
        <v>17547</v>
      </c>
      <c r="H318" s="12">
        <f t="shared" si="12"/>
        <v>20391</v>
      </c>
      <c r="I318" s="12">
        <f t="shared" si="13"/>
        <v>24971</v>
      </c>
      <c r="J318" s="12">
        <f t="shared" si="14"/>
        <v>4580</v>
      </c>
    </row>
    <row r="319" spans="1:10">
      <c r="A319" s="9">
        <v>45343</v>
      </c>
      <c r="B319" s="12">
        <f>_xlfn.IFNA(INDEX('Data Singapore'!$A$8:$B$500,MATCH(DATE('Data graphs'!B$4,MONTH('Data graphs'!$A319),DAY('Data graphs'!$A319)),'Data Singapore'!$A$8:$A$500,0), MATCH('Data graphs'!$B$3,'Data Singapore'!$A$4:$B$4,0)),B318)</f>
        <v>24971</v>
      </c>
      <c r="C319" s="12">
        <f>_xlfn.IFNA(INDEX('Data Singapore'!$A$8:$B$500,MATCH(DATE('Data graphs'!C$4,MONTH('Data graphs'!$A319),DAY('Data graphs'!$A319)),'Data Singapore'!$A$8:$A$500,0), MATCH('Data graphs'!$B$3,'Data Singapore'!$A$4:$B$4,0)),C318)</f>
        <v>20391</v>
      </c>
      <c r="D319" s="12">
        <f>_xlfn.IFNA(INDEX('Data Singapore'!$A$8:$B$500,MATCH(DATE('Data graphs'!D$4,MONTH('Data graphs'!$A319),DAY('Data graphs'!$A319)),'Data Singapore'!$A$8:$A$500,0), MATCH('Data graphs'!$B$3,'Data Singapore'!$A$4:$B$4,0)),D318)</f>
        <v>21370</v>
      </c>
      <c r="E319" s="12">
        <f>_xlfn.IFNA(INDEX('Data Singapore'!$A$8:$B$500,MATCH(DATE('Data graphs'!E$4,MONTH('Data graphs'!$A319),DAY('Data graphs'!$A319)),'Data Singapore'!$A$8:$A$500,0), MATCH('Data graphs'!$B$3,'Data Singapore'!$A$4:$B$4,0)),E318)</f>
        <v>22641</v>
      </c>
      <c r="F319" s="12">
        <f>_xlfn.IFNA(INDEX('Data Singapore'!$A$8:$B$500,MATCH(DATE('Data graphs'!F$4,MONTH('Data graphs'!$A319),DAY('Data graphs'!$A319)),'Data Singapore'!$A$8:$A$500,0), MATCH('Data graphs'!$B$3,'Data Singapore'!$A$4:$B$4,0)),F318)</f>
        <v>23359</v>
      </c>
      <c r="G319" s="12">
        <f>_xlfn.IFNA(INDEX('Data Singapore'!$A$8:$B$500,MATCH(DATE('Data graphs'!G$4,MONTH('Data graphs'!$A319),DAY('Data graphs'!$A319)),'Data Singapore'!$A$8:$A$500,0), MATCH('Data graphs'!$B$3,'Data Singapore'!$A$4:$B$4,0)),G318)</f>
        <v>17547</v>
      </c>
      <c r="H319" s="12">
        <f t="shared" si="12"/>
        <v>20391</v>
      </c>
      <c r="I319" s="12">
        <f t="shared" si="13"/>
        <v>24971</v>
      </c>
      <c r="J319" s="12">
        <f t="shared" si="14"/>
        <v>4580</v>
      </c>
    </row>
    <row r="320" spans="1:10">
      <c r="A320" s="9">
        <v>45342</v>
      </c>
      <c r="B320" s="12">
        <f>_xlfn.IFNA(INDEX('Data Singapore'!$A$8:$B$500,MATCH(DATE('Data graphs'!B$4,MONTH('Data graphs'!$A320),DAY('Data graphs'!$A320)),'Data Singapore'!$A$8:$A$500,0), MATCH('Data graphs'!$B$3,'Data Singapore'!$A$4:$B$4,0)),B319)</f>
        <v>24971</v>
      </c>
      <c r="C320" s="12">
        <f>_xlfn.IFNA(INDEX('Data Singapore'!$A$8:$B$500,MATCH(DATE('Data graphs'!C$4,MONTH('Data graphs'!$A320),DAY('Data graphs'!$A320)),'Data Singapore'!$A$8:$A$500,0), MATCH('Data graphs'!$B$3,'Data Singapore'!$A$4:$B$4,0)),C319)</f>
        <v>20391</v>
      </c>
      <c r="D320" s="12">
        <f>_xlfn.IFNA(INDEX('Data Singapore'!$A$8:$B$500,MATCH(DATE('Data graphs'!D$4,MONTH('Data graphs'!$A320),DAY('Data graphs'!$A320)),'Data Singapore'!$A$8:$A$500,0), MATCH('Data graphs'!$B$3,'Data Singapore'!$A$4:$B$4,0)),D319)</f>
        <v>21370</v>
      </c>
      <c r="E320" s="12">
        <f>_xlfn.IFNA(INDEX('Data Singapore'!$A$8:$B$500,MATCH(DATE('Data graphs'!E$4,MONTH('Data graphs'!$A320),DAY('Data graphs'!$A320)),'Data Singapore'!$A$8:$A$500,0), MATCH('Data graphs'!$B$3,'Data Singapore'!$A$4:$B$4,0)),E319)</f>
        <v>22641</v>
      </c>
      <c r="F320" s="12">
        <f>_xlfn.IFNA(INDEX('Data Singapore'!$A$8:$B$500,MATCH(DATE('Data graphs'!F$4,MONTH('Data graphs'!$A320),DAY('Data graphs'!$A320)),'Data Singapore'!$A$8:$A$500,0), MATCH('Data graphs'!$B$3,'Data Singapore'!$A$4:$B$4,0)),F319)</f>
        <v>23359</v>
      </c>
      <c r="G320" s="12">
        <f>_xlfn.IFNA(INDEX('Data Singapore'!$A$8:$B$500,MATCH(DATE('Data graphs'!G$4,MONTH('Data graphs'!$A320),DAY('Data graphs'!$A320)),'Data Singapore'!$A$8:$A$500,0), MATCH('Data graphs'!$B$3,'Data Singapore'!$A$4:$B$4,0)),G319)</f>
        <v>17547</v>
      </c>
      <c r="H320" s="12">
        <f t="shared" si="12"/>
        <v>20391</v>
      </c>
      <c r="I320" s="12">
        <f t="shared" si="13"/>
        <v>24971</v>
      </c>
      <c r="J320" s="12">
        <f t="shared" si="14"/>
        <v>4580</v>
      </c>
    </row>
    <row r="321" spans="1:10">
      <c r="A321" s="9">
        <v>45341</v>
      </c>
      <c r="B321" s="12">
        <f>_xlfn.IFNA(INDEX('Data Singapore'!$A$8:$B$500,MATCH(DATE('Data graphs'!B$4,MONTH('Data graphs'!$A321),DAY('Data graphs'!$A321)),'Data Singapore'!$A$8:$A$500,0), MATCH('Data graphs'!$B$3,'Data Singapore'!$A$4:$B$4,0)),B320)</f>
        <v>24231</v>
      </c>
      <c r="C321" s="12">
        <f>_xlfn.IFNA(INDEX('Data Singapore'!$A$8:$B$500,MATCH(DATE('Data graphs'!C$4,MONTH('Data graphs'!$A321),DAY('Data graphs'!$A321)),'Data Singapore'!$A$8:$A$500,0), MATCH('Data graphs'!$B$3,'Data Singapore'!$A$4:$B$4,0)),C320)</f>
        <v>20391</v>
      </c>
      <c r="D321" s="12">
        <f>_xlfn.IFNA(INDEX('Data Singapore'!$A$8:$B$500,MATCH(DATE('Data graphs'!D$4,MONTH('Data graphs'!$A321),DAY('Data graphs'!$A321)),'Data Singapore'!$A$8:$A$500,0), MATCH('Data graphs'!$B$3,'Data Singapore'!$A$4:$B$4,0)),D320)</f>
        <v>21370</v>
      </c>
      <c r="E321" s="12">
        <f>_xlfn.IFNA(INDEX('Data Singapore'!$A$8:$B$500,MATCH(DATE('Data graphs'!E$4,MONTH('Data graphs'!$A321),DAY('Data graphs'!$A321)),'Data Singapore'!$A$8:$A$500,0), MATCH('Data graphs'!$B$3,'Data Singapore'!$A$4:$B$4,0)),E320)</f>
        <v>22641</v>
      </c>
      <c r="F321" s="12">
        <f>_xlfn.IFNA(INDEX('Data Singapore'!$A$8:$B$500,MATCH(DATE('Data graphs'!F$4,MONTH('Data graphs'!$A321),DAY('Data graphs'!$A321)),'Data Singapore'!$A$8:$A$500,0), MATCH('Data graphs'!$B$3,'Data Singapore'!$A$4:$B$4,0)),F320)</f>
        <v>23359</v>
      </c>
      <c r="G321" s="12">
        <f>_xlfn.IFNA(INDEX('Data Singapore'!$A$8:$B$500,MATCH(DATE('Data graphs'!G$4,MONTH('Data graphs'!$A321),DAY('Data graphs'!$A321)),'Data Singapore'!$A$8:$A$500,0), MATCH('Data graphs'!$B$3,'Data Singapore'!$A$4:$B$4,0)),G320)</f>
        <v>18911</v>
      </c>
      <c r="H321" s="12">
        <f t="shared" si="12"/>
        <v>20391</v>
      </c>
      <c r="I321" s="12">
        <f t="shared" si="13"/>
        <v>24231</v>
      </c>
      <c r="J321" s="12">
        <f t="shared" si="14"/>
        <v>3840</v>
      </c>
    </row>
    <row r="322" spans="1:10">
      <c r="A322" s="9">
        <v>45340</v>
      </c>
      <c r="B322" s="12">
        <f>_xlfn.IFNA(INDEX('Data Singapore'!$A$8:$B$500,MATCH(DATE('Data graphs'!B$4,MONTH('Data graphs'!$A322),DAY('Data graphs'!$A322)),'Data Singapore'!$A$8:$A$500,0), MATCH('Data graphs'!$B$3,'Data Singapore'!$A$4:$B$4,0)),B321)</f>
        <v>24231</v>
      </c>
      <c r="C322" s="12">
        <f>_xlfn.IFNA(INDEX('Data Singapore'!$A$8:$B$500,MATCH(DATE('Data graphs'!C$4,MONTH('Data graphs'!$A322),DAY('Data graphs'!$A322)),'Data Singapore'!$A$8:$A$500,0), MATCH('Data graphs'!$B$3,'Data Singapore'!$A$4:$B$4,0)),C321)</f>
        <v>20391</v>
      </c>
      <c r="D322" s="12">
        <f>_xlfn.IFNA(INDEX('Data Singapore'!$A$8:$B$500,MATCH(DATE('Data graphs'!D$4,MONTH('Data graphs'!$A322),DAY('Data graphs'!$A322)),'Data Singapore'!$A$8:$A$500,0), MATCH('Data graphs'!$B$3,'Data Singapore'!$A$4:$B$4,0)),D321)</f>
        <v>21370</v>
      </c>
      <c r="E322" s="12">
        <f>_xlfn.IFNA(INDEX('Data Singapore'!$A$8:$B$500,MATCH(DATE('Data graphs'!E$4,MONTH('Data graphs'!$A322),DAY('Data graphs'!$A322)),'Data Singapore'!$A$8:$A$500,0), MATCH('Data graphs'!$B$3,'Data Singapore'!$A$4:$B$4,0)),E321)</f>
        <v>22641</v>
      </c>
      <c r="F322" s="12">
        <f>_xlfn.IFNA(INDEX('Data Singapore'!$A$8:$B$500,MATCH(DATE('Data graphs'!F$4,MONTH('Data graphs'!$A322),DAY('Data graphs'!$A322)),'Data Singapore'!$A$8:$A$500,0), MATCH('Data graphs'!$B$3,'Data Singapore'!$A$4:$B$4,0)),F321)</f>
        <v>23359</v>
      </c>
      <c r="G322" s="12">
        <f>_xlfn.IFNA(INDEX('Data Singapore'!$A$8:$B$500,MATCH(DATE('Data graphs'!G$4,MONTH('Data graphs'!$A322),DAY('Data graphs'!$A322)),'Data Singapore'!$A$8:$A$500,0), MATCH('Data graphs'!$B$3,'Data Singapore'!$A$4:$B$4,0)),G321)</f>
        <v>18911</v>
      </c>
      <c r="H322" s="12">
        <f t="shared" si="12"/>
        <v>20391</v>
      </c>
      <c r="I322" s="12">
        <f t="shared" si="13"/>
        <v>24231</v>
      </c>
      <c r="J322" s="12">
        <f t="shared" si="14"/>
        <v>3840</v>
      </c>
    </row>
    <row r="323" spans="1:10">
      <c r="A323" s="9">
        <v>45339</v>
      </c>
      <c r="B323" s="12">
        <f>_xlfn.IFNA(INDEX('Data Singapore'!$A$8:$B$500,MATCH(DATE('Data graphs'!B$4,MONTH('Data graphs'!$A323),DAY('Data graphs'!$A323)),'Data Singapore'!$A$8:$A$500,0), MATCH('Data graphs'!$B$3,'Data Singapore'!$A$4:$B$4,0)),B322)</f>
        <v>24231</v>
      </c>
      <c r="C323" s="12">
        <f>_xlfn.IFNA(INDEX('Data Singapore'!$A$8:$B$500,MATCH(DATE('Data graphs'!C$4,MONTH('Data graphs'!$A323),DAY('Data graphs'!$A323)),'Data Singapore'!$A$8:$A$500,0), MATCH('Data graphs'!$B$3,'Data Singapore'!$A$4:$B$4,0)),C322)</f>
        <v>19379</v>
      </c>
      <c r="D323" s="12">
        <f>_xlfn.IFNA(INDEX('Data Singapore'!$A$8:$B$500,MATCH(DATE('Data graphs'!D$4,MONTH('Data graphs'!$A323),DAY('Data graphs'!$A323)),'Data Singapore'!$A$8:$A$500,0), MATCH('Data graphs'!$B$3,'Data Singapore'!$A$4:$B$4,0)),D322)</f>
        <v>21370</v>
      </c>
      <c r="E323" s="12">
        <f>_xlfn.IFNA(INDEX('Data Singapore'!$A$8:$B$500,MATCH(DATE('Data graphs'!E$4,MONTH('Data graphs'!$A323),DAY('Data graphs'!$A323)),'Data Singapore'!$A$8:$A$500,0), MATCH('Data graphs'!$B$3,'Data Singapore'!$A$4:$B$4,0)),E322)</f>
        <v>22641</v>
      </c>
      <c r="F323" s="12">
        <f>_xlfn.IFNA(INDEX('Data Singapore'!$A$8:$B$500,MATCH(DATE('Data graphs'!F$4,MONTH('Data graphs'!$A323),DAY('Data graphs'!$A323)),'Data Singapore'!$A$8:$A$500,0), MATCH('Data graphs'!$B$3,'Data Singapore'!$A$4:$B$4,0)),F322)</f>
        <v>23359</v>
      </c>
      <c r="G323" s="12">
        <f>_xlfn.IFNA(INDEX('Data Singapore'!$A$8:$B$500,MATCH(DATE('Data graphs'!G$4,MONTH('Data graphs'!$A323),DAY('Data graphs'!$A323)),'Data Singapore'!$A$8:$A$500,0), MATCH('Data graphs'!$B$3,'Data Singapore'!$A$4:$B$4,0)),G322)</f>
        <v>18911</v>
      </c>
      <c r="H323" s="12">
        <f t="shared" si="12"/>
        <v>19379</v>
      </c>
      <c r="I323" s="12">
        <f t="shared" si="13"/>
        <v>24231</v>
      </c>
      <c r="J323" s="12">
        <f t="shared" si="14"/>
        <v>4852</v>
      </c>
    </row>
    <row r="324" spans="1:10">
      <c r="A324" s="9">
        <v>45338</v>
      </c>
      <c r="B324" s="12">
        <f>_xlfn.IFNA(INDEX('Data Singapore'!$A$8:$B$500,MATCH(DATE('Data graphs'!B$4,MONTH('Data graphs'!$A324),DAY('Data graphs'!$A324)),'Data Singapore'!$A$8:$A$500,0), MATCH('Data graphs'!$B$3,'Data Singapore'!$A$4:$B$4,0)),B323)</f>
        <v>24231</v>
      </c>
      <c r="C324" s="12">
        <f>_xlfn.IFNA(INDEX('Data Singapore'!$A$8:$B$500,MATCH(DATE('Data graphs'!C$4,MONTH('Data graphs'!$A324),DAY('Data graphs'!$A324)),'Data Singapore'!$A$8:$A$500,0), MATCH('Data graphs'!$B$3,'Data Singapore'!$A$4:$B$4,0)),C323)</f>
        <v>19379</v>
      </c>
      <c r="D324" s="12">
        <f>_xlfn.IFNA(INDEX('Data Singapore'!$A$8:$B$500,MATCH(DATE('Data graphs'!D$4,MONTH('Data graphs'!$A324),DAY('Data graphs'!$A324)),'Data Singapore'!$A$8:$A$500,0), MATCH('Data graphs'!$B$3,'Data Singapore'!$A$4:$B$4,0)),D323)</f>
        <v>24128</v>
      </c>
      <c r="E324" s="12">
        <f>_xlfn.IFNA(INDEX('Data Singapore'!$A$8:$B$500,MATCH(DATE('Data graphs'!E$4,MONTH('Data graphs'!$A324),DAY('Data graphs'!$A324)),'Data Singapore'!$A$8:$A$500,0), MATCH('Data graphs'!$B$3,'Data Singapore'!$A$4:$B$4,0)),E323)</f>
        <v>22641</v>
      </c>
      <c r="F324" s="12">
        <f>_xlfn.IFNA(INDEX('Data Singapore'!$A$8:$B$500,MATCH(DATE('Data graphs'!F$4,MONTH('Data graphs'!$A324),DAY('Data graphs'!$A324)),'Data Singapore'!$A$8:$A$500,0), MATCH('Data graphs'!$B$3,'Data Singapore'!$A$4:$B$4,0)),F323)</f>
        <v>23359</v>
      </c>
      <c r="G324" s="12">
        <f>_xlfn.IFNA(INDEX('Data Singapore'!$A$8:$B$500,MATCH(DATE('Data graphs'!G$4,MONTH('Data graphs'!$A324),DAY('Data graphs'!$A324)),'Data Singapore'!$A$8:$A$500,0), MATCH('Data graphs'!$B$3,'Data Singapore'!$A$4:$B$4,0)),G323)</f>
        <v>18911</v>
      </c>
      <c r="H324" s="12">
        <f t="shared" si="12"/>
        <v>19379</v>
      </c>
      <c r="I324" s="12">
        <f t="shared" si="13"/>
        <v>24231</v>
      </c>
      <c r="J324" s="12">
        <f t="shared" si="14"/>
        <v>4852</v>
      </c>
    </row>
    <row r="325" spans="1:10">
      <c r="A325" s="9">
        <v>45337</v>
      </c>
      <c r="B325" s="12">
        <f>_xlfn.IFNA(INDEX('Data Singapore'!$A$8:$B$500,MATCH(DATE('Data graphs'!B$4,MONTH('Data graphs'!$A325),DAY('Data graphs'!$A325)),'Data Singapore'!$A$8:$A$500,0), MATCH('Data graphs'!$B$3,'Data Singapore'!$A$4:$B$4,0)),B324)</f>
        <v>24231</v>
      </c>
      <c r="C325" s="12">
        <f>_xlfn.IFNA(INDEX('Data Singapore'!$A$8:$B$500,MATCH(DATE('Data graphs'!C$4,MONTH('Data graphs'!$A325),DAY('Data graphs'!$A325)),'Data Singapore'!$A$8:$A$500,0), MATCH('Data graphs'!$B$3,'Data Singapore'!$A$4:$B$4,0)),C324)</f>
        <v>19379</v>
      </c>
      <c r="D325" s="12">
        <f>_xlfn.IFNA(INDEX('Data Singapore'!$A$8:$B$500,MATCH(DATE('Data graphs'!D$4,MONTH('Data graphs'!$A325),DAY('Data graphs'!$A325)),'Data Singapore'!$A$8:$A$500,0), MATCH('Data graphs'!$B$3,'Data Singapore'!$A$4:$B$4,0)),D324)</f>
        <v>24128</v>
      </c>
      <c r="E325" s="12">
        <f>_xlfn.IFNA(INDEX('Data Singapore'!$A$8:$B$500,MATCH(DATE('Data graphs'!E$4,MONTH('Data graphs'!$A325),DAY('Data graphs'!$A325)),'Data Singapore'!$A$8:$A$500,0), MATCH('Data graphs'!$B$3,'Data Singapore'!$A$4:$B$4,0)),E324)</f>
        <v>20726</v>
      </c>
      <c r="F325" s="12">
        <f>_xlfn.IFNA(INDEX('Data Singapore'!$A$8:$B$500,MATCH(DATE('Data graphs'!F$4,MONTH('Data graphs'!$A325),DAY('Data graphs'!$A325)),'Data Singapore'!$A$8:$A$500,0), MATCH('Data graphs'!$B$3,'Data Singapore'!$A$4:$B$4,0)),F324)</f>
        <v>23359</v>
      </c>
      <c r="G325" s="12">
        <f>_xlfn.IFNA(INDEX('Data Singapore'!$A$8:$B$500,MATCH(DATE('Data graphs'!G$4,MONTH('Data graphs'!$A325),DAY('Data graphs'!$A325)),'Data Singapore'!$A$8:$A$500,0), MATCH('Data graphs'!$B$3,'Data Singapore'!$A$4:$B$4,0)),G324)</f>
        <v>18911</v>
      </c>
      <c r="H325" s="12">
        <f t="shared" si="12"/>
        <v>19379</v>
      </c>
      <c r="I325" s="12">
        <f t="shared" si="13"/>
        <v>24231</v>
      </c>
      <c r="J325" s="12">
        <f t="shared" si="14"/>
        <v>4852</v>
      </c>
    </row>
    <row r="326" spans="1:10">
      <c r="A326" s="9">
        <v>45336</v>
      </c>
      <c r="B326" s="12">
        <f>_xlfn.IFNA(INDEX('Data Singapore'!$A$8:$B$500,MATCH(DATE('Data graphs'!B$4,MONTH('Data graphs'!$A326),DAY('Data graphs'!$A326)),'Data Singapore'!$A$8:$A$500,0), MATCH('Data graphs'!$B$3,'Data Singapore'!$A$4:$B$4,0)),B325)</f>
        <v>24231</v>
      </c>
      <c r="C326" s="12">
        <f>_xlfn.IFNA(INDEX('Data Singapore'!$A$8:$B$500,MATCH(DATE('Data graphs'!C$4,MONTH('Data graphs'!$A326),DAY('Data graphs'!$A326)),'Data Singapore'!$A$8:$A$500,0), MATCH('Data graphs'!$B$3,'Data Singapore'!$A$4:$B$4,0)),C325)</f>
        <v>19379</v>
      </c>
      <c r="D326" s="12">
        <f>_xlfn.IFNA(INDEX('Data Singapore'!$A$8:$B$500,MATCH(DATE('Data graphs'!D$4,MONTH('Data graphs'!$A326),DAY('Data graphs'!$A326)),'Data Singapore'!$A$8:$A$500,0), MATCH('Data graphs'!$B$3,'Data Singapore'!$A$4:$B$4,0)),D325)</f>
        <v>24128</v>
      </c>
      <c r="E326" s="12">
        <f>_xlfn.IFNA(INDEX('Data Singapore'!$A$8:$B$500,MATCH(DATE('Data graphs'!E$4,MONTH('Data graphs'!$A326),DAY('Data graphs'!$A326)),'Data Singapore'!$A$8:$A$500,0), MATCH('Data graphs'!$B$3,'Data Singapore'!$A$4:$B$4,0)),E325)</f>
        <v>20726</v>
      </c>
      <c r="F326" s="12">
        <f>_xlfn.IFNA(INDEX('Data Singapore'!$A$8:$B$500,MATCH(DATE('Data graphs'!F$4,MONTH('Data graphs'!$A326),DAY('Data graphs'!$A326)),'Data Singapore'!$A$8:$A$500,0), MATCH('Data graphs'!$B$3,'Data Singapore'!$A$4:$B$4,0)),F325)</f>
        <v>20103</v>
      </c>
      <c r="G326" s="12">
        <f>_xlfn.IFNA(INDEX('Data Singapore'!$A$8:$B$500,MATCH(DATE('Data graphs'!G$4,MONTH('Data graphs'!$A326),DAY('Data graphs'!$A326)),'Data Singapore'!$A$8:$A$500,0), MATCH('Data graphs'!$B$3,'Data Singapore'!$A$4:$B$4,0)),G325)</f>
        <v>18911</v>
      </c>
      <c r="H326" s="12">
        <f t="shared" ref="H326:H370" si="15">MIN(B326:F326)</f>
        <v>19379</v>
      </c>
      <c r="I326" s="12">
        <f t="shared" ref="I326:I370" si="16">MAX(B326:F326)</f>
        <v>24231</v>
      </c>
      <c r="J326" s="12">
        <f t="shared" ref="J326:J370" si="17">I326-H326</f>
        <v>4852</v>
      </c>
    </row>
    <row r="327" spans="1:10">
      <c r="A327" s="9">
        <v>45335</v>
      </c>
      <c r="B327" s="12">
        <f>_xlfn.IFNA(INDEX('Data Singapore'!$A$8:$B$500,MATCH(DATE('Data graphs'!B$4,MONTH('Data graphs'!$A327),DAY('Data graphs'!$A327)),'Data Singapore'!$A$8:$A$500,0), MATCH('Data graphs'!$B$3,'Data Singapore'!$A$4:$B$4,0)),B326)</f>
        <v>24231</v>
      </c>
      <c r="C327" s="12">
        <f>_xlfn.IFNA(INDEX('Data Singapore'!$A$8:$B$500,MATCH(DATE('Data graphs'!C$4,MONTH('Data graphs'!$A327),DAY('Data graphs'!$A327)),'Data Singapore'!$A$8:$A$500,0), MATCH('Data graphs'!$B$3,'Data Singapore'!$A$4:$B$4,0)),C326)</f>
        <v>19379</v>
      </c>
      <c r="D327" s="12">
        <f>_xlfn.IFNA(INDEX('Data Singapore'!$A$8:$B$500,MATCH(DATE('Data graphs'!D$4,MONTH('Data graphs'!$A327),DAY('Data graphs'!$A327)),'Data Singapore'!$A$8:$A$500,0), MATCH('Data graphs'!$B$3,'Data Singapore'!$A$4:$B$4,0)),D326)</f>
        <v>24128</v>
      </c>
      <c r="E327" s="12">
        <f>_xlfn.IFNA(INDEX('Data Singapore'!$A$8:$B$500,MATCH(DATE('Data graphs'!E$4,MONTH('Data graphs'!$A327),DAY('Data graphs'!$A327)),'Data Singapore'!$A$8:$A$500,0), MATCH('Data graphs'!$B$3,'Data Singapore'!$A$4:$B$4,0)),E326)</f>
        <v>20726</v>
      </c>
      <c r="F327" s="12">
        <f>_xlfn.IFNA(INDEX('Data Singapore'!$A$8:$B$500,MATCH(DATE('Data graphs'!F$4,MONTH('Data graphs'!$A327),DAY('Data graphs'!$A327)),'Data Singapore'!$A$8:$A$500,0), MATCH('Data graphs'!$B$3,'Data Singapore'!$A$4:$B$4,0)),F326)</f>
        <v>20103</v>
      </c>
      <c r="G327" s="12">
        <f>_xlfn.IFNA(INDEX('Data Singapore'!$A$8:$B$500,MATCH(DATE('Data graphs'!G$4,MONTH('Data graphs'!$A327),DAY('Data graphs'!$A327)),'Data Singapore'!$A$8:$A$500,0), MATCH('Data graphs'!$B$3,'Data Singapore'!$A$4:$B$4,0)),G326)</f>
        <v>18911</v>
      </c>
      <c r="H327" s="12">
        <f t="shared" si="15"/>
        <v>19379</v>
      </c>
      <c r="I327" s="12">
        <f t="shared" si="16"/>
        <v>24231</v>
      </c>
      <c r="J327" s="12">
        <f t="shared" si="17"/>
        <v>4852</v>
      </c>
    </row>
    <row r="328" spans="1:10">
      <c r="A328" s="9">
        <v>45334</v>
      </c>
      <c r="B328" s="12">
        <f>_xlfn.IFNA(INDEX('Data Singapore'!$A$8:$B$500,MATCH(DATE('Data graphs'!B$4,MONTH('Data graphs'!$A328),DAY('Data graphs'!$A328)),'Data Singapore'!$A$8:$A$500,0), MATCH('Data graphs'!$B$3,'Data Singapore'!$A$4:$B$4,0)),B327)</f>
        <v>22062</v>
      </c>
      <c r="C328" s="12">
        <f>_xlfn.IFNA(INDEX('Data Singapore'!$A$8:$B$500,MATCH(DATE('Data graphs'!C$4,MONTH('Data graphs'!$A328),DAY('Data graphs'!$A328)),'Data Singapore'!$A$8:$A$500,0), MATCH('Data graphs'!$B$3,'Data Singapore'!$A$4:$B$4,0)),C327)</f>
        <v>19379</v>
      </c>
      <c r="D328" s="12">
        <f>_xlfn.IFNA(INDEX('Data Singapore'!$A$8:$B$500,MATCH(DATE('Data graphs'!D$4,MONTH('Data graphs'!$A328),DAY('Data graphs'!$A328)),'Data Singapore'!$A$8:$A$500,0), MATCH('Data graphs'!$B$3,'Data Singapore'!$A$4:$B$4,0)),D327)</f>
        <v>24128</v>
      </c>
      <c r="E328" s="12">
        <f>_xlfn.IFNA(INDEX('Data Singapore'!$A$8:$B$500,MATCH(DATE('Data graphs'!E$4,MONTH('Data graphs'!$A328),DAY('Data graphs'!$A328)),'Data Singapore'!$A$8:$A$500,0), MATCH('Data graphs'!$B$3,'Data Singapore'!$A$4:$B$4,0)),E327)</f>
        <v>20726</v>
      </c>
      <c r="F328" s="12">
        <f>_xlfn.IFNA(INDEX('Data Singapore'!$A$8:$B$500,MATCH(DATE('Data graphs'!F$4,MONTH('Data graphs'!$A328),DAY('Data graphs'!$A328)),'Data Singapore'!$A$8:$A$500,0), MATCH('Data graphs'!$B$3,'Data Singapore'!$A$4:$B$4,0)),F327)</f>
        <v>20103</v>
      </c>
      <c r="G328" s="12">
        <f>_xlfn.IFNA(INDEX('Data Singapore'!$A$8:$B$500,MATCH(DATE('Data graphs'!G$4,MONTH('Data graphs'!$A328),DAY('Data graphs'!$A328)),'Data Singapore'!$A$8:$A$500,0), MATCH('Data graphs'!$B$3,'Data Singapore'!$A$4:$B$4,0)),G327)</f>
        <v>20080</v>
      </c>
      <c r="H328" s="12">
        <f t="shared" si="15"/>
        <v>19379</v>
      </c>
      <c r="I328" s="12">
        <f t="shared" si="16"/>
        <v>24128</v>
      </c>
      <c r="J328" s="12">
        <f t="shared" si="17"/>
        <v>4749</v>
      </c>
    </row>
    <row r="329" spans="1:10">
      <c r="A329" s="9">
        <v>45333</v>
      </c>
      <c r="B329" s="12">
        <f>_xlfn.IFNA(INDEX('Data Singapore'!$A$8:$B$500,MATCH(DATE('Data graphs'!B$4,MONTH('Data graphs'!$A329),DAY('Data graphs'!$A329)),'Data Singapore'!$A$8:$A$500,0), MATCH('Data graphs'!$B$3,'Data Singapore'!$A$4:$B$4,0)),B328)</f>
        <v>22062</v>
      </c>
      <c r="C329" s="12">
        <f>_xlfn.IFNA(INDEX('Data Singapore'!$A$8:$B$500,MATCH(DATE('Data graphs'!C$4,MONTH('Data graphs'!$A329),DAY('Data graphs'!$A329)),'Data Singapore'!$A$8:$A$500,0), MATCH('Data graphs'!$B$3,'Data Singapore'!$A$4:$B$4,0)),C328)</f>
        <v>19379</v>
      </c>
      <c r="D329" s="12">
        <f>_xlfn.IFNA(INDEX('Data Singapore'!$A$8:$B$500,MATCH(DATE('Data graphs'!D$4,MONTH('Data graphs'!$A329),DAY('Data graphs'!$A329)),'Data Singapore'!$A$8:$A$500,0), MATCH('Data graphs'!$B$3,'Data Singapore'!$A$4:$B$4,0)),D328)</f>
        <v>24128</v>
      </c>
      <c r="E329" s="12">
        <f>_xlfn.IFNA(INDEX('Data Singapore'!$A$8:$B$500,MATCH(DATE('Data graphs'!E$4,MONTH('Data graphs'!$A329),DAY('Data graphs'!$A329)),'Data Singapore'!$A$8:$A$500,0), MATCH('Data graphs'!$B$3,'Data Singapore'!$A$4:$B$4,0)),E328)</f>
        <v>20726</v>
      </c>
      <c r="F329" s="12">
        <f>_xlfn.IFNA(INDEX('Data Singapore'!$A$8:$B$500,MATCH(DATE('Data graphs'!F$4,MONTH('Data graphs'!$A329),DAY('Data graphs'!$A329)),'Data Singapore'!$A$8:$A$500,0), MATCH('Data graphs'!$B$3,'Data Singapore'!$A$4:$B$4,0)),F328)</f>
        <v>20103</v>
      </c>
      <c r="G329" s="12">
        <f>_xlfn.IFNA(INDEX('Data Singapore'!$A$8:$B$500,MATCH(DATE('Data graphs'!G$4,MONTH('Data graphs'!$A329),DAY('Data graphs'!$A329)),'Data Singapore'!$A$8:$A$500,0), MATCH('Data graphs'!$B$3,'Data Singapore'!$A$4:$B$4,0)),G328)</f>
        <v>20080</v>
      </c>
      <c r="H329" s="12">
        <f t="shared" si="15"/>
        <v>19379</v>
      </c>
      <c r="I329" s="12">
        <f t="shared" si="16"/>
        <v>24128</v>
      </c>
      <c r="J329" s="12">
        <f t="shared" si="17"/>
        <v>4749</v>
      </c>
    </row>
    <row r="330" spans="1:10">
      <c r="A330" s="9">
        <v>45332</v>
      </c>
      <c r="B330" s="12">
        <f>_xlfn.IFNA(INDEX('Data Singapore'!$A$8:$B$500,MATCH(DATE('Data graphs'!B$4,MONTH('Data graphs'!$A330),DAY('Data graphs'!$A330)),'Data Singapore'!$A$8:$A$500,0), MATCH('Data graphs'!$B$3,'Data Singapore'!$A$4:$B$4,0)),B329)</f>
        <v>22062</v>
      </c>
      <c r="C330" s="12">
        <f>_xlfn.IFNA(INDEX('Data Singapore'!$A$8:$B$500,MATCH(DATE('Data graphs'!C$4,MONTH('Data graphs'!$A330),DAY('Data graphs'!$A330)),'Data Singapore'!$A$8:$A$500,0), MATCH('Data graphs'!$B$3,'Data Singapore'!$A$4:$B$4,0)),C329)</f>
        <v>21006</v>
      </c>
      <c r="D330" s="12">
        <f>_xlfn.IFNA(INDEX('Data Singapore'!$A$8:$B$500,MATCH(DATE('Data graphs'!D$4,MONTH('Data graphs'!$A330),DAY('Data graphs'!$A330)),'Data Singapore'!$A$8:$A$500,0), MATCH('Data graphs'!$B$3,'Data Singapore'!$A$4:$B$4,0)),D329)</f>
        <v>24128</v>
      </c>
      <c r="E330" s="12">
        <f>_xlfn.IFNA(INDEX('Data Singapore'!$A$8:$B$500,MATCH(DATE('Data graphs'!E$4,MONTH('Data graphs'!$A330),DAY('Data graphs'!$A330)),'Data Singapore'!$A$8:$A$500,0), MATCH('Data graphs'!$B$3,'Data Singapore'!$A$4:$B$4,0)),E329)</f>
        <v>20726</v>
      </c>
      <c r="F330" s="12">
        <f>_xlfn.IFNA(INDEX('Data Singapore'!$A$8:$B$500,MATCH(DATE('Data graphs'!F$4,MONTH('Data graphs'!$A330),DAY('Data graphs'!$A330)),'Data Singapore'!$A$8:$A$500,0), MATCH('Data graphs'!$B$3,'Data Singapore'!$A$4:$B$4,0)),F329)</f>
        <v>20103</v>
      </c>
      <c r="G330" s="12">
        <f>_xlfn.IFNA(INDEX('Data Singapore'!$A$8:$B$500,MATCH(DATE('Data graphs'!G$4,MONTH('Data graphs'!$A330),DAY('Data graphs'!$A330)),'Data Singapore'!$A$8:$A$500,0), MATCH('Data graphs'!$B$3,'Data Singapore'!$A$4:$B$4,0)),G329)</f>
        <v>20080</v>
      </c>
      <c r="H330" s="12">
        <f t="shared" si="15"/>
        <v>20103</v>
      </c>
      <c r="I330" s="12">
        <f t="shared" si="16"/>
        <v>24128</v>
      </c>
      <c r="J330" s="12">
        <f t="shared" si="17"/>
        <v>4025</v>
      </c>
    </row>
    <row r="331" spans="1:10">
      <c r="A331" s="9">
        <v>45331</v>
      </c>
      <c r="B331" s="12">
        <f>_xlfn.IFNA(INDEX('Data Singapore'!$A$8:$B$500,MATCH(DATE('Data graphs'!B$4,MONTH('Data graphs'!$A331),DAY('Data graphs'!$A331)),'Data Singapore'!$A$8:$A$500,0), MATCH('Data graphs'!$B$3,'Data Singapore'!$A$4:$B$4,0)),B330)</f>
        <v>22062</v>
      </c>
      <c r="C331" s="12">
        <f>_xlfn.IFNA(INDEX('Data Singapore'!$A$8:$B$500,MATCH(DATE('Data graphs'!C$4,MONTH('Data graphs'!$A331),DAY('Data graphs'!$A331)),'Data Singapore'!$A$8:$A$500,0), MATCH('Data graphs'!$B$3,'Data Singapore'!$A$4:$B$4,0)),C330)</f>
        <v>21006</v>
      </c>
      <c r="D331" s="12">
        <f>_xlfn.IFNA(INDEX('Data Singapore'!$A$8:$B$500,MATCH(DATE('Data graphs'!D$4,MONTH('Data graphs'!$A331),DAY('Data graphs'!$A331)),'Data Singapore'!$A$8:$A$500,0), MATCH('Data graphs'!$B$3,'Data Singapore'!$A$4:$B$4,0)),D330)</f>
        <v>22156</v>
      </c>
      <c r="E331" s="12">
        <f>_xlfn.IFNA(INDEX('Data Singapore'!$A$8:$B$500,MATCH(DATE('Data graphs'!E$4,MONTH('Data graphs'!$A331),DAY('Data graphs'!$A331)),'Data Singapore'!$A$8:$A$500,0), MATCH('Data graphs'!$B$3,'Data Singapore'!$A$4:$B$4,0)),E330)</f>
        <v>20726</v>
      </c>
      <c r="F331" s="12">
        <f>_xlfn.IFNA(INDEX('Data Singapore'!$A$8:$B$500,MATCH(DATE('Data graphs'!F$4,MONTH('Data graphs'!$A331),DAY('Data graphs'!$A331)),'Data Singapore'!$A$8:$A$500,0), MATCH('Data graphs'!$B$3,'Data Singapore'!$A$4:$B$4,0)),F330)</f>
        <v>20103</v>
      </c>
      <c r="G331" s="12">
        <f>_xlfn.IFNA(INDEX('Data Singapore'!$A$8:$B$500,MATCH(DATE('Data graphs'!G$4,MONTH('Data graphs'!$A331),DAY('Data graphs'!$A331)),'Data Singapore'!$A$8:$A$500,0), MATCH('Data graphs'!$B$3,'Data Singapore'!$A$4:$B$4,0)),G330)</f>
        <v>20080</v>
      </c>
      <c r="H331" s="12">
        <f t="shared" si="15"/>
        <v>20103</v>
      </c>
      <c r="I331" s="12">
        <f t="shared" si="16"/>
        <v>22156</v>
      </c>
      <c r="J331" s="12">
        <f t="shared" si="17"/>
        <v>2053</v>
      </c>
    </row>
    <row r="332" spans="1:10">
      <c r="A332" s="9">
        <v>45330</v>
      </c>
      <c r="B332" s="12">
        <f>_xlfn.IFNA(INDEX('Data Singapore'!$A$8:$B$500,MATCH(DATE('Data graphs'!B$4,MONTH('Data graphs'!$A332),DAY('Data graphs'!$A332)),'Data Singapore'!$A$8:$A$500,0), MATCH('Data graphs'!$B$3,'Data Singapore'!$A$4:$B$4,0)),B331)</f>
        <v>22062</v>
      </c>
      <c r="C332" s="12">
        <f>_xlfn.IFNA(INDEX('Data Singapore'!$A$8:$B$500,MATCH(DATE('Data graphs'!C$4,MONTH('Data graphs'!$A332),DAY('Data graphs'!$A332)),'Data Singapore'!$A$8:$A$500,0), MATCH('Data graphs'!$B$3,'Data Singapore'!$A$4:$B$4,0)),C331)</f>
        <v>21006</v>
      </c>
      <c r="D332" s="12">
        <f>_xlfn.IFNA(INDEX('Data Singapore'!$A$8:$B$500,MATCH(DATE('Data graphs'!D$4,MONTH('Data graphs'!$A332),DAY('Data graphs'!$A332)),'Data Singapore'!$A$8:$A$500,0), MATCH('Data graphs'!$B$3,'Data Singapore'!$A$4:$B$4,0)),D331)</f>
        <v>22156</v>
      </c>
      <c r="E332" s="12">
        <f>_xlfn.IFNA(INDEX('Data Singapore'!$A$8:$B$500,MATCH(DATE('Data graphs'!E$4,MONTH('Data graphs'!$A332),DAY('Data graphs'!$A332)),'Data Singapore'!$A$8:$A$500,0), MATCH('Data graphs'!$B$3,'Data Singapore'!$A$4:$B$4,0)),E331)</f>
        <v>21239</v>
      </c>
      <c r="F332" s="12">
        <f>_xlfn.IFNA(INDEX('Data Singapore'!$A$8:$B$500,MATCH(DATE('Data graphs'!F$4,MONTH('Data graphs'!$A332),DAY('Data graphs'!$A332)),'Data Singapore'!$A$8:$A$500,0), MATCH('Data graphs'!$B$3,'Data Singapore'!$A$4:$B$4,0)),F331)</f>
        <v>20103</v>
      </c>
      <c r="G332" s="12">
        <f>_xlfn.IFNA(INDEX('Data Singapore'!$A$8:$B$500,MATCH(DATE('Data graphs'!G$4,MONTH('Data graphs'!$A332),DAY('Data graphs'!$A332)),'Data Singapore'!$A$8:$A$500,0), MATCH('Data graphs'!$B$3,'Data Singapore'!$A$4:$B$4,0)),G331)</f>
        <v>20080</v>
      </c>
      <c r="H332" s="12">
        <f t="shared" si="15"/>
        <v>20103</v>
      </c>
      <c r="I332" s="12">
        <f t="shared" si="16"/>
        <v>22156</v>
      </c>
      <c r="J332" s="12">
        <f t="shared" si="17"/>
        <v>2053</v>
      </c>
    </row>
    <row r="333" spans="1:10">
      <c r="A333" s="9">
        <v>45329</v>
      </c>
      <c r="B333" s="12">
        <f>_xlfn.IFNA(INDEX('Data Singapore'!$A$8:$B$500,MATCH(DATE('Data graphs'!B$4,MONTH('Data graphs'!$A333),DAY('Data graphs'!$A333)),'Data Singapore'!$A$8:$A$500,0), MATCH('Data graphs'!$B$3,'Data Singapore'!$A$4:$B$4,0)),B332)</f>
        <v>22062</v>
      </c>
      <c r="C333" s="12">
        <f>_xlfn.IFNA(INDEX('Data Singapore'!$A$8:$B$500,MATCH(DATE('Data graphs'!C$4,MONTH('Data graphs'!$A333),DAY('Data graphs'!$A333)),'Data Singapore'!$A$8:$A$500,0), MATCH('Data graphs'!$B$3,'Data Singapore'!$A$4:$B$4,0)),C332)</f>
        <v>21006</v>
      </c>
      <c r="D333" s="12">
        <f>_xlfn.IFNA(INDEX('Data Singapore'!$A$8:$B$500,MATCH(DATE('Data graphs'!D$4,MONTH('Data graphs'!$A333),DAY('Data graphs'!$A333)),'Data Singapore'!$A$8:$A$500,0), MATCH('Data graphs'!$B$3,'Data Singapore'!$A$4:$B$4,0)),D332)</f>
        <v>22156</v>
      </c>
      <c r="E333" s="12">
        <f>_xlfn.IFNA(INDEX('Data Singapore'!$A$8:$B$500,MATCH(DATE('Data graphs'!E$4,MONTH('Data graphs'!$A333),DAY('Data graphs'!$A333)),'Data Singapore'!$A$8:$A$500,0), MATCH('Data graphs'!$B$3,'Data Singapore'!$A$4:$B$4,0)),E332)</f>
        <v>21239</v>
      </c>
      <c r="F333" s="12">
        <f>_xlfn.IFNA(INDEX('Data Singapore'!$A$8:$B$500,MATCH(DATE('Data graphs'!F$4,MONTH('Data graphs'!$A333),DAY('Data graphs'!$A333)),'Data Singapore'!$A$8:$A$500,0), MATCH('Data graphs'!$B$3,'Data Singapore'!$A$4:$B$4,0)),F332)</f>
        <v>21803</v>
      </c>
      <c r="G333" s="12">
        <f>_xlfn.IFNA(INDEX('Data Singapore'!$A$8:$B$500,MATCH(DATE('Data graphs'!G$4,MONTH('Data graphs'!$A333),DAY('Data graphs'!$A333)),'Data Singapore'!$A$8:$A$500,0), MATCH('Data graphs'!$B$3,'Data Singapore'!$A$4:$B$4,0)),G332)</f>
        <v>20080</v>
      </c>
      <c r="H333" s="12">
        <f t="shared" si="15"/>
        <v>21006</v>
      </c>
      <c r="I333" s="12">
        <f t="shared" si="16"/>
        <v>22156</v>
      </c>
      <c r="J333" s="12">
        <f t="shared" si="17"/>
        <v>1150</v>
      </c>
    </row>
    <row r="334" spans="1:10">
      <c r="A334" s="9">
        <v>45328</v>
      </c>
      <c r="B334" s="12">
        <f>_xlfn.IFNA(INDEX('Data Singapore'!$A$8:$B$500,MATCH(DATE('Data graphs'!B$4,MONTH('Data graphs'!$A334),DAY('Data graphs'!$A334)),'Data Singapore'!$A$8:$A$500,0), MATCH('Data graphs'!$B$3,'Data Singapore'!$A$4:$B$4,0)),B333)</f>
        <v>22062</v>
      </c>
      <c r="C334" s="12">
        <f>_xlfn.IFNA(INDEX('Data Singapore'!$A$8:$B$500,MATCH(DATE('Data graphs'!C$4,MONTH('Data graphs'!$A334),DAY('Data graphs'!$A334)),'Data Singapore'!$A$8:$A$500,0), MATCH('Data graphs'!$B$3,'Data Singapore'!$A$4:$B$4,0)),C333)</f>
        <v>21006</v>
      </c>
      <c r="D334" s="12">
        <f>_xlfn.IFNA(INDEX('Data Singapore'!$A$8:$B$500,MATCH(DATE('Data graphs'!D$4,MONTH('Data graphs'!$A334),DAY('Data graphs'!$A334)),'Data Singapore'!$A$8:$A$500,0), MATCH('Data graphs'!$B$3,'Data Singapore'!$A$4:$B$4,0)),D333)</f>
        <v>22156</v>
      </c>
      <c r="E334" s="12">
        <f>_xlfn.IFNA(INDEX('Data Singapore'!$A$8:$B$500,MATCH(DATE('Data graphs'!E$4,MONTH('Data graphs'!$A334),DAY('Data graphs'!$A334)),'Data Singapore'!$A$8:$A$500,0), MATCH('Data graphs'!$B$3,'Data Singapore'!$A$4:$B$4,0)),E333)</f>
        <v>21239</v>
      </c>
      <c r="F334" s="12">
        <f>_xlfn.IFNA(INDEX('Data Singapore'!$A$8:$B$500,MATCH(DATE('Data graphs'!F$4,MONTH('Data graphs'!$A334),DAY('Data graphs'!$A334)),'Data Singapore'!$A$8:$A$500,0), MATCH('Data graphs'!$B$3,'Data Singapore'!$A$4:$B$4,0)),F333)</f>
        <v>21803</v>
      </c>
      <c r="G334" s="12">
        <f>_xlfn.IFNA(INDEX('Data Singapore'!$A$8:$B$500,MATCH(DATE('Data graphs'!G$4,MONTH('Data graphs'!$A334),DAY('Data graphs'!$A334)),'Data Singapore'!$A$8:$A$500,0), MATCH('Data graphs'!$B$3,'Data Singapore'!$A$4:$B$4,0)),G333)</f>
        <v>20080</v>
      </c>
      <c r="H334" s="12">
        <f t="shared" si="15"/>
        <v>21006</v>
      </c>
      <c r="I334" s="12">
        <f t="shared" si="16"/>
        <v>22156</v>
      </c>
      <c r="J334" s="12">
        <f t="shared" si="17"/>
        <v>1150</v>
      </c>
    </row>
    <row r="335" spans="1:10">
      <c r="A335" s="9">
        <v>45327</v>
      </c>
      <c r="B335" s="12">
        <f>_xlfn.IFNA(INDEX('Data Singapore'!$A$8:$B$500,MATCH(DATE('Data graphs'!B$4,MONTH('Data graphs'!$A335),DAY('Data graphs'!$A335)),'Data Singapore'!$A$8:$A$500,0), MATCH('Data graphs'!$B$3,'Data Singapore'!$A$4:$B$4,0)),B334)</f>
        <v>21685</v>
      </c>
      <c r="C335" s="12">
        <f>_xlfn.IFNA(INDEX('Data Singapore'!$A$8:$B$500,MATCH(DATE('Data graphs'!C$4,MONTH('Data graphs'!$A335),DAY('Data graphs'!$A335)),'Data Singapore'!$A$8:$A$500,0), MATCH('Data graphs'!$B$3,'Data Singapore'!$A$4:$B$4,0)),C334)</f>
        <v>21006</v>
      </c>
      <c r="D335" s="12">
        <f>_xlfn.IFNA(INDEX('Data Singapore'!$A$8:$B$500,MATCH(DATE('Data graphs'!D$4,MONTH('Data graphs'!$A335),DAY('Data graphs'!$A335)),'Data Singapore'!$A$8:$A$500,0), MATCH('Data graphs'!$B$3,'Data Singapore'!$A$4:$B$4,0)),D334)</f>
        <v>22156</v>
      </c>
      <c r="E335" s="12">
        <f>_xlfn.IFNA(INDEX('Data Singapore'!$A$8:$B$500,MATCH(DATE('Data graphs'!E$4,MONTH('Data graphs'!$A335),DAY('Data graphs'!$A335)),'Data Singapore'!$A$8:$A$500,0), MATCH('Data graphs'!$B$3,'Data Singapore'!$A$4:$B$4,0)),E334)</f>
        <v>21239</v>
      </c>
      <c r="F335" s="12">
        <f>_xlfn.IFNA(INDEX('Data Singapore'!$A$8:$B$500,MATCH(DATE('Data graphs'!F$4,MONTH('Data graphs'!$A335),DAY('Data graphs'!$A335)),'Data Singapore'!$A$8:$A$500,0), MATCH('Data graphs'!$B$3,'Data Singapore'!$A$4:$B$4,0)),F334)</f>
        <v>21803</v>
      </c>
      <c r="G335" s="12">
        <f>_xlfn.IFNA(INDEX('Data Singapore'!$A$8:$B$500,MATCH(DATE('Data graphs'!G$4,MONTH('Data graphs'!$A335),DAY('Data graphs'!$A335)),'Data Singapore'!$A$8:$A$500,0), MATCH('Data graphs'!$B$3,'Data Singapore'!$A$4:$B$4,0)),G334)</f>
        <v>19245</v>
      </c>
      <c r="H335" s="12">
        <f t="shared" si="15"/>
        <v>21006</v>
      </c>
      <c r="I335" s="12">
        <f t="shared" si="16"/>
        <v>22156</v>
      </c>
      <c r="J335" s="12">
        <f t="shared" si="17"/>
        <v>1150</v>
      </c>
    </row>
    <row r="336" spans="1:10">
      <c r="A336" s="9">
        <v>45326</v>
      </c>
      <c r="B336" s="12">
        <f>_xlfn.IFNA(INDEX('Data Singapore'!$A$8:$B$500,MATCH(DATE('Data graphs'!B$4,MONTH('Data graphs'!$A336),DAY('Data graphs'!$A336)),'Data Singapore'!$A$8:$A$500,0), MATCH('Data graphs'!$B$3,'Data Singapore'!$A$4:$B$4,0)),B335)</f>
        <v>21685</v>
      </c>
      <c r="C336" s="12">
        <f>_xlfn.IFNA(INDEX('Data Singapore'!$A$8:$B$500,MATCH(DATE('Data graphs'!C$4,MONTH('Data graphs'!$A336),DAY('Data graphs'!$A336)),'Data Singapore'!$A$8:$A$500,0), MATCH('Data graphs'!$B$3,'Data Singapore'!$A$4:$B$4,0)),C335)</f>
        <v>21006</v>
      </c>
      <c r="D336" s="12">
        <f>_xlfn.IFNA(INDEX('Data Singapore'!$A$8:$B$500,MATCH(DATE('Data graphs'!D$4,MONTH('Data graphs'!$A336),DAY('Data graphs'!$A336)),'Data Singapore'!$A$8:$A$500,0), MATCH('Data graphs'!$B$3,'Data Singapore'!$A$4:$B$4,0)),D335)</f>
        <v>22156</v>
      </c>
      <c r="E336" s="12">
        <f>_xlfn.IFNA(INDEX('Data Singapore'!$A$8:$B$500,MATCH(DATE('Data graphs'!E$4,MONTH('Data graphs'!$A336),DAY('Data graphs'!$A336)),'Data Singapore'!$A$8:$A$500,0), MATCH('Data graphs'!$B$3,'Data Singapore'!$A$4:$B$4,0)),E335)</f>
        <v>21239</v>
      </c>
      <c r="F336" s="12">
        <f>_xlfn.IFNA(INDEX('Data Singapore'!$A$8:$B$500,MATCH(DATE('Data graphs'!F$4,MONTH('Data graphs'!$A336),DAY('Data graphs'!$A336)),'Data Singapore'!$A$8:$A$500,0), MATCH('Data graphs'!$B$3,'Data Singapore'!$A$4:$B$4,0)),F335)</f>
        <v>21803</v>
      </c>
      <c r="G336" s="12">
        <f>_xlfn.IFNA(INDEX('Data Singapore'!$A$8:$B$500,MATCH(DATE('Data graphs'!G$4,MONTH('Data graphs'!$A336),DAY('Data graphs'!$A336)),'Data Singapore'!$A$8:$A$500,0), MATCH('Data graphs'!$B$3,'Data Singapore'!$A$4:$B$4,0)),G335)</f>
        <v>19245</v>
      </c>
      <c r="H336" s="12">
        <f t="shared" si="15"/>
        <v>21006</v>
      </c>
      <c r="I336" s="12">
        <f t="shared" si="16"/>
        <v>22156</v>
      </c>
      <c r="J336" s="12">
        <f t="shared" si="17"/>
        <v>1150</v>
      </c>
    </row>
    <row r="337" spans="1:10">
      <c r="A337" s="9">
        <v>45325</v>
      </c>
      <c r="B337" s="12">
        <f>_xlfn.IFNA(INDEX('Data Singapore'!$A$8:$B$500,MATCH(DATE('Data graphs'!B$4,MONTH('Data graphs'!$A337),DAY('Data graphs'!$A337)),'Data Singapore'!$A$8:$A$500,0), MATCH('Data graphs'!$B$3,'Data Singapore'!$A$4:$B$4,0)),B336)</f>
        <v>21685</v>
      </c>
      <c r="C337" s="12">
        <f>_xlfn.IFNA(INDEX('Data Singapore'!$A$8:$B$500,MATCH(DATE('Data graphs'!C$4,MONTH('Data graphs'!$A337),DAY('Data graphs'!$A337)),'Data Singapore'!$A$8:$A$500,0), MATCH('Data graphs'!$B$3,'Data Singapore'!$A$4:$B$4,0)),C336)</f>
        <v>21377</v>
      </c>
      <c r="D337" s="12">
        <f>_xlfn.IFNA(INDEX('Data Singapore'!$A$8:$B$500,MATCH(DATE('Data graphs'!D$4,MONTH('Data graphs'!$A337),DAY('Data graphs'!$A337)),'Data Singapore'!$A$8:$A$500,0), MATCH('Data graphs'!$B$3,'Data Singapore'!$A$4:$B$4,0)),D336)</f>
        <v>22156</v>
      </c>
      <c r="E337" s="12">
        <f>_xlfn.IFNA(INDEX('Data Singapore'!$A$8:$B$500,MATCH(DATE('Data graphs'!E$4,MONTH('Data graphs'!$A337),DAY('Data graphs'!$A337)),'Data Singapore'!$A$8:$A$500,0), MATCH('Data graphs'!$B$3,'Data Singapore'!$A$4:$B$4,0)),E336)</f>
        <v>21239</v>
      </c>
      <c r="F337" s="12">
        <f>_xlfn.IFNA(INDEX('Data Singapore'!$A$8:$B$500,MATCH(DATE('Data graphs'!F$4,MONTH('Data graphs'!$A337),DAY('Data graphs'!$A337)),'Data Singapore'!$A$8:$A$500,0), MATCH('Data graphs'!$B$3,'Data Singapore'!$A$4:$B$4,0)),F336)</f>
        <v>21803</v>
      </c>
      <c r="G337" s="12">
        <f>_xlfn.IFNA(INDEX('Data Singapore'!$A$8:$B$500,MATCH(DATE('Data graphs'!G$4,MONTH('Data graphs'!$A337),DAY('Data graphs'!$A337)),'Data Singapore'!$A$8:$A$500,0), MATCH('Data graphs'!$B$3,'Data Singapore'!$A$4:$B$4,0)),G336)</f>
        <v>19245</v>
      </c>
      <c r="H337" s="12">
        <f t="shared" si="15"/>
        <v>21239</v>
      </c>
      <c r="I337" s="12">
        <f t="shared" si="16"/>
        <v>22156</v>
      </c>
      <c r="J337" s="12">
        <f t="shared" si="17"/>
        <v>917</v>
      </c>
    </row>
    <row r="338" spans="1:10">
      <c r="A338" s="9">
        <v>45324</v>
      </c>
      <c r="B338" s="12">
        <f>_xlfn.IFNA(INDEX('Data Singapore'!$A$8:$B$500,MATCH(DATE('Data graphs'!B$4,MONTH('Data graphs'!$A338),DAY('Data graphs'!$A338)),'Data Singapore'!$A$8:$A$500,0), MATCH('Data graphs'!$B$3,'Data Singapore'!$A$4:$B$4,0)),B337)</f>
        <v>21685</v>
      </c>
      <c r="C338" s="12">
        <f>_xlfn.IFNA(INDEX('Data Singapore'!$A$8:$B$500,MATCH(DATE('Data graphs'!C$4,MONTH('Data graphs'!$A338),DAY('Data graphs'!$A338)),'Data Singapore'!$A$8:$A$500,0), MATCH('Data graphs'!$B$3,'Data Singapore'!$A$4:$B$4,0)),C337)</f>
        <v>21377</v>
      </c>
      <c r="D338" s="12">
        <f>_xlfn.IFNA(INDEX('Data Singapore'!$A$8:$B$500,MATCH(DATE('Data graphs'!D$4,MONTH('Data graphs'!$A338),DAY('Data graphs'!$A338)),'Data Singapore'!$A$8:$A$500,0), MATCH('Data graphs'!$B$3,'Data Singapore'!$A$4:$B$4,0)),D337)</f>
        <v>23085</v>
      </c>
      <c r="E338" s="12">
        <f>_xlfn.IFNA(INDEX('Data Singapore'!$A$8:$B$500,MATCH(DATE('Data graphs'!E$4,MONTH('Data graphs'!$A338),DAY('Data graphs'!$A338)),'Data Singapore'!$A$8:$A$500,0), MATCH('Data graphs'!$B$3,'Data Singapore'!$A$4:$B$4,0)),E337)</f>
        <v>21239</v>
      </c>
      <c r="F338" s="12">
        <f>_xlfn.IFNA(INDEX('Data Singapore'!$A$8:$B$500,MATCH(DATE('Data graphs'!F$4,MONTH('Data graphs'!$A338),DAY('Data graphs'!$A338)),'Data Singapore'!$A$8:$A$500,0), MATCH('Data graphs'!$B$3,'Data Singapore'!$A$4:$B$4,0)),F337)</f>
        <v>21803</v>
      </c>
      <c r="G338" s="12">
        <f>_xlfn.IFNA(INDEX('Data Singapore'!$A$8:$B$500,MATCH(DATE('Data graphs'!G$4,MONTH('Data graphs'!$A338),DAY('Data graphs'!$A338)),'Data Singapore'!$A$8:$A$500,0), MATCH('Data graphs'!$B$3,'Data Singapore'!$A$4:$B$4,0)),G337)</f>
        <v>19245</v>
      </c>
      <c r="H338" s="12">
        <f t="shared" si="15"/>
        <v>21239</v>
      </c>
      <c r="I338" s="12">
        <f t="shared" si="16"/>
        <v>23085</v>
      </c>
      <c r="J338" s="12">
        <f t="shared" si="17"/>
        <v>1846</v>
      </c>
    </row>
    <row r="339" spans="1:10">
      <c r="A339" s="9">
        <v>45323</v>
      </c>
      <c r="B339" s="12">
        <f>_xlfn.IFNA(INDEX('Data Singapore'!$A$8:$B$500,MATCH(DATE('Data graphs'!B$4,MONTH('Data graphs'!$A339),DAY('Data graphs'!$A339)),'Data Singapore'!$A$8:$A$500,0), MATCH('Data graphs'!$B$3,'Data Singapore'!$A$4:$B$4,0)),B338)</f>
        <v>21685</v>
      </c>
      <c r="C339" s="12">
        <f>_xlfn.IFNA(INDEX('Data Singapore'!$A$8:$B$500,MATCH(DATE('Data graphs'!C$4,MONTH('Data graphs'!$A339),DAY('Data graphs'!$A339)),'Data Singapore'!$A$8:$A$500,0), MATCH('Data graphs'!$B$3,'Data Singapore'!$A$4:$B$4,0)),C338)</f>
        <v>21377</v>
      </c>
      <c r="D339" s="12">
        <f>_xlfn.IFNA(INDEX('Data Singapore'!$A$8:$B$500,MATCH(DATE('Data graphs'!D$4,MONTH('Data graphs'!$A339),DAY('Data graphs'!$A339)),'Data Singapore'!$A$8:$A$500,0), MATCH('Data graphs'!$B$3,'Data Singapore'!$A$4:$B$4,0)),D338)</f>
        <v>23085</v>
      </c>
      <c r="E339" s="12">
        <f>_xlfn.IFNA(INDEX('Data Singapore'!$A$8:$B$500,MATCH(DATE('Data graphs'!E$4,MONTH('Data graphs'!$A339),DAY('Data graphs'!$A339)),'Data Singapore'!$A$8:$A$500,0), MATCH('Data graphs'!$B$3,'Data Singapore'!$A$4:$B$4,0)),E338)</f>
        <v>20713</v>
      </c>
      <c r="F339" s="12">
        <f>_xlfn.IFNA(INDEX('Data Singapore'!$A$8:$B$500,MATCH(DATE('Data graphs'!F$4,MONTH('Data graphs'!$A339),DAY('Data graphs'!$A339)),'Data Singapore'!$A$8:$A$500,0), MATCH('Data graphs'!$B$3,'Data Singapore'!$A$4:$B$4,0)),F338)</f>
        <v>21803</v>
      </c>
      <c r="G339" s="12">
        <f>_xlfn.IFNA(INDEX('Data Singapore'!$A$8:$B$500,MATCH(DATE('Data graphs'!G$4,MONTH('Data graphs'!$A339),DAY('Data graphs'!$A339)),'Data Singapore'!$A$8:$A$500,0), MATCH('Data graphs'!$B$3,'Data Singapore'!$A$4:$B$4,0)),G338)</f>
        <v>19245</v>
      </c>
      <c r="H339" s="12">
        <f t="shared" si="15"/>
        <v>20713</v>
      </c>
      <c r="I339" s="12">
        <f t="shared" si="16"/>
        <v>23085</v>
      </c>
      <c r="J339" s="12">
        <f t="shared" si="17"/>
        <v>2372</v>
      </c>
    </row>
    <row r="340" spans="1:10">
      <c r="A340" s="9">
        <v>45322</v>
      </c>
      <c r="B340" s="12">
        <f>_xlfn.IFNA(INDEX('Data Singapore'!$A$8:$B$500,MATCH(DATE('Data graphs'!B$4,MONTH('Data graphs'!$A340),DAY('Data graphs'!$A340)),'Data Singapore'!$A$8:$A$500,0), MATCH('Data graphs'!$B$3,'Data Singapore'!$A$4:$B$4,0)),B339)</f>
        <v>21685</v>
      </c>
      <c r="C340" s="12">
        <f>_xlfn.IFNA(INDEX('Data Singapore'!$A$8:$B$500,MATCH(DATE('Data graphs'!C$4,MONTH('Data graphs'!$A340),DAY('Data graphs'!$A340)),'Data Singapore'!$A$8:$A$500,0), MATCH('Data graphs'!$B$3,'Data Singapore'!$A$4:$B$4,0)),C339)</f>
        <v>21377</v>
      </c>
      <c r="D340" s="12">
        <f>_xlfn.IFNA(INDEX('Data Singapore'!$A$8:$B$500,MATCH(DATE('Data graphs'!D$4,MONTH('Data graphs'!$A340),DAY('Data graphs'!$A340)),'Data Singapore'!$A$8:$A$500,0), MATCH('Data graphs'!$B$3,'Data Singapore'!$A$4:$B$4,0)),D339)</f>
        <v>23085</v>
      </c>
      <c r="E340" s="12">
        <f>_xlfn.IFNA(INDEX('Data Singapore'!$A$8:$B$500,MATCH(DATE('Data graphs'!E$4,MONTH('Data graphs'!$A340),DAY('Data graphs'!$A340)),'Data Singapore'!$A$8:$A$500,0), MATCH('Data graphs'!$B$3,'Data Singapore'!$A$4:$B$4,0)),E339)</f>
        <v>20713</v>
      </c>
      <c r="F340" s="12">
        <f>_xlfn.IFNA(INDEX('Data Singapore'!$A$8:$B$500,MATCH(DATE('Data graphs'!F$4,MONTH('Data graphs'!$A340),DAY('Data graphs'!$A340)),'Data Singapore'!$A$8:$A$500,0), MATCH('Data graphs'!$B$3,'Data Singapore'!$A$4:$B$4,0)),F339)</f>
        <v>23439</v>
      </c>
      <c r="G340" s="12">
        <f>_xlfn.IFNA(INDEX('Data Singapore'!$A$8:$B$500,MATCH(DATE('Data graphs'!G$4,MONTH('Data graphs'!$A340),DAY('Data graphs'!$A340)),'Data Singapore'!$A$8:$A$500,0), MATCH('Data graphs'!$B$3,'Data Singapore'!$A$4:$B$4,0)),G339)</f>
        <v>19245</v>
      </c>
      <c r="H340" s="12">
        <f t="shared" si="15"/>
        <v>20713</v>
      </c>
      <c r="I340" s="12">
        <f t="shared" si="16"/>
        <v>23439</v>
      </c>
      <c r="J340" s="12">
        <f t="shared" si="17"/>
        <v>2726</v>
      </c>
    </row>
    <row r="341" spans="1:10">
      <c r="A341" s="9">
        <v>45321</v>
      </c>
      <c r="B341" s="12">
        <f>_xlfn.IFNA(INDEX('Data Singapore'!$A$8:$B$500,MATCH(DATE('Data graphs'!B$4,MONTH('Data graphs'!$A341),DAY('Data graphs'!$A341)),'Data Singapore'!$A$8:$A$500,0), MATCH('Data graphs'!$B$3,'Data Singapore'!$A$4:$B$4,0)),B340)</f>
        <v>21685</v>
      </c>
      <c r="C341" s="12">
        <f>_xlfn.IFNA(INDEX('Data Singapore'!$A$8:$B$500,MATCH(DATE('Data graphs'!C$4,MONTH('Data graphs'!$A341),DAY('Data graphs'!$A341)),'Data Singapore'!$A$8:$A$500,0), MATCH('Data graphs'!$B$3,'Data Singapore'!$A$4:$B$4,0)),C340)</f>
        <v>21377</v>
      </c>
      <c r="D341" s="12">
        <f>_xlfn.IFNA(INDEX('Data Singapore'!$A$8:$B$500,MATCH(DATE('Data graphs'!D$4,MONTH('Data graphs'!$A341),DAY('Data graphs'!$A341)),'Data Singapore'!$A$8:$A$500,0), MATCH('Data graphs'!$B$3,'Data Singapore'!$A$4:$B$4,0)),D340)</f>
        <v>23085</v>
      </c>
      <c r="E341" s="12">
        <f>_xlfn.IFNA(INDEX('Data Singapore'!$A$8:$B$500,MATCH(DATE('Data graphs'!E$4,MONTH('Data graphs'!$A341),DAY('Data graphs'!$A341)),'Data Singapore'!$A$8:$A$500,0), MATCH('Data graphs'!$B$3,'Data Singapore'!$A$4:$B$4,0)),E340)</f>
        <v>20713</v>
      </c>
      <c r="F341" s="12">
        <f>_xlfn.IFNA(INDEX('Data Singapore'!$A$8:$B$500,MATCH(DATE('Data graphs'!F$4,MONTH('Data graphs'!$A341),DAY('Data graphs'!$A341)),'Data Singapore'!$A$8:$A$500,0), MATCH('Data graphs'!$B$3,'Data Singapore'!$A$4:$B$4,0)),F340)</f>
        <v>23439</v>
      </c>
      <c r="G341" s="12">
        <f>_xlfn.IFNA(INDEX('Data Singapore'!$A$8:$B$500,MATCH(DATE('Data graphs'!G$4,MONTH('Data graphs'!$A341),DAY('Data graphs'!$A341)),'Data Singapore'!$A$8:$A$500,0), MATCH('Data graphs'!$B$3,'Data Singapore'!$A$4:$B$4,0)),G340)</f>
        <v>19245</v>
      </c>
      <c r="H341" s="12">
        <f t="shared" si="15"/>
        <v>20713</v>
      </c>
      <c r="I341" s="12">
        <f t="shared" si="16"/>
        <v>23439</v>
      </c>
      <c r="J341" s="12">
        <f t="shared" si="17"/>
        <v>2726</v>
      </c>
    </row>
    <row r="342" spans="1:10">
      <c r="A342" s="9">
        <v>45320</v>
      </c>
      <c r="B342" s="12">
        <f>_xlfn.IFNA(INDEX('Data Singapore'!$A$8:$B$500,MATCH(DATE('Data graphs'!B$4,MONTH('Data graphs'!$A342),DAY('Data graphs'!$A342)),'Data Singapore'!$A$8:$A$500,0), MATCH('Data graphs'!$B$3,'Data Singapore'!$A$4:$B$4,0)),B341)</f>
        <v>23555</v>
      </c>
      <c r="C342" s="12">
        <f>_xlfn.IFNA(INDEX('Data Singapore'!$A$8:$B$500,MATCH(DATE('Data graphs'!C$4,MONTH('Data graphs'!$A342),DAY('Data graphs'!$A342)),'Data Singapore'!$A$8:$A$500,0), MATCH('Data graphs'!$B$3,'Data Singapore'!$A$4:$B$4,0)),C341)</f>
        <v>21377</v>
      </c>
      <c r="D342" s="12">
        <f>_xlfn.IFNA(INDEX('Data Singapore'!$A$8:$B$500,MATCH(DATE('Data graphs'!D$4,MONTH('Data graphs'!$A342),DAY('Data graphs'!$A342)),'Data Singapore'!$A$8:$A$500,0), MATCH('Data graphs'!$B$3,'Data Singapore'!$A$4:$B$4,0)),D341)</f>
        <v>23085</v>
      </c>
      <c r="E342" s="12">
        <f>_xlfn.IFNA(INDEX('Data Singapore'!$A$8:$B$500,MATCH(DATE('Data graphs'!E$4,MONTH('Data graphs'!$A342),DAY('Data graphs'!$A342)),'Data Singapore'!$A$8:$A$500,0), MATCH('Data graphs'!$B$3,'Data Singapore'!$A$4:$B$4,0)),E341)</f>
        <v>20713</v>
      </c>
      <c r="F342" s="12">
        <f>_xlfn.IFNA(INDEX('Data Singapore'!$A$8:$B$500,MATCH(DATE('Data graphs'!F$4,MONTH('Data graphs'!$A342),DAY('Data graphs'!$A342)),'Data Singapore'!$A$8:$A$500,0), MATCH('Data graphs'!$B$3,'Data Singapore'!$A$4:$B$4,0)),F341)</f>
        <v>23439</v>
      </c>
      <c r="G342" s="12">
        <f>_xlfn.IFNA(INDEX('Data Singapore'!$A$8:$B$500,MATCH(DATE('Data graphs'!G$4,MONTH('Data graphs'!$A342),DAY('Data graphs'!$A342)),'Data Singapore'!$A$8:$A$500,0), MATCH('Data graphs'!$B$3,'Data Singapore'!$A$4:$B$4,0)),G341)</f>
        <v>18143</v>
      </c>
      <c r="H342" s="12">
        <f t="shared" si="15"/>
        <v>20713</v>
      </c>
      <c r="I342" s="12">
        <f t="shared" si="16"/>
        <v>23555</v>
      </c>
      <c r="J342" s="12">
        <f t="shared" si="17"/>
        <v>2842</v>
      </c>
    </row>
    <row r="343" spans="1:10">
      <c r="A343" s="9">
        <v>45319</v>
      </c>
      <c r="B343" s="12">
        <f>_xlfn.IFNA(INDEX('Data Singapore'!$A$8:$B$500,MATCH(DATE('Data graphs'!B$4,MONTH('Data graphs'!$A343),DAY('Data graphs'!$A343)),'Data Singapore'!$A$8:$A$500,0), MATCH('Data graphs'!$B$3,'Data Singapore'!$A$4:$B$4,0)),B342)</f>
        <v>23555</v>
      </c>
      <c r="C343" s="12">
        <f>_xlfn.IFNA(INDEX('Data Singapore'!$A$8:$B$500,MATCH(DATE('Data graphs'!C$4,MONTH('Data graphs'!$A343),DAY('Data graphs'!$A343)),'Data Singapore'!$A$8:$A$500,0), MATCH('Data graphs'!$B$3,'Data Singapore'!$A$4:$B$4,0)),C342)</f>
        <v>21377</v>
      </c>
      <c r="D343" s="12">
        <f>_xlfn.IFNA(INDEX('Data Singapore'!$A$8:$B$500,MATCH(DATE('Data graphs'!D$4,MONTH('Data graphs'!$A343),DAY('Data graphs'!$A343)),'Data Singapore'!$A$8:$A$500,0), MATCH('Data graphs'!$B$3,'Data Singapore'!$A$4:$B$4,0)),D342)</f>
        <v>23085</v>
      </c>
      <c r="E343" s="12">
        <f>_xlfn.IFNA(INDEX('Data Singapore'!$A$8:$B$500,MATCH(DATE('Data graphs'!E$4,MONTH('Data graphs'!$A343),DAY('Data graphs'!$A343)),'Data Singapore'!$A$8:$A$500,0), MATCH('Data graphs'!$B$3,'Data Singapore'!$A$4:$B$4,0)),E342)</f>
        <v>20713</v>
      </c>
      <c r="F343" s="12">
        <f>_xlfn.IFNA(INDEX('Data Singapore'!$A$8:$B$500,MATCH(DATE('Data graphs'!F$4,MONTH('Data graphs'!$A343),DAY('Data graphs'!$A343)),'Data Singapore'!$A$8:$A$500,0), MATCH('Data graphs'!$B$3,'Data Singapore'!$A$4:$B$4,0)),F342)</f>
        <v>23439</v>
      </c>
      <c r="G343" s="12">
        <f>_xlfn.IFNA(INDEX('Data Singapore'!$A$8:$B$500,MATCH(DATE('Data graphs'!G$4,MONTH('Data graphs'!$A343),DAY('Data graphs'!$A343)),'Data Singapore'!$A$8:$A$500,0), MATCH('Data graphs'!$B$3,'Data Singapore'!$A$4:$B$4,0)),G342)</f>
        <v>18143</v>
      </c>
      <c r="H343" s="12">
        <f t="shared" si="15"/>
        <v>20713</v>
      </c>
      <c r="I343" s="12">
        <f t="shared" si="16"/>
        <v>23555</v>
      </c>
      <c r="J343" s="12">
        <f t="shared" si="17"/>
        <v>2842</v>
      </c>
    </row>
    <row r="344" spans="1:10">
      <c r="A344" s="9">
        <v>45318</v>
      </c>
      <c r="B344" s="12">
        <f>_xlfn.IFNA(INDEX('Data Singapore'!$A$8:$B$500,MATCH(DATE('Data graphs'!B$4,MONTH('Data graphs'!$A344),DAY('Data graphs'!$A344)),'Data Singapore'!$A$8:$A$500,0), MATCH('Data graphs'!$B$3,'Data Singapore'!$A$4:$B$4,0)),B343)</f>
        <v>23555</v>
      </c>
      <c r="C344" s="12">
        <f>_xlfn.IFNA(INDEX('Data Singapore'!$A$8:$B$500,MATCH(DATE('Data graphs'!C$4,MONTH('Data graphs'!$A344),DAY('Data graphs'!$A344)),'Data Singapore'!$A$8:$A$500,0), MATCH('Data graphs'!$B$3,'Data Singapore'!$A$4:$B$4,0)),C343)</f>
        <v>20791</v>
      </c>
      <c r="D344" s="12">
        <f>_xlfn.IFNA(INDEX('Data Singapore'!$A$8:$B$500,MATCH(DATE('Data graphs'!D$4,MONTH('Data graphs'!$A344),DAY('Data graphs'!$A344)),'Data Singapore'!$A$8:$A$500,0), MATCH('Data graphs'!$B$3,'Data Singapore'!$A$4:$B$4,0)),D343)</f>
        <v>23085</v>
      </c>
      <c r="E344" s="12">
        <f>_xlfn.IFNA(INDEX('Data Singapore'!$A$8:$B$500,MATCH(DATE('Data graphs'!E$4,MONTH('Data graphs'!$A344),DAY('Data graphs'!$A344)),'Data Singapore'!$A$8:$A$500,0), MATCH('Data graphs'!$B$3,'Data Singapore'!$A$4:$B$4,0)),E343)</f>
        <v>20713</v>
      </c>
      <c r="F344" s="12">
        <f>_xlfn.IFNA(INDEX('Data Singapore'!$A$8:$B$500,MATCH(DATE('Data graphs'!F$4,MONTH('Data graphs'!$A344),DAY('Data graphs'!$A344)),'Data Singapore'!$A$8:$A$500,0), MATCH('Data graphs'!$B$3,'Data Singapore'!$A$4:$B$4,0)),F343)</f>
        <v>23439</v>
      </c>
      <c r="G344" s="12">
        <f>_xlfn.IFNA(INDEX('Data Singapore'!$A$8:$B$500,MATCH(DATE('Data graphs'!G$4,MONTH('Data graphs'!$A344),DAY('Data graphs'!$A344)),'Data Singapore'!$A$8:$A$500,0), MATCH('Data graphs'!$B$3,'Data Singapore'!$A$4:$B$4,0)),G343)</f>
        <v>18143</v>
      </c>
      <c r="H344" s="12">
        <f t="shared" si="15"/>
        <v>20713</v>
      </c>
      <c r="I344" s="12">
        <f t="shared" si="16"/>
        <v>23555</v>
      </c>
      <c r="J344" s="12">
        <f t="shared" si="17"/>
        <v>2842</v>
      </c>
    </row>
    <row r="345" spans="1:10">
      <c r="A345" s="9">
        <v>45317</v>
      </c>
      <c r="B345" s="12">
        <f>_xlfn.IFNA(INDEX('Data Singapore'!$A$8:$B$500,MATCH(DATE('Data graphs'!B$4,MONTH('Data graphs'!$A345),DAY('Data graphs'!$A345)),'Data Singapore'!$A$8:$A$500,0), MATCH('Data graphs'!$B$3,'Data Singapore'!$A$4:$B$4,0)),B344)</f>
        <v>23555</v>
      </c>
      <c r="C345" s="12">
        <f>_xlfn.IFNA(INDEX('Data Singapore'!$A$8:$B$500,MATCH(DATE('Data graphs'!C$4,MONTH('Data graphs'!$A345),DAY('Data graphs'!$A345)),'Data Singapore'!$A$8:$A$500,0), MATCH('Data graphs'!$B$3,'Data Singapore'!$A$4:$B$4,0)),C344)</f>
        <v>20791</v>
      </c>
      <c r="D345" s="12">
        <f>_xlfn.IFNA(INDEX('Data Singapore'!$A$8:$B$500,MATCH(DATE('Data graphs'!D$4,MONTH('Data graphs'!$A345),DAY('Data graphs'!$A345)),'Data Singapore'!$A$8:$A$500,0), MATCH('Data graphs'!$B$3,'Data Singapore'!$A$4:$B$4,0)),D344)</f>
        <v>23782</v>
      </c>
      <c r="E345" s="12">
        <f>_xlfn.IFNA(INDEX('Data Singapore'!$A$8:$B$500,MATCH(DATE('Data graphs'!E$4,MONTH('Data graphs'!$A345),DAY('Data graphs'!$A345)),'Data Singapore'!$A$8:$A$500,0), MATCH('Data graphs'!$B$3,'Data Singapore'!$A$4:$B$4,0)),E344)</f>
        <v>20713</v>
      </c>
      <c r="F345" s="12">
        <f>_xlfn.IFNA(INDEX('Data Singapore'!$A$8:$B$500,MATCH(DATE('Data graphs'!F$4,MONTH('Data graphs'!$A345),DAY('Data graphs'!$A345)),'Data Singapore'!$A$8:$A$500,0), MATCH('Data graphs'!$B$3,'Data Singapore'!$A$4:$B$4,0)),F344)</f>
        <v>23439</v>
      </c>
      <c r="G345" s="12">
        <f>_xlfn.IFNA(INDEX('Data Singapore'!$A$8:$B$500,MATCH(DATE('Data graphs'!G$4,MONTH('Data graphs'!$A345),DAY('Data graphs'!$A345)),'Data Singapore'!$A$8:$A$500,0), MATCH('Data graphs'!$B$3,'Data Singapore'!$A$4:$B$4,0)),G344)</f>
        <v>18143</v>
      </c>
      <c r="H345" s="12">
        <f t="shared" si="15"/>
        <v>20713</v>
      </c>
      <c r="I345" s="12">
        <f t="shared" si="16"/>
        <v>23782</v>
      </c>
      <c r="J345" s="12">
        <f t="shared" si="17"/>
        <v>3069</v>
      </c>
    </row>
    <row r="346" spans="1:10">
      <c r="A346" s="9">
        <v>45316</v>
      </c>
      <c r="B346" s="12">
        <f>_xlfn.IFNA(INDEX('Data Singapore'!$A$8:$B$500,MATCH(DATE('Data graphs'!B$4,MONTH('Data graphs'!$A346),DAY('Data graphs'!$A346)),'Data Singapore'!$A$8:$A$500,0), MATCH('Data graphs'!$B$3,'Data Singapore'!$A$4:$B$4,0)),B345)</f>
        <v>23555</v>
      </c>
      <c r="C346" s="12">
        <f>_xlfn.IFNA(INDEX('Data Singapore'!$A$8:$B$500,MATCH(DATE('Data graphs'!C$4,MONTH('Data graphs'!$A346),DAY('Data graphs'!$A346)),'Data Singapore'!$A$8:$A$500,0), MATCH('Data graphs'!$B$3,'Data Singapore'!$A$4:$B$4,0)),C345)</f>
        <v>20791</v>
      </c>
      <c r="D346" s="12">
        <f>_xlfn.IFNA(INDEX('Data Singapore'!$A$8:$B$500,MATCH(DATE('Data graphs'!D$4,MONTH('Data graphs'!$A346),DAY('Data graphs'!$A346)),'Data Singapore'!$A$8:$A$500,0), MATCH('Data graphs'!$B$3,'Data Singapore'!$A$4:$B$4,0)),D345)</f>
        <v>23782</v>
      </c>
      <c r="E346" s="12">
        <f>_xlfn.IFNA(INDEX('Data Singapore'!$A$8:$B$500,MATCH(DATE('Data graphs'!E$4,MONTH('Data graphs'!$A346),DAY('Data graphs'!$A346)),'Data Singapore'!$A$8:$A$500,0), MATCH('Data graphs'!$B$3,'Data Singapore'!$A$4:$B$4,0)),E345)</f>
        <v>19593</v>
      </c>
      <c r="F346" s="12">
        <f>_xlfn.IFNA(INDEX('Data Singapore'!$A$8:$B$500,MATCH(DATE('Data graphs'!F$4,MONTH('Data graphs'!$A346),DAY('Data graphs'!$A346)),'Data Singapore'!$A$8:$A$500,0), MATCH('Data graphs'!$B$3,'Data Singapore'!$A$4:$B$4,0)),F345)</f>
        <v>23439</v>
      </c>
      <c r="G346" s="12">
        <f>_xlfn.IFNA(INDEX('Data Singapore'!$A$8:$B$500,MATCH(DATE('Data graphs'!G$4,MONTH('Data graphs'!$A346),DAY('Data graphs'!$A346)),'Data Singapore'!$A$8:$A$500,0), MATCH('Data graphs'!$B$3,'Data Singapore'!$A$4:$B$4,0)),G345)</f>
        <v>18143</v>
      </c>
      <c r="H346" s="12">
        <f t="shared" si="15"/>
        <v>19593</v>
      </c>
      <c r="I346" s="12">
        <f t="shared" si="16"/>
        <v>23782</v>
      </c>
      <c r="J346" s="12">
        <f t="shared" si="17"/>
        <v>4189</v>
      </c>
    </row>
    <row r="347" spans="1:10">
      <c r="A347" s="9">
        <v>45315</v>
      </c>
      <c r="B347" s="12">
        <f>_xlfn.IFNA(INDEX('Data Singapore'!$A$8:$B$500,MATCH(DATE('Data graphs'!B$4,MONTH('Data graphs'!$A347),DAY('Data graphs'!$A347)),'Data Singapore'!$A$8:$A$500,0), MATCH('Data graphs'!$B$3,'Data Singapore'!$A$4:$B$4,0)),B346)</f>
        <v>23555</v>
      </c>
      <c r="C347" s="12">
        <f>_xlfn.IFNA(INDEX('Data Singapore'!$A$8:$B$500,MATCH(DATE('Data graphs'!C$4,MONTH('Data graphs'!$A347),DAY('Data graphs'!$A347)),'Data Singapore'!$A$8:$A$500,0), MATCH('Data graphs'!$B$3,'Data Singapore'!$A$4:$B$4,0)),C346)</f>
        <v>20791</v>
      </c>
      <c r="D347" s="12">
        <f>_xlfn.IFNA(INDEX('Data Singapore'!$A$8:$B$500,MATCH(DATE('Data graphs'!D$4,MONTH('Data graphs'!$A347),DAY('Data graphs'!$A347)),'Data Singapore'!$A$8:$A$500,0), MATCH('Data graphs'!$B$3,'Data Singapore'!$A$4:$B$4,0)),D346)</f>
        <v>23782</v>
      </c>
      <c r="E347" s="12">
        <f>_xlfn.IFNA(INDEX('Data Singapore'!$A$8:$B$500,MATCH(DATE('Data graphs'!E$4,MONTH('Data graphs'!$A347),DAY('Data graphs'!$A347)),'Data Singapore'!$A$8:$A$500,0), MATCH('Data graphs'!$B$3,'Data Singapore'!$A$4:$B$4,0)),E346)</f>
        <v>19593</v>
      </c>
      <c r="F347" s="12">
        <f>_xlfn.IFNA(INDEX('Data Singapore'!$A$8:$B$500,MATCH(DATE('Data graphs'!F$4,MONTH('Data graphs'!$A347),DAY('Data graphs'!$A347)),'Data Singapore'!$A$8:$A$500,0), MATCH('Data graphs'!$B$3,'Data Singapore'!$A$4:$B$4,0)),F346)</f>
        <v>21011</v>
      </c>
      <c r="G347" s="12">
        <f>_xlfn.IFNA(INDEX('Data Singapore'!$A$8:$B$500,MATCH(DATE('Data graphs'!G$4,MONTH('Data graphs'!$A347),DAY('Data graphs'!$A347)),'Data Singapore'!$A$8:$A$500,0), MATCH('Data graphs'!$B$3,'Data Singapore'!$A$4:$B$4,0)),G346)</f>
        <v>18143</v>
      </c>
      <c r="H347" s="12">
        <f t="shared" si="15"/>
        <v>19593</v>
      </c>
      <c r="I347" s="12">
        <f t="shared" si="16"/>
        <v>23782</v>
      </c>
      <c r="J347" s="12">
        <f t="shared" si="17"/>
        <v>4189</v>
      </c>
    </row>
    <row r="348" spans="1:10">
      <c r="A348" s="9">
        <v>45314</v>
      </c>
      <c r="B348" s="12">
        <f>_xlfn.IFNA(INDEX('Data Singapore'!$A$8:$B$500,MATCH(DATE('Data graphs'!B$4,MONTH('Data graphs'!$A348),DAY('Data graphs'!$A348)),'Data Singapore'!$A$8:$A$500,0), MATCH('Data graphs'!$B$3,'Data Singapore'!$A$4:$B$4,0)),B347)</f>
        <v>23555</v>
      </c>
      <c r="C348" s="12">
        <f>_xlfn.IFNA(INDEX('Data Singapore'!$A$8:$B$500,MATCH(DATE('Data graphs'!C$4,MONTH('Data graphs'!$A348),DAY('Data graphs'!$A348)),'Data Singapore'!$A$8:$A$500,0), MATCH('Data graphs'!$B$3,'Data Singapore'!$A$4:$B$4,0)),C347)</f>
        <v>20791</v>
      </c>
      <c r="D348" s="12">
        <f>_xlfn.IFNA(INDEX('Data Singapore'!$A$8:$B$500,MATCH(DATE('Data graphs'!D$4,MONTH('Data graphs'!$A348),DAY('Data graphs'!$A348)),'Data Singapore'!$A$8:$A$500,0), MATCH('Data graphs'!$B$3,'Data Singapore'!$A$4:$B$4,0)),D347)</f>
        <v>23782</v>
      </c>
      <c r="E348" s="12">
        <f>_xlfn.IFNA(INDEX('Data Singapore'!$A$8:$B$500,MATCH(DATE('Data graphs'!E$4,MONTH('Data graphs'!$A348),DAY('Data graphs'!$A348)),'Data Singapore'!$A$8:$A$500,0), MATCH('Data graphs'!$B$3,'Data Singapore'!$A$4:$B$4,0)),E347)</f>
        <v>19593</v>
      </c>
      <c r="F348" s="12">
        <f>_xlfn.IFNA(INDEX('Data Singapore'!$A$8:$B$500,MATCH(DATE('Data graphs'!F$4,MONTH('Data graphs'!$A348),DAY('Data graphs'!$A348)),'Data Singapore'!$A$8:$A$500,0), MATCH('Data graphs'!$B$3,'Data Singapore'!$A$4:$B$4,0)),F347)</f>
        <v>21011</v>
      </c>
      <c r="G348" s="12">
        <f>_xlfn.IFNA(INDEX('Data Singapore'!$A$8:$B$500,MATCH(DATE('Data graphs'!G$4,MONTH('Data graphs'!$A348),DAY('Data graphs'!$A348)),'Data Singapore'!$A$8:$A$500,0), MATCH('Data graphs'!$B$3,'Data Singapore'!$A$4:$B$4,0)),G347)</f>
        <v>18143</v>
      </c>
      <c r="H348" s="12">
        <f t="shared" si="15"/>
        <v>19593</v>
      </c>
      <c r="I348" s="12">
        <f t="shared" si="16"/>
        <v>23782</v>
      </c>
      <c r="J348" s="12">
        <f t="shared" si="17"/>
        <v>4189</v>
      </c>
    </row>
    <row r="349" spans="1:10">
      <c r="A349" s="9">
        <v>45313</v>
      </c>
      <c r="B349" s="12">
        <f>_xlfn.IFNA(INDEX('Data Singapore'!$A$8:$B$500,MATCH(DATE('Data graphs'!B$4,MONTH('Data graphs'!$A349),DAY('Data graphs'!$A349)),'Data Singapore'!$A$8:$A$500,0), MATCH('Data graphs'!$B$3,'Data Singapore'!$A$4:$B$4,0)),B348)</f>
        <v>22818</v>
      </c>
      <c r="C349" s="12">
        <f>_xlfn.IFNA(INDEX('Data Singapore'!$A$8:$B$500,MATCH(DATE('Data graphs'!C$4,MONTH('Data graphs'!$A349),DAY('Data graphs'!$A349)),'Data Singapore'!$A$8:$A$500,0), MATCH('Data graphs'!$B$3,'Data Singapore'!$A$4:$B$4,0)),C348)</f>
        <v>20791</v>
      </c>
      <c r="D349" s="12">
        <f>_xlfn.IFNA(INDEX('Data Singapore'!$A$8:$B$500,MATCH(DATE('Data graphs'!D$4,MONTH('Data graphs'!$A349),DAY('Data graphs'!$A349)),'Data Singapore'!$A$8:$A$500,0), MATCH('Data graphs'!$B$3,'Data Singapore'!$A$4:$B$4,0)),D348)</f>
        <v>23782</v>
      </c>
      <c r="E349" s="12">
        <f>_xlfn.IFNA(INDEX('Data Singapore'!$A$8:$B$500,MATCH(DATE('Data graphs'!E$4,MONTH('Data graphs'!$A349),DAY('Data graphs'!$A349)),'Data Singapore'!$A$8:$A$500,0), MATCH('Data graphs'!$B$3,'Data Singapore'!$A$4:$B$4,0)),E348)</f>
        <v>19593</v>
      </c>
      <c r="F349" s="12">
        <f>_xlfn.IFNA(INDEX('Data Singapore'!$A$8:$B$500,MATCH(DATE('Data graphs'!F$4,MONTH('Data graphs'!$A349),DAY('Data graphs'!$A349)),'Data Singapore'!$A$8:$A$500,0), MATCH('Data graphs'!$B$3,'Data Singapore'!$A$4:$B$4,0)),F348)</f>
        <v>21011</v>
      </c>
      <c r="G349" s="12">
        <f>_xlfn.IFNA(INDEX('Data Singapore'!$A$8:$B$500,MATCH(DATE('Data graphs'!G$4,MONTH('Data graphs'!$A349),DAY('Data graphs'!$A349)),'Data Singapore'!$A$8:$A$500,0), MATCH('Data graphs'!$B$3,'Data Singapore'!$A$4:$B$4,0)),G348)</f>
        <v>21107</v>
      </c>
      <c r="H349" s="12">
        <f t="shared" si="15"/>
        <v>19593</v>
      </c>
      <c r="I349" s="12">
        <f t="shared" si="16"/>
        <v>23782</v>
      </c>
      <c r="J349" s="12">
        <f t="shared" si="17"/>
        <v>4189</v>
      </c>
    </row>
    <row r="350" spans="1:10">
      <c r="A350" s="9">
        <v>45312</v>
      </c>
      <c r="B350" s="12">
        <f>_xlfn.IFNA(INDEX('Data Singapore'!$A$8:$B$500,MATCH(DATE('Data graphs'!B$4,MONTH('Data graphs'!$A350),DAY('Data graphs'!$A350)),'Data Singapore'!$A$8:$A$500,0), MATCH('Data graphs'!$B$3,'Data Singapore'!$A$4:$B$4,0)),B349)</f>
        <v>22818</v>
      </c>
      <c r="C350" s="12">
        <f>_xlfn.IFNA(INDEX('Data Singapore'!$A$8:$B$500,MATCH(DATE('Data graphs'!C$4,MONTH('Data graphs'!$A350),DAY('Data graphs'!$A350)),'Data Singapore'!$A$8:$A$500,0), MATCH('Data graphs'!$B$3,'Data Singapore'!$A$4:$B$4,0)),C349)</f>
        <v>20791</v>
      </c>
      <c r="D350" s="12">
        <f>_xlfn.IFNA(INDEX('Data Singapore'!$A$8:$B$500,MATCH(DATE('Data graphs'!D$4,MONTH('Data graphs'!$A350),DAY('Data graphs'!$A350)),'Data Singapore'!$A$8:$A$500,0), MATCH('Data graphs'!$B$3,'Data Singapore'!$A$4:$B$4,0)),D349)</f>
        <v>23782</v>
      </c>
      <c r="E350" s="12">
        <f>_xlfn.IFNA(INDEX('Data Singapore'!$A$8:$B$500,MATCH(DATE('Data graphs'!E$4,MONTH('Data graphs'!$A350),DAY('Data graphs'!$A350)),'Data Singapore'!$A$8:$A$500,0), MATCH('Data graphs'!$B$3,'Data Singapore'!$A$4:$B$4,0)),E349)</f>
        <v>19593</v>
      </c>
      <c r="F350" s="12">
        <f>_xlfn.IFNA(INDEX('Data Singapore'!$A$8:$B$500,MATCH(DATE('Data graphs'!F$4,MONTH('Data graphs'!$A350),DAY('Data graphs'!$A350)),'Data Singapore'!$A$8:$A$500,0), MATCH('Data graphs'!$B$3,'Data Singapore'!$A$4:$B$4,0)),F349)</f>
        <v>21011</v>
      </c>
      <c r="G350" s="12">
        <f>_xlfn.IFNA(INDEX('Data Singapore'!$A$8:$B$500,MATCH(DATE('Data graphs'!G$4,MONTH('Data graphs'!$A350),DAY('Data graphs'!$A350)),'Data Singapore'!$A$8:$A$500,0), MATCH('Data graphs'!$B$3,'Data Singapore'!$A$4:$B$4,0)),G349)</f>
        <v>21107</v>
      </c>
      <c r="H350" s="12">
        <f t="shared" si="15"/>
        <v>19593</v>
      </c>
      <c r="I350" s="12">
        <f t="shared" si="16"/>
        <v>23782</v>
      </c>
      <c r="J350" s="12">
        <f t="shared" si="17"/>
        <v>4189</v>
      </c>
    </row>
    <row r="351" spans="1:10">
      <c r="A351" s="9">
        <v>45311</v>
      </c>
      <c r="B351" s="12">
        <f>_xlfn.IFNA(INDEX('Data Singapore'!$A$8:$B$500,MATCH(DATE('Data graphs'!B$4,MONTH('Data graphs'!$A351),DAY('Data graphs'!$A351)),'Data Singapore'!$A$8:$A$500,0), MATCH('Data graphs'!$B$3,'Data Singapore'!$A$4:$B$4,0)),B350)</f>
        <v>22818</v>
      </c>
      <c r="C351" s="12">
        <f>_xlfn.IFNA(INDEX('Data Singapore'!$A$8:$B$500,MATCH(DATE('Data graphs'!C$4,MONTH('Data graphs'!$A351),DAY('Data graphs'!$A351)),'Data Singapore'!$A$8:$A$500,0), MATCH('Data graphs'!$B$3,'Data Singapore'!$A$4:$B$4,0)),C350)</f>
        <v>21999</v>
      </c>
      <c r="D351" s="12">
        <f>_xlfn.IFNA(INDEX('Data Singapore'!$A$8:$B$500,MATCH(DATE('Data graphs'!D$4,MONTH('Data graphs'!$A351),DAY('Data graphs'!$A351)),'Data Singapore'!$A$8:$A$500,0), MATCH('Data graphs'!$B$3,'Data Singapore'!$A$4:$B$4,0)),D350)</f>
        <v>23782</v>
      </c>
      <c r="E351" s="12">
        <f>_xlfn.IFNA(INDEX('Data Singapore'!$A$8:$B$500,MATCH(DATE('Data graphs'!E$4,MONTH('Data graphs'!$A351),DAY('Data graphs'!$A351)),'Data Singapore'!$A$8:$A$500,0), MATCH('Data graphs'!$B$3,'Data Singapore'!$A$4:$B$4,0)),E350)</f>
        <v>19593</v>
      </c>
      <c r="F351" s="12">
        <f>_xlfn.IFNA(INDEX('Data Singapore'!$A$8:$B$500,MATCH(DATE('Data graphs'!F$4,MONTH('Data graphs'!$A351),DAY('Data graphs'!$A351)),'Data Singapore'!$A$8:$A$500,0), MATCH('Data graphs'!$B$3,'Data Singapore'!$A$4:$B$4,0)),F350)</f>
        <v>21011</v>
      </c>
      <c r="G351" s="12">
        <f>_xlfn.IFNA(INDEX('Data Singapore'!$A$8:$B$500,MATCH(DATE('Data graphs'!G$4,MONTH('Data graphs'!$A351),DAY('Data graphs'!$A351)),'Data Singapore'!$A$8:$A$500,0), MATCH('Data graphs'!$B$3,'Data Singapore'!$A$4:$B$4,0)),G350)</f>
        <v>21107</v>
      </c>
      <c r="H351" s="12">
        <f t="shared" si="15"/>
        <v>19593</v>
      </c>
      <c r="I351" s="12">
        <f t="shared" si="16"/>
        <v>23782</v>
      </c>
      <c r="J351" s="12">
        <f t="shared" si="17"/>
        <v>4189</v>
      </c>
    </row>
    <row r="352" spans="1:10">
      <c r="A352" s="9">
        <v>45310</v>
      </c>
      <c r="B352" s="12">
        <f>_xlfn.IFNA(INDEX('Data Singapore'!$A$8:$B$500,MATCH(DATE('Data graphs'!B$4,MONTH('Data graphs'!$A352),DAY('Data graphs'!$A352)),'Data Singapore'!$A$8:$A$500,0), MATCH('Data graphs'!$B$3,'Data Singapore'!$A$4:$B$4,0)),B351)</f>
        <v>22818</v>
      </c>
      <c r="C352" s="12">
        <f>_xlfn.IFNA(INDEX('Data Singapore'!$A$8:$B$500,MATCH(DATE('Data graphs'!C$4,MONTH('Data graphs'!$A352),DAY('Data graphs'!$A352)),'Data Singapore'!$A$8:$A$500,0), MATCH('Data graphs'!$B$3,'Data Singapore'!$A$4:$B$4,0)),C351)</f>
        <v>21999</v>
      </c>
      <c r="D352" s="12">
        <f>_xlfn.IFNA(INDEX('Data Singapore'!$A$8:$B$500,MATCH(DATE('Data graphs'!D$4,MONTH('Data graphs'!$A352),DAY('Data graphs'!$A352)),'Data Singapore'!$A$8:$A$500,0), MATCH('Data graphs'!$B$3,'Data Singapore'!$A$4:$B$4,0)),D351)</f>
        <v>21199</v>
      </c>
      <c r="E352" s="12">
        <f>_xlfn.IFNA(INDEX('Data Singapore'!$A$8:$B$500,MATCH(DATE('Data graphs'!E$4,MONTH('Data graphs'!$A352),DAY('Data graphs'!$A352)),'Data Singapore'!$A$8:$A$500,0), MATCH('Data graphs'!$B$3,'Data Singapore'!$A$4:$B$4,0)),E351)</f>
        <v>19593</v>
      </c>
      <c r="F352" s="12">
        <f>_xlfn.IFNA(INDEX('Data Singapore'!$A$8:$B$500,MATCH(DATE('Data graphs'!F$4,MONTH('Data graphs'!$A352),DAY('Data graphs'!$A352)),'Data Singapore'!$A$8:$A$500,0), MATCH('Data graphs'!$B$3,'Data Singapore'!$A$4:$B$4,0)),F351)</f>
        <v>21011</v>
      </c>
      <c r="G352" s="12">
        <f>_xlfn.IFNA(INDEX('Data Singapore'!$A$8:$B$500,MATCH(DATE('Data graphs'!G$4,MONTH('Data graphs'!$A352),DAY('Data graphs'!$A352)),'Data Singapore'!$A$8:$A$500,0), MATCH('Data graphs'!$B$3,'Data Singapore'!$A$4:$B$4,0)),G351)</f>
        <v>21107</v>
      </c>
      <c r="H352" s="12">
        <f t="shared" si="15"/>
        <v>19593</v>
      </c>
      <c r="I352" s="12">
        <f t="shared" si="16"/>
        <v>22818</v>
      </c>
      <c r="J352" s="12">
        <f t="shared" si="17"/>
        <v>3225</v>
      </c>
    </row>
    <row r="353" spans="1:10">
      <c r="A353" s="9">
        <v>45309</v>
      </c>
      <c r="B353" s="12">
        <f>_xlfn.IFNA(INDEX('Data Singapore'!$A$8:$B$500,MATCH(DATE('Data graphs'!B$4,MONTH('Data graphs'!$A353),DAY('Data graphs'!$A353)),'Data Singapore'!$A$8:$A$500,0), MATCH('Data graphs'!$B$3,'Data Singapore'!$A$4:$B$4,0)),B352)</f>
        <v>22818</v>
      </c>
      <c r="C353" s="12">
        <f>_xlfn.IFNA(INDEX('Data Singapore'!$A$8:$B$500,MATCH(DATE('Data graphs'!C$4,MONTH('Data graphs'!$A353),DAY('Data graphs'!$A353)),'Data Singapore'!$A$8:$A$500,0), MATCH('Data graphs'!$B$3,'Data Singapore'!$A$4:$B$4,0)),C352)</f>
        <v>21999</v>
      </c>
      <c r="D353" s="12">
        <f>_xlfn.IFNA(INDEX('Data Singapore'!$A$8:$B$500,MATCH(DATE('Data graphs'!D$4,MONTH('Data graphs'!$A353),DAY('Data graphs'!$A353)),'Data Singapore'!$A$8:$A$500,0), MATCH('Data graphs'!$B$3,'Data Singapore'!$A$4:$B$4,0)),D352)</f>
        <v>21199</v>
      </c>
      <c r="E353" s="12">
        <f>_xlfn.IFNA(INDEX('Data Singapore'!$A$8:$B$500,MATCH(DATE('Data graphs'!E$4,MONTH('Data graphs'!$A353),DAY('Data graphs'!$A353)),'Data Singapore'!$A$8:$A$500,0), MATCH('Data graphs'!$B$3,'Data Singapore'!$A$4:$B$4,0)),E352)</f>
        <v>20191</v>
      </c>
      <c r="F353" s="12">
        <f>_xlfn.IFNA(INDEX('Data Singapore'!$A$8:$B$500,MATCH(DATE('Data graphs'!F$4,MONTH('Data graphs'!$A353),DAY('Data graphs'!$A353)),'Data Singapore'!$A$8:$A$500,0), MATCH('Data graphs'!$B$3,'Data Singapore'!$A$4:$B$4,0)),F352)</f>
        <v>21011</v>
      </c>
      <c r="G353" s="12">
        <f>_xlfn.IFNA(INDEX('Data Singapore'!$A$8:$B$500,MATCH(DATE('Data graphs'!G$4,MONTH('Data graphs'!$A353),DAY('Data graphs'!$A353)),'Data Singapore'!$A$8:$A$500,0), MATCH('Data graphs'!$B$3,'Data Singapore'!$A$4:$B$4,0)),G352)</f>
        <v>21107</v>
      </c>
      <c r="H353" s="12">
        <f t="shared" si="15"/>
        <v>20191</v>
      </c>
      <c r="I353" s="12">
        <f t="shared" si="16"/>
        <v>22818</v>
      </c>
      <c r="J353" s="12">
        <f t="shared" si="17"/>
        <v>2627</v>
      </c>
    </row>
    <row r="354" spans="1:10">
      <c r="A354" s="9">
        <v>45308</v>
      </c>
      <c r="B354" s="12">
        <f>_xlfn.IFNA(INDEX('Data Singapore'!$A$8:$B$500,MATCH(DATE('Data graphs'!B$4,MONTH('Data graphs'!$A354),DAY('Data graphs'!$A354)),'Data Singapore'!$A$8:$A$500,0), MATCH('Data graphs'!$B$3,'Data Singapore'!$A$4:$B$4,0)),B353)</f>
        <v>22818</v>
      </c>
      <c r="C354" s="12">
        <f>_xlfn.IFNA(INDEX('Data Singapore'!$A$8:$B$500,MATCH(DATE('Data graphs'!C$4,MONTH('Data graphs'!$A354),DAY('Data graphs'!$A354)),'Data Singapore'!$A$8:$A$500,0), MATCH('Data graphs'!$B$3,'Data Singapore'!$A$4:$B$4,0)),C353)</f>
        <v>21999</v>
      </c>
      <c r="D354" s="12">
        <f>_xlfn.IFNA(INDEX('Data Singapore'!$A$8:$B$500,MATCH(DATE('Data graphs'!D$4,MONTH('Data graphs'!$A354),DAY('Data graphs'!$A354)),'Data Singapore'!$A$8:$A$500,0), MATCH('Data graphs'!$B$3,'Data Singapore'!$A$4:$B$4,0)),D353)</f>
        <v>21199</v>
      </c>
      <c r="E354" s="12">
        <f>_xlfn.IFNA(INDEX('Data Singapore'!$A$8:$B$500,MATCH(DATE('Data graphs'!E$4,MONTH('Data graphs'!$A354),DAY('Data graphs'!$A354)),'Data Singapore'!$A$8:$A$500,0), MATCH('Data graphs'!$B$3,'Data Singapore'!$A$4:$B$4,0)),E353)</f>
        <v>20191</v>
      </c>
      <c r="F354" s="12">
        <f>_xlfn.IFNA(INDEX('Data Singapore'!$A$8:$B$500,MATCH(DATE('Data graphs'!F$4,MONTH('Data graphs'!$A354),DAY('Data graphs'!$A354)),'Data Singapore'!$A$8:$A$500,0), MATCH('Data graphs'!$B$3,'Data Singapore'!$A$4:$B$4,0)),F353)</f>
        <v>22503</v>
      </c>
      <c r="G354" s="12">
        <f>_xlfn.IFNA(INDEX('Data Singapore'!$A$8:$B$500,MATCH(DATE('Data graphs'!G$4,MONTH('Data graphs'!$A354),DAY('Data graphs'!$A354)),'Data Singapore'!$A$8:$A$500,0), MATCH('Data graphs'!$B$3,'Data Singapore'!$A$4:$B$4,0)),G353)</f>
        <v>21107</v>
      </c>
      <c r="H354" s="12">
        <f t="shared" si="15"/>
        <v>20191</v>
      </c>
      <c r="I354" s="12">
        <f t="shared" si="16"/>
        <v>22818</v>
      </c>
      <c r="J354" s="12">
        <f t="shared" si="17"/>
        <v>2627</v>
      </c>
    </row>
    <row r="355" spans="1:10">
      <c r="A355" s="9">
        <v>45307</v>
      </c>
      <c r="B355" s="12">
        <f>_xlfn.IFNA(INDEX('Data Singapore'!$A$8:$B$500,MATCH(DATE('Data graphs'!B$4,MONTH('Data graphs'!$A355),DAY('Data graphs'!$A355)),'Data Singapore'!$A$8:$A$500,0), MATCH('Data graphs'!$B$3,'Data Singapore'!$A$4:$B$4,0)),B354)</f>
        <v>22818</v>
      </c>
      <c r="C355" s="12">
        <f>_xlfn.IFNA(INDEX('Data Singapore'!$A$8:$B$500,MATCH(DATE('Data graphs'!C$4,MONTH('Data graphs'!$A355),DAY('Data graphs'!$A355)),'Data Singapore'!$A$8:$A$500,0), MATCH('Data graphs'!$B$3,'Data Singapore'!$A$4:$B$4,0)),C354)</f>
        <v>21999</v>
      </c>
      <c r="D355" s="12">
        <f>_xlfn.IFNA(INDEX('Data Singapore'!$A$8:$B$500,MATCH(DATE('Data graphs'!D$4,MONTH('Data graphs'!$A355),DAY('Data graphs'!$A355)),'Data Singapore'!$A$8:$A$500,0), MATCH('Data graphs'!$B$3,'Data Singapore'!$A$4:$B$4,0)),D354)</f>
        <v>21199</v>
      </c>
      <c r="E355" s="12">
        <f>_xlfn.IFNA(INDEX('Data Singapore'!$A$8:$B$500,MATCH(DATE('Data graphs'!E$4,MONTH('Data graphs'!$A355),DAY('Data graphs'!$A355)),'Data Singapore'!$A$8:$A$500,0), MATCH('Data graphs'!$B$3,'Data Singapore'!$A$4:$B$4,0)),E354)</f>
        <v>20191</v>
      </c>
      <c r="F355" s="12">
        <f>_xlfn.IFNA(INDEX('Data Singapore'!$A$8:$B$500,MATCH(DATE('Data graphs'!F$4,MONTH('Data graphs'!$A355),DAY('Data graphs'!$A355)),'Data Singapore'!$A$8:$A$500,0), MATCH('Data graphs'!$B$3,'Data Singapore'!$A$4:$B$4,0)),F354)</f>
        <v>22503</v>
      </c>
      <c r="G355" s="12">
        <f>_xlfn.IFNA(INDEX('Data Singapore'!$A$8:$B$500,MATCH(DATE('Data graphs'!G$4,MONTH('Data graphs'!$A355),DAY('Data graphs'!$A355)),'Data Singapore'!$A$8:$A$500,0), MATCH('Data graphs'!$B$3,'Data Singapore'!$A$4:$B$4,0)),G354)</f>
        <v>21107</v>
      </c>
      <c r="H355" s="12">
        <f t="shared" si="15"/>
        <v>20191</v>
      </c>
      <c r="I355" s="12">
        <f t="shared" si="16"/>
        <v>22818</v>
      </c>
      <c r="J355" s="12">
        <f t="shared" si="17"/>
        <v>2627</v>
      </c>
    </row>
    <row r="356" spans="1:10">
      <c r="A356" s="9">
        <v>45306</v>
      </c>
      <c r="B356" s="12">
        <f>_xlfn.IFNA(INDEX('Data Singapore'!$A$8:$B$500,MATCH(DATE('Data graphs'!B$4,MONTH('Data graphs'!$A356),DAY('Data graphs'!$A356)),'Data Singapore'!$A$8:$A$500,0), MATCH('Data graphs'!$B$3,'Data Singapore'!$A$4:$B$4,0)),B355)</f>
        <v>22733</v>
      </c>
      <c r="C356" s="12">
        <f>_xlfn.IFNA(INDEX('Data Singapore'!$A$8:$B$500,MATCH(DATE('Data graphs'!C$4,MONTH('Data graphs'!$A356),DAY('Data graphs'!$A356)),'Data Singapore'!$A$8:$A$500,0), MATCH('Data graphs'!$B$3,'Data Singapore'!$A$4:$B$4,0)),C355)</f>
        <v>21999</v>
      </c>
      <c r="D356" s="12">
        <f>_xlfn.IFNA(INDEX('Data Singapore'!$A$8:$B$500,MATCH(DATE('Data graphs'!D$4,MONTH('Data graphs'!$A356),DAY('Data graphs'!$A356)),'Data Singapore'!$A$8:$A$500,0), MATCH('Data graphs'!$B$3,'Data Singapore'!$A$4:$B$4,0)),D355)</f>
        <v>21199</v>
      </c>
      <c r="E356" s="12">
        <f>_xlfn.IFNA(INDEX('Data Singapore'!$A$8:$B$500,MATCH(DATE('Data graphs'!E$4,MONTH('Data graphs'!$A356),DAY('Data graphs'!$A356)),'Data Singapore'!$A$8:$A$500,0), MATCH('Data graphs'!$B$3,'Data Singapore'!$A$4:$B$4,0)),E355)</f>
        <v>20191</v>
      </c>
      <c r="F356" s="12">
        <f>_xlfn.IFNA(INDEX('Data Singapore'!$A$8:$B$500,MATCH(DATE('Data graphs'!F$4,MONTH('Data graphs'!$A356),DAY('Data graphs'!$A356)),'Data Singapore'!$A$8:$A$500,0), MATCH('Data graphs'!$B$3,'Data Singapore'!$A$4:$B$4,0)),F355)</f>
        <v>22503</v>
      </c>
      <c r="G356" s="12">
        <f>_xlfn.IFNA(INDEX('Data Singapore'!$A$8:$B$500,MATCH(DATE('Data graphs'!G$4,MONTH('Data graphs'!$A356),DAY('Data graphs'!$A356)),'Data Singapore'!$A$8:$A$500,0), MATCH('Data graphs'!$B$3,'Data Singapore'!$A$4:$B$4,0)),G355)</f>
        <v>20745</v>
      </c>
      <c r="H356" s="12">
        <f t="shared" si="15"/>
        <v>20191</v>
      </c>
      <c r="I356" s="12">
        <f t="shared" si="16"/>
        <v>22733</v>
      </c>
      <c r="J356" s="12">
        <f t="shared" si="17"/>
        <v>2542</v>
      </c>
    </row>
    <row r="357" spans="1:10">
      <c r="A357" s="9">
        <v>45305</v>
      </c>
      <c r="B357" s="12">
        <f>_xlfn.IFNA(INDEX('Data Singapore'!$A$8:$B$500,MATCH(DATE('Data graphs'!B$4,MONTH('Data graphs'!$A357),DAY('Data graphs'!$A357)),'Data Singapore'!$A$8:$A$500,0), MATCH('Data graphs'!$B$3,'Data Singapore'!$A$4:$B$4,0)),B356)</f>
        <v>22733</v>
      </c>
      <c r="C357" s="12">
        <f>_xlfn.IFNA(INDEX('Data Singapore'!$A$8:$B$500,MATCH(DATE('Data graphs'!C$4,MONTH('Data graphs'!$A357),DAY('Data graphs'!$A357)),'Data Singapore'!$A$8:$A$500,0), MATCH('Data graphs'!$B$3,'Data Singapore'!$A$4:$B$4,0)),C356)</f>
        <v>21999</v>
      </c>
      <c r="D357" s="12">
        <f>_xlfn.IFNA(INDEX('Data Singapore'!$A$8:$B$500,MATCH(DATE('Data graphs'!D$4,MONTH('Data graphs'!$A357),DAY('Data graphs'!$A357)),'Data Singapore'!$A$8:$A$500,0), MATCH('Data graphs'!$B$3,'Data Singapore'!$A$4:$B$4,0)),D356)</f>
        <v>21199</v>
      </c>
      <c r="E357" s="12">
        <f>_xlfn.IFNA(INDEX('Data Singapore'!$A$8:$B$500,MATCH(DATE('Data graphs'!E$4,MONTH('Data graphs'!$A357),DAY('Data graphs'!$A357)),'Data Singapore'!$A$8:$A$500,0), MATCH('Data graphs'!$B$3,'Data Singapore'!$A$4:$B$4,0)),E356)</f>
        <v>20191</v>
      </c>
      <c r="F357" s="12">
        <f>_xlfn.IFNA(INDEX('Data Singapore'!$A$8:$B$500,MATCH(DATE('Data graphs'!F$4,MONTH('Data graphs'!$A357),DAY('Data graphs'!$A357)),'Data Singapore'!$A$8:$A$500,0), MATCH('Data graphs'!$B$3,'Data Singapore'!$A$4:$B$4,0)),F356)</f>
        <v>22503</v>
      </c>
      <c r="G357" s="12">
        <f>_xlfn.IFNA(INDEX('Data Singapore'!$A$8:$B$500,MATCH(DATE('Data graphs'!G$4,MONTH('Data graphs'!$A357),DAY('Data graphs'!$A357)),'Data Singapore'!$A$8:$A$500,0), MATCH('Data graphs'!$B$3,'Data Singapore'!$A$4:$B$4,0)),G356)</f>
        <v>20745</v>
      </c>
      <c r="H357" s="12">
        <f t="shared" si="15"/>
        <v>20191</v>
      </c>
      <c r="I357" s="12">
        <f t="shared" si="16"/>
        <v>22733</v>
      </c>
      <c r="J357" s="12">
        <f t="shared" si="17"/>
        <v>2542</v>
      </c>
    </row>
    <row r="358" spans="1:10">
      <c r="A358" s="9">
        <v>45304</v>
      </c>
      <c r="B358" s="12">
        <f>_xlfn.IFNA(INDEX('Data Singapore'!$A$8:$B$500,MATCH(DATE('Data graphs'!B$4,MONTH('Data graphs'!$A358),DAY('Data graphs'!$A358)),'Data Singapore'!$A$8:$A$500,0), MATCH('Data graphs'!$B$3,'Data Singapore'!$A$4:$B$4,0)),B357)</f>
        <v>22733</v>
      </c>
      <c r="C358" s="12">
        <f>_xlfn.IFNA(INDEX('Data Singapore'!$A$8:$B$500,MATCH(DATE('Data graphs'!C$4,MONTH('Data graphs'!$A358),DAY('Data graphs'!$A358)),'Data Singapore'!$A$8:$A$500,0), MATCH('Data graphs'!$B$3,'Data Singapore'!$A$4:$B$4,0)),C357)</f>
        <v>22304</v>
      </c>
      <c r="D358" s="12">
        <f>_xlfn.IFNA(INDEX('Data Singapore'!$A$8:$B$500,MATCH(DATE('Data graphs'!D$4,MONTH('Data graphs'!$A358),DAY('Data graphs'!$A358)),'Data Singapore'!$A$8:$A$500,0), MATCH('Data graphs'!$B$3,'Data Singapore'!$A$4:$B$4,0)),D357)</f>
        <v>21199</v>
      </c>
      <c r="E358" s="12">
        <f>_xlfn.IFNA(INDEX('Data Singapore'!$A$8:$B$500,MATCH(DATE('Data graphs'!E$4,MONTH('Data graphs'!$A358),DAY('Data graphs'!$A358)),'Data Singapore'!$A$8:$A$500,0), MATCH('Data graphs'!$B$3,'Data Singapore'!$A$4:$B$4,0)),E357)</f>
        <v>20191</v>
      </c>
      <c r="F358" s="12">
        <f>_xlfn.IFNA(INDEX('Data Singapore'!$A$8:$B$500,MATCH(DATE('Data graphs'!F$4,MONTH('Data graphs'!$A358),DAY('Data graphs'!$A358)),'Data Singapore'!$A$8:$A$500,0), MATCH('Data graphs'!$B$3,'Data Singapore'!$A$4:$B$4,0)),F357)</f>
        <v>22503</v>
      </c>
      <c r="G358" s="12">
        <f>_xlfn.IFNA(INDEX('Data Singapore'!$A$8:$B$500,MATCH(DATE('Data graphs'!G$4,MONTH('Data graphs'!$A358),DAY('Data graphs'!$A358)),'Data Singapore'!$A$8:$A$500,0), MATCH('Data graphs'!$B$3,'Data Singapore'!$A$4:$B$4,0)),G357)</f>
        <v>20745</v>
      </c>
      <c r="H358" s="12">
        <f t="shared" si="15"/>
        <v>20191</v>
      </c>
      <c r="I358" s="12">
        <f t="shared" si="16"/>
        <v>22733</v>
      </c>
      <c r="J358" s="12">
        <f t="shared" si="17"/>
        <v>2542</v>
      </c>
    </row>
    <row r="359" spans="1:10">
      <c r="A359" s="9">
        <v>45303</v>
      </c>
      <c r="B359" s="12">
        <f>_xlfn.IFNA(INDEX('Data Singapore'!$A$8:$B$500,MATCH(DATE('Data graphs'!B$4,MONTH('Data graphs'!$A359),DAY('Data graphs'!$A359)),'Data Singapore'!$A$8:$A$500,0), MATCH('Data graphs'!$B$3,'Data Singapore'!$A$4:$B$4,0)),B358)</f>
        <v>22733</v>
      </c>
      <c r="C359" s="12">
        <f>_xlfn.IFNA(INDEX('Data Singapore'!$A$8:$B$500,MATCH(DATE('Data graphs'!C$4,MONTH('Data graphs'!$A359),DAY('Data graphs'!$A359)),'Data Singapore'!$A$8:$A$500,0), MATCH('Data graphs'!$B$3,'Data Singapore'!$A$4:$B$4,0)),C358)</f>
        <v>22304</v>
      </c>
      <c r="D359" s="12">
        <f>_xlfn.IFNA(INDEX('Data Singapore'!$A$8:$B$500,MATCH(DATE('Data graphs'!D$4,MONTH('Data graphs'!$A359),DAY('Data graphs'!$A359)),'Data Singapore'!$A$8:$A$500,0), MATCH('Data graphs'!$B$3,'Data Singapore'!$A$4:$B$4,0)),D358)</f>
        <v>22340</v>
      </c>
      <c r="E359" s="12">
        <f>_xlfn.IFNA(INDEX('Data Singapore'!$A$8:$B$500,MATCH(DATE('Data graphs'!E$4,MONTH('Data graphs'!$A359),DAY('Data graphs'!$A359)),'Data Singapore'!$A$8:$A$500,0), MATCH('Data graphs'!$B$3,'Data Singapore'!$A$4:$B$4,0)),E358)</f>
        <v>20191</v>
      </c>
      <c r="F359" s="12">
        <f>_xlfn.IFNA(INDEX('Data Singapore'!$A$8:$B$500,MATCH(DATE('Data graphs'!F$4,MONTH('Data graphs'!$A359),DAY('Data graphs'!$A359)),'Data Singapore'!$A$8:$A$500,0), MATCH('Data graphs'!$B$3,'Data Singapore'!$A$4:$B$4,0)),F358)</f>
        <v>22503</v>
      </c>
      <c r="G359" s="12">
        <f>_xlfn.IFNA(INDEX('Data Singapore'!$A$8:$B$500,MATCH(DATE('Data graphs'!G$4,MONTH('Data graphs'!$A359),DAY('Data graphs'!$A359)),'Data Singapore'!$A$8:$A$500,0), MATCH('Data graphs'!$B$3,'Data Singapore'!$A$4:$B$4,0)),G358)</f>
        <v>20745</v>
      </c>
      <c r="H359" s="12">
        <f t="shared" si="15"/>
        <v>20191</v>
      </c>
      <c r="I359" s="12">
        <f t="shared" si="16"/>
        <v>22733</v>
      </c>
      <c r="J359" s="12">
        <f t="shared" si="17"/>
        <v>2542</v>
      </c>
    </row>
    <row r="360" spans="1:10">
      <c r="A360" s="9">
        <v>45302</v>
      </c>
      <c r="B360" s="12">
        <f>_xlfn.IFNA(INDEX('Data Singapore'!$A$8:$B$500,MATCH(DATE('Data graphs'!B$4,MONTH('Data graphs'!$A360),DAY('Data graphs'!$A360)),'Data Singapore'!$A$8:$A$500,0), MATCH('Data graphs'!$B$3,'Data Singapore'!$A$4:$B$4,0)),B359)</f>
        <v>22733</v>
      </c>
      <c r="C360" s="12">
        <f>_xlfn.IFNA(INDEX('Data Singapore'!$A$8:$B$500,MATCH(DATE('Data graphs'!C$4,MONTH('Data graphs'!$A360),DAY('Data graphs'!$A360)),'Data Singapore'!$A$8:$A$500,0), MATCH('Data graphs'!$B$3,'Data Singapore'!$A$4:$B$4,0)),C359)</f>
        <v>22304</v>
      </c>
      <c r="D360" s="12">
        <f>_xlfn.IFNA(INDEX('Data Singapore'!$A$8:$B$500,MATCH(DATE('Data graphs'!D$4,MONTH('Data graphs'!$A360),DAY('Data graphs'!$A360)),'Data Singapore'!$A$8:$A$500,0), MATCH('Data graphs'!$B$3,'Data Singapore'!$A$4:$B$4,0)),D359)</f>
        <v>22340</v>
      </c>
      <c r="E360" s="12">
        <f>_xlfn.IFNA(INDEX('Data Singapore'!$A$8:$B$500,MATCH(DATE('Data graphs'!E$4,MONTH('Data graphs'!$A360),DAY('Data graphs'!$A360)),'Data Singapore'!$A$8:$A$500,0), MATCH('Data graphs'!$B$3,'Data Singapore'!$A$4:$B$4,0)),E359)</f>
        <v>20811</v>
      </c>
      <c r="F360" s="12">
        <f>_xlfn.IFNA(INDEX('Data Singapore'!$A$8:$B$500,MATCH(DATE('Data graphs'!F$4,MONTH('Data graphs'!$A360),DAY('Data graphs'!$A360)),'Data Singapore'!$A$8:$A$500,0), MATCH('Data graphs'!$B$3,'Data Singapore'!$A$4:$B$4,0)),F359)</f>
        <v>22503</v>
      </c>
      <c r="G360" s="12">
        <f>_xlfn.IFNA(INDEX('Data Singapore'!$A$8:$B$500,MATCH(DATE('Data graphs'!G$4,MONTH('Data graphs'!$A360),DAY('Data graphs'!$A360)),'Data Singapore'!$A$8:$A$500,0), MATCH('Data graphs'!$B$3,'Data Singapore'!$A$4:$B$4,0)),G359)</f>
        <v>20745</v>
      </c>
      <c r="H360" s="12">
        <f t="shared" si="15"/>
        <v>20811</v>
      </c>
      <c r="I360" s="12">
        <f t="shared" si="16"/>
        <v>22733</v>
      </c>
      <c r="J360" s="12">
        <f t="shared" si="17"/>
        <v>1922</v>
      </c>
    </row>
    <row r="361" spans="1:10">
      <c r="A361" s="9">
        <v>45301</v>
      </c>
      <c r="B361" s="12">
        <f>_xlfn.IFNA(INDEX('Data Singapore'!$A$8:$B$500,MATCH(DATE('Data graphs'!B$4,MONTH('Data graphs'!$A361),DAY('Data graphs'!$A361)),'Data Singapore'!$A$8:$A$500,0), MATCH('Data graphs'!$B$3,'Data Singapore'!$A$4:$B$4,0)),B360)</f>
        <v>22733</v>
      </c>
      <c r="C361" s="12">
        <f>_xlfn.IFNA(INDEX('Data Singapore'!$A$8:$B$500,MATCH(DATE('Data graphs'!C$4,MONTH('Data graphs'!$A361),DAY('Data graphs'!$A361)),'Data Singapore'!$A$8:$A$500,0), MATCH('Data graphs'!$B$3,'Data Singapore'!$A$4:$B$4,0)),C360)</f>
        <v>22304</v>
      </c>
      <c r="D361" s="12">
        <f>_xlfn.IFNA(INDEX('Data Singapore'!$A$8:$B$500,MATCH(DATE('Data graphs'!D$4,MONTH('Data graphs'!$A361),DAY('Data graphs'!$A361)),'Data Singapore'!$A$8:$A$500,0), MATCH('Data graphs'!$B$3,'Data Singapore'!$A$4:$B$4,0)),D360)</f>
        <v>22340</v>
      </c>
      <c r="E361" s="12">
        <f>_xlfn.IFNA(INDEX('Data Singapore'!$A$8:$B$500,MATCH(DATE('Data graphs'!E$4,MONTH('Data graphs'!$A361),DAY('Data graphs'!$A361)),'Data Singapore'!$A$8:$A$500,0), MATCH('Data graphs'!$B$3,'Data Singapore'!$A$4:$B$4,0)),E360)</f>
        <v>20811</v>
      </c>
      <c r="F361" s="12">
        <f>_xlfn.IFNA(INDEX('Data Singapore'!$A$8:$B$500,MATCH(DATE('Data graphs'!F$4,MONTH('Data graphs'!$A361),DAY('Data graphs'!$A361)),'Data Singapore'!$A$8:$A$500,0), MATCH('Data graphs'!$B$3,'Data Singapore'!$A$4:$B$4,0)),F360)</f>
        <v>23015</v>
      </c>
      <c r="G361" s="12">
        <f>_xlfn.IFNA(INDEX('Data Singapore'!$A$8:$B$500,MATCH(DATE('Data graphs'!G$4,MONTH('Data graphs'!$A361),DAY('Data graphs'!$A361)),'Data Singapore'!$A$8:$A$500,0), MATCH('Data graphs'!$B$3,'Data Singapore'!$A$4:$B$4,0)),G360)</f>
        <v>20745</v>
      </c>
      <c r="H361" s="12">
        <f t="shared" si="15"/>
        <v>20811</v>
      </c>
      <c r="I361" s="12">
        <f t="shared" si="16"/>
        <v>23015</v>
      </c>
      <c r="J361" s="12">
        <f t="shared" si="17"/>
        <v>2204</v>
      </c>
    </row>
    <row r="362" spans="1:10">
      <c r="A362" s="9">
        <v>45300</v>
      </c>
      <c r="B362" s="12">
        <f>_xlfn.IFNA(INDEX('Data Singapore'!$A$8:$B$500,MATCH(DATE('Data graphs'!B$4,MONTH('Data graphs'!$A362),DAY('Data graphs'!$A362)),'Data Singapore'!$A$8:$A$500,0), MATCH('Data graphs'!$B$3,'Data Singapore'!$A$4:$B$4,0)),B361)</f>
        <v>22733</v>
      </c>
      <c r="C362" s="12">
        <f>_xlfn.IFNA(INDEX('Data Singapore'!$A$8:$B$500,MATCH(DATE('Data graphs'!C$4,MONTH('Data graphs'!$A362),DAY('Data graphs'!$A362)),'Data Singapore'!$A$8:$A$500,0), MATCH('Data graphs'!$B$3,'Data Singapore'!$A$4:$B$4,0)),C361)</f>
        <v>22304</v>
      </c>
      <c r="D362" s="12">
        <f>_xlfn.IFNA(INDEX('Data Singapore'!$A$8:$B$500,MATCH(DATE('Data graphs'!D$4,MONTH('Data graphs'!$A362),DAY('Data graphs'!$A362)),'Data Singapore'!$A$8:$A$500,0), MATCH('Data graphs'!$B$3,'Data Singapore'!$A$4:$B$4,0)),D361)</f>
        <v>22340</v>
      </c>
      <c r="E362" s="12">
        <f>_xlfn.IFNA(INDEX('Data Singapore'!$A$8:$B$500,MATCH(DATE('Data graphs'!E$4,MONTH('Data graphs'!$A362),DAY('Data graphs'!$A362)),'Data Singapore'!$A$8:$A$500,0), MATCH('Data graphs'!$B$3,'Data Singapore'!$A$4:$B$4,0)),E361)</f>
        <v>20811</v>
      </c>
      <c r="F362" s="12">
        <f>_xlfn.IFNA(INDEX('Data Singapore'!$A$8:$B$500,MATCH(DATE('Data graphs'!F$4,MONTH('Data graphs'!$A362),DAY('Data graphs'!$A362)),'Data Singapore'!$A$8:$A$500,0), MATCH('Data graphs'!$B$3,'Data Singapore'!$A$4:$B$4,0)),F361)</f>
        <v>23015</v>
      </c>
      <c r="G362" s="12">
        <f>_xlfn.IFNA(INDEX('Data Singapore'!$A$8:$B$500,MATCH(DATE('Data graphs'!G$4,MONTH('Data graphs'!$A362),DAY('Data graphs'!$A362)),'Data Singapore'!$A$8:$A$500,0), MATCH('Data graphs'!$B$3,'Data Singapore'!$A$4:$B$4,0)),G361)</f>
        <v>20745</v>
      </c>
      <c r="H362" s="12">
        <f t="shared" si="15"/>
        <v>20811</v>
      </c>
      <c r="I362" s="12">
        <f t="shared" si="16"/>
        <v>23015</v>
      </c>
      <c r="J362" s="12">
        <f t="shared" si="17"/>
        <v>2204</v>
      </c>
    </row>
    <row r="363" spans="1:10">
      <c r="A363" s="9">
        <v>45299</v>
      </c>
      <c r="B363" s="12">
        <f>_xlfn.IFNA(INDEX('Data Singapore'!$A$8:$B$500,MATCH(DATE('Data graphs'!B$4,MONTH('Data graphs'!$A363),DAY('Data graphs'!$A363)),'Data Singapore'!$A$8:$A$500,0), MATCH('Data graphs'!$B$3,'Data Singapore'!$A$4:$B$4,0)),B362)</f>
        <v>21902</v>
      </c>
      <c r="C363" s="12">
        <f>_xlfn.IFNA(INDEX('Data Singapore'!$A$8:$B$500,MATCH(DATE('Data graphs'!C$4,MONTH('Data graphs'!$A363),DAY('Data graphs'!$A363)),'Data Singapore'!$A$8:$A$500,0), MATCH('Data graphs'!$B$3,'Data Singapore'!$A$4:$B$4,0)),C362)</f>
        <v>22304</v>
      </c>
      <c r="D363" s="12">
        <f>_xlfn.IFNA(INDEX('Data Singapore'!$A$8:$B$500,MATCH(DATE('Data graphs'!D$4,MONTH('Data graphs'!$A363),DAY('Data graphs'!$A363)),'Data Singapore'!$A$8:$A$500,0), MATCH('Data graphs'!$B$3,'Data Singapore'!$A$4:$B$4,0)),D362)</f>
        <v>22340</v>
      </c>
      <c r="E363" s="12">
        <f>_xlfn.IFNA(INDEX('Data Singapore'!$A$8:$B$500,MATCH(DATE('Data graphs'!E$4,MONTH('Data graphs'!$A363),DAY('Data graphs'!$A363)),'Data Singapore'!$A$8:$A$500,0), MATCH('Data graphs'!$B$3,'Data Singapore'!$A$4:$B$4,0)),E362)</f>
        <v>20811</v>
      </c>
      <c r="F363" s="12">
        <f>_xlfn.IFNA(INDEX('Data Singapore'!$A$8:$B$500,MATCH(DATE('Data graphs'!F$4,MONTH('Data graphs'!$A363),DAY('Data graphs'!$A363)),'Data Singapore'!$A$8:$A$500,0), MATCH('Data graphs'!$B$3,'Data Singapore'!$A$4:$B$4,0)),F362)</f>
        <v>23015</v>
      </c>
      <c r="G363" s="12">
        <f>_xlfn.IFNA(INDEX('Data Singapore'!$A$8:$B$500,MATCH(DATE('Data graphs'!G$4,MONTH('Data graphs'!$A363),DAY('Data graphs'!$A363)),'Data Singapore'!$A$8:$A$500,0), MATCH('Data graphs'!$B$3,'Data Singapore'!$A$4:$B$4,0)),G362)</f>
        <v>21104</v>
      </c>
      <c r="H363" s="12">
        <f t="shared" si="15"/>
        <v>20811</v>
      </c>
      <c r="I363" s="12">
        <f t="shared" si="16"/>
        <v>23015</v>
      </c>
      <c r="J363" s="12">
        <f t="shared" si="17"/>
        <v>2204</v>
      </c>
    </row>
    <row r="364" spans="1:10">
      <c r="A364" s="9">
        <v>45298</v>
      </c>
      <c r="B364" s="12">
        <f>_xlfn.IFNA(INDEX('Data Singapore'!$A$8:$B$500,MATCH(DATE('Data graphs'!B$4,MONTH('Data graphs'!$A364),DAY('Data graphs'!$A364)),'Data Singapore'!$A$8:$A$500,0), MATCH('Data graphs'!$B$3,'Data Singapore'!$A$4:$B$4,0)),B363)</f>
        <v>21902</v>
      </c>
      <c r="C364" s="12">
        <f>_xlfn.IFNA(INDEX('Data Singapore'!$A$8:$B$500,MATCH(DATE('Data graphs'!C$4,MONTH('Data graphs'!$A364),DAY('Data graphs'!$A364)),'Data Singapore'!$A$8:$A$500,0), MATCH('Data graphs'!$B$3,'Data Singapore'!$A$4:$B$4,0)),C363)</f>
        <v>22304</v>
      </c>
      <c r="D364" s="12">
        <f>_xlfn.IFNA(INDEX('Data Singapore'!$A$8:$B$500,MATCH(DATE('Data graphs'!D$4,MONTH('Data graphs'!$A364),DAY('Data graphs'!$A364)),'Data Singapore'!$A$8:$A$500,0), MATCH('Data graphs'!$B$3,'Data Singapore'!$A$4:$B$4,0)),D363)</f>
        <v>22340</v>
      </c>
      <c r="E364" s="12">
        <f>_xlfn.IFNA(INDEX('Data Singapore'!$A$8:$B$500,MATCH(DATE('Data graphs'!E$4,MONTH('Data graphs'!$A364),DAY('Data graphs'!$A364)),'Data Singapore'!$A$8:$A$500,0), MATCH('Data graphs'!$B$3,'Data Singapore'!$A$4:$B$4,0)),E363)</f>
        <v>20811</v>
      </c>
      <c r="F364" s="12">
        <f>_xlfn.IFNA(INDEX('Data Singapore'!$A$8:$B$500,MATCH(DATE('Data graphs'!F$4,MONTH('Data graphs'!$A364),DAY('Data graphs'!$A364)),'Data Singapore'!$A$8:$A$500,0), MATCH('Data graphs'!$B$3,'Data Singapore'!$A$4:$B$4,0)),F363)</f>
        <v>23015</v>
      </c>
      <c r="G364" s="12">
        <f>_xlfn.IFNA(INDEX('Data Singapore'!$A$8:$B$500,MATCH(DATE('Data graphs'!G$4,MONTH('Data graphs'!$A364),DAY('Data graphs'!$A364)),'Data Singapore'!$A$8:$A$500,0), MATCH('Data graphs'!$B$3,'Data Singapore'!$A$4:$B$4,0)),G363)</f>
        <v>21104</v>
      </c>
      <c r="H364" s="12">
        <f t="shared" si="15"/>
        <v>20811</v>
      </c>
      <c r="I364" s="12">
        <f t="shared" si="16"/>
        <v>23015</v>
      </c>
      <c r="J364" s="12">
        <f t="shared" si="17"/>
        <v>2204</v>
      </c>
    </row>
    <row r="365" spans="1:10">
      <c r="A365" s="9">
        <v>45297</v>
      </c>
      <c r="B365" s="12">
        <f>_xlfn.IFNA(INDEX('Data Singapore'!$A$8:$B$500,MATCH(DATE('Data graphs'!B$4,MONTH('Data graphs'!$A365),DAY('Data graphs'!$A365)),'Data Singapore'!$A$8:$A$500,0), MATCH('Data graphs'!$B$3,'Data Singapore'!$A$4:$B$4,0)),B364)</f>
        <v>21902</v>
      </c>
      <c r="C365" s="12">
        <f>_xlfn.IFNA(INDEX('Data Singapore'!$A$8:$B$500,MATCH(DATE('Data graphs'!C$4,MONTH('Data graphs'!$A365),DAY('Data graphs'!$A365)),'Data Singapore'!$A$8:$A$500,0), MATCH('Data graphs'!$B$3,'Data Singapore'!$A$4:$B$4,0)),C364)</f>
        <v>22516</v>
      </c>
      <c r="D365" s="12">
        <f>_xlfn.IFNA(INDEX('Data Singapore'!$A$8:$B$500,MATCH(DATE('Data graphs'!D$4,MONTH('Data graphs'!$A365),DAY('Data graphs'!$A365)),'Data Singapore'!$A$8:$A$500,0), MATCH('Data graphs'!$B$3,'Data Singapore'!$A$4:$B$4,0)),D364)</f>
        <v>22340</v>
      </c>
      <c r="E365" s="12">
        <f>_xlfn.IFNA(INDEX('Data Singapore'!$A$8:$B$500,MATCH(DATE('Data graphs'!E$4,MONTH('Data graphs'!$A365),DAY('Data graphs'!$A365)),'Data Singapore'!$A$8:$A$500,0), MATCH('Data graphs'!$B$3,'Data Singapore'!$A$4:$B$4,0)),E364)</f>
        <v>20811</v>
      </c>
      <c r="F365" s="12">
        <f>_xlfn.IFNA(INDEX('Data Singapore'!$A$8:$B$500,MATCH(DATE('Data graphs'!F$4,MONTH('Data graphs'!$A365),DAY('Data graphs'!$A365)),'Data Singapore'!$A$8:$A$500,0), MATCH('Data graphs'!$B$3,'Data Singapore'!$A$4:$B$4,0)),F364)</f>
        <v>23015</v>
      </c>
      <c r="G365" s="12">
        <f>_xlfn.IFNA(INDEX('Data Singapore'!$A$8:$B$500,MATCH(DATE('Data graphs'!G$4,MONTH('Data graphs'!$A365),DAY('Data graphs'!$A365)),'Data Singapore'!$A$8:$A$500,0), MATCH('Data graphs'!$B$3,'Data Singapore'!$A$4:$B$4,0)),G364)</f>
        <v>21104</v>
      </c>
      <c r="H365" s="12">
        <f t="shared" si="15"/>
        <v>20811</v>
      </c>
      <c r="I365" s="12">
        <f t="shared" si="16"/>
        <v>23015</v>
      </c>
      <c r="J365" s="12">
        <f t="shared" si="17"/>
        <v>2204</v>
      </c>
    </row>
    <row r="366" spans="1:10">
      <c r="A366" s="9">
        <v>45296</v>
      </c>
      <c r="B366" s="12">
        <f>_xlfn.IFNA(INDEX('Data Singapore'!$A$8:$B$500,MATCH(DATE('Data graphs'!B$4,MONTH('Data graphs'!$A366),DAY('Data graphs'!$A366)),'Data Singapore'!$A$8:$A$500,0), MATCH('Data graphs'!$B$3,'Data Singapore'!$A$4:$B$4,0)),B365)</f>
        <v>21902</v>
      </c>
      <c r="C366" s="12">
        <f>_xlfn.IFNA(INDEX('Data Singapore'!$A$8:$B$500,MATCH(DATE('Data graphs'!C$4,MONTH('Data graphs'!$A366),DAY('Data graphs'!$A366)),'Data Singapore'!$A$8:$A$500,0), MATCH('Data graphs'!$B$3,'Data Singapore'!$A$4:$B$4,0)),C365)</f>
        <v>22516</v>
      </c>
      <c r="D366" s="12">
        <f>_xlfn.IFNA(INDEX('Data Singapore'!$A$8:$B$500,MATCH(DATE('Data graphs'!D$4,MONTH('Data graphs'!$A366),DAY('Data graphs'!$A366)),'Data Singapore'!$A$8:$A$500,0), MATCH('Data graphs'!$B$3,'Data Singapore'!$A$4:$B$4,0)),D365)</f>
        <v>21055</v>
      </c>
      <c r="E366" s="12">
        <f>_xlfn.IFNA(INDEX('Data Singapore'!$A$8:$B$500,MATCH(DATE('Data graphs'!E$4,MONTH('Data graphs'!$A366),DAY('Data graphs'!$A366)),'Data Singapore'!$A$8:$A$500,0), MATCH('Data graphs'!$B$3,'Data Singapore'!$A$4:$B$4,0)),E365)</f>
        <v>20811</v>
      </c>
      <c r="F366" s="12">
        <f>_xlfn.IFNA(INDEX('Data Singapore'!$A$8:$B$500,MATCH(DATE('Data graphs'!F$4,MONTH('Data graphs'!$A366),DAY('Data graphs'!$A366)),'Data Singapore'!$A$8:$A$500,0), MATCH('Data graphs'!$B$3,'Data Singapore'!$A$4:$B$4,0)),F365)</f>
        <v>23015</v>
      </c>
      <c r="G366" s="12">
        <f>_xlfn.IFNA(INDEX('Data Singapore'!$A$8:$B$500,MATCH(DATE('Data graphs'!G$4,MONTH('Data graphs'!$A366),DAY('Data graphs'!$A366)),'Data Singapore'!$A$8:$A$500,0), MATCH('Data graphs'!$B$3,'Data Singapore'!$A$4:$B$4,0)),G365)</f>
        <v>21104</v>
      </c>
      <c r="H366" s="12">
        <f t="shared" si="15"/>
        <v>20811</v>
      </c>
      <c r="I366" s="12">
        <f t="shared" si="16"/>
        <v>23015</v>
      </c>
      <c r="J366" s="12">
        <f t="shared" si="17"/>
        <v>2204</v>
      </c>
    </row>
    <row r="367" spans="1:10">
      <c r="A367" s="9">
        <v>45295</v>
      </c>
      <c r="B367" s="12">
        <f>_xlfn.IFNA(INDEX('Data Singapore'!$A$8:$B$500,MATCH(DATE('Data graphs'!B$4,MONTH('Data graphs'!$A367),DAY('Data graphs'!$A367)),'Data Singapore'!$A$8:$A$500,0), MATCH('Data graphs'!$B$3,'Data Singapore'!$A$4:$B$4,0)),B366)</f>
        <v>21902</v>
      </c>
      <c r="C367" s="12">
        <f>_xlfn.IFNA(INDEX('Data Singapore'!$A$8:$B$500,MATCH(DATE('Data graphs'!C$4,MONTH('Data graphs'!$A367),DAY('Data graphs'!$A367)),'Data Singapore'!$A$8:$A$500,0), MATCH('Data graphs'!$B$3,'Data Singapore'!$A$4:$B$4,0)),C366)</f>
        <v>22516</v>
      </c>
      <c r="D367" s="12">
        <f>_xlfn.IFNA(INDEX('Data Singapore'!$A$8:$B$500,MATCH(DATE('Data graphs'!D$4,MONTH('Data graphs'!$A367),DAY('Data graphs'!$A367)),'Data Singapore'!$A$8:$A$500,0), MATCH('Data graphs'!$B$3,'Data Singapore'!$A$4:$B$4,0)),D366)</f>
        <v>21055</v>
      </c>
      <c r="E367" s="12">
        <f>_xlfn.IFNA(INDEX('Data Singapore'!$A$8:$B$500,MATCH(DATE('Data graphs'!E$4,MONTH('Data graphs'!$A367),DAY('Data graphs'!$A367)),'Data Singapore'!$A$8:$A$500,0), MATCH('Data graphs'!$B$3,'Data Singapore'!$A$4:$B$4,0)),E366)</f>
        <v>21333</v>
      </c>
      <c r="F367" s="12">
        <f>_xlfn.IFNA(INDEX('Data Singapore'!$A$8:$B$500,MATCH(DATE('Data graphs'!F$4,MONTH('Data graphs'!$A367),DAY('Data graphs'!$A367)),'Data Singapore'!$A$8:$A$500,0), MATCH('Data graphs'!$B$3,'Data Singapore'!$A$4:$B$4,0)),F366)</f>
        <v>23015</v>
      </c>
      <c r="G367" s="12">
        <f>_xlfn.IFNA(INDEX('Data Singapore'!$A$8:$B$500,MATCH(DATE('Data graphs'!G$4,MONTH('Data graphs'!$A367),DAY('Data graphs'!$A367)),'Data Singapore'!$A$8:$A$500,0), MATCH('Data graphs'!$B$3,'Data Singapore'!$A$4:$B$4,0)),G366)</f>
        <v>21104</v>
      </c>
      <c r="H367" s="12">
        <f t="shared" si="15"/>
        <v>21055</v>
      </c>
      <c r="I367" s="12">
        <f t="shared" si="16"/>
        <v>23015</v>
      </c>
      <c r="J367" s="12">
        <f t="shared" si="17"/>
        <v>1960</v>
      </c>
    </row>
    <row r="368" spans="1:10">
      <c r="A368" s="9">
        <v>45294</v>
      </c>
      <c r="B368" s="12">
        <f>_xlfn.IFNA(INDEX('Data Singapore'!$A$8:$B$500,MATCH(DATE('Data graphs'!B$4,MONTH('Data graphs'!$A368),DAY('Data graphs'!$A368)),'Data Singapore'!$A$8:$A$500,0), MATCH('Data graphs'!$B$3,'Data Singapore'!$A$4:$B$4,0)),B367)</f>
        <v>21902</v>
      </c>
      <c r="C368" s="12">
        <f>_xlfn.IFNA(INDEX('Data Singapore'!$A$8:$B$500,MATCH(DATE('Data graphs'!C$4,MONTH('Data graphs'!$A368),DAY('Data graphs'!$A368)),'Data Singapore'!$A$8:$A$500,0), MATCH('Data graphs'!$B$3,'Data Singapore'!$A$4:$B$4,0)),C367)</f>
        <v>22516</v>
      </c>
      <c r="D368" s="12">
        <f>_xlfn.IFNA(INDEX('Data Singapore'!$A$8:$B$500,MATCH(DATE('Data graphs'!D$4,MONTH('Data graphs'!$A368),DAY('Data graphs'!$A368)),'Data Singapore'!$A$8:$A$500,0), MATCH('Data graphs'!$B$3,'Data Singapore'!$A$4:$B$4,0)),D367)</f>
        <v>21055</v>
      </c>
      <c r="E368" s="12">
        <f>_xlfn.IFNA(INDEX('Data Singapore'!$A$8:$B$500,MATCH(DATE('Data graphs'!E$4,MONTH('Data graphs'!$A368),DAY('Data graphs'!$A368)),'Data Singapore'!$A$8:$A$500,0), MATCH('Data graphs'!$B$3,'Data Singapore'!$A$4:$B$4,0)),E367)</f>
        <v>21333</v>
      </c>
      <c r="F368" s="12">
        <f>_xlfn.IFNA(INDEX('Data Singapore'!$A$8:$B$500,MATCH(DATE('Data graphs'!F$4,MONTH('Data graphs'!$A368),DAY('Data graphs'!$A368)),'Data Singapore'!$A$8:$A$500,0), MATCH('Data graphs'!$B$3,'Data Singapore'!$A$4:$B$4,0)),F367)</f>
        <v>22313</v>
      </c>
      <c r="G368" s="12">
        <f>_xlfn.IFNA(INDEX('Data Singapore'!$A$8:$B$500,MATCH(DATE('Data graphs'!G$4,MONTH('Data graphs'!$A368),DAY('Data graphs'!$A368)),'Data Singapore'!$A$8:$A$500,0), MATCH('Data graphs'!$B$3,'Data Singapore'!$A$4:$B$4,0)),G367)</f>
        <v>21104</v>
      </c>
      <c r="H368" s="12">
        <f t="shared" si="15"/>
        <v>21055</v>
      </c>
      <c r="I368" s="12">
        <f t="shared" si="16"/>
        <v>22516</v>
      </c>
      <c r="J368" s="12">
        <f t="shared" si="17"/>
        <v>1461</v>
      </c>
    </row>
    <row r="369" spans="1:10">
      <c r="A369" s="9">
        <v>45293</v>
      </c>
      <c r="B369" s="12">
        <f>_xlfn.IFNA(INDEX('Data Singapore'!$A$8:$B$500,MATCH(DATE('Data graphs'!B$4,MONTH('Data graphs'!$A369),DAY('Data graphs'!$A369)),'Data Singapore'!$A$8:$A$500,0), MATCH('Data graphs'!$B$3,'Data Singapore'!$A$4:$B$4,0)),B368)</f>
        <v>21902</v>
      </c>
      <c r="C369" s="12">
        <f>_xlfn.IFNA(INDEX('Data Singapore'!$A$8:$B$500,MATCH(DATE('Data graphs'!C$4,MONTH('Data graphs'!$A369),DAY('Data graphs'!$A369)),'Data Singapore'!$A$8:$A$500,0), MATCH('Data graphs'!$B$3,'Data Singapore'!$A$4:$B$4,0)),C368)</f>
        <v>22516</v>
      </c>
      <c r="D369" s="12">
        <f>_xlfn.IFNA(INDEX('Data Singapore'!$A$8:$B$500,MATCH(DATE('Data graphs'!D$4,MONTH('Data graphs'!$A369),DAY('Data graphs'!$A369)),'Data Singapore'!$A$8:$A$500,0), MATCH('Data graphs'!$B$3,'Data Singapore'!$A$4:$B$4,0)),D368)</f>
        <v>21055</v>
      </c>
      <c r="E369" s="12">
        <f>_xlfn.IFNA(INDEX('Data Singapore'!$A$8:$B$500,MATCH(DATE('Data graphs'!E$4,MONTH('Data graphs'!$A369),DAY('Data graphs'!$A369)),'Data Singapore'!$A$8:$A$500,0), MATCH('Data graphs'!$B$3,'Data Singapore'!$A$4:$B$4,0)),E368)</f>
        <v>21333</v>
      </c>
      <c r="F369" s="12">
        <f>_xlfn.IFNA(INDEX('Data Singapore'!$A$8:$B$500,MATCH(DATE('Data graphs'!F$4,MONTH('Data graphs'!$A369),DAY('Data graphs'!$A369)),'Data Singapore'!$A$8:$A$500,0), MATCH('Data graphs'!$B$3,'Data Singapore'!$A$4:$B$4,0)),F368)</f>
        <v>22313</v>
      </c>
      <c r="G369" s="12">
        <f>_xlfn.IFNA(INDEX('Data Singapore'!$A$8:$B$500,MATCH(DATE('Data graphs'!G$4,MONTH('Data graphs'!$A369),DAY('Data graphs'!$A369)),'Data Singapore'!$A$8:$A$500,0), MATCH('Data graphs'!$B$3,'Data Singapore'!$A$4:$B$4,0)),G368)</f>
        <v>21104</v>
      </c>
      <c r="H369" s="12">
        <f t="shared" si="15"/>
        <v>21055</v>
      </c>
      <c r="I369" s="12">
        <f t="shared" si="16"/>
        <v>22516</v>
      </c>
      <c r="J369" s="12">
        <f t="shared" si="17"/>
        <v>1461</v>
      </c>
    </row>
    <row r="370" spans="1:10">
      <c r="A370" s="9">
        <v>45292</v>
      </c>
      <c r="B370" s="12">
        <f>_xlfn.IFNA(INDEX('Data Singapore'!$A$8:$B$500,MATCH(DATE('Data graphs'!B$4,MONTH('Data graphs'!$A370),DAY('Data graphs'!$A370)),'Data Singapore'!$A$8:$A$500,0), MATCH('Data graphs'!$B$3,'Data Singapore'!$A$4:$B$4,0)),B369)</f>
        <v>20475</v>
      </c>
      <c r="C370" s="12">
        <f>_xlfn.IFNA(INDEX('Data Singapore'!$A$8:$B$500,MATCH(DATE('Data graphs'!C$4,MONTH('Data graphs'!$A370),DAY('Data graphs'!$A370)),'Data Singapore'!$A$8:$A$500,0), MATCH('Data graphs'!$B$3,'Data Singapore'!$A$4:$B$4,0)),C369)</f>
        <v>22516</v>
      </c>
      <c r="D370" s="12">
        <f>_xlfn.IFNA(INDEX('Data Singapore'!$A$8:$B$500,MATCH(DATE('Data graphs'!D$4,MONTH('Data graphs'!$A370),DAY('Data graphs'!$A370)),'Data Singapore'!$A$8:$A$500,0), MATCH('Data graphs'!$B$3,'Data Singapore'!$A$4:$B$4,0)),D369)</f>
        <v>21055</v>
      </c>
      <c r="E370" s="12">
        <f>_xlfn.IFNA(INDEX('Data Singapore'!$A$8:$B$500,MATCH(DATE('Data graphs'!E$4,MONTH('Data graphs'!$A370),DAY('Data graphs'!$A370)),'Data Singapore'!$A$8:$A$500,0), MATCH('Data graphs'!$B$3,'Data Singapore'!$A$4:$B$4,0)),E369)</f>
        <v>21333</v>
      </c>
      <c r="F370" s="12">
        <f>_xlfn.IFNA(INDEX('Data Singapore'!$A$8:$B$500,MATCH(DATE('Data graphs'!F$4,MONTH('Data graphs'!$A370),DAY('Data graphs'!$A370)),'Data Singapore'!$A$8:$A$500,0), MATCH('Data graphs'!$B$3,'Data Singapore'!$A$4:$B$4,0)),F369)</f>
        <v>22313</v>
      </c>
      <c r="G370" s="12">
        <f>_xlfn.IFNA(INDEX('Data Singapore'!$A$8:$B$500,MATCH(DATE('Data graphs'!G$4,MONTH('Data graphs'!$A370),DAY('Data graphs'!$A370)),'Data Singapore'!$A$8:$A$500,0), MATCH('Data graphs'!$B$3,'Data Singapore'!$A$4:$B$4,0)),G369)</f>
        <v>20957</v>
      </c>
      <c r="H370" s="12">
        <f t="shared" si="15"/>
        <v>20475</v>
      </c>
      <c r="I370" s="12">
        <f t="shared" si="16"/>
        <v>22516</v>
      </c>
      <c r="J370" s="12">
        <f t="shared" si="17"/>
        <v>2041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7E33-3160-4404-B25D-8D2976CF7886}">
  <sheetPr codeName="Sheet7">
    <tabColor theme="7"/>
  </sheetPr>
  <dimension ref="A1:H436"/>
  <sheetViews>
    <sheetView workbookViewId="0">
      <selection activeCell="H14" sqref="H14"/>
    </sheetView>
  </sheetViews>
  <sheetFormatPr defaultRowHeight="15"/>
  <sheetData>
    <row r="1" spans="1:8" ht="18.75">
      <c r="A1" s="35"/>
      <c r="B1" s="35"/>
      <c r="C1" s="35"/>
      <c r="D1" s="35"/>
      <c r="E1" s="38" t="s">
        <v>15</v>
      </c>
      <c r="F1" s="38"/>
      <c r="G1" s="38"/>
      <c r="H1" s="38"/>
    </row>
    <row r="2" spans="1:8" ht="42.75">
      <c r="A2" s="35"/>
      <c r="B2" s="35"/>
      <c r="C2" s="35"/>
      <c r="D2" s="35"/>
      <c r="E2" s="45" t="s">
        <v>16</v>
      </c>
      <c r="F2" s="40" t="s">
        <v>17</v>
      </c>
      <c r="G2" s="44" t="s">
        <v>18</v>
      </c>
      <c r="H2" s="39" t="s">
        <v>19</v>
      </c>
    </row>
    <row r="3" spans="1:8" ht="15.75">
      <c r="A3" s="36" t="s">
        <v>142</v>
      </c>
      <c r="B3" s="37"/>
      <c r="C3" s="36" t="s">
        <v>20</v>
      </c>
      <c r="D3" s="37"/>
      <c r="E3" s="42" t="s">
        <v>21</v>
      </c>
      <c r="F3" s="42" t="s">
        <v>21</v>
      </c>
      <c r="G3" s="42" t="s">
        <v>21</v>
      </c>
      <c r="H3" s="42" t="s">
        <v>21</v>
      </c>
    </row>
    <row r="4" spans="1:8" ht="15.75">
      <c r="A4" s="46">
        <v>42751</v>
      </c>
      <c r="B4" s="35"/>
      <c r="C4" s="41" t="s">
        <v>22</v>
      </c>
      <c r="D4" s="35"/>
      <c r="E4" s="43">
        <v>4.3380000000000001</v>
      </c>
      <c r="F4" s="43">
        <v>4.6120000000000001</v>
      </c>
      <c r="G4" s="43">
        <v>10.36</v>
      </c>
      <c r="H4" s="43">
        <v>19.309999999999999</v>
      </c>
    </row>
    <row r="5" spans="1:8" ht="15.75">
      <c r="A5" s="46">
        <v>42758</v>
      </c>
      <c r="B5" s="35"/>
      <c r="C5" s="41" t="s">
        <v>22</v>
      </c>
      <c r="D5" s="35"/>
      <c r="E5" s="43">
        <v>5.5339999999999998</v>
      </c>
      <c r="F5" s="43">
        <v>4.3769999999999998</v>
      </c>
      <c r="G5" s="43">
        <v>9.1509999999999998</v>
      </c>
      <c r="H5" s="43">
        <v>19.061999999999998</v>
      </c>
    </row>
    <row r="6" spans="1:8" ht="15.75">
      <c r="A6" s="46">
        <v>42765</v>
      </c>
      <c r="B6" s="35"/>
      <c r="C6" s="41" t="s">
        <v>22</v>
      </c>
      <c r="D6" s="35"/>
      <c r="E6" s="43">
        <v>5.016</v>
      </c>
      <c r="F6" s="43">
        <v>4.75</v>
      </c>
      <c r="G6" s="43">
        <v>8.25</v>
      </c>
      <c r="H6" s="43">
        <v>18.015999999999998</v>
      </c>
    </row>
    <row r="7" spans="1:8" ht="15.75">
      <c r="A7" s="46">
        <v>42772</v>
      </c>
      <c r="B7" s="35"/>
      <c r="C7" s="41" t="s">
        <v>23</v>
      </c>
      <c r="D7" s="35"/>
      <c r="E7" s="43">
        <v>6.35</v>
      </c>
      <c r="F7" s="43">
        <v>5.28</v>
      </c>
      <c r="G7" s="43">
        <v>9.2799999999999994</v>
      </c>
      <c r="H7" s="43">
        <v>20.909999999999997</v>
      </c>
    </row>
    <row r="8" spans="1:8" ht="15.75">
      <c r="A8" s="46">
        <v>42779</v>
      </c>
      <c r="B8" s="35"/>
      <c r="C8" s="41" t="s">
        <v>23</v>
      </c>
      <c r="D8" s="35"/>
      <c r="E8" s="43">
        <v>5.9050000000000002</v>
      </c>
      <c r="F8" s="43">
        <v>4.2480000000000002</v>
      </c>
      <c r="G8" s="43">
        <v>7.8789999999999996</v>
      </c>
      <c r="H8" s="43">
        <v>18.032</v>
      </c>
    </row>
    <row r="9" spans="1:8" ht="15.75">
      <c r="A9" s="46">
        <v>42786</v>
      </c>
      <c r="B9" s="35"/>
      <c r="C9" s="41" t="s">
        <v>23</v>
      </c>
      <c r="D9" s="35"/>
      <c r="E9" s="43">
        <v>5.0380000000000003</v>
      </c>
      <c r="F9" s="43">
        <v>3.9809999999999999</v>
      </c>
      <c r="G9" s="43">
        <v>8.0530000000000008</v>
      </c>
      <c r="H9" s="43">
        <v>17.072000000000003</v>
      </c>
    </row>
    <row r="10" spans="1:8" ht="15.75">
      <c r="A10" s="46">
        <v>42793</v>
      </c>
      <c r="B10" s="35"/>
      <c r="C10" s="41" t="s">
        <v>23</v>
      </c>
      <c r="D10" s="35"/>
      <c r="E10" s="43">
        <v>5.5229999999999997</v>
      </c>
      <c r="F10" s="43">
        <v>4.2640000000000002</v>
      </c>
      <c r="G10" s="43">
        <v>9.74</v>
      </c>
      <c r="H10" s="43">
        <v>19.527000000000001</v>
      </c>
    </row>
    <row r="11" spans="1:8" ht="15.75">
      <c r="A11" s="46">
        <v>42800</v>
      </c>
      <c r="B11" s="35"/>
      <c r="C11" s="41" t="s">
        <v>24</v>
      </c>
      <c r="D11" s="35"/>
      <c r="E11" s="43">
        <v>5.2539999999999996</v>
      </c>
      <c r="F11" s="43">
        <v>4.0179999999999998</v>
      </c>
      <c r="G11" s="43">
        <v>9.6069999999999993</v>
      </c>
      <c r="H11" s="43">
        <v>18.878999999999998</v>
      </c>
    </row>
    <row r="12" spans="1:8" ht="15.75">
      <c r="A12" s="46">
        <v>42807</v>
      </c>
      <c r="B12" s="35"/>
      <c r="C12" s="41" t="s">
        <v>24</v>
      </c>
      <c r="D12" s="35"/>
      <c r="E12" s="43">
        <v>5.59</v>
      </c>
      <c r="F12" s="43">
        <v>4.26</v>
      </c>
      <c r="G12" s="43">
        <v>9.8610000000000007</v>
      </c>
      <c r="H12" s="43">
        <v>19.710999999999999</v>
      </c>
    </row>
    <row r="13" spans="1:8" ht="15.75">
      <c r="A13" s="46">
        <v>42814</v>
      </c>
      <c r="B13" s="35"/>
      <c r="C13" s="41" t="s">
        <v>24</v>
      </c>
      <c r="D13" s="35"/>
      <c r="E13" s="43">
        <v>5.6589999999999998</v>
      </c>
      <c r="F13" s="43">
        <v>4.5369999999999999</v>
      </c>
      <c r="G13" s="43">
        <v>10.919</v>
      </c>
      <c r="H13" s="43">
        <v>21.115000000000002</v>
      </c>
    </row>
    <row r="14" spans="1:8" ht="15.75">
      <c r="A14" s="46">
        <v>42821</v>
      </c>
      <c r="B14" s="35"/>
      <c r="C14" s="41" t="s">
        <v>24</v>
      </c>
      <c r="D14" s="35"/>
      <c r="E14" s="43">
        <v>6.7409999999999997</v>
      </c>
      <c r="F14" s="43">
        <v>4.8460000000000001</v>
      </c>
      <c r="G14" s="43">
        <v>12.327999999999999</v>
      </c>
      <c r="H14" s="43">
        <v>23.914999999999999</v>
      </c>
    </row>
    <row r="15" spans="1:8" ht="15.75">
      <c r="A15" s="46">
        <v>42828</v>
      </c>
      <c r="B15" s="35"/>
      <c r="C15" s="41" t="s">
        <v>25</v>
      </c>
      <c r="D15" s="35"/>
      <c r="E15" s="43">
        <v>6.9450000000000003</v>
      </c>
      <c r="F15" s="43">
        <v>3.9129999999999998</v>
      </c>
      <c r="G15" s="43">
        <v>11.452</v>
      </c>
      <c r="H15" s="43">
        <v>22.310000000000002</v>
      </c>
    </row>
    <row r="16" spans="1:8" ht="15.75">
      <c r="A16" s="46">
        <v>42835</v>
      </c>
      <c r="B16" s="35"/>
      <c r="C16" s="41" t="s">
        <v>25</v>
      </c>
      <c r="D16" s="35"/>
      <c r="E16" s="43">
        <v>7.35</v>
      </c>
      <c r="F16" s="43">
        <v>3.9740000000000002</v>
      </c>
      <c r="G16" s="43">
        <v>11.634</v>
      </c>
      <c r="H16" s="43">
        <v>22.957999999999998</v>
      </c>
    </row>
    <row r="17" spans="1:8" ht="15.75">
      <c r="A17" s="46">
        <v>42842</v>
      </c>
      <c r="B17" s="35"/>
      <c r="C17" s="41" t="s">
        <v>25</v>
      </c>
      <c r="D17" s="35"/>
      <c r="E17" s="43">
        <v>8.1869999999999994</v>
      </c>
      <c r="F17" s="43">
        <v>4.1070000000000002</v>
      </c>
      <c r="G17" s="43">
        <v>10.162000000000001</v>
      </c>
      <c r="H17" s="43">
        <v>22.456000000000003</v>
      </c>
    </row>
    <row r="18" spans="1:8" ht="15.75">
      <c r="A18" s="46">
        <v>42849</v>
      </c>
      <c r="B18" s="35"/>
      <c r="C18" s="41" t="s">
        <v>25</v>
      </c>
      <c r="D18" s="35"/>
      <c r="E18" s="43">
        <v>9.2089999999999996</v>
      </c>
      <c r="F18" s="43">
        <v>4.3040000000000003</v>
      </c>
      <c r="G18" s="43">
        <v>10.879</v>
      </c>
      <c r="H18" s="43">
        <v>24.391999999999999</v>
      </c>
    </row>
    <row r="19" spans="1:8" ht="15.75">
      <c r="A19" s="46">
        <v>42856</v>
      </c>
      <c r="B19" s="35"/>
      <c r="C19" s="41" t="s">
        <v>26</v>
      </c>
      <c r="D19" s="35"/>
      <c r="E19" s="43">
        <v>6.3179999999999996</v>
      </c>
      <c r="F19" s="43">
        <v>3.7450000000000001</v>
      </c>
      <c r="G19" s="43">
        <v>10.885</v>
      </c>
      <c r="H19" s="43">
        <v>20.948</v>
      </c>
    </row>
    <row r="20" spans="1:8" ht="15.75">
      <c r="A20" s="46">
        <v>42863</v>
      </c>
      <c r="B20" s="35"/>
      <c r="C20" s="41" t="s">
        <v>26</v>
      </c>
      <c r="D20" s="35"/>
      <c r="E20" s="43">
        <v>5.73</v>
      </c>
      <c r="F20" s="43">
        <v>2.79</v>
      </c>
      <c r="G20" s="43">
        <v>10.24</v>
      </c>
      <c r="H20" s="43">
        <v>18.759999999999998</v>
      </c>
    </row>
    <row r="21" spans="1:8" ht="15.75">
      <c r="A21" s="46">
        <v>42870</v>
      </c>
      <c r="B21" s="35"/>
      <c r="C21" s="41" t="s">
        <v>26</v>
      </c>
      <c r="D21" s="35"/>
      <c r="E21" s="43">
        <v>5.73</v>
      </c>
      <c r="F21" s="43">
        <v>2.88</v>
      </c>
      <c r="G21" s="43">
        <v>9.61</v>
      </c>
      <c r="H21" s="43">
        <v>18.22</v>
      </c>
    </row>
    <row r="22" spans="1:8" ht="15.75">
      <c r="A22" s="46">
        <v>42877</v>
      </c>
      <c r="B22" s="35"/>
      <c r="C22" s="41" t="s">
        <v>26</v>
      </c>
      <c r="D22" s="35"/>
      <c r="E22" s="43">
        <v>5.98</v>
      </c>
      <c r="F22" s="43">
        <v>2.8359999999999999</v>
      </c>
      <c r="G22" s="43">
        <v>9.0969999999999995</v>
      </c>
      <c r="H22" s="43">
        <v>17.913</v>
      </c>
    </row>
    <row r="23" spans="1:8" ht="15.75">
      <c r="A23" s="46">
        <v>42884</v>
      </c>
      <c r="B23" s="35"/>
      <c r="C23" s="41" t="s">
        <v>26</v>
      </c>
      <c r="D23" s="35"/>
      <c r="E23" s="43">
        <v>5.3440000000000003</v>
      </c>
      <c r="F23" s="43">
        <v>2.7879999999999998</v>
      </c>
      <c r="G23" s="43">
        <v>10.084</v>
      </c>
      <c r="H23" s="43">
        <v>18.216000000000001</v>
      </c>
    </row>
    <row r="24" spans="1:8" ht="15.75">
      <c r="A24" s="46">
        <v>42891</v>
      </c>
      <c r="B24" s="35"/>
      <c r="C24" s="41" t="s">
        <v>27</v>
      </c>
      <c r="D24" s="35"/>
      <c r="E24" s="43">
        <v>5.4889999999999999</v>
      </c>
      <c r="F24" s="43">
        <v>2.4809999999999999</v>
      </c>
      <c r="G24" s="43">
        <v>10.856999999999999</v>
      </c>
      <c r="H24" s="43">
        <v>18.826999999999998</v>
      </c>
    </row>
    <row r="25" spans="1:8" ht="15.75">
      <c r="A25" s="46">
        <v>42898</v>
      </c>
      <c r="B25" s="35"/>
      <c r="C25" s="41" t="s">
        <v>27</v>
      </c>
      <c r="D25" s="35"/>
      <c r="E25" s="43">
        <v>5.4969999999999999</v>
      </c>
      <c r="F25" s="43">
        <v>3.06</v>
      </c>
      <c r="G25" s="43">
        <v>11.148999999999999</v>
      </c>
      <c r="H25" s="43">
        <v>19.706</v>
      </c>
    </row>
    <row r="26" spans="1:8" ht="15.75">
      <c r="A26" s="46">
        <v>42905</v>
      </c>
      <c r="B26" s="35"/>
      <c r="C26" s="41" t="s">
        <v>27</v>
      </c>
      <c r="D26" s="35"/>
      <c r="E26" s="43">
        <v>5.2190000000000003</v>
      </c>
      <c r="F26" s="43">
        <v>3.5720000000000001</v>
      </c>
      <c r="G26" s="43">
        <v>11.04</v>
      </c>
      <c r="H26" s="43">
        <v>19.831</v>
      </c>
    </row>
    <row r="27" spans="1:8" ht="15.75">
      <c r="A27" s="46">
        <v>42912</v>
      </c>
      <c r="B27" s="35"/>
      <c r="C27" s="41" t="s">
        <v>27</v>
      </c>
      <c r="D27" s="35"/>
      <c r="E27" s="43">
        <v>5.8890000000000002</v>
      </c>
      <c r="F27" s="43">
        <v>3.222</v>
      </c>
      <c r="G27" s="43">
        <v>12.135999999999999</v>
      </c>
      <c r="H27" s="43">
        <v>21.247</v>
      </c>
    </row>
    <row r="28" spans="1:8" ht="15.75">
      <c r="A28" s="46">
        <v>42919</v>
      </c>
      <c r="B28" s="35"/>
      <c r="C28" s="41" t="s">
        <v>28</v>
      </c>
      <c r="D28" s="35"/>
      <c r="E28" s="43">
        <v>6.194</v>
      </c>
      <c r="F28" s="43">
        <v>3.27</v>
      </c>
      <c r="G28" s="43">
        <v>12.127000000000001</v>
      </c>
      <c r="H28" s="43">
        <v>21.591000000000001</v>
      </c>
    </row>
    <row r="29" spans="1:8" ht="15.75">
      <c r="A29" s="46">
        <v>42926</v>
      </c>
      <c r="B29" s="35"/>
      <c r="C29" s="41" t="s">
        <v>28</v>
      </c>
      <c r="D29" s="35"/>
      <c r="E29" s="43">
        <v>6.1449999999999996</v>
      </c>
      <c r="F29" s="43">
        <v>3.4660000000000002</v>
      </c>
      <c r="G29" s="43">
        <v>12.102</v>
      </c>
      <c r="H29" s="43">
        <v>21.713000000000001</v>
      </c>
    </row>
    <row r="30" spans="1:8" ht="15.75">
      <c r="A30" s="46">
        <v>42933</v>
      </c>
      <c r="B30" s="35"/>
      <c r="C30" s="41" t="s">
        <v>28</v>
      </c>
      <c r="D30" s="35"/>
      <c r="E30" s="43">
        <v>6.84</v>
      </c>
      <c r="F30" s="43">
        <v>4.1040000000000001</v>
      </c>
      <c r="G30" s="43">
        <v>13.456</v>
      </c>
      <c r="H30" s="43">
        <v>24.4</v>
      </c>
    </row>
    <row r="31" spans="1:8" ht="15.75">
      <c r="A31" s="46">
        <v>42940</v>
      </c>
      <c r="B31" s="35"/>
      <c r="C31" s="41" t="s">
        <v>28</v>
      </c>
      <c r="D31" s="35"/>
      <c r="E31" s="43">
        <v>6.5970000000000004</v>
      </c>
      <c r="F31" s="43">
        <v>4.2039999999999997</v>
      </c>
      <c r="G31" s="43">
        <v>10.819000000000001</v>
      </c>
      <c r="H31" s="43">
        <v>21.62</v>
      </c>
    </row>
    <row r="32" spans="1:8" ht="15.75">
      <c r="A32" s="46">
        <v>42947</v>
      </c>
      <c r="B32" s="35"/>
      <c r="C32" s="41" t="s">
        <v>28</v>
      </c>
      <c r="D32" s="35"/>
      <c r="E32" s="43">
        <v>6.4630000000000001</v>
      </c>
      <c r="F32" s="43">
        <v>3.9780000000000002</v>
      </c>
      <c r="G32" s="43">
        <v>10.829000000000001</v>
      </c>
      <c r="H32" s="43">
        <v>21.270000000000003</v>
      </c>
    </row>
    <row r="33" spans="1:8" ht="15.75">
      <c r="A33" s="46">
        <v>42954</v>
      </c>
      <c r="B33" s="35"/>
      <c r="C33" s="41" t="s">
        <v>29</v>
      </c>
      <c r="D33" s="35"/>
      <c r="E33" s="43">
        <v>6.7140000000000004</v>
      </c>
      <c r="F33" s="43">
        <v>3.8180000000000001</v>
      </c>
      <c r="G33" s="43">
        <v>11.523</v>
      </c>
      <c r="H33" s="43">
        <v>22.055</v>
      </c>
    </row>
    <row r="34" spans="1:8" ht="15.75">
      <c r="A34" s="46">
        <v>42961</v>
      </c>
      <c r="B34" s="35"/>
      <c r="C34" s="41" t="s">
        <v>29</v>
      </c>
      <c r="D34" s="35"/>
      <c r="E34" s="43">
        <v>6.4160000000000004</v>
      </c>
      <c r="F34" s="43">
        <v>4.0389999999999997</v>
      </c>
      <c r="G34" s="43">
        <v>12.058999999999999</v>
      </c>
      <c r="H34" s="43">
        <v>22.513999999999999</v>
      </c>
    </row>
    <row r="35" spans="1:8" ht="15.75">
      <c r="A35" s="46">
        <v>42968</v>
      </c>
      <c r="B35" s="35"/>
      <c r="C35" s="41" t="s">
        <v>29</v>
      </c>
      <c r="D35" s="35"/>
      <c r="E35" s="43">
        <v>6.7869999999999999</v>
      </c>
      <c r="F35" s="43">
        <v>3.1869999999999998</v>
      </c>
      <c r="G35" s="43">
        <v>10.711</v>
      </c>
      <c r="H35" s="43">
        <v>20.685000000000002</v>
      </c>
    </row>
    <row r="36" spans="1:8" ht="15.75">
      <c r="A36" s="46">
        <v>42975</v>
      </c>
      <c r="B36" s="35"/>
      <c r="C36" s="41" t="s">
        <v>29</v>
      </c>
      <c r="D36" s="35"/>
      <c r="E36" s="43">
        <v>5.3940000000000001</v>
      </c>
      <c r="F36" s="43">
        <v>3.1480000000000001</v>
      </c>
      <c r="G36" s="43">
        <v>10.787000000000001</v>
      </c>
      <c r="H36" s="43">
        <v>19.329000000000001</v>
      </c>
    </row>
    <row r="37" spans="1:8" ht="15.75">
      <c r="A37" s="46">
        <v>42982</v>
      </c>
      <c r="B37" s="35"/>
      <c r="C37" s="41" t="s">
        <v>30</v>
      </c>
      <c r="D37" s="35"/>
      <c r="E37" s="43">
        <v>5.69</v>
      </c>
      <c r="F37" s="43">
        <v>3.4020000000000001</v>
      </c>
      <c r="G37" s="43">
        <v>10.734</v>
      </c>
      <c r="H37" s="43">
        <v>19.826000000000001</v>
      </c>
    </row>
    <row r="38" spans="1:8" ht="15.75">
      <c r="A38" s="46">
        <v>42989</v>
      </c>
      <c r="B38" s="35"/>
      <c r="C38" s="41" t="s">
        <v>30</v>
      </c>
      <c r="D38" s="35"/>
      <c r="E38" s="43">
        <v>5.3019999999999996</v>
      </c>
      <c r="F38" s="43">
        <v>3.02</v>
      </c>
      <c r="G38" s="43">
        <v>10.661</v>
      </c>
      <c r="H38" s="43">
        <v>18.982999999999997</v>
      </c>
    </row>
    <row r="39" spans="1:8" ht="15.75">
      <c r="A39" s="46">
        <v>42996</v>
      </c>
      <c r="B39" s="35"/>
      <c r="C39" s="41" t="s">
        <v>30</v>
      </c>
      <c r="D39" s="35"/>
      <c r="E39" s="43">
        <v>5.7089999999999996</v>
      </c>
      <c r="F39" s="43">
        <v>2.4239999999999999</v>
      </c>
      <c r="G39" s="43">
        <v>10.849</v>
      </c>
      <c r="H39" s="43">
        <v>18.981999999999999</v>
      </c>
    </row>
    <row r="40" spans="1:8" ht="15.75">
      <c r="A40" s="46">
        <v>43003</v>
      </c>
      <c r="B40" s="35"/>
      <c r="C40" s="41" t="s">
        <v>30</v>
      </c>
      <c r="D40" s="35"/>
      <c r="E40" s="43">
        <v>5.0019999999999998</v>
      </c>
      <c r="F40" s="43">
        <v>2.621</v>
      </c>
      <c r="G40" s="43">
        <v>11.669</v>
      </c>
      <c r="H40" s="43">
        <v>19.292000000000002</v>
      </c>
    </row>
    <row r="41" spans="1:8" ht="15.75">
      <c r="A41" s="46">
        <v>43010</v>
      </c>
      <c r="B41" s="35"/>
      <c r="C41" s="41" t="s">
        <v>31</v>
      </c>
      <c r="D41" s="35"/>
      <c r="E41" s="43">
        <v>4.7519999999999998</v>
      </c>
      <c r="F41" s="43">
        <v>2.4750000000000001</v>
      </c>
      <c r="G41" s="43">
        <v>9.2850000000000001</v>
      </c>
      <c r="H41" s="43">
        <v>16.512</v>
      </c>
    </row>
    <row r="42" spans="1:8" ht="15.75">
      <c r="A42" s="46">
        <v>43017</v>
      </c>
      <c r="B42" s="35"/>
      <c r="C42" s="41" t="s">
        <v>31</v>
      </c>
      <c r="D42" s="35"/>
      <c r="E42" s="43">
        <v>4.5540000000000003</v>
      </c>
      <c r="F42" s="43">
        <v>2.9569999999999999</v>
      </c>
      <c r="G42" s="43">
        <v>8.5030000000000001</v>
      </c>
      <c r="H42" s="43">
        <v>16.013999999999999</v>
      </c>
    </row>
    <row r="43" spans="1:8" ht="15.75">
      <c r="A43" s="46">
        <v>43024</v>
      </c>
      <c r="B43" s="35"/>
      <c r="C43" s="41" t="s">
        <v>31</v>
      </c>
      <c r="D43" s="35"/>
      <c r="E43" s="43">
        <v>5.72</v>
      </c>
      <c r="F43" s="43">
        <v>2.8439999999999999</v>
      </c>
      <c r="G43" s="43">
        <v>8.6739999999999995</v>
      </c>
      <c r="H43" s="43">
        <v>17.238</v>
      </c>
    </row>
    <row r="44" spans="1:8" ht="15.75">
      <c r="A44" s="46">
        <v>43031</v>
      </c>
      <c r="B44" s="35"/>
      <c r="C44" s="41" t="s">
        <v>31</v>
      </c>
      <c r="D44" s="35"/>
      <c r="E44" s="43">
        <v>4.3760000000000003</v>
      </c>
      <c r="F44" s="43">
        <v>2.4809999999999999</v>
      </c>
      <c r="G44" s="43">
        <v>9.2210000000000001</v>
      </c>
      <c r="H44" s="43">
        <v>16.077999999999999</v>
      </c>
    </row>
    <row r="45" spans="1:8" ht="15.75">
      <c r="A45" s="46">
        <v>43038</v>
      </c>
      <c r="B45" s="35"/>
      <c r="C45" s="41" t="s">
        <v>31</v>
      </c>
      <c r="D45" s="35"/>
      <c r="E45" s="43">
        <v>4.266</v>
      </c>
      <c r="F45" s="43">
        <v>2.2450000000000001</v>
      </c>
      <c r="G45" s="43">
        <v>9.3840000000000003</v>
      </c>
      <c r="H45" s="43">
        <v>15.895</v>
      </c>
    </row>
    <row r="46" spans="1:8" ht="15.75">
      <c r="A46" s="46">
        <v>43045</v>
      </c>
      <c r="B46" s="35"/>
      <c r="C46" s="41" t="s">
        <v>32</v>
      </c>
      <c r="D46" s="35"/>
      <c r="E46" s="43">
        <v>4.8449999999999998</v>
      </c>
      <c r="F46" s="43">
        <v>1.744</v>
      </c>
      <c r="G46" s="43">
        <v>8.641</v>
      </c>
      <c r="H46" s="43">
        <v>15.23</v>
      </c>
    </row>
    <row r="47" spans="1:8" ht="15.75">
      <c r="A47" s="46">
        <v>43052</v>
      </c>
      <c r="B47" s="35"/>
      <c r="C47" s="41" t="s">
        <v>32</v>
      </c>
      <c r="D47" s="35"/>
      <c r="E47" s="43">
        <v>4.649</v>
      </c>
      <c r="F47" s="43">
        <v>2.121</v>
      </c>
      <c r="G47" s="43">
        <v>8.32</v>
      </c>
      <c r="H47" s="43">
        <v>15.09</v>
      </c>
    </row>
    <row r="48" spans="1:8" ht="15.75">
      <c r="A48" s="46">
        <v>43059</v>
      </c>
      <c r="B48" s="35"/>
      <c r="C48" s="41" t="s">
        <v>32</v>
      </c>
      <c r="D48" s="35"/>
      <c r="E48" s="43">
        <v>4.6920000000000002</v>
      </c>
      <c r="F48" s="43">
        <v>1.5309999999999999</v>
      </c>
      <c r="G48" s="43">
        <v>9.641</v>
      </c>
      <c r="H48" s="43">
        <v>15.864000000000001</v>
      </c>
    </row>
    <row r="49" spans="1:8" ht="15.75">
      <c r="A49" s="46">
        <v>43066</v>
      </c>
      <c r="B49" s="35"/>
      <c r="C49" s="41" t="s">
        <v>32</v>
      </c>
      <c r="D49" s="35"/>
      <c r="E49" s="43">
        <v>4.2670000000000003</v>
      </c>
      <c r="F49" s="43">
        <v>1.49</v>
      </c>
      <c r="G49" s="43">
        <v>10.907999999999999</v>
      </c>
      <c r="H49" s="43">
        <v>16.664999999999999</v>
      </c>
    </row>
    <row r="50" spans="1:8" ht="15.75">
      <c r="A50" s="46">
        <v>43073</v>
      </c>
      <c r="B50" s="35"/>
      <c r="C50" s="41" t="s">
        <v>33</v>
      </c>
      <c r="D50" s="35"/>
      <c r="E50" s="43">
        <v>4.6559999999999997</v>
      </c>
      <c r="F50" s="43">
        <v>1.212</v>
      </c>
      <c r="G50" s="43">
        <v>12.314</v>
      </c>
      <c r="H50" s="43">
        <v>18.181999999999999</v>
      </c>
    </row>
    <row r="51" spans="1:8" ht="15.75">
      <c r="A51" s="46">
        <v>43080</v>
      </c>
      <c r="B51" s="35"/>
      <c r="C51" s="41" t="s">
        <v>33</v>
      </c>
      <c r="D51" s="35"/>
      <c r="E51" s="43">
        <v>4.5549999999999997</v>
      </c>
      <c r="F51" s="43">
        <v>1.4059999999999999</v>
      </c>
      <c r="G51" s="43">
        <v>10.664</v>
      </c>
      <c r="H51" s="43">
        <v>16.625</v>
      </c>
    </row>
    <row r="52" spans="1:8" ht="15.75">
      <c r="A52" s="46">
        <v>43087</v>
      </c>
      <c r="B52" s="35"/>
      <c r="C52" s="41" t="s">
        <v>33</v>
      </c>
      <c r="D52" s="35"/>
      <c r="E52" s="43">
        <v>4.9690000000000003</v>
      </c>
      <c r="F52" s="43">
        <v>1.44</v>
      </c>
      <c r="G52" s="43">
        <v>10.217000000000001</v>
      </c>
      <c r="H52" s="43">
        <v>16.626000000000001</v>
      </c>
    </row>
    <row r="53" spans="1:8" ht="15.75">
      <c r="A53" s="46">
        <v>43094</v>
      </c>
      <c r="B53" s="35"/>
      <c r="C53" s="41" t="s">
        <v>33</v>
      </c>
      <c r="D53" s="35"/>
      <c r="E53" s="43">
        <v>4.7830000000000004</v>
      </c>
      <c r="F53" s="43">
        <v>1.8819999999999999</v>
      </c>
      <c r="G53" s="43">
        <v>10.287000000000001</v>
      </c>
      <c r="H53" s="43">
        <v>16.952000000000002</v>
      </c>
    </row>
    <row r="54" spans="1:8" ht="15.75">
      <c r="A54" s="46">
        <v>43101</v>
      </c>
      <c r="B54" s="35"/>
      <c r="C54" s="41" t="s">
        <v>34</v>
      </c>
      <c r="D54" s="35"/>
      <c r="E54" s="43">
        <v>5.3920000000000003</v>
      </c>
      <c r="F54" s="43">
        <v>1.3260000000000001</v>
      </c>
      <c r="G54" s="43">
        <v>8.6259999999999994</v>
      </c>
      <c r="H54" s="43">
        <v>15.343999999999999</v>
      </c>
    </row>
    <row r="55" spans="1:8" ht="15.75">
      <c r="A55" s="46">
        <v>43108</v>
      </c>
      <c r="B55" s="35"/>
      <c r="C55" s="41" t="s">
        <v>34</v>
      </c>
      <c r="D55" s="35"/>
      <c r="E55" s="43">
        <v>6.2679999999999998</v>
      </c>
      <c r="F55" s="43">
        <v>2.0699999999999998</v>
      </c>
      <c r="G55" s="43">
        <v>9.0739999999999998</v>
      </c>
      <c r="H55" s="43">
        <v>17.411999999999999</v>
      </c>
    </row>
    <row r="56" spans="1:8" ht="15.75">
      <c r="A56" s="46">
        <v>43115</v>
      </c>
      <c r="B56" s="35"/>
      <c r="C56" s="41" t="s">
        <v>34</v>
      </c>
      <c r="D56" s="35"/>
      <c r="E56" s="43">
        <v>5.9480000000000004</v>
      </c>
      <c r="F56" s="43">
        <v>2.1829999999999998</v>
      </c>
      <c r="G56" s="43">
        <v>8.5289999999999999</v>
      </c>
      <c r="H56" s="43">
        <v>16.66</v>
      </c>
    </row>
    <row r="57" spans="1:8" ht="15.75">
      <c r="A57" s="46">
        <v>43122</v>
      </c>
      <c r="B57" s="35"/>
      <c r="C57" s="41" t="s">
        <v>34</v>
      </c>
      <c r="D57" s="35"/>
      <c r="E57" s="43">
        <v>7.2039999999999997</v>
      </c>
      <c r="F57" s="43">
        <v>1.8959999999999999</v>
      </c>
      <c r="G57" s="43">
        <v>7.1550000000000002</v>
      </c>
      <c r="H57" s="43">
        <v>16.254999999999999</v>
      </c>
    </row>
    <row r="58" spans="1:8" ht="15.75">
      <c r="A58" s="46">
        <v>43129</v>
      </c>
      <c r="B58" s="35"/>
      <c r="C58" s="41" t="s">
        <v>34</v>
      </c>
      <c r="D58" s="35"/>
      <c r="E58" s="43">
        <v>7.5250000000000004</v>
      </c>
      <c r="F58" s="43">
        <v>2.5920000000000001</v>
      </c>
      <c r="G58" s="43">
        <v>6.6619999999999999</v>
      </c>
      <c r="H58" s="43">
        <v>16.779</v>
      </c>
    </row>
    <row r="59" spans="1:8" ht="15.75">
      <c r="A59" s="46">
        <v>43136</v>
      </c>
      <c r="B59" s="35"/>
      <c r="C59" s="41" t="s">
        <v>35</v>
      </c>
      <c r="D59" s="35"/>
      <c r="E59" s="43">
        <v>7.8460000000000001</v>
      </c>
      <c r="F59" s="43">
        <v>1.9790000000000001</v>
      </c>
      <c r="G59" s="43">
        <v>7</v>
      </c>
      <c r="H59" s="43">
        <v>16.824999999999999</v>
      </c>
    </row>
    <row r="60" spans="1:8" ht="15.75">
      <c r="A60" s="46">
        <v>43143</v>
      </c>
      <c r="B60" s="35"/>
      <c r="C60" s="41" t="s">
        <v>35</v>
      </c>
      <c r="D60" s="35"/>
      <c r="E60" s="43">
        <v>8.6549999999999994</v>
      </c>
      <c r="F60" s="43">
        <v>2.3650000000000002</v>
      </c>
      <c r="G60" s="43">
        <v>5.298</v>
      </c>
      <c r="H60" s="43">
        <v>16.317999999999998</v>
      </c>
    </row>
    <row r="61" spans="1:8" ht="15.75">
      <c r="A61" s="46">
        <v>43150</v>
      </c>
      <c r="B61" s="35"/>
      <c r="C61" s="41" t="s">
        <v>35</v>
      </c>
      <c r="D61" s="35"/>
      <c r="E61" s="43">
        <v>8.202</v>
      </c>
      <c r="F61" s="43">
        <v>2.5110000000000001</v>
      </c>
      <c r="G61" s="43">
        <v>6.0609999999999999</v>
      </c>
      <c r="H61" s="43">
        <v>16.774000000000001</v>
      </c>
    </row>
    <row r="62" spans="1:8" ht="15.75">
      <c r="A62" s="46">
        <v>43157</v>
      </c>
      <c r="B62" s="35"/>
      <c r="C62" s="41" t="s">
        <v>35</v>
      </c>
      <c r="D62" s="35"/>
      <c r="E62" s="43">
        <v>8.4260000000000002</v>
      </c>
      <c r="F62" s="43">
        <v>2.7120000000000002</v>
      </c>
      <c r="G62" s="43">
        <v>4.8400999999999996</v>
      </c>
      <c r="H62" s="43">
        <v>15.9781</v>
      </c>
    </row>
    <row r="63" spans="1:8" ht="15.75">
      <c r="A63" s="46">
        <v>43164</v>
      </c>
      <c r="B63" s="35"/>
      <c r="C63" s="41" t="s">
        <v>36</v>
      </c>
      <c r="D63" s="35"/>
      <c r="E63" s="43">
        <v>7.6420000000000003</v>
      </c>
      <c r="F63" s="43">
        <v>2.5710000000000002</v>
      </c>
      <c r="G63" s="43">
        <v>6.4989999999999997</v>
      </c>
      <c r="H63" s="43">
        <v>16.712</v>
      </c>
    </row>
    <row r="64" spans="1:8" ht="15.75">
      <c r="A64" s="46">
        <v>43171</v>
      </c>
      <c r="B64" s="35"/>
      <c r="C64" s="41" t="s">
        <v>36</v>
      </c>
      <c r="D64" s="35"/>
      <c r="E64" s="43">
        <v>6.6879999999999997</v>
      </c>
      <c r="F64" s="43">
        <v>1.919</v>
      </c>
      <c r="G64" s="43">
        <v>7.3550000000000004</v>
      </c>
      <c r="H64" s="43">
        <v>15.962</v>
      </c>
    </row>
    <row r="65" spans="1:8" ht="15.75">
      <c r="A65" s="46">
        <v>43178</v>
      </c>
      <c r="B65" s="35"/>
      <c r="C65" s="41" t="s">
        <v>36</v>
      </c>
      <c r="D65" s="35"/>
      <c r="E65" s="43">
        <v>7.6609999999999996</v>
      </c>
      <c r="F65" s="43">
        <v>2.5720000000000001</v>
      </c>
      <c r="G65" s="43">
        <v>7.3890000000000002</v>
      </c>
      <c r="H65" s="43">
        <v>17.622</v>
      </c>
    </row>
    <row r="66" spans="1:8" ht="15.75">
      <c r="A66" s="46">
        <v>43185</v>
      </c>
      <c r="B66" s="35"/>
      <c r="C66" s="41" t="s">
        <v>36</v>
      </c>
      <c r="D66" s="35"/>
      <c r="E66" s="43">
        <v>8.1929999999999996</v>
      </c>
      <c r="F66" s="43">
        <v>2.2170000000000001</v>
      </c>
      <c r="G66" s="43">
        <v>7.149</v>
      </c>
      <c r="H66" s="43">
        <v>17.559000000000001</v>
      </c>
    </row>
    <row r="67" spans="1:8" ht="15.75">
      <c r="A67" s="46">
        <v>43192</v>
      </c>
      <c r="B67" s="35"/>
      <c r="C67" s="41" t="s">
        <v>37</v>
      </c>
      <c r="D67" s="35"/>
      <c r="E67" s="43">
        <v>7.8070000000000004</v>
      </c>
      <c r="F67" s="43">
        <v>1.7390000000000001</v>
      </c>
      <c r="G67" s="43">
        <v>7.0490000000000004</v>
      </c>
      <c r="H67" s="43">
        <v>16.595000000000002</v>
      </c>
    </row>
    <row r="68" spans="1:8" ht="15.75">
      <c r="A68" s="46">
        <v>43199</v>
      </c>
      <c r="B68" s="35"/>
      <c r="C68" s="41" t="s">
        <v>37</v>
      </c>
      <c r="D68" s="35"/>
      <c r="E68" s="43">
        <v>7.3090000000000002</v>
      </c>
      <c r="F68" s="43">
        <v>2.855</v>
      </c>
      <c r="G68" s="43">
        <v>8.4559999999999995</v>
      </c>
      <c r="H68" s="43">
        <v>18.619999999999997</v>
      </c>
    </row>
    <row r="69" spans="1:8" ht="15.75">
      <c r="A69" s="46">
        <v>43206</v>
      </c>
      <c r="B69" s="35"/>
      <c r="C69" s="41" t="s">
        <v>37</v>
      </c>
      <c r="D69" s="35"/>
      <c r="E69" s="43">
        <v>7.3869999999999996</v>
      </c>
      <c r="F69" s="43">
        <v>2.1190000000000002</v>
      </c>
      <c r="G69" s="43">
        <v>8.6280000000000001</v>
      </c>
      <c r="H69" s="43">
        <v>18.134</v>
      </c>
    </row>
    <row r="70" spans="1:8" ht="15.75">
      <c r="A70" s="46">
        <v>43213</v>
      </c>
      <c r="B70" s="35"/>
      <c r="C70" s="41" t="s">
        <v>37</v>
      </c>
      <c r="D70" s="35"/>
      <c r="E70" s="43">
        <v>8.2240000000000002</v>
      </c>
      <c r="F70" s="43">
        <v>1.7490000000000001</v>
      </c>
      <c r="G70" s="43">
        <v>9.4779999999999998</v>
      </c>
      <c r="H70" s="43">
        <v>19.451000000000001</v>
      </c>
    </row>
    <row r="71" spans="1:8" ht="15.75">
      <c r="A71" s="46">
        <v>43220</v>
      </c>
      <c r="B71" s="35"/>
      <c r="C71" s="41" t="s">
        <v>37</v>
      </c>
      <c r="D71" s="35"/>
      <c r="E71" s="43">
        <v>7.3419999999999996</v>
      </c>
      <c r="F71" s="43">
        <v>2.0299999999999998</v>
      </c>
      <c r="G71" s="43">
        <v>9.5609999999999999</v>
      </c>
      <c r="H71" s="43">
        <v>18.933</v>
      </c>
    </row>
    <row r="72" spans="1:8" ht="15.75">
      <c r="A72" s="46">
        <v>43227</v>
      </c>
      <c r="B72" s="35"/>
      <c r="C72" s="41" t="s">
        <v>38</v>
      </c>
      <c r="D72" s="35"/>
      <c r="E72" s="43">
        <v>6.9429999999999996</v>
      </c>
      <c r="F72" s="43">
        <v>2.2890000000000001</v>
      </c>
      <c r="G72" s="43">
        <v>9.0190000000000001</v>
      </c>
      <c r="H72" s="43">
        <v>18.250999999999998</v>
      </c>
    </row>
    <row r="73" spans="1:8" ht="15.75">
      <c r="A73" s="46">
        <v>43234</v>
      </c>
      <c r="B73" s="35"/>
      <c r="C73" s="41" t="s">
        <v>38</v>
      </c>
      <c r="D73" s="35"/>
      <c r="E73" s="43">
        <v>7.07</v>
      </c>
      <c r="F73" s="43">
        <v>2.5139999999999998</v>
      </c>
      <c r="G73" s="43">
        <v>7.8650000000000002</v>
      </c>
      <c r="H73" s="43">
        <v>17.448999999999998</v>
      </c>
    </row>
    <row r="74" spans="1:8" ht="15.75">
      <c r="A74" s="46">
        <v>43241</v>
      </c>
      <c r="B74" s="35"/>
      <c r="C74" s="41" t="s">
        <v>38</v>
      </c>
      <c r="D74" s="35"/>
      <c r="E74" s="43">
        <v>7.5039999999999996</v>
      </c>
      <c r="F74" s="43">
        <v>2.673</v>
      </c>
      <c r="G74" s="43">
        <v>9.202</v>
      </c>
      <c r="H74" s="43">
        <v>19.378999999999998</v>
      </c>
    </row>
    <row r="75" spans="1:8" ht="15.75">
      <c r="A75" s="46">
        <v>43248</v>
      </c>
      <c r="B75" s="35"/>
      <c r="C75" s="41" t="s">
        <v>38</v>
      </c>
      <c r="D75" s="35"/>
      <c r="E75" s="43">
        <v>5.75</v>
      </c>
      <c r="F75" s="43">
        <v>2.306</v>
      </c>
      <c r="G75" s="43">
        <v>8.7200000000000006</v>
      </c>
      <c r="H75" s="43">
        <v>16.776000000000003</v>
      </c>
    </row>
    <row r="76" spans="1:8" ht="15.75">
      <c r="A76" s="46">
        <v>43255</v>
      </c>
      <c r="B76" s="35"/>
      <c r="C76" s="41" t="s">
        <v>39</v>
      </c>
      <c r="D76" s="35"/>
      <c r="E76" s="43">
        <v>7.484</v>
      </c>
      <c r="F76" s="43">
        <v>2.6480000000000001</v>
      </c>
      <c r="G76" s="43">
        <v>8.0169999999999995</v>
      </c>
      <c r="H76" s="43">
        <v>18.149000000000001</v>
      </c>
    </row>
    <row r="77" spans="1:8" ht="15.75">
      <c r="A77" s="46">
        <v>43262</v>
      </c>
      <c r="B77" s="35"/>
      <c r="C77" s="41" t="s">
        <v>39</v>
      </c>
      <c r="D77" s="35"/>
      <c r="E77" s="43">
        <v>6.8659999999999997</v>
      </c>
      <c r="F77" s="43">
        <v>2.7</v>
      </c>
      <c r="G77" s="43">
        <v>9.7590000000000003</v>
      </c>
      <c r="H77" s="43">
        <v>19.324999999999999</v>
      </c>
    </row>
    <row r="78" spans="1:8" ht="15.75">
      <c r="A78" s="46">
        <v>43269</v>
      </c>
      <c r="B78" s="35"/>
      <c r="C78" s="41" t="s">
        <v>39</v>
      </c>
      <c r="D78" s="35"/>
      <c r="E78" s="43">
        <v>6.0519999999999996</v>
      </c>
      <c r="F78" s="43">
        <v>2.7440000000000002</v>
      </c>
      <c r="G78" s="43">
        <v>8.8979999999999997</v>
      </c>
      <c r="H78" s="43">
        <v>17.693999999999999</v>
      </c>
    </row>
    <row r="79" spans="1:8" ht="15.75">
      <c r="A79" s="46">
        <v>43276</v>
      </c>
      <c r="B79" s="35"/>
      <c r="C79" s="41" t="s">
        <v>39</v>
      </c>
      <c r="D79" s="35"/>
      <c r="E79" s="43">
        <v>6.5330000000000004</v>
      </c>
      <c r="F79" s="43">
        <v>2.887</v>
      </c>
      <c r="G79" s="43">
        <v>8.9190000000000005</v>
      </c>
      <c r="H79" s="43">
        <v>18.338999999999999</v>
      </c>
    </row>
    <row r="80" spans="1:8" ht="15.75">
      <c r="A80" s="46">
        <v>43283</v>
      </c>
      <c r="B80" s="35"/>
      <c r="C80" s="41" t="s">
        <v>40</v>
      </c>
      <c r="D80" s="35"/>
      <c r="E80" s="43">
        <v>7.6820000000000004</v>
      </c>
      <c r="F80" s="43">
        <v>3.3330000000000002</v>
      </c>
      <c r="G80" s="43">
        <v>9.1310000000000002</v>
      </c>
      <c r="H80" s="43">
        <v>20.146000000000001</v>
      </c>
    </row>
    <row r="81" spans="1:8" ht="15.75">
      <c r="A81" s="46">
        <v>43290</v>
      </c>
      <c r="B81" s="35"/>
      <c r="C81" s="41" t="s">
        <v>40</v>
      </c>
      <c r="D81" s="35"/>
      <c r="E81" s="43">
        <v>6.1059999999999999</v>
      </c>
      <c r="F81" s="43">
        <v>2.9159999999999999</v>
      </c>
      <c r="G81" s="43">
        <v>9.9</v>
      </c>
      <c r="H81" s="43">
        <v>18.922000000000001</v>
      </c>
    </row>
    <row r="82" spans="1:8" ht="15.75">
      <c r="A82" s="46">
        <v>43297</v>
      </c>
      <c r="B82" s="35"/>
      <c r="C82" s="41" t="s">
        <v>40</v>
      </c>
      <c r="D82" s="35"/>
      <c r="E82" s="43">
        <v>7.32</v>
      </c>
      <c r="F82" s="43">
        <v>3.01</v>
      </c>
      <c r="G82" s="43">
        <v>9.7799999999999994</v>
      </c>
      <c r="H82" s="43">
        <v>20.11</v>
      </c>
    </row>
    <row r="83" spans="1:8" ht="15.75">
      <c r="A83" s="46">
        <v>43304</v>
      </c>
      <c r="B83" s="35"/>
      <c r="C83" s="41" t="s">
        <v>40</v>
      </c>
      <c r="D83" s="35"/>
      <c r="E83" s="43">
        <v>6.4029999999999996</v>
      </c>
      <c r="F83" s="43">
        <v>2.7080000000000002</v>
      </c>
      <c r="G83" s="43">
        <v>10.186999999999999</v>
      </c>
      <c r="H83" s="43">
        <v>19.298000000000002</v>
      </c>
    </row>
    <row r="84" spans="1:8" ht="15.75">
      <c r="A84" s="46">
        <v>43311</v>
      </c>
      <c r="B84" s="35"/>
      <c r="C84" s="41" t="s">
        <v>40</v>
      </c>
      <c r="D84" s="35"/>
      <c r="E84" s="43">
        <v>5.7409999999999997</v>
      </c>
      <c r="F84" s="43">
        <v>2.6760000000000002</v>
      </c>
      <c r="G84" s="43">
        <v>10.321999999999999</v>
      </c>
      <c r="H84" s="43">
        <v>18.738999999999997</v>
      </c>
    </row>
    <row r="85" spans="1:8" ht="15.75">
      <c r="A85" s="46">
        <v>43318</v>
      </c>
      <c r="B85" s="35"/>
      <c r="C85" s="41" t="s">
        <v>41</v>
      </c>
      <c r="D85" s="35"/>
      <c r="E85" s="43">
        <v>4.83</v>
      </c>
      <c r="F85" s="43">
        <v>2.931</v>
      </c>
      <c r="G85" s="43">
        <v>10.353</v>
      </c>
      <c r="H85" s="43">
        <v>18.114000000000001</v>
      </c>
    </row>
    <row r="86" spans="1:8" ht="15.75">
      <c r="A86" s="46">
        <v>43325</v>
      </c>
      <c r="B86" s="35"/>
      <c r="C86" s="41" t="s">
        <v>41</v>
      </c>
      <c r="D86" s="35"/>
      <c r="E86" s="43">
        <v>4.851</v>
      </c>
      <c r="F86" s="43">
        <v>3.5209999999999999</v>
      </c>
      <c r="G86" s="43">
        <v>9.2929999999999993</v>
      </c>
      <c r="H86" s="43">
        <v>17.664999999999999</v>
      </c>
    </row>
    <row r="87" spans="1:8" ht="15.75">
      <c r="A87" s="46">
        <v>43332</v>
      </c>
      <c r="B87" s="35"/>
      <c r="C87" s="41" t="s">
        <v>41</v>
      </c>
      <c r="D87" s="35"/>
      <c r="E87" s="43">
        <v>4.8719999999999999</v>
      </c>
      <c r="F87" s="43">
        <v>4.1109999999999998</v>
      </c>
      <c r="G87" s="43">
        <v>8.2330000000000005</v>
      </c>
      <c r="H87" s="43">
        <v>17.216000000000001</v>
      </c>
    </row>
    <row r="88" spans="1:8" ht="15.75">
      <c r="A88" s="46">
        <v>43339</v>
      </c>
      <c r="B88" s="35"/>
      <c r="C88" s="41" t="s">
        <v>41</v>
      </c>
      <c r="D88" s="35"/>
      <c r="E88" s="43">
        <v>5.2249999999999996</v>
      </c>
      <c r="F88" s="43">
        <v>3.532</v>
      </c>
      <c r="G88" s="43">
        <v>7.399</v>
      </c>
      <c r="H88" s="43">
        <v>16.155999999999999</v>
      </c>
    </row>
    <row r="89" spans="1:8" ht="15.75">
      <c r="A89" s="46">
        <v>43346</v>
      </c>
      <c r="B89" s="35"/>
      <c r="C89" s="41" t="s">
        <v>42</v>
      </c>
      <c r="D89" s="35"/>
      <c r="E89" s="43">
        <v>5.8849999999999998</v>
      </c>
      <c r="F89" s="43">
        <v>4.09</v>
      </c>
      <c r="G89" s="43">
        <v>7.5090000000000003</v>
      </c>
      <c r="H89" s="43">
        <v>17.484000000000002</v>
      </c>
    </row>
    <row r="90" spans="1:8" ht="15.75">
      <c r="A90" s="46">
        <v>43353</v>
      </c>
      <c r="B90" s="35"/>
      <c r="C90" s="41" t="s">
        <v>42</v>
      </c>
      <c r="D90" s="35"/>
      <c r="E90" s="43">
        <v>6.6749999999999998</v>
      </c>
      <c r="F90" s="43">
        <v>4.1749999999999998</v>
      </c>
      <c r="G90" s="43">
        <v>8.0559999999999992</v>
      </c>
      <c r="H90" s="43">
        <v>18.905999999999999</v>
      </c>
    </row>
    <row r="91" spans="1:8" ht="15.75">
      <c r="A91" s="46">
        <v>43360</v>
      </c>
      <c r="B91" s="35"/>
      <c r="C91" s="41" t="s">
        <v>42</v>
      </c>
      <c r="D91" s="35"/>
      <c r="E91" s="43">
        <v>5.891</v>
      </c>
      <c r="F91" s="43">
        <v>4.181</v>
      </c>
      <c r="G91" s="43">
        <v>7.9260000000000002</v>
      </c>
      <c r="H91" s="43">
        <v>17.997999999999998</v>
      </c>
    </row>
    <row r="92" spans="1:8" ht="15.75">
      <c r="A92" s="46">
        <v>43367</v>
      </c>
      <c r="B92" s="35"/>
      <c r="C92" s="41" t="s">
        <v>42</v>
      </c>
      <c r="D92" s="35"/>
      <c r="E92" s="43">
        <v>5.8920000000000003</v>
      </c>
      <c r="F92" s="43">
        <v>3.9820000000000002</v>
      </c>
      <c r="G92" s="43">
        <v>6.5910000000000002</v>
      </c>
      <c r="H92" s="43">
        <v>16.465</v>
      </c>
    </row>
    <row r="93" spans="1:8" ht="15.75">
      <c r="A93" s="46">
        <v>43374</v>
      </c>
      <c r="B93" s="35"/>
      <c r="C93" s="41" t="s">
        <v>43</v>
      </c>
      <c r="D93" s="35"/>
      <c r="E93" s="43">
        <v>7.4320000000000004</v>
      </c>
      <c r="F93" s="43">
        <v>3.8679999999999999</v>
      </c>
      <c r="G93" s="43">
        <v>7.9720000000000004</v>
      </c>
      <c r="H93" s="43">
        <v>19.272000000000002</v>
      </c>
    </row>
    <row r="94" spans="1:8" ht="15.75">
      <c r="A94" s="46">
        <v>43381</v>
      </c>
      <c r="B94" s="35"/>
      <c r="C94" s="41" t="s">
        <v>43</v>
      </c>
      <c r="D94" s="35"/>
      <c r="E94" s="43">
        <v>7.5860000000000003</v>
      </c>
      <c r="F94" s="43">
        <v>4.3390000000000004</v>
      </c>
      <c r="G94" s="43">
        <v>7.9340000000000002</v>
      </c>
      <c r="H94" s="43">
        <v>19.859000000000002</v>
      </c>
    </row>
    <row r="95" spans="1:8" ht="15.75">
      <c r="A95" s="46">
        <v>43388</v>
      </c>
      <c r="B95" s="35"/>
      <c r="C95" s="41" t="s">
        <v>43</v>
      </c>
      <c r="D95" s="35"/>
      <c r="E95" s="43">
        <v>8.1649999999999991</v>
      </c>
      <c r="F95" s="43">
        <v>4.3540000000000001</v>
      </c>
      <c r="G95" s="43">
        <v>7.9130000000000003</v>
      </c>
      <c r="H95" s="43">
        <v>20.431999999999999</v>
      </c>
    </row>
    <row r="96" spans="1:8" ht="15.75">
      <c r="A96" s="46">
        <v>43395</v>
      </c>
      <c r="B96" s="35"/>
      <c r="C96" s="41" t="s">
        <v>43</v>
      </c>
      <c r="D96" s="35"/>
      <c r="E96" s="43">
        <v>8.8859999999999992</v>
      </c>
      <c r="F96" s="43">
        <v>4.3529999999999998</v>
      </c>
      <c r="G96" s="43">
        <v>8.3729999999999993</v>
      </c>
      <c r="H96" s="43">
        <v>21.611999999999998</v>
      </c>
    </row>
    <row r="97" spans="1:8" ht="15.75">
      <c r="A97" s="46">
        <v>43402</v>
      </c>
      <c r="B97" s="35"/>
      <c r="C97" s="41" t="s">
        <v>43</v>
      </c>
      <c r="D97" s="35"/>
      <c r="E97" s="43">
        <v>9.2029999999999994</v>
      </c>
      <c r="F97" s="43">
        <v>4.3949999999999996</v>
      </c>
      <c r="G97" s="43">
        <v>7.0279999999999996</v>
      </c>
      <c r="H97" s="43">
        <v>20.625999999999998</v>
      </c>
    </row>
    <row r="98" spans="1:8" ht="15.75">
      <c r="A98" s="46">
        <v>43409</v>
      </c>
      <c r="B98" s="35"/>
      <c r="C98" s="41" t="s">
        <v>44</v>
      </c>
      <c r="D98" s="35"/>
      <c r="E98" s="43">
        <v>10.84</v>
      </c>
      <c r="F98" s="43">
        <v>4.0579999999999998</v>
      </c>
      <c r="G98" s="43">
        <v>6.6660000000000004</v>
      </c>
      <c r="H98" s="43">
        <v>21.564</v>
      </c>
    </row>
    <row r="99" spans="1:8" ht="15.75">
      <c r="A99" s="46">
        <v>43416</v>
      </c>
      <c r="B99" s="35"/>
      <c r="C99" s="41" t="s">
        <v>44</v>
      </c>
      <c r="D99" s="35"/>
      <c r="E99" s="43">
        <v>10.201000000000001</v>
      </c>
      <c r="F99" s="43">
        <v>3.05</v>
      </c>
      <c r="G99" s="43">
        <v>6.7759999999999998</v>
      </c>
      <c r="H99" s="43">
        <v>20.027000000000001</v>
      </c>
    </row>
    <row r="100" spans="1:8" ht="15.75">
      <c r="A100" s="46">
        <v>43423</v>
      </c>
      <c r="B100" s="35"/>
      <c r="C100" s="41" t="s">
        <v>44</v>
      </c>
      <c r="D100" s="35"/>
      <c r="E100" s="43">
        <v>9.641</v>
      </c>
      <c r="F100" s="43">
        <v>3.1080000000000001</v>
      </c>
      <c r="G100" s="43">
        <v>7.7750000000000004</v>
      </c>
      <c r="H100" s="43">
        <v>20.524000000000001</v>
      </c>
    </row>
    <row r="101" spans="1:8" ht="15.75">
      <c r="A101" s="46">
        <v>43430</v>
      </c>
      <c r="B101" s="35"/>
      <c r="C101" s="41" t="s">
        <v>44</v>
      </c>
      <c r="D101" s="35"/>
      <c r="E101" s="43">
        <v>8.76</v>
      </c>
      <c r="F101" s="43">
        <v>2.246</v>
      </c>
      <c r="G101" s="43">
        <v>6.1639999999999997</v>
      </c>
      <c r="H101" s="43">
        <v>17.170000000000002</v>
      </c>
    </row>
    <row r="102" spans="1:8" ht="15.75">
      <c r="A102" s="46">
        <v>43437</v>
      </c>
      <c r="B102" s="35"/>
      <c r="C102" s="41" t="s">
        <v>45</v>
      </c>
      <c r="D102" s="35"/>
      <c r="E102" s="43">
        <v>10.003</v>
      </c>
      <c r="F102" s="43">
        <v>2.3180000000000001</v>
      </c>
      <c r="G102" s="43">
        <v>6.0010000000000003</v>
      </c>
      <c r="H102" s="43">
        <v>18.321999999999999</v>
      </c>
    </row>
    <row r="103" spans="1:8" ht="15.75">
      <c r="A103" s="46">
        <v>43444</v>
      </c>
      <c r="B103" s="35"/>
      <c r="C103" s="41" t="s">
        <v>45</v>
      </c>
      <c r="D103" s="35"/>
      <c r="E103" s="43">
        <v>9.7330000000000005</v>
      </c>
      <c r="F103" s="43">
        <v>1.5169999999999999</v>
      </c>
      <c r="G103" s="43">
        <v>6.4889999999999999</v>
      </c>
      <c r="H103" s="43">
        <v>17.739000000000001</v>
      </c>
    </row>
    <row r="104" spans="1:8" ht="15.75">
      <c r="A104" s="46">
        <v>43451</v>
      </c>
      <c r="B104" s="35"/>
      <c r="C104" s="41" t="s">
        <v>45</v>
      </c>
      <c r="D104" s="35"/>
      <c r="E104" s="43">
        <v>9.3079999999999998</v>
      </c>
      <c r="F104" s="43">
        <v>1.637</v>
      </c>
      <c r="G104" s="43">
        <v>6.4740000000000002</v>
      </c>
      <c r="H104" s="43">
        <v>17.419</v>
      </c>
    </row>
    <row r="105" spans="1:8" ht="15.75">
      <c r="A105" s="46">
        <v>43458</v>
      </c>
      <c r="B105" s="35"/>
      <c r="C105" s="41" t="s">
        <v>45</v>
      </c>
      <c r="D105" s="35"/>
      <c r="E105" s="43">
        <v>9.8770000000000007</v>
      </c>
      <c r="F105" s="43">
        <v>1.617</v>
      </c>
      <c r="G105" s="43">
        <v>6.1909999999999998</v>
      </c>
      <c r="H105" s="43">
        <v>17.684999999999999</v>
      </c>
    </row>
    <row r="106" spans="1:8" ht="15.75">
      <c r="A106" s="46">
        <v>43465</v>
      </c>
      <c r="B106" s="35"/>
      <c r="C106" s="41" t="s">
        <v>45</v>
      </c>
      <c r="D106" s="35"/>
      <c r="E106" s="43">
        <v>9.6690000000000005</v>
      </c>
      <c r="F106" s="43">
        <v>1.4630000000000001</v>
      </c>
      <c r="G106" s="43">
        <v>6.2160000000000002</v>
      </c>
      <c r="H106" s="43">
        <v>17.348000000000003</v>
      </c>
    </row>
    <row r="107" spans="1:8" ht="15.75">
      <c r="A107" s="46">
        <v>43472</v>
      </c>
      <c r="B107" s="35"/>
      <c r="C107" s="41" t="s">
        <v>46</v>
      </c>
      <c r="D107" s="35"/>
      <c r="E107" s="43">
        <v>10.721</v>
      </c>
      <c r="F107" s="43">
        <v>1.6080000000000001</v>
      </c>
      <c r="G107" s="43">
        <v>8.2490000000000006</v>
      </c>
      <c r="H107" s="43">
        <v>20.578000000000003</v>
      </c>
    </row>
    <row r="108" spans="1:8" ht="15.75">
      <c r="A108" s="46">
        <v>43479</v>
      </c>
      <c r="B108" s="35"/>
      <c r="C108" s="41" t="s">
        <v>46</v>
      </c>
      <c r="D108" s="35"/>
      <c r="E108" s="43">
        <v>10.318</v>
      </c>
      <c r="F108" s="43">
        <v>1.964</v>
      </c>
      <c r="G108" s="43">
        <v>7.5730000000000004</v>
      </c>
      <c r="H108" s="43">
        <v>19.855</v>
      </c>
    </row>
    <row r="109" spans="1:8" ht="15.75">
      <c r="A109" s="46">
        <v>43486</v>
      </c>
      <c r="B109" s="35"/>
      <c r="C109" s="41" t="s">
        <v>46</v>
      </c>
      <c r="D109" s="35"/>
      <c r="E109" s="43">
        <v>10.445</v>
      </c>
      <c r="F109" s="43">
        <v>1.4850000000000001</v>
      </c>
      <c r="G109" s="43">
        <v>8.4179999999999993</v>
      </c>
      <c r="H109" s="43">
        <v>20.347999999999999</v>
      </c>
    </row>
    <row r="110" spans="1:8" ht="15.75">
      <c r="A110" s="46">
        <v>43493</v>
      </c>
      <c r="B110" s="35"/>
      <c r="C110" s="41" t="s">
        <v>46</v>
      </c>
      <c r="D110" s="35"/>
      <c r="E110" s="43">
        <v>11.975</v>
      </c>
      <c r="F110" s="43">
        <v>1.2689999999999999</v>
      </c>
      <c r="G110" s="43">
        <v>8.1530000000000005</v>
      </c>
      <c r="H110" s="43">
        <v>21.396999999999998</v>
      </c>
    </row>
    <row r="111" spans="1:8" ht="15.75">
      <c r="A111" s="46">
        <v>43500</v>
      </c>
      <c r="B111" s="35"/>
      <c r="C111" s="41" t="s">
        <v>47</v>
      </c>
      <c r="D111" s="35"/>
      <c r="E111" s="43">
        <v>11.3</v>
      </c>
      <c r="F111" s="43">
        <v>2.2730000000000001</v>
      </c>
      <c r="G111" s="43">
        <v>8.7330000000000005</v>
      </c>
      <c r="H111" s="43">
        <v>22.306000000000001</v>
      </c>
    </row>
    <row r="112" spans="1:8" ht="15.75">
      <c r="A112" s="46">
        <v>43507</v>
      </c>
      <c r="B112" s="35"/>
      <c r="C112" s="41" t="s">
        <v>47</v>
      </c>
      <c r="D112" s="35"/>
      <c r="E112" s="43">
        <v>11.304</v>
      </c>
      <c r="F112" s="43">
        <v>2.363</v>
      </c>
      <c r="G112" s="43">
        <v>7.8159999999999998</v>
      </c>
      <c r="H112" s="43">
        <v>21.483000000000001</v>
      </c>
    </row>
    <row r="113" spans="1:8" ht="15.75">
      <c r="A113" s="46">
        <v>43514</v>
      </c>
      <c r="B113" s="35"/>
      <c r="C113" s="41" t="s">
        <v>47</v>
      </c>
      <c r="D113" s="35"/>
      <c r="E113" s="43">
        <v>11.394</v>
      </c>
      <c r="F113" s="43">
        <v>2.3980000000000001</v>
      </c>
      <c r="G113" s="43">
        <v>8.2159999999999993</v>
      </c>
      <c r="H113" s="43">
        <v>22.007999999999999</v>
      </c>
    </row>
    <row r="114" spans="1:8" ht="15.75">
      <c r="A114" s="46">
        <v>43521</v>
      </c>
      <c r="B114" s="35"/>
      <c r="C114" s="41" t="s">
        <v>47</v>
      </c>
      <c r="D114" s="35"/>
      <c r="E114" s="43">
        <v>10.456</v>
      </c>
      <c r="F114" s="43">
        <v>1.8120000000000001</v>
      </c>
      <c r="G114" s="43">
        <v>9.7919999999999998</v>
      </c>
      <c r="H114" s="43">
        <v>22.06</v>
      </c>
    </row>
    <row r="115" spans="1:8" ht="15.75">
      <c r="A115" s="46">
        <v>43528</v>
      </c>
      <c r="B115" s="35"/>
      <c r="C115" s="41" t="s">
        <v>48</v>
      </c>
      <c r="D115" s="35"/>
      <c r="E115" s="43">
        <v>10.99</v>
      </c>
      <c r="F115" s="43">
        <v>1.98</v>
      </c>
      <c r="G115" s="43">
        <v>8.577</v>
      </c>
      <c r="H115" s="43">
        <v>21.547000000000001</v>
      </c>
    </row>
    <row r="116" spans="1:8" ht="15.75">
      <c r="A116" s="46">
        <v>43535</v>
      </c>
      <c r="B116" s="35"/>
      <c r="C116" s="41" t="s">
        <v>48</v>
      </c>
      <c r="D116" s="35"/>
      <c r="E116" s="43">
        <v>10.398999999999999</v>
      </c>
      <c r="F116" s="43">
        <v>2.609</v>
      </c>
      <c r="G116" s="43">
        <v>8.6329999999999991</v>
      </c>
      <c r="H116" s="43">
        <v>21.640999999999998</v>
      </c>
    </row>
    <row r="117" spans="1:8" ht="15.75">
      <c r="A117" s="46">
        <v>43542</v>
      </c>
      <c r="B117" s="35"/>
      <c r="C117" s="41" t="s">
        <v>48</v>
      </c>
      <c r="D117" s="35"/>
      <c r="E117" s="43">
        <v>11.558999999999999</v>
      </c>
      <c r="F117" s="43">
        <v>2.2519999999999998</v>
      </c>
      <c r="G117" s="43">
        <v>10.119999999999999</v>
      </c>
      <c r="H117" s="43">
        <v>23.930999999999997</v>
      </c>
    </row>
    <row r="118" spans="1:8" ht="15.75">
      <c r="A118" s="46">
        <v>43549</v>
      </c>
      <c r="B118" s="35"/>
      <c r="C118" s="41" t="s">
        <v>48</v>
      </c>
      <c r="D118" s="35"/>
      <c r="E118" s="43">
        <v>11.569000000000001</v>
      </c>
      <c r="F118" s="43">
        <v>2.1629999999999998</v>
      </c>
      <c r="G118" s="43">
        <v>10.372999999999999</v>
      </c>
      <c r="H118" s="43">
        <v>24.105</v>
      </c>
    </row>
    <row r="119" spans="1:8" ht="15.75">
      <c r="A119" s="46">
        <v>43556</v>
      </c>
      <c r="B119" s="35"/>
      <c r="C119" s="41" t="s">
        <v>49</v>
      </c>
      <c r="D119" s="35"/>
      <c r="E119" s="43">
        <v>11.243</v>
      </c>
      <c r="F119" s="43">
        <v>2.0470000000000002</v>
      </c>
      <c r="G119" s="43">
        <v>9.9870000000000001</v>
      </c>
      <c r="H119" s="43">
        <v>23.277000000000001</v>
      </c>
    </row>
    <row r="120" spans="1:8" ht="15.75">
      <c r="A120" s="46">
        <v>43563</v>
      </c>
      <c r="B120" s="35"/>
      <c r="C120" s="41" t="s">
        <v>49</v>
      </c>
      <c r="D120" s="35"/>
      <c r="E120" s="43">
        <v>11.212</v>
      </c>
      <c r="F120" s="43">
        <v>2.129</v>
      </c>
      <c r="G120" s="43">
        <v>11.747</v>
      </c>
      <c r="H120" s="43">
        <v>25.088000000000001</v>
      </c>
    </row>
    <row r="121" spans="1:8" ht="15.75">
      <c r="A121" s="46">
        <v>43570</v>
      </c>
      <c r="B121" s="35"/>
      <c r="C121" s="41" t="s">
        <v>49</v>
      </c>
      <c r="D121" s="35"/>
      <c r="E121" s="43">
        <v>11.182</v>
      </c>
      <c r="F121" s="43">
        <v>1.9610000000000001</v>
      </c>
      <c r="G121" s="43">
        <v>11.404999999999999</v>
      </c>
      <c r="H121" s="43">
        <v>24.548000000000002</v>
      </c>
    </row>
    <row r="122" spans="1:8" ht="15.75">
      <c r="A122" s="46">
        <v>43577</v>
      </c>
      <c r="B122" s="35"/>
      <c r="C122" s="41" t="s">
        <v>49</v>
      </c>
      <c r="D122" s="35"/>
      <c r="E122" s="43">
        <v>10.835000000000001</v>
      </c>
      <c r="F122" s="43">
        <v>1.9930000000000001</v>
      </c>
      <c r="G122" s="43">
        <v>12.425000000000001</v>
      </c>
      <c r="H122" s="43">
        <v>25.253</v>
      </c>
    </row>
    <row r="123" spans="1:8" ht="15.75">
      <c r="A123" s="46">
        <v>43584</v>
      </c>
      <c r="B123" s="35"/>
      <c r="C123" s="41" t="s">
        <v>49</v>
      </c>
      <c r="D123" s="35"/>
      <c r="E123" s="43">
        <v>11.975</v>
      </c>
      <c r="F123" s="43">
        <v>1.992</v>
      </c>
      <c r="G123" s="43">
        <v>11.782</v>
      </c>
      <c r="H123" s="43">
        <v>25.748999999999999</v>
      </c>
    </row>
    <row r="124" spans="1:8" ht="15.75">
      <c r="A124" s="46">
        <v>43591</v>
      </c>
      <c r="B124" s="35"/>
      <c r="C124" s="41" t="s">
        <v>50</v>
      </c>
      <c r="D124" s="35"/>
      <c r="E124" s="43">
        <v>10.773999999999999</v>
      </c>
      <c r="F124" s="43">
        <v>2.5870000000000002</v>
      </c>
      <c r="G124" s="43">
        <v>10.36</v>
      </c>
      <c r="H124" s="43">
        <v>23.720999999999997</v>
      </c>
    </row>
    <row r="125" spans="1:8" ht="15.75">
      <c r="A125" s="46">
        <v>43598</v>
      </c>
      <c r="B125" s="35"/>
      <c r="C125" s="41" t="s">
        <v>50</v>
      </c>
      <c r="D125" s="35"/>
      <c r="E125" s="43">
        <v>10.46</v>
      </c>
      <c r="F125" s="43">
        <v>2.2810000000000001</v>
      </c>
      <c r="G125" s="43">
        <v>11.090999999999999</v>
      </c>
      <c r="H125" s="43">
        <v>23.832000000000001</v>
      </c>
    </row>
    <row r="126" spans="1:8" ht="15.75">
      <c r="A126" s="46">
        <v>43605</v>
      </c>
      <c r="B126" s="35"/>
      <c r="C126" s="41" t="s">
        <v>50</v>
      </c>
      <c r="D126" s="35"/>
      <c r="E126" s="43">
        <v>10.054</v>
      </c>
      <c r="F126" s="43">
        <v>2.3220000000000001</v>
      </c>
      <c r="G126" s="43">
        <v>11.547000000000001</v>
      </c>
      <c r="H126" s="43">
        <v>23.923000000000002</v>
      </c>
    </row>
    <row r="127" spans="1:8" ht="15.75">
      <c r="A127" s="46">
        <v>43612</v>
      </c>
      <c r="B127" s="35"/>
      <c r="C127" s="41" t="s">
        <v>50</v>
      </c>
      <c r="D127" s="35"/>
      <c r="E127" s="43">
        <v>10.417</v>
      </c>
      <c r="F127" s="43">
        <v>2.4809999999999999</v>
      </c>
      <c r="G127" s="43">
        <v>11.489000000000001</v>
      </c>
      <c r="H127" s="43">
        <v>24.387</v>
      </c>
    </row>
    <row r="128" spans="1:8" ht="15.75">
      <c r="A128" s="46">
        <v>43619</v>
      </c>
      <c r="B128" s="35"/>
      <c r="C128" s="41" t="s">
        <v>51</v>
      </c>
      <c r="D128" s="35"/>
      <c r="E128" s="43">
        <v>9.8350000000000009</v>
      </c>
      <c r="F128" s="43">
        <v>2.1909999999999998</v>
      </c>
      <c r="G128" s="43">
        <v>11.98</v>
      </c>
      <c r="H128" s="43">
        <v>24.006</v>
      </c>
    </row>
    <row r="129" spans="1:8" ht="15.75">
      <c r="A129" s="46">
        <v>43626</v>
      </c>
      <c r="B129" s="35"/>
      <c r="C129" s="41" t="s">
        <v>51</v>
      </c>
      <c r="D129" s="35"/>
      <c r="E129" s="43">
        <v>10.154</v>
      </c>
      <c r="F129" s="43">
        <v>2</v>
      </c>
      <c r="G129" s="43">
        <v>11.734999999999999</v>
      </c>
      <c r="H129" s="43">
        <v>23.888999999999999</v>
      </c>
    </row>
    <row r="130" spans="1:8" ht="15.75">
      <c r="A130" s="46">
        <v>43633</v>
      </c>
      <c r="B130" s="35"/>
      <c r="C130" s="41" t="s">
        <v>51</v>
      </c>
      <c r="D130" s="35"/>
      <c r="E130" s="43">
        <v>9.0530000000000008</v>
      </c>
      <c r="F130" s="43">
        <v>2.1320000000000001</v>
      </c>
      <c r="G130" s="43">
        <v>10.212999999999999</v>
      </c>
      <c r="H130" s="43">
        <v>21.398</v>
      </c>
    </row>
    <row r="131" spans="1:8" ht="15.75">
      <c r="A131" s="46">
        <v>43640</v>
      </c>
      <c r="B131" s="35"/>
      <c r="C131" s="41" t="s">
        <v>51</v>
      </c>
      <c r="D131" s="35"/>
      <c r="E131" s="43">
        <v>7.0640000000000001</v>
      </c>
      <c r="F131" s="43">
        <v>2.0259999999999998</v>
      </c>
      <c r="G131" s="43">
        <v>10.927</v>
      </c>
      <c r="H131" s="43">
        <v>20.016999999999999</v>
      </c>
    </row>
    <row r="132" spans="1:8" ht="15.75">
      <c r="A132" s="46">
        <v>43647</v>
      </c>
      <c r="B132" s="35"/>
      <c r="C132" s="41" t="s">
        <v>52</v>
      </c>
      <c r="D132" s="35"/>
      <c r="E132" s="43">
        <v>7.1959999999999997</v>
      </c>
      <c r="F132" s="43">
        <v>1.5449999999999999</v>
      </c>
      <c r="G132" s="43">
        <v>9.8350000000000009</v>
      </c>
      <c r="H132" s="43">
        <v>18.576000000000001</v>
      </c>
    </row>
    <row r="133" spans="1:8" ht="15.75">
      <c r="A133" s="46">
        <v>43654</v>
      </c>
      <c r="B133" s="35"/>
      <c r="C133" s="41" t="s">
        <v>52</v>
      </c>
      <c r="D133" s="35"/>
      <c r="E133" s="43">
        <v>7.3170000000000002</v>
      </c>
      <c r="F133" s="43">
        <v>2.1779999999999999</v>
      </c>
      <c r="G133" s="43">
        <v>9.8650000000000002</v>
      </c>
      <c r="H133" s="43">
        <v>19.36</v>
      </c>
    </row>
    <row r="134" spans="1:8" ht="15.75">
      <c r="A134" s="46">
        <v>43661</v>
      </c>
      <c r="B134" s="35"/>
      <c r="C134" s="41" t="s">
        <v>52</v>
      </c>
      <c r="D134" s="35"/>
      <c r="E134" s="43">
        <v>8.1579999999999995</v>
      </c>
      <c r="F134" s="43">
        <v>2.3140000000000001</v>
      </c>
      <c r="G134" s="43">
        <v>8.6</v>
      </c>
      <c r="H134" s="43">
        <v>19.071999999999999</v>
      </c>
    </row>
    <row r="135" spans="1:8" ht="15.75">
      <c r="A135" s="46">
        <v>43668</v>
      </c>
      <c r="B135" s="35"/>
      <c r="C135" s="41" t="s">
        <v>52</v>
      </c>
      <c r="D135" s="35"/>
      <c r="E135" s="43">
        <v>7.4829999999999997</v>
      </c>
      <c r="F135" s="43">
        <v>2.101</v>
      </c>
      <c r="G135" s="43">
        <v>9.7949999999999999</v>
      </c>
      <c r="H135" s="43">
        <v>19.378999999999998</v>
      </c>
    </row>
    <row r="136" spans="1:8" ht="15.75">
      <c r="A136" s="46">
        <v>43675</v>
      </c>
      <c r="B136" s="35"/>
      <c r="C136" s="41" t="s">
        <v>52</v>
      </c>
      <c r="D136" s="35"/>
      <c r="E136" s="43">
        <v>7.7240000000000002</v>
      </c>
      <c r="F136" s="43">
        <v>2.0950000000000002</v>
      </c>
      <c r="G136" s="43">
        <v>8.4359999999999999</v>
      </c>
      <c r="H136" s="43">
        <v>18.255000000000003</v>
      </c>
    </row>
    <row r="137" spans="1:8" ht="15.75">
      <c r="A137" s="46">
        <v>43682</v>
      </c>
      <c r="B137" s="35"/>
      <c r="C137" s="41" t="s">
        <v>53</v>
      </c>
      <c r="D137" s="35"/>
      <c r="E137" s="43">
        <v>7.6929999999999996</v>
      </c>
      <c r="F137" s="43">
        <v>2.1120000000000001</v>
      </c>
      <c r="G137" s="43">
        <v>9.5220000000000002</v>
      </c>
      <c r="H137" s="43">
        <v>19.326999999999998</v>
      </c>
    </row>
    <row r="138" spans="1:8" ht="15.75">
      <c r="A138" s="46">
        <v>43689</v>
      </c>
      <c r="B138" s="35"/>
      <c r="C138" s="41" t="s">
        <v>53</v>
      </c>
      <c r="D138" s="35"/>
      <c r="E138" s="43">
        <v>7.6539999999999999</v>
      </c>
      <c r="F138" s="43">
        <v>2.86</v>
      </c>
      <c r="G138" s="43">
        <v>10.739000000000001</v>
      </c>
      <c r="H138" s="43">
        <v>21.253</v>
      </c>
    </row>
    <row r="139" spans="1:8" ht="15.75">
      <c r="A139" s="46">
        <v>43696</v>
      </c>
      <c r="B139" s="35"/>
      <c r="C139" s="41" t="s">
        <v>53</v>
      </c>
      <c r="D139" s="35"/>
      <c r="E139" s="43">
        <v>8.2989999999999995</v>
      </c>
      <c r="F139" s="43">
        <v>2.266</v>
      </c>
      <c r="G139" s="43">
        <v>9.3330000000000002</v>
      </c>
      <c r="H139" s="43">
        <v>19.898</v>
      </c>
    </row>
    <row r="140" spans="1:8" ht="15.75">
      <c r="A140" s="46">
        <v>43703</v>
      </c>
      <c r="B140" s="35"/>
      <c r="C140" s="41" t="s">
        <v>53</v>
      </c>
      <c r="D140" s="35"/>
      <c r="E140" s="43">
        <v>6.4969999999999999</v>
      </c>
      <c r="F140" s="43">
        <v>2.1</v>
      </c>
      <c r="G140" s="43">
        <v>10.555</v>
      </c>
      <c r="H140" s="43">
        <v>19.152000000000001</v>
      </c>
    </row>
    <row r="141" spans="1:8" ht="15.75">
      <c r="A141" s="46">
        <v>43710</v>
      </c>
      <c r="B141" s="35"/>
      <c r="C141" s="41" t="s">
        <v>54</v>
      </c>
      <c r="D141" s="35"/>
      <c r="E141" s="43">
        <v>6.0919999999999996</v>
      </c>
      <c r="F141" s="43">
        <v>1.958</v>
      </c>
      <c r="G141" s="43">
        <v>11.845000000000001</v>
      </c>
      <c r="H141" s="43">
        <v>19.895</v>
      </c>
    </row>
    <row r="142" spans="1:8" ht="15.75">
      <c r="A142" s="46">
        <v>43717</v>
      </c>
      <c r="B142" s="35"/>
      <c r="C142" s="41" t="s">
        <v>54</v>
      </c>
      <c r="D142" s="35"/>
      <c r="E142" s="43">
        <v>5.6539999999999999</v>
      </c>
      <c r="F142" s="43">
        <v>1.472</v>
      </c>
      <c r="G142" s="43">
        <v>10.228999999999999</v>
      </c>
      <c r="H142" s="43">
        <v>17.354999999999997</v>
      </c>
    </row>
    <row r="143" spans="1:8" ht="15.75">
      <c r="A143" s="46">
        <v>43724</v>
      </c>
      <c r="B143" s="35"/>
      <c r="C143" s="41" t="s">
        <v>54</v>
      </c>
      <c r="D143" s="35"/>
      <c r="E143" s="43">
        <v>5.9329999999999998</v>
      </c>
      <c r="F143" s="43">
        <v>2.1019999999999999</v>
      </c>
      <c r="G143" s="43">
        <v>11.64</v>
      </c>
      <c r="H143" s="43">
        <v>19.675000000000001</v>
      </c>
    </row>
    <row r="144" spans="1:8" ht="15.75">
      <c r="A144" s="46">
        <v>43731</v>
      </c>
      <c r="B144" s="35"/>
      <c r="C144" s="41" t="s">
        <v>54</v>
      </c>
      <c r="D144" s="35"/>
      <c r="E144" s="43">
        <v>6.101</v>
      </c>
      <c r="F144" s="43">
        <v>2.327</v>
      </c>
      <c r="G144" s="43">
        <v>10.336</v>
      </c>
      <c r="H144" s="43">
        <v>18.764000000000003</v>
      </c>
    </row>
    <row r="145" spans="1:8" ht="15.75">
      <c r="A145" s="46">
        <v>43738</v>
      </c>
      <c r="B145" s="35"/>
      <c r="C145" s="41" t="s">
        <v>54</v>
      </c>
      <c r="D145" s="35"/>
      <c r="E145" s="43">
        <v>6.5880000000000001</v>
      </c>
      <c r="F145" s="43">
        <v>2.16</v>
      </c>
      <c r="G145" s="43">
        <v>11.362</v>
      </c>
      <c r="H145" s="43">
        <v>20.11</v>
      </c>
    </row>
    <row r="146" spans="1:8" ht="15.75">
      <c r="A146" s="46">
        <v>43745</v>
      </c>
      <c r="B146" s="35"/>
      <c r="C146" s="41" t="s">
        <v>55</v>
      </c>
      <c r="D146" s="35"/>
      <c r="E146" s="43">
        <v>5.6829999999999998</v>
      </c>
      <c r="F146" s="43">
        <v>2.2290000000000001</v>
      </c>
      <c r="G146" s="43">
        <v>12.58</v>
      </c>
      <c r="H146" s="43">
        <v>20.492000000000001</v>
      </c>
    </row>
    <row r="147" spans="1:8" ht="15.75">
      <c r="A147" s="46">
        <v>43752</v>
      </c>
      <c r="B147" s="35"/>
      <c r="C147" s="41" t="s">
        <v>55</v>
      </c>
      <c r="D147" s="35"/>
      <c r="E147" s="43">
        <v>7.1059999999999999</v>
      </c>
      <c r="F147" s="43">
        <v>1.6459999999999999</v>
      </c>
      <c r="G147" s="43">
        <v>12.771000000000001</v>
      </c>
      <c r="H147" s="43">
        <v>21.523000000000003</v>
      </c>
    </row>
    <row r="148" spans="1:8" ht="15.75">
      <c r="A148" s="46">
        <v>43759</v>
      </c>
      <c r="B148" s="35"/>
      <c r="C148" s="41" t="s">
        <v>55</v>
      </c>
      <c r="D148" s="35"/>
      <c r="E148" s="43">
        <v>6.7690000000000001</v>
      </c>
      <c r="F148" s="43">
        <v>2.718</v>
      </c>
      <c r="G148" s="43">
        <v>12.53</v>
      </c>
      <c r="H148" s="43">
        <v>22.016999999999999</v>
      </c>
    </row>
    <row r="149" spans="1:8" ht="15.75">
      <c r="A149" s="46">
        <v>43766</v>
      </c>
      <c r="B149" s="35"/>
      <c r="C149" s="41" t="s">
        <v>55</v>
      </c>
      <c r="D149" s="35"/>
      <c r="E149" s="43">
        <v>6.032</v>
      </c>
      <c r="F149" s="43">
        <v>2.0230000000000001</v>
      </c>
      <c r="G149" s="43">
        <v>14.551</v>
      </c>
      <c r="H149" s="43">
        <v>22.606000000000002</v>
      </c>
    </row>
    <row r="150" spans="1:8" ht="15.75">
      <c r="A150" s="46">
        <v>43773</v>
      </c>
      <c r="B150" s="35"/>
      <c r="C150" s="41" t="s">
        <v>56</v>
      </c>
      <c r="D150" s="35"/>
      <c r="E150" s="43">
        <v>5.923</v>
      </c>
      <c r="F150" s="43">
        <v>3.09</v>
      </c>
      <c r="G150" s="43">
        <v>14.329000000000001</v>
      </c>
      <c r="H150" s="43">
        <v>23.341999999999999</v>
      </c>
    </row>
    <row r="151" spans="1:8" ht="15.75">
      <c r="A151" s="46">
        <v>43780</v>
      </c>
      <c r="B151" s="35"/>
      <c r="C151" s="41" t="s">
        <v>56</v>
      </c>
      <c r="D151" s="35"/>
      <c r="E151" s="43">
        <v>5.601</v>
      </c>
      <c r="F151" s="43">
        <v>3.234</v>
      </c>
      <c r="G151" s="43">
        <v>14.016</v>
      </c>
      <c r="H151" s="43">
        <v>22.850999999999999</v>
      </c>
    </row>
    <row r="152" spans="1:8" ht="15.75">
      <c r="A152" s="46">
        <v>43787</v>
      </c>
      <c r="B152" s="35"/>
      <c r="C152" s="41" t="s">
        <v>56</v>
      </c>
      <c r="D152" s="35"/>
      <c r="E152" s="43">
        <v>6.1980000000000004</v>
      </c>
      <c r="F152" s="43">
        <v>3.5169999999999999</v>
      </c>
      <c r="G152" s="43">
        <v>15.425000000000001</v>
      </c>
      <c r="H152" s="43">
        <v>25.14</v>
      </c>
    </row>
    <row r="153" spans="1:8" ht="15.75">
      <c r="A153" s="46">
        <v>43794</v>
      </c>
      <c r="B153" s="35"/>
      <c r="C153" s="41" t="s">
        <v>56</v>
      </c>
      <c r="D153" s="35"/>
      <c r="E153" s="43">
        <v>4.9119999999999999</v>
      </c>
      <c r="F153" s="43">
        <v>3.02</v>
      </c>
      <c r="G153" s="43">
        <v>15.337999999999999</v>
      </c>
      <c r="H153" s="43">
        <v>23.27</v>
      </c>
    </row>
    <row r="154" spans="1:8" ht="15.75">
      <c r="A154" s="46">
        <v>43801</v>
      </c>
      <c r="B154" s="35"/>
      <c r="C154" s="41" t="s">
        <v>57</v>
      </c>
      <c r="D154" s="35"/>
      <c r="E154" s="43">
        <v>4.6580000000000004</v>
      </c>
      <c r="F154" s="43">
        <v>3.3730000000000002</v>
      </c>
      <c r="G154" s="43">
        <v>12.786</v>
      </c>
      <c r="H154" s="43">
        <v>20.817</v>
      </c>
    </row>
    <row r="155" spans="1:8" ht="15.75">
      <c r="A155" s="46">
        <v>43808</v>
      </c>
      <c r="B155" s="35"/>
      <c r="C155" s="41" t="s">
        <v>57</v>
      </c>
      <c r="D155" s="35"/>
      <c r="E155" s="43">
        <v>5.3769999999999998</v>
      </c>
      <c r="F155" s="43">
        <v>3.6949999999999998</v>
      </c>
      <c r="G155" s="43">
        <v>12.265000000000001</v>
      </c>
      <c r="H155" s="43">
        <v>21.337</v>
      </c>
    </row>
    <row r="156" spans="1:8" ht="15.75">
      <c r="A156" s="46">
        <v>43815</v>
      </c>
      <c r="B156" s="35"/>
      <c r="C156" s="41" t="s">
        <v>57</v>
      </c>
      <c r="D156" s="35"/>
      <c r="E156" s="43">
        <v>5.5620000000000003</v>
      </c>
      <c r="F156" s="43">
        <v>4.0270000000000001</v>
      </c>
      <c r="G156" s="43">
        <v>11.173999999999999</v>
      </c>
      <c r="H156" s="43">
        <v>20.762999999999998</v>
      </c>
    </row>
    <row r="157" spans="1:8" ht="15.75">
      <c r="A157" s="46">
        <v>43822</v>
      </c>
      <c r="B157" s="35"/>
      <c r="C157" s="41" t="s">
        <v>57</v>
      </c>
      <c r="D157" s="35"/>
      <c r="E157" s="43">
        <v>6.08</v>
      </c>
      <c r="F157" s="43">
        <v>4.93</v>
      </c>
      <c r="G157" s="43">
        <v>11.24</v>
      </c>
      <c r="H157" s="43">
        <v>22.25</v>
      </c>
    </row>
    <row r="158" spans="1:8" ht="15.75">
      <c r="A158" s="46">
        <v>43829</v>
      </c>
      <c r="B158" s="35"/>
      <c r="C158" s="41" t="s">
        <v>57</v>
      </c>
      <c r="D158" s="35"/>
      <c r="E158" s="43">
        <v>4.7649999999999997</v>
      </c>
      <c r="F158" s="43">
        <v>3.7240000000000002</v>
      </c>
      <c r="G158" s="43">
        <v>10.079000000000001</v>
      </c>
      <c r="H158" s="43">
        <v>18.568000000000001</v>
      </c>
    </row>
    <row r="159" spans="1:8" ht="15.75">
      <c r="A159" s="46">
        <v>43836</v>
      </c>
      <c r="B159" s="35"/>
      <c r="C159" s="41" t="s">
        <v>124</v>
      </c>
      <c r="D159" s="35"/>
      <c r="E159" s="43">
        <v>5.8860000000000001</v>
      </c>
      <c r="F159" s="43">
        <v>3.6640000000000001</v>
      </c>
      <c r="G159" s="43">
        <v>11.205</v>
      </c>
      <c r="H159" s="43">
        <v>20.755000000000003</v>
      </c>
    </row>
    <row r="160" spans="1:8" ht="15.75">
      <c r="A160" s="46">
        <v>43843</v>
      </c>
      <c r="B160" s="35"/>
      <c r="C160" s="41" t="s">
        <v>124</v>
      </c>
      <c r="D160" s="35"/>
      <c r="E160" s="43">
        <v>5.8460000000000001</v>
      </c>
      <c r="F160" s="43">
        <v>4.2949999999999999</v>
      </c>
      <c r="G160" s="43">
        <v>10.265000000000001</v>
      </c>
      <c r="H160" s="43">
        <v>20.405999999999999</v>
      </c>
    </row>
    <row r="161" spans="1:8" ht="15.75">
      <c r="A161" s="46">
        <v>43850</v>
      </c>
      <c r="B161" s="35"/>
      <c r="C161" s="41" t="s">
        <v>124</v>
      </c>
      <c r="D161" s="35"/>
      <c r="E161" s="43">
        <v>6.3479999999999999</v>
      </c>
      <c r="F161" s="43">
        <v>3.1589999999999998</v>
      </c>
      <c r="G161" s="43">
        <v>11.794</v>
      </c>
      <c r="H161" s="43">
        <v>21.301000000000002</v>
      </c>
    </row>
    <row r="162" spans="1:8" ht="15.75">
      <c r="A162" s="46">
        <v>43857</v>
      </c>
      <c r="B162" s="35"/>
      <c r="C162" s="41" t="s">
        <v>124</v>
      </c>
      <c r="D162" s="35"/>
      <c r="E162" s="43">
        <v>7.11</v>
      </c>
      <c r="F162" s="43">
        <v>4</v>
      </c>
      <c r="G162" s="43">
        <v>10.45</v>
      </c>
      <c r="H162" s="43">
        <v>21.56</v>
      </c>
    </row>
    <row r="163" spans="1:8" ht="15.75">
      <c r="A163" s="46">
        <v>43864</v>
      </c>
      <c r="B163" s="35"/>
      <c r="C163" s="41" t="s">
        <v>125</v>
      </c>
      <c r="D163" s="35"/>
      <c r="E163" s="43">
        <v>7.3319999999999999</v>
      </c>
      <c r="F163" s="43">
        <v>4.0579999999999998</v>
      </c>
      <c r="G163" s="43">
        <v>12.862</v>
      </c>
      <c r="H163" s="43">
        <v>24.252000000000002</v>
      </c>
    </row>
    <row r="164" spans="1:8" ht="15.75">
      <c r="A164" s="46">
        <v>43871</v>
      </c>
      <c r="B164" s="35"/>
      <c r="C164" s="41" t="s">
        <v>125</v>
      </c>
      <c r="D164" s="35"/>
      <c r="E164" s="43">
        <v>7.9749999999999996</v>
      </c>
      <c r="F164" s="43">
        <v>2.9489999999999998</v>
      </c>
      <c r="G164" s="43">
        <v>11.88</v>
      </c>
      <c r="H164" s="43">
        <v>22.804000000000002</v>
      </c>
    </row>
    <row r="165" spans="1:8" ht="15.75">
      <c r="A165" s="46">
        <v>43878</v>
      </c>
      <c r="B165" s="35"/>
      <c r="C165" s="41" t="s">
        <v>125</v>
      </c>
      <c r="D165" s="35"/>
      <c r="E165" s="43">
        <v>7.343</v>
      </c>
      <c r="F165" s="43">
        <v>2.6589999999999998</v>
      </c>
      <c r="G165" s="43">
        <v>12.954000000000001</v>
      </c>
      <c r="H165" s="43">
        <v>22.956</v>
      </c>
    </row>
    <row r="166" spans="1:8" ht="15.75">
      <c r="A166" s="46">
        <v>43885</v>
      </c>
      <c r="B166" s="35"/>
      <c r="C166" s="41" t="s">
        <v>125</v>
      </c>
      <c r="D166" s="35"/>
      <c r="E166" s="43">
        <v>7.4109999999999996</v>
      </c>
      <c r="F166" s="43">
        <v>3.4020000000000001</v>
      </c>
      <c r="G166" s="43">
        <v>15.167</v>
      </c>
      <c r="H166" s="43">
        <v>25.979999999999997</v>
      </c>
    </row>
    <row r="167" spans="1:8" ht="15.75">
      <c r="A167" s="46">
        <v>43892</v>
      </c>
      <c r="B167" s="35"/>
      <c r="C167" s="41" t="s">
        <v>126</v>
      </c>
      <c r="D167" s="35"/>
      <c r="E167" s="43">
        <v>7.6219999999999999</v>
      </c>
      <c r="F167" s="43">
        <v>1.962</v>
      </c>
      <c r="G167" s="43">
        <v>13.555999999999999</v>
      </c>
      <c r="H167" s="43">
        <v>23.14</v>
      </c>
    </row>
    <row r="168" spans="1:8" ht="15.75">
      <c r="A168" s="46">
        <v>43899</v>
      </c>
      <c r="B168" s="35"/>
      <c r="C168" s="41" t="s">
        <v>126</v>
      </c>
      <c r="D168" s="35"/>
      <c r="E168" s="43">
        <v>6.78</v>
      </c>
      <c r="F168" s="43">
        <v>2.508</v>
      </c>
      <c r="G168" s="43">
        <v>12.315</v>
      </c>
      <c r="H168" s="43">
        <v>21.603000000000002</v>
      </c>
    </row>
    <row r="169" spans="1:8" ht="15.75">
      <c r="A169" s="46">
        <v>43906</v>
      </c>
      <c r="B169" s="35"/>
      <c r="C169" s="41" t="s">
        <v>126</v>
      </c>
      <c r="D169" s="35"/>
      <c r="E169" s="43">
        <v>7.0650000000000004</v>
      </c>
      <c r="F169" s="43">
        <v>3.7109999999999999</v>
      </c>
      <c r="G169" s="43">
        <v>13.166</v>
      </c>
      <c r="H169" s="43">
        <v>23.942</v>
      </c>
    </row>
    <row r="170" spans="1:8" ht="15.75">
      <c r="A170" s="46">
        <v>43913</v>
      </c>
      <c r="B170" s="35"/>
      <c r="C170" s="41" t="s">
        <v>126</v>
      </c>
      <c r="D170" s="35"/>
      <c r="E170" s="43">
        <v>6.0069999999999997</v>
      </c>
      <c r="F170" s="43">
        <v>1.859</v>
      </c>
      <c r="G170" s="43">
        <v>13.314</v>
      </c>
      <c r="H170" s="43">
        <v>21.18</v>
      </c>
    </row>
    <row r="171" spans="1:8" ht="15.75">
      <c r="A171" s="46">
        <v>43920</v>
      </c>
      <c r="B171" s="35"/>
      <c r="C171" s="41" t="s">
        <v>126</v>
      </c>
      <c r="D171" s="35"/>
      <c r="E171" s="43">
        <v>6.1070000000000002</v>
      </c>
      <c r="F171" s="43">
        <v>2.3039999999999998</v>
      </c>
      <c r="G171" s="43">
        <v>14.486000000000001</v>
      </c>
      <c r="H171" s="43">
        <v>22.896999999999998</v>
      </c>
    </row>
    <row r="172" spans="1:8" ht="15.75">
      <c r="A172" s="46">
        <v>43927</v>
      </c>
      <c r="B172" s="35"/>
      <c r="C172" s="41" t="s">
        <v>127</v>
      </c>
      <c r="D172" s="35"/>
      <c r="E172" s="43">
        <v>5.726</v>
      </c>
      <c r="F172" s="43">
        <v>2.5299999999999998</v>
      </c>
      <c r="G172" s="43">
        <v>15.445</v>
      </c>
      <c r="H172" s="43">
        <v>23.701000000000001</v>
      </c>
    </row>
    <row r="173" spans="1:8" ht="15.75">
      <c r="A173" s="46">
        <v>43934</v>
      </c>
      <c r="B173" s="35"/>
      <c r="C173" s="41" t="s">
        <v>127</v>
      </c>
      <c r="D173" s="35"/>
      <c r="E173" s="43">
        <v>6.94</v>
      </c>
      <c r="F173" s="43">
        <v>2.919</v>
      </c>
      <c r="G173" s="43">
        <v>15.093999999999999</v>
      </c>
      <c r="H173" s="43">
        <v>24.952999999999999</v>
      </c>
    </row>
    <row r="174" spans="1:8" ht="15.75">
      <c r="A174" s="46">
        <v>43941</v>
      </c>
      <c r="B174" s="35"/>
      <c r="C174" s="41" t="s">
        <v>127</v>
      </c>
      <c r="D174" s="35"/>
      <c r="E174" s="43">
        <v>6.0369999999999999</v>
      </c>
      <c r="F174" s="43">
        <v>3.5529999999999999</v>
      </c>
      <c r="G174" s="43">
        <v>13.638</v>
      </c>
      <c r="H174" s="43">
        <v>23.228000000000002</v>
      </c>
    </row>
    <row r="175" spans="1:8" ht="15.75">
      <c r="A175" s="46">
        <v>43948</v>
      </c>
      <c r="B175" s="35"/>
      <c r="C175" s="41" t="s">
        <v>127</v>
      </c>
      <c r="D175" s="35"/>
      <c r="E175" s="43">
        <v>7.4660000000000002</v>
      </c>
      <c r="F175" s="43">
        <v>4.1210000000000004</v>
      </c>
      <c r="G175" s="43">
        <v>13.063000000000001</v>
      </c>
      <c r="H175" s="43">
        <v>24.65</v>
      </c>
    </row>
    <row r="176" spans="1:8" ht="15.75">
      <c r="A176" s="46">
        <v>43955</v>
      </c>
      <c r="B176" s="35"/>
      <c r="C176" s="41" t="s">
        <v>128</v>
      </c>
      <c r="D176" s="35"/>
      <c r="E176" s="43">
        <v>6.7160000000000002</v>
      </c>
      <c r="F176" s="43">
        <v>4.8550000000000004</v>
      </c>
      <c r="G176" s="43">
        <v>14.621</v>
      </c>
      <c r="H176" s="43">
        <v>26.192</v>
      </c>
    </row>
    <row r="177" spans="1:8" ht="15.75">
      <c r="A177" s="46">
        <v>43962</v>
      </c>
      <c r="B177" s="35"/>
      <c r="C177" s="41" t="s">
        <v>128</v>
      </c>
      <c r="D177" s="35"/>
      <c r="E177" s="43">
        <v>7.4219999999999997</v>
      </c>
      <c r="F177" s="43">
        <v>5.4660000000000002</v>
      </c>
      <c r="G177" s="43">
        <v>14.911</v>
      </c>
      <c r="H177" s="43">
        <v>27.798999999999999</v>
      </c>
    </row>
    <row r="178" spans="1:8" ht="15.75">
      <c r="A178" s="46">
        <v>43969</v>
      </c>
      <c r="B178" s="35"/>
      <c r="C178" s="41" t="s">
        <v>128</v>
      </c>
      <c r="D178" s="35"/>
      <c r="E178" s="43">
        <v>8.2360000000000007</v>
      </c>
      <c r="F178" s="43">
        <v>5.5730000000000004</v>
      </c>
      <c r="G178" s="43">
        <v>16.452999999999999</v>
      </c>
      <c r="H178" s="43">
        <v>30.262</v>
      </c>
    </row>
    <row r="179" spans="1:8" ht="15.75">
      <c r="A179" s="46">
        <v>43976</v>
      </c>
      <c r="B179" s="35"/>
      <c r="C179" s="41" t="s">
        <v>128</v>
      </c>
      <c r="D179" s="35"/>
      <c r="E179" s="43">
        <v>7.9509999999999996</v>
      </c>
      <c r="F179" s="43">
        <v>5.8689999999999998</v>
      </c>
      <c r="G179" s="43">
        <v>15.000999999999999</v>
      </c>
      <c r="H179" s="43">
        <v>28.820999999999998</v>
      </c>
    </row>
    <row r="180" spans="1:8" ht="15.75">
      <c r="A180" s="46">
        <v>43983</v>
      </c>
      <c r="B180" s="35"/>
      <c r="C180" s="41" t="s">
        <v>129</v>
      </c>
      <c r="D180" s="35"/>
      <c r="E180" s="43">
        <v>8.5489999999999995</v>
      </c>
      <c r="F180" s="43">
        <v>5.9969999999999999</v>
      </c>
      <c r="G180" s="43">
        <v>16.164000000000001</v>
      </c>
      <c r="H180" s="43">
        <v>30.71</v>
      </c>
    </row>
    <row r="181" spans="1:8" ht="15.75">
      <c r="A181" s="46">
        <v>43990</v>
      </c>
      <c r="B181" s="35"/>
      <c r="C181" s="41" t="s">
        <v>129</v>
      </c>
      <c r="D181" s="35"/>
      <c r="E181" s="43">
        <v>8.3179999999999996</v>
      </c>
      <c r="F181" s="43">
        <v>5.0140000000000002</v>
      </c>
      <c r="G181" s="43">
        <v>17.167999999999999</v>
      </c>
      <c r="H181" s="43">
        <v>30.5</v>
      </c>
    </row>
    <row r="182" spans="1:8" ht="15.75">
      <c r="A182" s="46">
        <v>43997</v>
      </c>
      <c r="B182" s="35"/>
      <c r="C182" s="41" t="s">
        <v>129</v>
      </c>
      <c r="D182" s="35"/>
      <c r="E182" s="43">
        <v>7.4870000000000001</v>
      </c>
      <c r="F182" s="43">
        <v>5.5359999999999996</v>
      </c>
      <c r="G182" s="43">
        <v>17.09</v>
      </c>
      <c r="H182" s="43">
        <v>30.113</v>
      </c>
    </row>
    <row r="183" spans="1:8" ht="15.75">
      <c r="A183" s="46">
        <v>44004</v>
      </c>
      <c r="B183" s="35"/>
      <c r="C183" s="41" t="s">
        <v>129</v>
      </c>
      <c r="D183" s="35"/>
      <c r="E183" s="43">
        <v>8.2439999999999998</v>
      </c>
      <c r="F183" s="43">
        <v>5.0730000000000004</v>
      </c>
      <c r="G183" s="43">
        <v>16.901</v>
      </c>
      <c r="H183" s="43">
        <v>30.218</v>
      </c>
    </row>
    <row r="184" spans="1:8" ht="15.75">
      <c r="A184" s="46">
        <v>44011</v>
      </c>
      <c r="B184" s="35"/>
      <c r="C184" s="41" t="s">
        <v>129</v>
      </c>
      <c r="D184" s="35"/>
      <c r="E184" s="43">
        <v>7.9189999999999996</v>
      </c>
      <c r="F184" s="43">
        <v>4.9020000000000001</v>
      </c>
      <c r="G184" s="43">
        <v>16.474</v>
      </c>
      <c r="H184" s="43">
        <v>29.295000000000002</v>
      </c>
    </row>
    <row r="185" spans="1:8" ht="15.75">
      <c r="A185" s="46">
        <v>44018</v>
      </c>
      <c r="B185" s="35"/>
      <c r="C185" s="41" t="s">
        <v>130</v>
      </c>
      <c r="D185" s="35"/>
      <c r="E185" s="43">
        <v>7.2389999999999999</v>
      </c>
      <c r="F185" s="43">
        <v>3.8570000000000002</v>
      </c>
      <c r="G185" s="43">
        <v>16.265000000000001</v>
      </c>
      <c r="H185" s="43">
        <v>27.361000000000001</v>
      </c>
    </row>
    <row r="186" spans="1:8" ht="15.75">
      <c r="A186" s="46">
        <v>44025</v>
      </c>
      <c r="B186" s="35"/>
      <c r="C186" s="41" t="s">
        <v>130</v>
      </c>
      <c r="D186" s="35"/>
      <c r="E186" s="43">
        <v>6.2670000000000003</v>
      </c>
      <c r="F186" s="43">
        <v>4.3140000000000001</v>
      </c>
      <c r="G186" s="43">
        <v>16.035</v>
      </c>
      <c r="H186" s="43">
        <v>26.616</v>
      </c>
    </row>
    <row r="187" spans="1:8" ht="15.75">
      <c r="A187" s="46">
        <v>44032</v>
      </c>
      <c r="B187" s="35"/>
      <c r="C187" s="41" t="s">
        <v>130</v>
      </c>
      <c r="D187" s="35"/>
      <c r="E187" s="43">
        <v>7.3109999999999999</v>
      </c>
      <c r="F187" s="43">
        <v>3.9409999999999998</v>
      </c>
      <c r="G187" s="43">
        <v>14.09</v>
      </c>
      <c r="H187" s="43">
        <v>25.341999999999999</v>
      </c>
    </row>
    <row r="188" spans="1:8" ht="15.75">
      <c r="A188" s="46">
        <v>44039</v>
      </c>
      <c r="B188" s="35"/>
      <c r="C188" s="41" t="s">
        <v>130</v>
      </c>
      <c r="D188" s="35"/>
      <c r="E188" s="43">
        <v>6.7649999999999997</v>
      </c>
      <c r="F188" s="43">
        <v>4.3899999999999997</v>
      </c>
      <c r="G188" s="43">
        <v>14.558999999999999</v>
      </c>
      <c r="H188" s="43">
        <v>25.713999999999999</v>
      </c>
    </row>
    <row r="189" spans="1:8" ht="15.75">
      <c r="A189" s="46">
        <v>44046</v>
      </c>
      <c r="B189" s="35"/>
      <c r="C189" s="41" t="s">
        <v>131</v>
      </c>
      <c r="D189" s="35"/>
      <c r="E189" s="43">
        <v>7.2830000000000004</v>
      </c>
      <c r="F189" s="43">
        <v>3.552</v>
      </c>
      <c r="G189" s="43">
        <v>14.175000000000001</v>
      </c>
      <c r="H189" s="43">
        <v>25.01</v>
      </c>
    </row>
    <row r="190" spans="1:8" ht="15.75">
      <c r="A190" s="46">
        <v>44053</v>
      </c>
      <c r="B190" s="35"/>
      <c r="C190" s="41" t="s">
        <v>131</v>
      </c>
      <c r="D190" s="35"/>
      <c r="E190" s="43">
        <v>6.915</v>
      </c>
      <c r="F190" s="43">
        <v>3.5230000000000001</v>
      </c>
      <c r="G190" s="43">
        <v>13.795</v>
      </c>
      <c r="H190" s="43">
        <v>24.233000000000001</v>
      </c>
    </row>
    <row r="191" spans="1:8" ht="15.75">
      <c r="A191" s="46">
        <v>44060</v>
      </c>
      <c r="B191" s="35"/>
      <c r="C191" s="41" t="s">
        <v>131</v>
      </c>
      <c r="D191" s="35"/>
      <c r="E191" s="43">
        <v>6.8940000000000001</v>
      </c>
      <c r="F191" s="43">
        <v>3.3889999999999998</v>
      </c>
      <c r="G191" s="43">
        <v>13.750999999999999</v>
      </c>
      <c r="H191" s="43">
        <v>24.033999999999999</v>
      </c>
    </row>
    <row r="192" spans="1:8" ht="15.75">
      <c r="A192" s="46">
        <v>44067</v>
      </c>
      <c r="B192" s="35"/>
      <c r="C192" s="41" t="s">
        <v>131</v>
      </c>
      <c r="D192" s="35"/>
      <c r="E192" s="43">
        <v>7.0590000000000002</v>
      </c>
      <c r="F192" s="43">
        <v>4.1360000000000001</v>
      </c>
      <c r="G192" s="43">
        <v>15.486000000000001</v>
      </c>
      <c r="H192" s="43">
        <v>26.681000000000001</v>
      </c>
    </row>
    <row r="193" spans="1:8" ht="15.75">
      <c r="A193" s="46">
        <v>44074</v>
      </c>
      <c r="B193" s="35"/>
      <c r="C193" s="41" t="s">
        <v>131</v>
      </c>
      <c r="D193" s="35"/>
      <c r="E193" s="43">
        <v>7.5659999999999998</v>
      </c>
      <c r="F193" s="43">
        <v>4.24</v>
      </c>
      <c r="G193" s="43">
        <v>13.138</v>
      </c>
      <c r="H193" s="43">
        <v>24.944000000000003</v>
      </c>
    </row>
    <row r="194" spans="1:8" ht="15.75">
      <c r="A194" s="46">
        <v>44081</v>
      </c>
      <c r="B194" s="35"/>
      <c r="C194" s="41" t="s">
        <v>132</v>
      </c>
      <c r="D194" s="35"/>
      <c r="E194" s="43">
        <v>6.1689999999999996</v>
      </c>
      <c r="F194" s="43">
        <v>3.8050000000000002</v>
      </c>
      <c r="G194" s="43">
        <v>13.342000000000001</v>
      </c>
      <c r="H194" s="43">
        <v>23.316000000000003</v>
      </c>
    </row>
    <row r="195" spans="1:8" ht="15.75">
      <c r="A195" s="46">
        <v>44088</v>
      </c>
      <c r="B195" s="35"/>
      <c r="C195" s="41" t="s">
        <v>132</v>
      </c>
      <c r="D195" s="35"/>
      <c r="E195" s="43">
        <v>6.8959999999999999</v>
      </c>
      <c r="F195" s="43">
        <v>3.7930000000000001</v>
      </c>
      <c r="G195" s="43">
        <v>12.552</v>
      </c>
      <c r="H195" s="43">
        <v>23.241</v>
      </c>
    </row>
    <row r="196" spans="1:8" ht="15.75">
      <c r="A196" s="46">
        <v>44095</v>
      </c>
      <c r="B196" s="35"/>
      <c r="C196" s="41" t="s">
        <v>132</v>
      </c>
      <c r="D196" s="35"/>
      <c r="E196" s="43">
        <v>6.6580000000000004</v>
      </c>
      <c r="F196" s="43">
        <v>4.7060000000000004</v>
      </c>
      <c r="G196" s="43">
        <v>10.058</v>
      </c>
      <c r="H196" s="43">
        <v>21.422000000000001</v>
      </c>
    </row>
    <row r="197" spans="1:8" ht="15.75">
      <c r="A197" s="46">
        <v>44102</v>
      </c>
      <c r="B197" s="35"/>
      <c r="C197" s="41" t="s">
        <v>132</v>
      </c>
      <c r="D197" s="35"/>
      <c r="E197" s="47">
        <v>6.5010000000000003</v>
      </c>
      <c r="F197" s="47">
        <v>4.335</v>
      </c>
      <c r="G197" s="47">
        <v>10.125</v>
      </c>
      <c r="H197" s="47">
        <v>20.960999999999999</v>
      </c>
    </row>
    <row r="198" spans="1:8" ht="15.75">
      <c r="A198" s="46">
        <v>44109</v>
      </c>
      <c r="B198" s="35"/>
      <c r="C198" s="41" t="s">
        <v>133</v>
      </c>
      <c r="D198" s="35"/>
      <c r="E198" s="47">
        <v>6.2779999999999996</v>
      </c>
      <c r="F198" s="47">
        <v>3.863</v>
      </c>
      <c r="G198" s="47">
        <v>10.557</v>
      </c>
      <c r="H198" s="47">
        <v>20.698</v>
      </c>
    </row>
    <row r="199" spans="1:8" ht="15.75">
      <c r="A199" s="46">
        <v>44116</v>
      </c>
      <c r="B199" s="35"/>
      <c r="C199" s="41" t="s">
        <v>133</v>
      </c>
      <c r="D199" s="35"/>
      <c r="E199" s="47">
        <v>6.2859999999999996</v>
      </c>
      <c r="F199" s="47">
        <v>4.4349999999999996</v>
      </c>
      <c r="G199" s="47">
        <v>8.9649999999999999</v>
      </c>
      <c r="H199" s="47">
        <v>19.686</v>
      </c>
    </row>
    <row r="200" spans="1:8" ht="15.75">
      <c r="A200" s="46">
        <v>44123</v>
      </c>
      <c r="B200" s="35"/>
      <c r="C200" s="41" t="s">
        <v>133</v>
      </c>
      <c r="D200" s="35"/>
      <c r="E200" s="43">
        <v>6.0449999999999999</v>
      </c>
      <c r="F200" s="43">
        <v>3.9329999999999998</v>
      </c>
      <c r="G200" s="43">
        <v>10.361000000000001</v>
      </c>
      <c r="H200" s="43">
        <v>20.338999999999999</v>
      </c>
    </row>
    <row r="201" spans="1:8" ht="15.75">
      <c r="A201" s="46">
        <v>44130</v>
      </c>
      <c r="B201" s="35"/>
      <c r="C201" s="41" t="s">
        <v>133</v>
      </c>
      <c r="D201" s="35"/>
      <c r="E201" s="47">
        <v>4.1980000000000004</v>
      </c>
      <c r="F201" s="47">
        <v>4.32</v>
      </c>
      <c r="G201" s="47">
        <v>9.9469999999999992</v>
      </c>
      <c r="H201" s="47">
        <v>18.465</v>
      </c>
    </row>
    <row r="202" spans="1:8" ht="15.75">
      <c r="A202" s="46">
        <v>44137</v>
      </c>
      <c r="B202" s="35"/>
      <c r="C202" s="41" t="s">
        <v>134</v>
      </c>
      <c r="D202" s="35"/>
      <c r="E202" s="47">
        <v>5.3029999999999999</v>
      </c>
      <c r="F202" s="47">
        <v>5.4470000000000001</v>
      </c>
      <c r="G202" s="47">
        <v>9.4930000000000003</v>
      </c>
      <c r="H202" s="47">
        <v>20.243000000000002</v>
      </c>
    </row>
    <row r="203" spans="1:8" ht="15.75">
      <c r="A203" s="46">
        <v>44144</v>
      </c>
      <c r="B203" s="35"/>
      <c r="C203" s="41" t="s">
        <v>134</v>
      </c>
      <c r="D203" s="35"/>
      <c r="E203" s="47">
        <v>5.3739999999999997</v>
      </c>
      <c r="F203" s="47">
        <v>5.3559999999999999</v>
      </c>
      <c r="G203" s="47">
        <v>8.9410000000000007</v>
      </c>
      <c r="H203" s="47">
        <v>19.670999999999999</v>
      </c>
    </row>
    <row r="204" spans="1:8" ht="15.75">
      <c r="A204" s="46">
        <v>44151</v>
      </c>
      <c r="B204" s="35"/>
      <c r="C204" s="41" t="s">
        <v>134</v>
      </c>
      <c r="D204" s="35"/>
      <c r="E204" s="47">
        <v>6.3070000000000004</v>
      </c>
      <c r="F204" s="47">
        <v>5.9630000000000001</v>
      </c>
      <c r="G204" s="47">
        <v>8.1660000000000004</v>
      </c>
      <c r="H204" s="47">
        <v>20.436</v>
      </c>
    </row>
    <row r="205" spans="1:8" ht="15.75">
      <c r="A205" s="46">
        <v>44158</v>
      </c>
      <c r="B205" s="35"/>
      <c r="C205" s="41" t="s">
        <v>134</v>
      </c>
      <c r="D205" s="35"/>
      <c r="E205" s="47">
        <v>6.6920000000000002</v>
      </c>
      <c r="F205" s="47">
        <v>6.1609999999999996</v>
      </c>
      <c r="G205" s="47">
        <v>7.2709999999999999</v>
      </c>
      <c r="H205" s="47">
        <v>20.123999999999999</v>
      </c>
    </row>
    <row r="206" spans="1:8" ht="15.75">
      <c r="A206" s="46">
        <v>44165</v>
      </c>
      <c r="B206" s="35"/>
      <c r="C206" s="41" t="s">
        <v>134</v>
      </c>
      <c r="D206" s="35"/>
      <c r="E206" s="47">
        <v>6.601</v>
      </c>
      <c r="F206" s="47">
        <v>5.375</v>
      </c>
      <c r="G206" s="47">
        <v>8.6150000000000002</v>
      </c>
      <c r="H206" s="47">
        <v>20.591000000000001</v>
      </c>
    </row>
    <row r="207" spans="1:8" ht="15.75">
      <c r="A207" s="46">
        <v>44172</v>
      </c>
      <c r="B207" s="35"/>
      <c r="C207" s="41" t="s">
        <v>135</v>
      </c>
      <c r="D207" s="35"/>
      <c r="E207" s="47">
        <v>6.8179999999999996</v>
      </c>
      <c r="F207" s="47">
        <v>6.0629999999999997</v>
      </c>
      <c r="G207" s="47">
        <v>10.207000000000001</v>
      </c>
      <c r="H207" s="47">
        <v>23.088000000000001</v>
      </c>
    </row>
    <row r="208" spans="1:8" ht="15.75">
      <c r="A208" s="46">
        <v>44179</v>
      </c>
      <c r="B208" s="35"/>
      <c r="C208" s="41" t="s">
        <v>135</v>
      </c>
      <c r="D208" s="35"/>
      <c r="E208" s="47">
        <v>7.2569999999999997</v>
      </c>
      <c r="F208" s="47">
        <v>6.0540000000000003</v>
      </c>
      <c r="G208" s="47">
        <v>11.327</v>
      </c>
      <c r="H208" s="47">
        <v>24.637999999999998</v>
      </c>
    </row>
    <row r="209" spans="1:8" ht="15.75">
      <c r="A209" s="46">
        <v>44186</v>
      </c>
      <c r="B209" s="35"/>
      <c r="C209" s="41" t="s">
        <v>135</v>
      </c>
      <c r="D209" s="35"/>
      <c r="E209" s="47">
        <v>7.0549999999999997</v>
      </c>
      <c r="F209" s="47">
        <v>5.4779999999999998</v>
      </c>
      <c r="G209" s="47">
        <v>11.114999999999998</v>
      </c>
      <c r="H209" s="47">
        <v>23.648</v>
      </c>
    </row>
    <row r="210" spans="1:8" ht="15.75">
      <c r="A210" s="46">
        <v>44193</v>
      </c>
      <c r="B210" s="35"/>
      <c r="C210" s="41" t="s">
        <v>135</v>
      </c>
      <c r="D210" s="35"/>
      <c r="E210" s="47">
        <v>7.35</v>
      </c>
      <c r="F210" s="47">
        <v>5.0289999999999999</v>
      </c>
      <c r="G210" s="47">
        <v>11.215999999999999</v>
      </c>
      <c r="H210" s="47">
        <v>23.594999999999999</v>
      </c>
    </row>
    <row r="211" spans="1:8" ht="15.75">
      <c r="A211" s="46">
        <v>44200</v>
      </c>
      <c r="B211" s="35"/>
      <c r="C211" s="41" t="s">
        <v>58</v>
      </c>
      <c r="D211" s="35"/>
      <c r="E211" s="47">
        <v>7.3</v>
      </c>
      <c r="F211" s="47">
        <v>4.47</v>
      </c>
      <c r="G211" s="47">
        <v>11.601000000000001</v>
      </c>
      <c r="H211" s="47">
        <v>23.371000000000002</v>
      </c>
    </row>
    <row r="212" spans="1:8" ht="15.75">
      <c r="A212" s="46">
        <v>44207</v>
      </c>
      <c r="B212" s="35"/>
      <c r="C212" s="41" t="s">
        <v>58</v>
      </c>
      <c r="D212" s="35"/>
      <c r="E212" s="47">
        <v>7.4320000000000004</v>
      </c>
      <c r="F212" s="47">
        <v>4.4000000000000004</v>
      </c>
      <c r="G212" s="47">
        <v>10.38</v>
      </c>
      <c r="H212" s="47">
        <v>22.212000000000003</v>
      </c>
    </row>
    <row r="213" spans="1:8" ht="15.75">
      <c r="A213" s="46">
        <v>44214</v>
      </c>
      <c r="B213" s="35"/>
      <c r="C213" s="41" t="s">
        <v>58</v>
      </c>
      <c r="D213" s="35"/>
      <c r="E213" s="47">
        <v>6.8710000000000004</v>
      </c>
      <c r="F213" s="47">
        <v>3.879</v>
      </c>
      <c r="G213" s="47">
        <v>11.398999999999999</v>
      </c>
      <c r="H213" s="47">
        <v>22.149000000000001</v>
      </c>
    </row>
    <row r="214" spans="1:8" ht="15.75">
      <c r="A214" s="46">
        <v>44221</v>
      </c>
      <c r="B214" s="35"/>
      <c r="C214" s="41" t="s">
        <v>58</v>
      </c>
      <c r="D214" s="35"/>
      <c r="E214" s="47">
        <v>7.2640000000000002</v>
      </c>
      <c r="F214" s="47">
        <v>4.5</v>
      </c>
      <c r="G214" s="47">
        <v>9.9949999999999992</v>
      </c>
      <c r="H214" s="47">
        <v>21.759</v>
      </c>
    </row>
    <row r="215" spans="1:8" ht="15.75">
      <c r="A215" s="46">
        <v>44228</v>
      </c>
      <c r="B215" s="35"/>
      <c r="C215" s="41" t="s">
        <v>59</v>
      </c>
      <c r="D215" s="35"/>
      <c r="E215" s="47">
        <v>7.3310000000000004</v>
      </c>
      <c r="F215" s="47">
        <v>5.1710000000000003</v>
      </c>
      <c r="G215" s="47">
        <v>10.78</v>
      </c>
      <c r="H215" s="47">
        <v>23.282</v>
      </c>
    </row>
    <row r="216" spans="1:8" ht="15.75">
      <c r="A216" s="46">
        <v>44235</v>
      </c>
      <c r="B216" s="35"/>
      <c r="C216" s="41" t="s">
        <v>59</v>
      </c>
      <c r="D216" s="35"/>
      <c r="E216" s="47">
        <v>6.9930000000000003</v>
      </c>
      <c r="F216" s="47">
        <v>4.4039999999999999</v>
      </c>
      <c r="G216" s="47">
        <v>9.7859999999999996</v>
      </c>
      <c r="H216" s="47">
        <v>21.183</v>
      </c>
    </row>
    <row r="217" spans="1:8" ht="15.75">
      <c r="A217" s="46">
        <v>44242</v>
      </c>
      <c r="B217" s="35"/>
      <c r="C217" s="41" t="s">
        <v>59</v>
      </c>
      <c r="D217" s="35"/>
      <c r="E217" s="47">
        <v>7.2009999999999996</v>
      </c>
      <c r="F217" s="47">
        <v>4.1660000000000004</v>
      </c>
      <c r="G217" s="47">
        <v>9.4870000000000001</v>
      </c>
      <c r="H217" s="47">
        <v>20.853999999999999</v>
      </c>
    </row>
    <row r="218" spans="1:8" ht="15.75">
      <c r="A218" s="46">
        <v>44249</v>
      </c>
      <c r="B218" s="35"/>
      <c r="C218" s="41" t="s">
        <v>59</v>
      </c>
      <c r="D218" s="35"/>
      <c r="E218" s="47">
        <v>8.0950000000000006</v>
      </c>
      <c r="F218" s="47">
        <v>4.0670000000000002</v>
      </c>
      <c r="G218" s="47">
        <v>11.018000000000001</v>
      </c>
      <c r="H218" s="47">
        <v>23.18</v>
      </c>
    </row>
    <row r="219" spans="1:8" ht="15.75">
      <c r="A219" s="46">
        <v>44256</v>
      </c>
      <c r="B219" s="35"/>
      <c r="C219" s="41" t="s">
        <v>60</v>
      </c>
      <c r="D219" s="35"/>
      <c r="E219" s="47">
        <v>7.1429999999999998</v>
      </c>
      <c r="F219" s="47">
        <v>4.1230000000000002</v>
      </c>
      <c r="G219" s="47">
        <v>9.5719999999999992</v>
      </c>
      <c r="H219" s="47">
        <v>20.838000000000001</v>
      </c>
    </row>
    <row r="220" spans="1:8" ht="15.75">
      <c r="A220" s="46">
        <v>44263</v>
      </c>
      <c r="B220" s="35"/>
      <c r="C220" s="41" t="s">
        <v>60</v>
      </c>
      <c r="D220" s="35"/>
      <c r="E220" s="47">
        <v>6.62</v>
      </c>
      <c r="F220" s="47">
        <v>3.71</v>
      </c>
      <c r="G220" s="47">
        <v>7.6360000000000001</v>
      </c>
      <c r="H220" s="47">
        <v>17.966000000000001</v>
      </c>
    </row>
    <row r="221" spans="1:8" ht="15.75">
      <c r="A221" s="46">
        <v>44270</v>
      </c>
      <c r="B221" s="35"/>
      <c r="C221" s="41" t="s">
        <v>60</v>
      </c>
      <c r="D221" s="35"/>
      <c r="E221" s="47">
        <v>7.6520000000000001</v>
      </c>
      <c r="F221" s="47">
        <v>3.4609999999999999</v>
      </c>
      <c r="G221" s="47">
        <v>8.1039999999999992</v>
      </c>
      <c r="H221" s="47">
        <v>19.216999999999999</v>
      </c>
    </row>
    <row r="222" spans="1:8" ht="15.75">
      <c r="A222" s="46">
        <v>44277</v>
      </c>
      <c r="B222" s="35"/>
      <c r="C222" s="41" t="s">
        <v>60</v>
      </c>
      <c r="D222" s="35"/>
      <c r="E222" s="47">
        <v>6.9130000000000003</v>
      </c>
      <c r="F222" s="47">
        <v>3.6549999999999998</v>
      </c>
      <c r="G222" s="47">
        <v>7.1150000000000002</v>
      </c>
      <c r="H222" s="47">
        <v>17.683</v>
      </c>
    </row>
    <row r="223" spans="1:8" ht="15.75">
      <c r="A223" s="46">
        <v>44284</v>
      </c>
      <c r="B223" s="35"/>
      <c r="C223" s="41" t="s">
        <v>60</v>
      </c>
      <c r="D223" s="35"/>
      <c r="E223" s="47">
        <v>7.5279999999999996</v>
      </c>
      <c r="F223" s="47">
        <v>3.5230000000000001</v>
      </c>
      <c r="G223" s="47">
        <v>8.2360000000000007</v>
      </c>
      <c r="H223" s="47">
        <v>19.286999999999999</v>
      </c>
    </row>
    <row r="224" spans="1:8" ht="15.75">
      <c r="A224" s="46">
        <v>44291</v>
      </c>
      <c r="B224" s="35"/>
      <c r="C224" s="41" t="s">
        <v>61</v>
      </c>
      <c r="D224" s="35"/>
      <c r="E224" s="47">
        <v>6.2110000000000003</v>
      </c>
      <c r="F224" s="47">
        <v>3.3479999999999999</v>
      </c>
      <c r="G224" s="47">
        <v>11.211</v>
      </c>
      <c r="H224" s="47">
        <v>20.770000000000003</v>
      </c>
    </row>
    <row r="225" spans="1:8" ht="15.75">
      <c r="A225" s="46">
        <v>44298</v>
      </c>
      <c r="B225" s="35"/>
      <c r="C225" s="41" t="s">
        <v>61</v>
      </c>
      <c r="D225" s="35"/>
      <c r="E225" s="47">
        <v>6.0110000000000001</v>
      </c>
      <c r="F225" s="47">
        <v>3.0819999999999999</v>
      </c>
      <c r="G225" s="47">
        <v>9.9939999999999998</v>
      </c>
      <c r="H225" s="47">
        <v>19.087</v>
      </c>
    </row>
    <row r="226" spans="1:8" ht="15.75">
      <c r="A226" s="46">
        <v>44305</v>
      </c>
      <c r="B226" s="35"/>
      <c r="C226" s="41" t="s">
        <v>61</v>
      </c>
      <c r="D226" s="35"/>
      <c r="E226" s="47">
        <v>5.4820000000000002</v>
      </c>
      <c r="F226" s="47">
        <v>3.2280000000000002</v>
      </c>
      <c r="G226" s="47">
        <v>12.946</v>
      </c>
      <c r="H226" s="47">
        <v>21.655999999999999</v>
      </c>
    </row>
    <row r="227" spans="1:8" ht="15.75">
      <c r="A227" s="46">
        <v>44312</v>
      </c>
      <c r="B227" s="35"/>
      <c r="C227" s="41" t="s">
        <v>61</v>
      </c>
      <c r="D227" s="35"/>
      <c r="E227" s="47">
        <v>5.2560000000000002</v>
      </c>
      <c r="F227" s="47">
        <v>2.9449999999999998</v>
      </c>
      <c r="G227" s="47">
        <v>15.074999999999999</v>
      </c>
      <c r="H227" s="47">
        <v>23.276</v>
      </c>
    </row>
    <row r="228" spans="1:8" ht="15.75">
      <c r="A228" s="46">
        <v>44319</v>
      </c>
      <c r="B228" s="35"/>
      <c r="C228" s="41" t="s">
        <v>62</v>
      </c>
      <c r="D228" s="35"/>
      <c r="E228" s="47">
        <v>5.3250000000000002</v>
      </c>
      <c r="F228" s="47">
        <v>3.8620000000000001</v>
      </c>
      <c r="G228" s="47">
        <v>14.853999999999999</v>
      </c>
      <c r="H228" s="47">
        <v>24.041</v>
      </c>
    </row>
    <row r="229" spans="1:8" ht="15.75">
      <c r="A229" s="46">
        <v>44326</v>
      </c>
      <c r="B229" s="35"/>
      <c r="C229" s="41" t="s">
        <v>62</v>
      </c>
      <c r="D229" s="35"/>
      <c r="E229" s="47">
        <v>5.0960000000000001</v>
      </c>
      <c r="F229" s="47">
        <v>4.0880000000000001</v>
      </c>
      <c r="G229" s="47">
        <v>13.05</v>
      </c>
      <c r="H229" s="47">
        <v>22.234000000000002</v>
      </c>
    </row>
    <row r="230" spans="1:8" ht="15.75">
      <c r="A230" s="46">
        <v>44333</v>
      </c>
      <c r="B230" s="35"/>
      <c r="C230" s="41" t="s">
        <v>62</v>
      </c>
      <c r="D230" s="35"/>
      <c r="E230" s="47">
        <v>6.1219999999999999</v>
      </c>
      <c r="F230" s="47">
        <v>3.738</v>
      </c>
      <c r="G230" s="47">
        <v>13.585000000000001</v>
      </c>
      <c r="H230" s="47">
        <v>23.445</v>
      </c>
    </row>
    <row r="231" spans="1:8" ht="15.75">
      <c r="A231" s="46">
        <v>44340</v>
      </c>
      <c r="B231" s="35"/>
      <c r="C231" s="41" t="s">
        <v>62</v>
      </c>
      <c r="D231" s="35"/>
      <c r="E231" s="47">
        <v>5.1269999999999998</v>
      </c>
      <c r="F231" s="47">
        <v>3.3929999999999998</v>
      </c>
      <c r="G231" s="47">
        <v>11.869</v>
      </c>
      <c r="H231" s="47">
        <v>20.388999999999999</v>
      </c>
    </row>
    <row r="232" spans="1:8" ht="15.75">
      <c r="A232" s="46">
        <v>44347</v>
      </c>
      <c r="B232" s="35"/>
      <c r="C232" s="41" t="s">
        <v>62</v>
      </c>
      <c r="D232" s="35"/>
      <c r="E232" s="47">
        <v>5.2249999999999996</v>
      </c>
      <c r="F232" s="47">
        <v>3.819</v>
      </c>
      <c r="G232" s="47">
        <v>14.65</v>
      </c>
      <c r="H232" s="47">
        <v>23.694000000000003</v>
      </c>
    </row>
    <row r="233" spans="1:8" ht="15.75">
      <c r="A233" s="46">
        <v>44354</v>
      </c>
      <c r="B233" s="35"/>
      <c r="C233" s="41" t="s">
        <v>63</v>
      </c>
      <c r="D233" s="35"/>
      <c r="E233" s="47">
        <v>4.9779999999999998</v>
      </c>
      <c r="F233" s="47">
        <v>3.484</v>
      </c>
      <c r="G233" s="47">
        <v>13.872999999999999</v>
      </c>
      <c r="H233" s="47">
        <v>22.335000000000001</v>
      </c>
    </row>
    <row r="234" spans="1:8" ht="15.75">
      <c r="A234" s="46">
        <v>44361</v>
      </c>
      <c r="B234" s="35"/>
      <c r="C234" s="41" t="s">
        <v>63</v>
      </c>
      <c r="D234" s="35"/>
      <c r="E234" s="47">
        <v>7.1150000000000002</v>
      </c>
      <c r="F234" s="47">
        <v>3.9929999999999999</v>
      </c>
      <c r="G234" s="47">
        <v>12.362</v>
      </c>
      <c r="H234" s="47">
        <v>23.47</v>
      </c>
    </row>
    <row r="235" spans="1:8" ht="15.75">
      <c r="A235" s="46">
        <v>44368</v>
      </c>
      <c r="B235" s="35"/>
      <c r="C235" s="41" t="s">
        <v>63</v>
      </c>
      <c r="D235" s="35"/>
      <c r="E235" s="47">
        <v>5.4269999999999996</v>
      </c>
      <c r="F235" s="47">
        <v>4.2560000000000002</v>
      </c>
      <c r="G235" s="47">
        <v>12.944000000000001</v>
      </c>
      <c r="H235" s="47">
        <v>22.627000000000002</v>
      </c>
    </row>
    <row r="236" spans="1:8" ht="15.75">
      <c r="A236" s="46">
        <v>44375</v>
      </c>
      <c r="B236" s="35"/>
      <c r="C236" s="41" t="s">
        <v>63</v>
      </c>
      <c r="D236" s="35"/>
      <c r="E236" s="47">
        <v>7.26</v>
      </c>
      <c r="F236" s="47">
        <v>3.9430000000000001</v>
      </c>
      <c r="G236" s="47">
        <v>11.861000000000001</v>
      </c>
      <c r="H236" s="47">
        <v>23.064</v>
      </c>
    </row>
    <row r="237" spans="1:8" ht="15.75">
      <c r="A237" s="46">
        <v>44382</v>
      </c>
      <c r="B237" s="35"/>
      <c r="C237" s="41" t="s">
        <v>64</v>
      </c>
      <c r="D237" s="35"/>
      <c r="E237" s="47">
        <v>6.4690000000000003</v>
      </c>
      <c r="F237" s="47">
        <v>3.6560000000000001</v>
      </c>
      <c r="G237" s="47">
        <v>11.051</v>
      </c>
      <c r="H237" s="47">
        <v>21.176000000000002</v>
      </c>
    </row>
    <row r="238" spans="1:8" ht="15.75">
      <c r="A238" s="46">
        <v>44389</v>
      </c>
      <c r="B238" s="35"/>
      <c r="C238" s="41" t="s">
        <v>64</v>
      </c>
      <c r="D238" s="35"/>
      <c r="E238" s="47">
        <v>6.202</v>
      </c>
      <c r="F238" s="47">
        <v>3.7269999999999999</v>
      </c>
      <c r="G238" s="47">
        <v>11.712</v>
      </c>
      <c r="H238" s="47">
        <v>21.640999999999998</v>
      </c>
    </row>
    <row r="239" spans="1:8" ht="15.75">
      <c r="A239" s="46">
        <v>44396</v>
      </c>
      <c r="B239" s="35"/>
      <c r="C239" s="41" t="s">
        <v>64</v>
      </c>
      <c r="D239" s="35"/>
      <c r="E239" s="47">
        <v>6.625</v>
      </c>
      <c r="F239" s="47">
        <v>3.3679999999999999</v>
      </c>
      <c r="G239" s="47">
        <v>11.760999999999999</v>
      </c>
      <c r="H239" s="47">
        <v>21.753999999999998</v>
      </c>
    </row>
    <row r="240" spans="1:8" ht="15.75">
      <c r="A240" s="46">
        <v>44403</v>
      </c>
      <c r="B240" s="35"/>
      <c r="C240" s="41" t="s">
        <v>64</v>
      </c>
      <c r="D240" s="35"/>
      <c r="E240" s="47">
        <v>7.0789999999999997</v>
      </c>
      <c r="F240" s="47">
        <v>2.6589999999999998</v>
      </c>
      <c r="G240" s="47">
        <v>11.209</v>
      </c>
      <c r="H240" s="47">
        <v>20.946999999999999</v>
      </c>
    </row>
    <row r="241" spans="1:8" ht="15.75">
      <c r="A241" s="46">
        <v>44410</v>
      </c>
      <c r="B241" s="35"/>
      <c r="C241" s="41" t="s">
        <v>65</v>
      </c>
      <c r="D241" s="35"/>
      <c r="E241" s="47">
        <v>5.4729999999999999</v>
      </c>
      <c r="F241" s="47">
        <v>3.1360000000000001</v>
      </c>
      <c r="G241" s="47">
        <v>10.318</v>
      </c>
      <c r="H241" s="47">
        <v>18.927</v>
      </c>
    </row>
    <row r="242" spans="1:8" ht="15.75">
      <c r="A242" s="46">
        <v>44417</v>
      </c>
      <c r="B242" s="35"/>
      <c r="C242" s="41" t="s">
        <v>65</v>
      </c>
      <c r="D242" s="35"/>
      <c r="E242" s="47">
        <v>5.51</v>
      </c>
      <c r="F242" s="47">
        <v>2.9889999999999999</v>
      </c>
      <c r="G242" s="47">
        <v>10.85</v>
      </c>
      <c r="H242" s="47">
        <v>19.348999999999997</v>
      </c>
    </row>
    <row r="243" spans="1:8" ht="15.75">
      <c r="A243" s="46">
        <v>44424</v>
      </c>
      <c r="B243" s="35"/>
      <c r="C243" s="41" t="s">
        <v>65</v>
      </c>
      <c r="D243" s="35"/>
      <c r="E243" s="47">
        <v>5.6020000000000003</v>
      </c>
      <c r="F243" s="47">
        <v>4.0449999999999999</v>
      </c>
      <c r="G243" s="47">
        <v>9.7690000000000001</v>
      </c>
      <c r="H243" s="47">
        <v>19.416</v>
      </c>
    </row>
    <row r="244" spans="1:8" ht="15.75">
      <c r="A244" s="46">
        <v>44431</v>
      </c>
      <c r="B244" s="35"/>
      <c r="C244" s="41" t="s">
        <v>65</v>
      </c>
      <c r="D244" s="35"/>
      <c r="E244" s="47">
        <v>5.6310000000000002</v>
      </c>
      <c r="F244" s="47">
        <v>3.96</v>
      </c>
      <c r="G244" s="47">
        <v>8.6869999999999994</v>
      </c>
      <c r="H244" s="47">
        <v>18.277999999999999</v>
      </c>
    </row>
    <row r="245" spans="1:8" ht="15.75">
      <c r="A245" s="46">
        <v>44438</v>
      </c>
      <c r="B245" s="35"/>
      <c r="C245" s="41" t="s">
        <v>65</v>
      </c>
      <c r="D245" s="35"/>
      <c r="E245" s="47">
        <v>5.7619999999999996</v>
      </c>
      <c r="F245" s="47">
        <v>3.6749999999999998</v>
      </c>
      <c r="G245" s="47">
        <v>8.2449999999999992</v>
      </c>
      <c r="H245" s="47">
        <v>17.681999999999999</v>
      </c>
    </row>
    <row r="246" spans="1:8" ht="15.75">
      <c r="A246" s="46">
        <v>44445</v>
      </c>
      <c r="B246" s="35"/>
      <c r="C246" s="41" t="s">
        <v>66</v>
      </c>
      <c r="D246" s="35"/>
      <c r="E246" s="47">
        <v>5.7549999999999999</v>
      </c>
      <c r="F246" s="47">
        <v>3.984</v>
      </c>
      <c r="G246" s="47">
        <v>8.7230000000000008</v>
      </c>
      <c r="H246" s="47">
        <v>18.462000000000003</v>
      </c>
    </row>
    <row r="247" spans="1:8" ht="15.75">
      <c r="A247" s="46">
        <v>44452</v>
      </c>
      <c r="B247" s="35"/>
      <c r="C247" s="41" t="s">
        <v>66</v>
      </c>
      <c r="D247" s="35"/>
      <c r="E247" s="47">
        <v>4.8970000000000002</v>
      </c>
      <c r="F247" s="47">
        <v>3.9159999999999999</v>
      </c>
      <c r="G247" s="47">
        <v>7.4710000000000001</v>
      </c>
      <c r="H247" s="47">
        <v>16.283999999999999</v>
      </c>
    </row>
    <row r="248" spans="1:8" ht="15.75">
      <c r="A248" s="46">
        <v>44459</v>
      </c>
      <c r="B248" s="35"/>
      <c r="C248" s="41" t="s">
        <v>66</v>
      </c>
      <c r="D248" s="35"/>
      <c r="E248" s="47">
        <v>4.9569999999999999</v>
      </c>
      <c r="F248" s="47">
        <v>3.0609999999999999</v>
      </c>
      <c r="G248" s="47">
        <v>6.98</v>
      </c>
      <c r="H248" s="47">
        <v>14.998000000000001</v>
      </c>
    </row>
    <row r="249" spans="1:8" ht="15.75">
      <c r="A249" s="46">
        <v>44466</v>
      </c>
      <c r="B249" s="35"/>
      <c r="C249" s="41" t="s">
        <v>66</v>
      </c>
      <c r="D249" s="35"/>
      <c r="E249" s="47">
        <v>5.1109999999999998</v>
      </c>
      <c r="F249" s="47">
        <v>3.698</v>
      </c>
      <c r="G249" s="47">
        <v>6.7240000000000002</v>
      </c>
      <c r="H249" s="47">
        <v>15.532999999999999</v>
      </c>
    </row>
    <row r="250" spans="1:8" ht="15.75">
      <c r="A250" s="46">
        <v>44473</v>
      </c>
      <c r="B250" s="35"/>
      <c r="C250" s="41" t="s">
        <v>67</v>
      </c>
      <c r="D250" s="35"/>
      <c r="E250" s="47">
        <v>4.6820000000000004</v>
      </c>
      <c r="F250" s="47">
        <v>3.855</v>
      </c>
      <c r="G250" s="47">
        <v>8.1760000000000002</v>
      </c>
      <c r="H250" s="47">
        <v>16.713000000000001</v>
      </c>
    </row>
    <row r="251" spans="1:8" ht="15.75">
      <c r="A251" s="46">
        <v>44480</v>
      </c>
      <c r="B251" s="35"/>
      <c r="C251" s="41" t="s">
        <v>67</v>
      </c>
      <c r="D251" s="35"/>
      <c r="E251" s="47">
        <v>6.0129999999999999</v>
      </c>
      <c r="F251" s="47">
        <v>2.5880000000000001</v>
      </c>
      <c r="G251" s="47">
        <v>7.0830000000000002</v>
      </c>
      <c r="H251" s="47">
        <v>15.683999999999999</v>
      </c>
    </row>
    <row r="252" spans="1:8" ht="15.75">
      <c r="A252" s="46">
        <v>44487</v>
      </c>
      <c r="B252" s="35"/>
      <c r="C252" s="41" t="s">
        <v>67</v>
      </c>
      <c r="D252" s="35"/>
      <c r="E252" s="47">
        <v>5.0380000000000003</v>
      </c>
      <c r="F252" s="47">
        <v>3.5289999999999999</v>
      </c>
      <c r="G252" s="47">
        <v>7.7510000000000003</v>
      </c>
      <c r="H252" s="47">
        <v>16.318000000000001</v>
      </c>
    </row>
    <row r="253" spans="1:8" ht="15.75">
      <c r="A253" s="46">
        <v>44494</v>
      </c>
      <c r="B253" s="35"/>
      <c r="C253" s="41" t="s">
        <v>67</v>
      </c>
      <c r="D253" s="35"/>
      <c r="E253" s="47">
        <v>5.0679999999999996</v>
      </c>
      <c r="F253" s="47">
        <v>2.9350000000000001</v>
      </c>
      <c r="G253" s="47">
        <v>7.7069999999999999</v>
      </c>
      <c r="H253" s="47">
        <v>15.71</v>
      </c>
    </row>
    <row r="254" spans="1:8" ht="15.75">
      <c r="A254" s="46">
        <v>44501</v>
      </c>
      <c r="B254" s="35"/>
      <c r="C254" s="41" t="s">
        <v>68</v>
      </c>
      <c r="D254" s="35"/>
      <c r="E254" s="47">
        <v>4.9180000000000001</v>
      </c>
      <c r="F254" s="47">
        <v>3.28</v>
      </c>
      <c r="G254" s="47">
        <v>7.3860000000000001</v>
      </c>
      <c r="H254" s="47">
        <v>15.584</v>
      </c>
    </row>
    <row r="255" spans="1:8" ht="15.75">
      <c r="A255" s="46">
        <v>44508</v>
      </c>
      <c r="B255" s="35"/>
      <c r="C255" s="41" t="s">
        <v>68</v>
      </c>
      <c r="D255" s="35"/>
      <c r="E255" s="47">
        <v>5.67</v>
      </c>
      <c r="F255" s="47">
        <v>3.6789999999999998</v>
      </c>
      <c r="G255" s="47">
        <v>10.500999999999999</v>
      </c>
      <c r="H255" s="47">
        <v>19.850000000000001</v>
      </c>
    </row>
    <row r="256" spans="1:8" ht="15.75">
      <c r="A256" s="46">
        <v>44515</v>
      </c>
      <c r="B256" s="35"/>
      <c r="C256" s="41" t="s">
        <v>68</v>
      </c>
      <c r="D256" s="35"/>
      <c r="E256" s="47">
        <v>5.8380000000000001</v>
      </c>
      <c r="F256" s="47">
        <v>3.577</v>
      </c>
      <c r="G256" s="47">
        <v>10.881</v>
      </c>
      <c r="H256" s="47">
        <v>20.295999999999999</v>
      </c>
    </row>
    <row r="257" spans="1:8" ht="15.75">
      <c r="A257" s="46">
        <v>44522</v>
      </c>
      <c r="B257" s="35"/>
      <c r="C257" s="41" t="s">
        <v>68</v>
      </c>
      <c r="D257" s="35"/>
      <c r="E257" s="47">
        <v>4.2690000000000001</v>
      </c>
      <c r="F257" s="47">
        <v>2.8220000000000001</v>
      </c>
      <c r="G257" s="47">
        <v>9.1649999999999991</v>
      </c>
      <c r="H257" s="47">
        <v>16.256</v>
      </c>
    </row>
    <row r="258" spans="1:8" ht="15.75">
      <c r="A258" s="46">
        <v>44529</v>
      </c>
      <c r="B258" s="35"/>
      <c r="C258" s="41" t="s">
        <v>68</v>
      </c>
      <c r="D258" s="35"/>
      <c r="E258" s="47">
        <v>4.3070000000000004</v>
      </c>
      <c r="F258" s="47">
        <v>1.877</v>
      </c>
      <c r="G258" s="47">
        <v>11.912000000000001</v>
      </c>
      <c r="H258" s="47">
        <v>18.096</v>
      </c>
    </row>
    <row r="259" spans="1:8" ht="15.75">
      <c r="A259" s="46">
        <v>44536</v>
      </c>
      <c r="B259" s="35"/>
      <c r="C259" s="41" t="s">
        <v>69</v>
      </c>
      <c r="D259" s="35"/>
      <c r="E259" s="47">
        <v>4.3970000000000002</v>
      </c>
      <c r="F259" s="47">
        <v>2.3479999999999999</v>
      </c>
      <c r="G259" s="47">
        <v>9.0250000000000004</v>
      </c>
      <c r="H259" s="47">
        <v>15.77</v>
      </c>
    </row>
    <row r="260" spans="1:8" ht="15.75">
      <c r="A260" s="46">
        <v>44543</v>
      </c>
      <c r="B260" s="35"/>
      <c r="C260" s="41" t="s">
        <v>69</v>
      </c>
      <c r="D260" s="35"/>
      <c r="E260" s="47">
        <v>4.2050000000000001</v>
      </c>
      <c r="F260" s="47">
        <v>2.2970000000000002</v>
      </c>
      <c r="G260" s="47">
        <v>8.81</v>
      </c>
      <c r="H260" s="47">
        <v>15.312000000000001</v>
      </c>
    </row>
    <row r="261" spans="1:8" ht="15.75">
      <c r="A261" s="46">
        <v>44550</v>
      </c>
      <c r="B261" s="35"/>
      <c r="C261" s="41" t="s">
        <v>69</v>
      </c>
      <c r="D261" s="35"/>
      <c r="E261" s="47">
        <v>5.2279999999999998</v>
      </c>
      <c r="F261" s="47">
        <v>2.129</v>
      </c>
      <c r="G261" s="47">
        <v>8.9160000000000004</v>
      </c>
      <c r="H261" s="47">
        <v>16.273</v>
      </c>
    </row>
    <row r="262" spans="1:8" ht="15.75">
      <c r="A262" s="46">
        <v>44557</v>
      </c>
      <c r="B262" s="35"/>
      <c r="C262" s="41" t="s">
        <v>69</v>
      </c>
      <c r="D262" s="35"/>
      <c r="E262" s="47">
        <v>4.3410000000000002</v>
      </c>
      <c r="F262" s="47">
        <v>2.1360000000000001</v>
      </c>
      <c r="G262" s="47">
        <v>9.5169999999999995</v>
      </c>
      <c r="H262" s="47">
        <v>15.994</v>
      </c>
    </row>
    <row r="263" spans="1:8" ht="15.75">
      <c r="A263" s="46">
        <v>44564</v>
      </c>
      <c r="B263" s="35"/>
      <c r="C263" s="41" t="s">
        <v>70</v>
      </c>
      <c r="D263" s="35"/>
      <c r="E263" s="47">
        <v>4.7510000000000003</v>
      </c>
      <c r="F263" s="47">
        <v>1.649</v>
      </c>
      <c r="G263" s="47">
        <v>10.122999999999999</v>
      </c>
      <c r="H263" s="47">
        <v>16.523</v>
      </c>
    </row>
    <row r="264" spans="1:8" ht="15.75">
      <c r="A264" s="46">
        <v>44571</v>
      </c>
      <c r="B264" s="35"/>
      <c r="C264" s="41" t="s">
        <v>70</v>
      </c>
      <c r="D264" s="35"/>
      <c r="E264" s="47">
        <v>4.8849999999999998</v>
      </c>
      <c r="F264" s="47">
        <v>1.246</v>
      </c>
      <c r="G264" s="47">
        <v>9.1780000000000008</v>
      </c>
      <c r="H264" s="47">
        <v>15.309000000000001</v>
      </c>
    </row>
    <row r="265" spans="1:8" ht="15.75">
      <c r="A265" s="46">
        <v>44578</v>
      </c>
      <c r="B265" s="35"/>
      <c r="C265" s="41" t="s">
        <v>70</v>
      </c>
      <c r="D265" s="35"/>
      <c r="E265" s="47">
        <v>4.5110000000000001</v>
      </c>
      <c r="F265" s="47">
        <v>2.4260000000000002</v>
      </c>
      <c r="G265" s="47">
        <v>9.9499999999999993</v>
      </c>
      <c r="H265" s="47">
        <v>16.887</v>
      </c>
    </row>
    <row r="266" spans="1:8" ht="15.75">
      <c r="A266" s="46">
        <v>44585</v>
      </c>
      <c r="B266" s="35"/>
      <c r="C266" s="41" t="s">
        <v>70</v>
      </c>
      <c r="D266" s="35"/>
      <c r="E266" s="47">
        <v>5.31</v>
      </c>
      <c r="F266" s="47">
        <v>1.796</v>
      </c>
      <c r="G266" s="47">
        <v>9.8350000000000009</v>
      </c>
      <c r="H266" s="47">
        <v>16.941000000000003</v>
      </c>
    </row>
    <row r="267" spans="1:8" ht="15.75">
      <c r="A267" s="46">
        <v>44592</v>
      </c>
      <c r="B267" s="35"/>
      <c r="C267" s="41" t="s">
        <v>70</v>
      </c>
      <c r="D267" s="35"/>
      <c r="E267" s="47">
        <v>6.3620000000000001</v>
      </c>
      <c r="F267" s="47">
        <v>1.86</v>
      </c>
      <c r="G267" s="47">
        <v>11.379</v>
      </c>
      <c r="H267" s="47">
        <v>19.600999999999999</v>
      </c>
    </row>
    <row r="268" spans="1:8" ht="15.75">
      <c r="A268" s="46">
        <v>44599</v>
      </c>
      <c r="B268" s="35"/>
      <c r="C268" s="41" t="s">
        <v>71</v>
      </c>
      <c r="D268" s="35"/>
      <c r="E268" s="47">
        <v>6.4989999999999997</v>
      </c>
      <c r="F268" s="47">
        <v>2.5289999999999999</v>
      </c>
      <c r="G268" s="47">
        <v>10.904999999999999</v>
      </c>
      <c r="H268" s="47">
        <v>19.933</v>
      </c>
    </row>
    <row r="269" spans="1:8" ht="15.75">
      <c r="A269" s="46">
        <v>44606</v>
      </c>
      <c r="B269" s="35"/>
      <c r="C269" s="41" t="s">
        <v>71</v>
      </c>
      <c r="D269" s="35"/>
      <c r="E269" s="47">
        <v>4.8769999999999998</v>
      </c>
      <c r="F269" s="47">
        <v>1.7470000000000001</v>
      </c>
      <c r="G269" s="47">
        <v>7.6420000000000003</v>
      </c>
      <c r="H269" s="47">
        <v>14.266</v>
      </c>
    </row>
    <row r="270" spans="1:8" ht="15.75">
      <c r="A270" s="46">
        <v>44613</v>
      </c>
      <c r="B270" s="35"/>
      <c r="C270" s="41" t="s">
        <v>71</v>
      </c>
      <c r="D270" s="35"/>
      <c r="E270" s="47">
        <v>6.0869999999999997</v>
      </c>
      <c r="F270" s="47">
        <v>2.5790000000000002</v>
      </c>
      <c r="G270" s="47">
        <v>10.452</v>
      </c>
      <c r="H270" s="47">
        <v>19.118000000000002</v>
      </c>
    </row>
    <row r="271" spans="1:8" ht="15.75">
      <c r="A271" s="46">
        <v>44620</v>
      </c>
      <c r="B271" s="35"/>
      <c r="C271" s="41" t="s">
        <v>71</v>
      </c>
      <c r="D271" s="35"/>
      <c r="E271" s="47">
        <v>6.7869999999999999</v>
      </c>
      <c r="F271" s="47">
        <v>2.464</v>
      </c>
      <c r="G271" s="47">
        <v>9.7729999999999997</v>
      </c>
      <c r="H271" s="47">
        <v>19.024000000000001</v>
      </c>
    </row>
    <row r="272" spans="1:8" ht="15.75">
      <c r="A272" s="46">
        <v>44627</v>
      </c>
      <c r="B272" s="35"/>
      <c r="C272" s="41" t="s">
        <v>72</v>
      </c>
      <c r="D272" s="35"/>
      <c r="E272" s="47">
        <v>5.8339999999999996</v>
      </c>
      <c r="F272" s="47">
        <v>1.103</v>
      </c>
      <c r="G272" s="47">
        <v>10.788</v>
      </c>
      <c r="H272" s="47">
        <v>17.725000000000001</v>
      </c>
    </row>
    <row r="273" spans="1:8" ht="15.75">
      <c r="A273" s="46">
        <v>44634</v>
      </c>
      <c r="B273" s="35"/>
      <c r="C273" s="41" t="s">
        <v>72</v>
      </c>
      <c r="D273" s="35"/>
      <c r="E273" s="47">
        <v>6.0449999999999999</v>
      </c>
      <c r="F273" s="47">
        <v>1.7030000000000001</v>
      </c>
      <c r="G273" s="47">
        <v>10.791</v>
      </c>
      <c r="H273" s="47">
        <v>18.539000000000001</v>
      </c>
    </row>
    <row r="274" spans="1:8" ht="15.75">
      <c r="A274" s="46">
        <v>44641</v>
      </c>
      <c r="B274" s="35"/>
      <c r="C274" s="41" t="s">
        <v>72</v>
      </c>
      <c r="D274" s="35"/>
      <c r="E274" s="47">
        <v>6.282</v>
      </c>
      <c r="F274" s="47">
        <v>1.7889999999999999</v>
      </c>
      <c r="G274" s="47">
        <v>10.125999999999999</v>
      </c>
      <c r="H274" s="47">
        <v>18.196999999999999</v>
      </c>
    </row>
    <row r="275" spans="1:8" ht="15.75">
      <c r="A275" s="46">
        <v>44648</v>
      </c>
      <c r="B275" s="35"/>
      <c r="C275" s="41" t="s">
        <v>72</v>
      </c>
      <c r="D275" s="35"/>
      <c r="E275" s="47">
        <v>5.9189999999999996</v>
      </c>
      <c r="F275" s="47">
        <v>1.7869999999999999</v>
      </c>
      <c r="G275" s="47">
        <v>10.186999999999999</v>
      </c>
      <c r="H275" s="47">
        <v>17.893000000000001</v>
      </c>
    </row>
    <row r="276" spans="1:8" ht="15.75">
      <c r="A276" s="46">
        <v>44655</v>
      </c>
      <c r="B276" s="35"/>
      <c r="C276" s="41" t="s">
        <v>73</v>
      </c>
      <c r="D276" s="35"/>
      <c r="E276" s="47">
        <v>3.41</v>
      </c>
      <c r="F276" s="47">
        <v>1.87</v>
      </c>
      <c r="G276" s="47">
        <v>10.691000000000001</v>
      </c>
      <c r="H276" s="47">
        <v>15.971</v>
      </c>
    </row>
    <row r="277" spans="1:8" ht="15.75">
      <c r="A277" s="46">
        <v>44662</v>
      </c>
      <c r="B277" s="35"/>
      <c r="C277" s="41" t="s">
        <v>73</v>
      </c>
      <c r="D277" s="35"/>
      <c r="E277" s="47">
        <v>4.9320000000000004</v>
      </c>
      <c r="F277" s="47">
        <v>1.18</v>
      </c>
      <c r="G277" s="47">
        <v>11.000999999999999</v>
      </c>
      <c r="H277" s="47">
        <v>17.113</v>
      </c>
    </row>
    <row r="278" spans="1:8" ht="15.75">
      <c r="A278" s="46">
        <v>44669</v>
      </c>
      <c r="B278" s="35"/>
      <c r="C278" s="41" t="s">
        <v>73</v>
      </c>
      <c r="D278" s="35"/>
      <c r="E278" s="47">
        <v>3.944</v>
      </c>
      <c r="F278" s="47">
        <v>1.1659999999999999</v>
      </c>
      <c r="G278" s="47">
        <v>11.949</v>
      </c>
      <c r="H278" s="47">
        <v>17.058999999999997</v>
      </c>
    </row>
    <row r="279" spans="1:8" ht="15.75">
      <c r="A279" s="46">
        <v>44676</v>
      </c>
      <c r="B279" s="35"/>
      <c r="C279" s="41" t="s">
        <v>73</v>
      </c>
      <c r="D279" s="35"/>
      <c r="E279" s="47">
        <v>3.7490000000000001</v>
      </c>
      <c r="F279" s="47">
        <v>1.2709999999999999</v>
      </c>
      <c r="G279" s="47">
        <v>11.068</v>
      </c>
      <c r="H279" s="47">
        <v>16.088000000000001</v>
      </c>
    </row>
    <row r="280" spans="1:8" ht="15.75">
      <c r="A280" s="46">
        <v>44683</v>
      </c>
      <c r="B280" s="35"/>
      <c r="C280" s="41" t="s">
        <v>74</v>
      </c>
      <c r="D280" s="35"/>
      <c r="E280" s="47">
        <v>4.0579999999999998</v>
      </c>
      <c r="F280" s="47">
        <v>1.56</v>
      </c>
      <c r="G280" s="47">
        <v>11.268000000000001</v>
      </c>
      <c r="H280" s="47">
        <v>16.886000000000003</v>
      </c>
    </row>
    <row r="281" spans="1:8" ht="15.75">
      <c r="A281" s="46">
        <v>44690</v>
      </c>
      <c r="B281" s="35"/>
      <c r="C281" s="41" t="s">
        <v>74</v>
      </c>
      <c r="D281" s="35"/>
      <c r="E281" s="47">
        <v>5.3259999999999996</v>
      </c>
      <c r="F281" s="47">
        <v>1.923</v>
      </c>
      <c r="G281" s="47">
        <v>11.067</v>
      </c>
      <c r="H281" s="47">
        <v>18.315999999999999</v>
      </c>
    </row>
    <row r="282" spans="1:8" ht="15.75">
      <c r="A282" s="46">
        <v>44697</v>
      </c>
      <c r="B282" s="35"/>
      <c r="C282" s="41" t="s">
        <v>74</v>
      </c>
      <c r="D282" s="35"/>
      <c r="E282" s="47">
        <v>5.694</v>
      </c>
      <c r="F282" s="47">
        <v>1.706</v>
      </c>
      <c r="G282" s="47">
        <v>10.342000000000001</v>
      </c>
      <c r="H282" s="47">
        <v>17.742000000000001</v>
      </c>
    </row>
    <row r="283" spans="1:8" ht="15.75">
      <c r="A283" s="46">
        <v>44704</v>
      </c>
      <c r="B283" s="35"/>
      <c r="C283" s="41" t="s">
        <v>74</v>
      </c>
      <c r="D283" s="35"/>
      <c r="E283" s="47">
        <v>6.601</v>
      </c>
      <c r="F283" s="47">
        <v>2.298</v>
      </c>
      <c r="G283" s="47">
        <v>10.901999999999999</v>
      </c>
      <c r="H283" s="47">
        <v>19.801000000000002</v>
      </c>
    </row>
    <row r="284" spans="1:8" ht="15.75">
      <c r="A284" s="46">
        <v>44711</v>
      </c>
      <c r="B284" s="35"/>
      <c r="C284" s="41" t="s">
        <v>74</v>
      </c>
      <c r="D284" s="35"/>
      <c r="E284" s="47">
        <v>6.3140000000000001</v>
      </c>
      <c r="F284" s="47">
        <v>2.5259999999999998</v>
      </c>
      <c r="G284" s="47">
        <v>10.837999999999999</v>
      </c>
      <c r="H284" s="47">
        <v>19.677999999999997</v>
      </c>
    </row>
    <row r="285" spans="1:8" ht="15.75">
      <c r="A285" s="46">
        <v>44718</v>
      </c>
      <c r="B285" s="35"/>
      <c r="C285" s="41" t="s">
        <v>75</v>
      </c>
      <c r="D285" s="35"/>
      <c r="E285" s="47">
        <v>7.4139999999999997</v>
      </c>
      <c r="F285" s="47">
        <v>2.411</v>
      </c>
      <c r="G285" s="47">
        <v>10.368</v>
      </c>
      <c r="H285" s="47">
        <v>20.192999999999998</v>
      </c>
    </row>
    <row r="286" spans="1:8" ht="15.75">
      <c r="A286" s="46">
        <v>44725</v>
      </c>
      <c r="B286" s="35"/>
      <c r="C286" s="41" t="s">
        <v>75</v>
      </c>
      <c r="D286" s="35"/>
      <c r="E286" s="47">
        <v>7.101</v>
      </c>
      <c r="F286" s="47">
        <v>2.7469999999999999</v>
      </c>
      <c r="G286" s="47">
        <v>8.1010000000000009</v>
      </c>
      <c r="H286" s="47">
        <v>17.948999999999998</v>
      </c>
    </row>
    <row r="287" spans="1:8" ht="15.75">
      <c r="A287" s="46">
        <v>44732</v>
      </c>
      <c r="B287" s="35"/>
      <c r="C287" s="41" t="s">
        <v>75</v>
      </c>
      <c r="D287" s="35"/>
      <c r="E287" s="47">
        <v>5.8070000000000004</v>
      </c>
      <c r="F287" s="47">
        <v>3.46</v>
      </c>
      <c r="G287" s="47">
        <v>10.196999999999999</v>
      </c>
      <c r="H287" s="47">
        <v>19.463999999999999</v>
      </c>
    </row>
    <row r="288" spans="1:8" ht="15.75">
      <c r="A288" s="46">
        <v>44739</v>
      </c>
      <c r="B288" s="35"/>
      <c r="C288" s="41" t="s">
        <v>75</v>
      </c>
      <c r="D288" s="35"/>
      <c r="E288" s="47">
        <v>5.4370000000000003</v>
      </c>
      <c r="F288" s="47">
        <v>2.8889999999999998</v>
      </c>
      <c r="G288" s="47">
        <v>11.047000000000001</v>
      </c>
      <c r="H288" s="47">
        <v>19.373000000000001</v>
      </c>
    </row>
    <row r="289" spans="1:8" ht="15.75">
      <c r="A289" s="46">
        <v>44746</v>
      </c>
      <c r="B289" s="35"/>
      <c r="C289" s="41" t="s">
        <v>76</v>
      </c>
      <c r="D289" s="35"/>
      <c r="E289" s="47">
        <v>5.8220000000000001</v>
      </c>
      <c r="F289" s="47">
        <v>3.8079999999999998</v>
      </c>
      <c r="G289" s="47">
        <v>12.622999999999999</v>
      </c>
      <c r="H289" s="47">
        <v>22.253</v>
      </c>
    </row>
    <row r="290" spans="1:8" ht="15.75">
      <c r="A290" s="46">
        <v>44753</v>
      </c>
      <c r="B290" s="35"/>
      <c r="C290" s="41" t="s">
        <v>76</v>
      </c>
      <c r="D290" s="35"/>
      <c r="E290" s="47">
        <v>6.2240000000000002</v>
      </c>
      <c r="F290" s="47">
        <v>3.6749999999999998</v>
      </c>
      <c r="G290" s="47">
        <v>12.144</v>
      </c>
      <c r="H290" s="47">
        <v>22.042999999999999</v>
      </c>
    </row>
    <row r="291" spans="1:8" ht="15.75">
      <c r="A291" s="46">
        <v>44760</v>
      </c>
      <c r="B291" s="35"/>
      <c r="C291" s="41" t="s">
        <v>76</v>
      </c>
      <c r="D291" s="35"/>
      <c r="E291" s="47">
        <v>6.5890000000000004</v>
      </c>
      <c r="F291" s="47">
        <v>2.734</v>
      </c>
      <c r="G291" s="47">
        <v>12.553000000000001</v>
      </c>
      <c r="H291" s="47">
        <v>21.876000000000001</v>
      </c>
    </row>
    <row r="292" spans="1:8" ht="15.75">
      <c r="A292" s="46">
        <v>44767</v>
      </c>
      <c r="B292" s="35"/>
      <c r="C292" s="41" t="s">
        <v>76</v>
      </c>
      <c r="D292" s="35"/>
      <c r="E292" s="47">
        <v>6.44</v>
      </c>
      <c r="F292" s="47">
        <v>3.121</v>
      </c>
      <c r="G292" s="47">
        <v>12.813000000000001</v>
      </c>
      <c r="H292" s="47">
        <v>22.374000000000002</v>
      </c>
    </row>
    <row r="293" spans="1:8" ht="15.75">
      <c r="A293" s="46">
        <v>44774</v>
      </c>
      <c r="B293" s="35"/>
      <c r="C293" s="41" t="s">
        <v>77</v>
      </c>
      <c r="D293" s="35"/>
      <c r="E293" s="47">
        <v>7.5960000000000001</v>
      </c>
      <c r="F293" s="47">
        <v>3.3079999999999998</v>
      </c>
      <c r="G293" s="47">
        <v>12.481</v>
      </c>
      <c r="H293" s="47">
        <v>23.384999999999998</v>
      </c>
    </row>
    <row r="294" spans="1:8" ht="15.75">
      <c r="A294" s="46">
        <v>44781</v>
      </c>
      <c r="B294" s="35"/>
      <c r="C294" s="41" t="s">
        <v>77</v>
      </c>
      <c r="D294" s="35"/>
      <c r="E294" s="47">
        <v>7.6219999999999999</v>
      </c>
      <c r="F294" s="47">
        <v>3.6379999999999999</v>
      </c>
      <c r="G294" s="47">
        <v>12.85</v>
      </c>
      <c r="H294" s="47">
        <v>24.11</v>
      </c>
    </row>
    <row r="295" spans="1:8" ht="15.75">
      <c r="A295" s="46">
        <v>44788</v>
      </c>
      <c r="B295" s="35"/>
      <c r="C295" s="41" t="s">
        <v>77</v>
      </c>
      <c r="D295" s="35"/>
      <c r="E295" s="47">
        <v>8.6029999999999998</v>
      </c>
      <c r="F295" s="47">
        <v>2.9279999999999999</v>
      </c>
      <c r="G295" s="47">
        <v>12.239000000000001</v>
      </c>
      <c r="H295" s="47">
        <v>23.77</v>
      </c>
    </row>
    <row r="296" spans="1:8" ht="15.75">
      <c r="A296" s="46">
        <v>44795</v>
      </c>
      <c r="B296" s="35"/>
      <c r="C296" s="41" t="s">
        <v>77</v>
      </c>
      <c r="D296" s="35"/>
      <c r="E296" s="47">
        <v>8.4220000000000006</v>
      </c>
      <c r="F296" s="47">
        <v>2.8079999999999998</v>
      </c>
      <c r="G296" s="47">
        <v>10.557</v>
      </c>
      <c r="H296" s="47">
        <v>21.786999999999999</v>
      </c>
    </row>
    <row r="297" spans="1:8" ht="15.75">
      <c r="A297" s="46">
        <v>44802</v>
      </c>
      <c r="B297" s="35"/>
      <c r="C297" s="41" t="s">
        <v>77</v>
      </c>
      <c r="D297" s="35"/>
      <c r="E297" s="47">
        <v>7.2729999999999997</v>
      </c>
      <c r="F297" s="47">
        <v>3.024</v>
      </c>
      <c r="G297" s="47">
        <v>11.675000000000001</v>
      </c>
      <c r="H297" s="47">
        <v>21.972000000000001</v>
      </c>
    </row>
    <row r="298" spans="1:8" ht="15.75">
      <c r="A298" s="46">
        <v>44809</v>
      </c>
      <c r="B298" s="35"/>
      <c r="C298" s="41" t="s">
        <v>78</v>
      </c>
      <c r="D298" s="35"/>
      <c r="E298" s="47">
        <v>7.07</v>
      </c>
      <c r="F298" s="47">
        <v>2.6720000000000002</v>
      </c>
      <c r="G298" s="47">
        <v>11.997</v>
      </c>
      <c r="H298" s="47">
        <v>21.739000000000001</v>
      </c>
    </row>
    <row r="299" spans="1:8" ht="15.75">
      <c r="A299" s="46">
        <v>44816</v>
      </c>
      <c r="B299" s="35"/>
      <c r="C299" s="41" t="s">
        <v>78</v>
      </c>
      <c r="D299" s="35"/>
      <c r="E299" s="47">
        <v>7.3609999999999998</v>
      </c>
      <c r="F299" s="47">
        <v>2.6930000000000001</v>
      </c>
      <c r="G299" s="47">
        <v>13.396000000000001</v>
      </c>
      <c r="H299" s="47">
        <v>23.450000000000003</v>
      </c>
    </row>
    <row r="300" spans="1:8" ht="15.75">
      <c r="A300" s="46">
        <v>44823</v>
      </c>
      <c r="B300" s="35"/>
      <c r="C300" s="41" t="s">
        <v>78</v>
      </c>
      <c r="D300" s="35"/>
      <c r="E300" s="47">
        <v>6.4749999999999996</v>
      </c>
      <c r="F300" s="47">
        <v>2.9849999999999999</v>
      </c>
      <c r="G300" s="47">
        <v>12.548</v>
      </c>
      <c r="H300" s="47">
        <v>22.007999999999999</v>
      </c>
    </row>
    <row r="301" spans="1:8" ht="15.75">
      <c r="A301" s="46">
        <v>44830</v>
      </c>
      <c r="B301" s="35"/>
      <c r="C301" s="41" t="s">
        <v>78</v>
      </c>
      <c r="D301" s="35"/>
      <c r="E301" s="47">
        <v>7.4039999999999999</v>
      </c>
      <c r="F301" s="47">
        <v>4.7060000000000004</v>
      </c>
      <c r="G301" s="47">
        <v>12.449</v>
      </c>
      <c r="H301" s="47">
        <v>24.558999999999997</v>
      </c>
    </row>
    <row r="302" spans="1:8" ht="15.75">
      <c r="A302" s="46">
        <v>44837</v>
      </c>
      <c r="B302" s="35"/>
      <c r="C302" s="41" t="s">
        <v>79</v>
      </c>
      <c r="D302" s="35"/>
      <c r="E302" s="47">
        <v>7.806</v>
      </c>
      <c r="F302" s="47">
        <v>4.423</v>
      </c>
      <c r="G302" s="47">
        <v>12.644</v>
      </c>
      <c r="H302" s="47">
        <v>24.872999999999998</v>
      </c>
    </row>
    <row r="303" spans="1:8" ht="15.75">
      <c r="A303" s="46">
        <v>44844</v>
      </c>
      <c r="B303" s="35"/>
      <c r="C303" s="41" t="s">
        <v>79</v>
      </c>
      <c r="D303" s="35"/>
      <c r="E303" s="47">
        <v>7.5540000000000003</v>
      </c>
      <c r="F303" s="47">
        <v>3.964</v>
      </c>
      <c r="G303" s="47">
        <v>13.401999999999999</v>
      </c>
      <c r="H303" s="47">
        <v>24.92</v>
      </c>
    </row>
    <row r="304" spans="1:8" ht="15.75">
      <c r="A304" s="46">
        <v>44851</v>
      </c>
      <c r="B304" s="35"/>
      <c r="C304" s="41" t="s">
        <v>79</v>
      </c>
      <c r="D304" s="35"/>
      <c r="E304" s="47">
        <v>7.218</v>
      </c>
      <c r="F304" s="47">
        <v>3.169</v>
      </c>
      <c r="G304" s="47">
        <v>12.071</v>
      </c>
      <c r="H304" s="47">
        <v>22.457999999999998</v>
      </c>
    </row>
    <row r="305" spans="1:8" ht="15.75">
      <c r="A305" s="46">
        <v>44858</v>
      </c>
      <c r="B305" s="35"/>
      <c r="C305" s="41" t="s">
        <v>79</v>
      </c>
      <c r="D305" s="35"/>
      <c r="E305" s="47">
        <v>7.2949999999999999</v>
      </c>
      <c r="F305" s="47">
        <v>2.8860000000000001</v>
      </c>
      <c r="G305" s="47">
        <v>12.346</v>
      </c>
      <c r="H305" s="47">
        <v>22.527000000000001</v>
      </c>
    </row>
    <row r="306" spans="1:8" ht="15.75">
      <c r="A306" s="46">
        <v>44865</v>
      </c>
      <c r="B306" s="35"/>
      <c r="C306" s="41" t="s">
        <v>79</v>
      </c>
      <c r="D306" s="35"/>
      <c r="E306" s="47">
        <v>6.3540000000000001</v>
      </c>
      <c r="F306" s="47">
        <v>2.6869999999999998</v>
      </c>
      <c r="G306" s="47">
        <v>12.909000000000001</v>
      </c>
      <c r="H306" s="47">
        <v>21.950000000000003</v>
      </c>
    </row>
    <row r="307" spans="1:8" ht="15.75">
      <c r="A307" s="46">
        <v>44872</v>
      </c>
      <c r="B307" s="35"/>
      <c r="C307" s="41" t="s">
        <v>80</v>
      </c>
      <c r="D307" s="35"/>
      <c r="E307" s="47">
        <v>7.2510000000000003</v>
      </c>
      <c r="F307" s="47">
        <v>3.3069999999999999</v>
      </c>
      <c r="G307" s="47">
        <v>14.602</v>
      </c>
      <c r="H307" s="47">
        <v>25.16</v>
      </c>
    </row>
    <row r="308" spans="1:8" ht="15.75">
      <c r="A308" s="46">
        <v>44879</v>
      </c>
      <c r="B308" s="35"/>
      <c r="C308" s="41" t="s">
        <v>80</v>
      </c>
      <c r="D308" s="35"/>
      <c r="E308" s="47">
        <v>6.81</v>
      </c>
      <c r="F308" s="47">
        <v>2.629</v>
      </c>
      <c r="G308" s="47">
        <v>14.419</v>
      </c>
      <c r="H308" s="47">
        <v>23.858000000000001</v>
      </c>
    </row>
    <row r="309" spans="1:8" ht="15.75">
      <c r="A309" s="46">
        <v>44886</v>
      </c>
      <c r="B309" s="35"/>
      <c r="C309" s="41" t="s">
        <v>80</v>
      </c>
      <c r="D309" s="35"/>
      <c r="E309" s="47">
        <v>7.5030000000000001</v>
      </c>
      <c r="F309" s="47">
        <v>3.214</v>
      </c>
      <c r="G309" s="47">
        <v>14.426</v>
      </c>
      <c r="H309" s="47">
        <v>25.143000000000001</v>
      </c>
    </row>
    <row r="310" spans="1:8" ht="15.75">
      <c r="A310" s="46">
        <v>44893</v>
      </c>
      <c r="B310" s="35"/>
      <c r="C310" s="41" t="s">
        <v>80</v>
      </c>
      <c r="D310" s="35"/>
      <c r="E310" s="47">
        <v>6.33</v>
      </c>
      <c r="F310" s="47">
        <v>2.9729999999999999</v>
      </c>
      <c r="G310" s="47">
        <v>13.212999999999999</v>
      </c>
      <c r="H310" s="47">
        <v>22.515999999999998</v>
      </c>
    </row>
    <row r="311" spans="1:8" ht="15.75">
      <c r="A311" s="46">
        <v>44900</v>
      </c>
      <c r="B311" s="35"/>
      <c r="C311" s="41" t="s">
        <v>81</v>
      </c>
      <c r="D311" s="35"/>
      <c r="E311" s="47">
        <v>7.133</v>
      </c>
      <c r="F311" s="47">
        <v>3.16</v>
      </c>
      <c r="G311" s="47">
        <v>12.56</v>
      </c>
      <c r="H311" s="47">
        <v>22.853000000000002</v>
      </c>
    </row>
    <row r="312" spans="1:8" ht="15.75">
      <c r="A312" s="46">
        <v>44907</v>
      </c>
      <c r="B312" s="35"/>
      <c r="C312" s="41" t="s">
        <v>81</v>
      </c>
      <c r="D312" s="35"/>
      <c r="E312" s="47">
        <v>7.766</v>
      </c>
      <c r="F312" s="47">
        <v>3.8119999999999998</v>
      </c>
      <c r="G312" s="47">
        <v>12.782</v>
      </c>
      <c r="H312" s="47">
        <v>24.36</v>
      </c>
    </row>
    <row r="313" spans="1:8" ht="15.75">
      <c r="A313" s="46">
        <v>44914</v>
      </c>
      <c r="B313" s="35"/>
      <c r="C313" s="41" t="s">
        <v>81</v>
      </c>
      <c r="D313" s="35"/>
      <c r="E313" s="47">
        <v>6.3540000000000001</v>
      </c>
      <c r="F313" s="47">
        <v>2.4790000000000001</v>
      </c>
      <c r="G313" s="47">
        <v>10.462999999999999</v>
      </c>
      <c r="H313" s="47">
        <v>19.295999999999999</v>
      </c>
    </row>
    <row r="314" spans="1:8" ht="15.75">
      <c r="A314" s="46">
        <v>44921</v>
      </c>
      <c r="B314" s="35"/>
      <c r="C314" s="41" t="s">
        <v>81</v>
      </c>
      <c r="D314" s="35"/>
      <c r="E314" s="47">
        <v>7.4669999999999996</v>
      </c>
      <c r="F314" s="47">
        <v>3.089</v>
      </c>
      <c r="G314" s="47">
        <v>10.113</v>
      </c>
      <c r="H314" s="47">
        <v>20.668999999999997</v>
      </c>
    </row>
    <row r="315" spans="1:8" ht="15.75">
      <c r="A315" s="46">
        <v>44928</v>
      </c>
      <c r="B315" s="35"/>
      <c r="C315" s="41" t="s">
        <v>82</v>
      </c>
      <c r="D315" s="35"/>
      <c r="E315" s="47">
        <v>6.827</v>
      </c>
      <c r="F315" s="47">
        <v>3.1190000000000002</v>
      </c>
      <c r="G315" s="47">
        <v>10.403</v>
      </c>
      <c r="H315" s="47">
        <v>20.349</v>
      </c>
    </row>
    <row r="316" spans="1:8" ht="15.75">
      <c r="A316" s="46">
        <v>44935</v>
      </c>
      <c r="B316" s="35"/>
      <c r="C316" s="41" t="s">
        <v>82</v>
      </c>
      <c r="D316" s="35"/>
      <c r="E316" s="47">
        <v>7.0190000000000001</v>
      </c>
      <c r="F316" s="47">
        <v>2.7610000000000001</v>
      </c>
      <c r="G316" s="47">
        <v>10.058999999999999</v>
      </c>
      <c r="H316" s="47">
        <v>19.838999999999999</v>
      </c>
    </row>
    <row r="317" spans="1:8" ht="15.75">
      <c r="A317" s="46">
        <v>44942</v>
      </c>
      <c r="B317" s="35"/>
      <c r="C317" s="41" t="s">
        <v>82</v>
      </c>
      <c r="D317" s="35"/>
      <c r="E317" s="47">
        <v>7.883</v>
      </c>
      <c r="F317" s="47">
        <v>3.3079999999999998</v>
      </c>
      <c r="G317" s="47">
        <v>8.9649999999999999</v>
      </c>
      <c r="H317" s="47">
        <v>20.155999999999999</v>
      </c>
    </row>
    <row r="318" spans="1:8" ht="15.75">
      <c r="A318" s="46">
        <v>44949</v>
      </c>
      <c r="B318" s="35"/>
      <c r="C318" s="41" t="s">
        <v>82</v>
      </c>
      <c r="D318" s="35"/>
      <c r="E318" s="47">
        <v>7.0890000000000004</v>
      </c>
      <c r="F318" s="47">
        <v>2.9870000000000001</v>
      </c>
      <c r="G318" s="47">
        <v>9.9120000000000008</v>
      </c>
      <c r="H318" s="47">
        <v>19.988</v>
      </c>
    </row>
    <row r="319" spans="1:8" ht="15.75">
      <c r="A319" s="46">
        <v>44956</v>
      </c>
      <c r="B319" s="35"/>
      <c r="C319" s="41" t="s">
        <v>82</v>
      </c>
      <c r="D319" s="35"/>
      <c r="E319" s="47">
        <v>6.976</v>
      </c>
      <c r="F319" s="47">
        <v>2.3330000000000002</v>
      </c>
      <c r="G319" s="47">
        <v>9.7129999999999992</v>
      </c>
      <c r="H319" s="47">
        <v>19.021999999999998</v>
      </c>
    </row>
    <row r="320" spans="1:8" ht="15.75">
      <c r="A320" s="46">
        <v>44963</v>
      </c>
      <c r="B320" s="35"/>
      <c r="C320" s="41" t="s">
        <v>83</v>
      </c>
      <c r="D320" s="35"/>
      <c r="E320" s="47">
        <v>7.3630000000000004</v>
      </c>
      <c r="F320" s="47">
        <v>1.73</v>
      </c>
      <c r="G320" s="47">
        <v>8.5310000000000006</v>
      </c>
      <c r="H320" s="47">
        <v>17.624000000000002</v>
      </c>
    </row>
    <row r="321" spans="1:8" ht="15.75">
      <c r="A321" s="46">
        <v>44970</v>
      </c>
      <c r="B321" s="35"/>
      <c r="C321" s="41" t="s">
        <v>83</v>
      </c>
      <c r="D321" s="35"/>
      <c r="E321" s="47">
        <v>7.1840000000000002</v>
      </c>
      <c r="F321" s="47">
        <v>1.8280000000000001</v>
      </c>
      <c r="G321" s="47">
        <v>8.1579999999999995</v>
      </c>
      <c r="H321" s="47">
        <v>17.170000000000002</v>
      </c>
    </row>
    <row r="322" spans="1:8" ht="15.75">
      <c r="A322" s="46">
        <v>44977</v>
      </c>
      <c r="B322" s="35"/>
      <c r="C322" s="41" t="s">
        <v>83</v>
      </c>
      <c r="D322" s="35"/>
      <c r="E322" s="47">
        <v>8.2330000000000005</v>
      </c>
      <c r="F322" s="47">
        <v>1.8640000000000001</v>
      </c>
      <c r="G322" s="47">
        <v>12.314</v>
      </c>
      <c r="H322" s="47">
        <v>22.411000000000001</v>
      </c>
    </row>
    <row r="323" spans="1:8" ht="15.75">
      <c r="A323" s="46">
        <v>44984</v>
      </c>
      <c r="B323" s="35"/>
      <c r="C323" s="41" t="s">
        <v>83</v>
      </c>
      <c r="D323" s="35"/>
      <c r="E323" s="47">
        <v>7.2750000000000004</v>
      </c>
      <c r="F323" s="47">
        <v>1.421</v>
      </c>
      <c r="G323" s="47">
        <v>13.2</v>
      </c>
      <c r="H323" s="47">
        <v>21.896000000000001</v>
      </c>
    </row>
    <row r="324" spans="1:8" ht="15.75">
      <c r="A324" s="46">
        <v>44991</v>
      </c>
      <c r="B324" s="35"/>
      <c r="C324" s="41" t="s">
        <v>84</v>
      </c>
      <c r="D324" s="35"/>
      <c r="E324" s="47">
        <v>7.1509999999999998</v>
      </c>
      <c r="F324" s="47">
        <v>2.218</v>
      </c>
      <c r="G324" s="47">
        <v>11.512</v>
      </c>
      <c r="H324" s="47">
        <v>20.881</v>
      </c>
    </row>
    <row r="325" spans="1:8" ht="15.75">
      <c r="A325" s="46">
        <v>44998</v>
      </c>
      <c r="B325" s="35"/>
      <c r="C325" s="41" t="s">
        <v>84</v>
      </c>
      <c r="D325" s="35"/>
      <c r="E325" s="47">
        <v>6.7359999999999998</v>
      </c>
      <c r="F325" s="47">
        <v>2.5209999999999999</v>
      </c>
      <c r="G325" s="47">
        <v>10.15</v>
      </c>
      <c r="H325" s="47">
        <v>19.407</v>
      </c>
    </row>
    <row r="326" spans="1:8" ht="15.75">
      <c r="A326" s="46">
        <v>45005</v>
      </c>
      <c r="B326" s="35"/>
      <c r="C326" s="41" t="s">
        <v>84</v>
      </c>
      <c r="D326" s="35"/>
      <c r="E326" s="47">
        <v>7.3170000000000002</v>
      </c>
      <c r="F326" s="47">
        <v>2.6139999999999999</v>
      </c>
      <c r="G326" s="47">
        <v>11.407</v>
      </c>
      <c r="H326" s="47">
        <v>21.338000000000001</v>
      </c>
    </row>
    <row r="327" spans="1:8" ht="15.75">
      <c r="A327" s="46">
        <v>45012</v>
      </c>
      <c r="B327" s="35"/>
      <c r="C327" s="41" t="s">
        <v>84</v>
      </c>
      <c r="D327" s="35"/>
      <c r="E327" s="47">
        <v>7.7220000000000004</v>
      </c>
      <c r="F327" s="47">
        <v>2.5950000000000002</v>
      </c>
      <c r="G327" s="47">
        <v>11.602</v>
      </c>
      <c r="H327" s="47">
        <v>21.919</v>
      </c>
    </row>
    <row r="328" spans="1:8" ht="15.75">
      <c r="A328" s="46">
        <v>45019</v>
      </c>
      <c r="B328" s="35"/>
      <c r="C328" s="41" t="s">
        <v>85</v>
      </c>
      <c r="D328" s="35"/>
      <c r="E328" s="47">
        <v>6.0750000000000002</v>
      </c>
      <c r="F328" s="47">
        <v>3.0739999999999998</v>
      </c>
      <c r="G328" s="47">
        <v>10.048</v>
      </c>
      <c r="H328" s="47">
        <v>19.197000000000003</v>
      </c>
    </row>
    <row r="329" spans="1:8" ht="15.75">
      <c r="A329" s="46">
        <v>45026</v>
      </c>
      <c r="B329" s="35"/>
      <c r="C329" s="41" t="s">
        <v>85</v>
      </c>
      <c r="D329" s="35"/>
      <c r="E329" s="47">
        <v>7.17</v>
      </c>
      <c r="F329" s="47">
        <v>2.4940000000000002</v>
      </c>
      <c r="G329" s="47">
        <v>10.199</v>
      </c>
      <c r="H329" s="47">
        <v>19.863</v>
      </c>
    </row>
    <row r="330" spans="1:8" ht="15.75">
      <c r="A330" s="46">
        <v>45033</v>
      </c>
      <c r="B330" s="35"/>
      <c r="C330" s="41" t="s">
        <v>85</v>
      </c>
      <c r="D330" s="35"/>
      <c r="E330" s="47">
        <v>8.5649999999999995</v>
      </c>
      <c r="F330" s="47">
        <v>3.4390000000000001</v>
      </c>
      <c r="G330" s="47">
        <v>10.867000000000001</v>
      </c>
      <c r="H330" s="47">
        <v>22.871000000000002</v>
      </c>
    </row>
    <row r="331" spans="1:8" ht="15.75">
      <c r="A331" s="46">
        <v>45040</v>
      </c>
      <c r="B331" s="35"/>
      <c r="C331" s="41" t="s">
        <v>85</v>
      </c>
      <c r="D331" s="35"/>
      <c r="E331" s="47">
        <v>6.8730000000000002</v>
      </c>
      <c r="F331" s="47">
        <v>3.4260000000000002</v>
      </c>
      <c r="G331" s="47">
        <v>9.6609999999999996</v>
      </c>
      <c r="H331" s="47">
        <v>19.96</v>
      </c>
    </row>
    <row r="332" spans="1:8" ht="15.75">
      <c r="A332" s="46">
        <v>45047</v>
      </c>
      <c r="B332" s="35"/>
      <c r="C332" s="41" t="s">
        <v>86</v>
      </c>
      <c r="D332" s="35"/>
      <c r="E332" s="47">
        <v>6.7610000000000001</v>
      </c>
      <c r="F332" s="47">
        <v>2.976</v>
      </c>
      <c r="G332" s="47">
        <v>9.9559999999999995</v>
      </c>
      <c r="H332" s="47">
        <v>19.692999999999998</v>
      </c>
    </row>
    <row r="333" spans="1:8" ht="15.75">
      <c r="A333" s="46">
        <v>45054</v>
      </c>
      <c r="B333" s="35"/>
      <c r="C333" s="41" t="s">
        <v>86</v>
      </c>
      <c r="D333" s="35"/>
      <c r="E333" s="47">
        <v>7.97</v>
      </c>
      <c r="F333" s="47">
        <v>3.379</v>
      </c>
      <c r="G333" s="47">
        <v>11.814</v>
      </c>
      <c r="H333" s="47">
        <v>23.163</v>
      </c>
    </row>
    <row r="334" spans="1:8" ht="15.75">
      <c r="A334" s="46">
        <v>45061</v>
      </c>
      <c r="B334" s="35"/>
      <c r="C334" s="41" t="s">
        <v>86</v>
      </c>
      <c r="D334" s="35"/>
      <c r="E334" s="47">
        <v>6.8840000000000003</v>
      </c>
      <c r="F334" s="47">
        <v>4.5590000000000002</v>
      </c>
      <c r="G334" s="47">
        <v>13.457000000000001</v>
      </c>
      <c r="H334" s="47">
        <v>24.900000000000002</v>
      </c>
    </row>
    <row r="335" spans="1:8" ht="15.75">
      <c r="A335" s="46">
        <v>45068</v>
      </c>
      <c r="B335" s="35"/>
      <c r="C335" s="41" t="s">
        <v>86</v>
      </c>
      <c r="D335" s="35"/>
      <c r="E335" s="47">
        <v>6.9669999999999996</v>
      </c>
      <c r="F335" s="47">
        <v>4.7290000000000001</v>
      </c>
      <c r="G335" s="47">
        <v>11.154999999999999</v>
      </c>
      <c r="H335" s="47">
        <v>22.850999999999999</v>
      </c>
    </row>
    <row r="336" spans="1:8" ht="15.75">
      <c r="A336" s="46">
        <v>45075</v>
      </c>
      <c r="B336" s="35"/>
      <c r="C336" s="41" t="s">
        <v>86</v>
      </c>
      <c r="D336" s="35"/>
      <c r="E336" s="47">
        <v>7.2910000000000004</v>
      </c>
      <c r="F336" s="47">
        <v>3.9279999999999999</v>
      </c>
      <c r="G336" s="47">
        <v>11.999000000000001</v>
      </c>
      <c r="H336" s="47">
        <v>23.218000000000004</v>
      </c>
    </row>
    <row r="337" spans="1:8" ht="15.75">
      <c r="A337" s="46">
        <v>45082</v>
      </c>
      <c r="B337" s="35"/>
      <c r="C337" s="41" t="s">
        <v>87</v>
      </c>
      <c r="D337" s="35"/>
      <c r="E337" s="47">
        <v>7.8780000000000001</v>
      </c>
      <c r="F337" s="47">
        <v>4.3550000000000004</v>
      </c>
      <c r="G337" s="47">
        <v>12.09</v>
      </c>
      <c r="H337" s="47">
        <v>24.323</v>
      </c>
    </row>
    <row r="338" spans="1:8" ht="15.75">
      <c r="A338" s="46">
        <v>45089</v>
      </c>
      <c r="B338" s="35"/>
      <c r="C338" s="41" t="s">
        <v>87</v>
      </c>
      <c r="D338" s="35"/>
      <c r="E338" s="47">
        <v>6.6269999999999998</v>
      </c>
      <c r="F338" s="47">
        <v>3.5680000000000001</v>
      </c>
      <c r="G338" s="47">
        <v>9.3710000000000004</v>
      </c>
      <c r="H338" s="47">
        <v>19.566000000000003</v>
      </c>
    </row>
    <row r="339" spans="1:8" ht="15.75">
      <c r="A339" s="46">
        <v>45096</v>
      </c>
      <c r="B339" s="35"/>
      <c r="C339" s="41" t="s">
        <v>87</v>
      </c>
      <c r="D339" s="35"/>
      <c r="E339" s="47">
        <v>7.4290000000000003</v>
      </c>
      <c r="F339" s="47">
        <v>4.5960000000000001</v>
      </c>
      <c r="G339" s="47">
        <v>9.8130000000000006</v>
      </c>
      <c r="H339" s="47">
        <v>21.838000000000001</v>
      </c>
    </row>
    <row r="340" spans="1:8" ht="15.75">
      <c r="A340" s="46">
        <v>45103</v>
      </c>
      <c r="B340" s="35"/>
      <c r="C340" s="41" t="s">
        <v>87</v>
      </c>
      <c r="D340" s="35"/>
      <c r="E340" s="47">
        <v>7.0979999999999999</v>
      </c>
      <c r="F340" s="47">
        <v>3.4940000000000002</v>
      </c>
      <c r="G340" s="47">
        <v>10.085000000000001</v>
      </c>
      <c r="H340" s="47">
        <v>20.677</v>
      </c>
    </row>
    <row r="341" spans="1:8" ht="15.75">
      <c r="A341" s="46">
        <v>45110</v>
      </c>
      <c r="B341" s="35"/>
      <c r="C341" s="41" t="s">
        <v>88</v>
      </c>
      <c r="D341" s="35"/>
      <c r="E341" s="47">
        <v>6.2309999999999999</v>
      </c>
      <c r="F341" s="47">
        <v>3.5590000000000002</v>
      </c>
      <c r="G341" s="47">
        <v>10.398999999999999</v>
      </c>
      <c r="H341" s="47">
        <v>20.189</v>
      </c>
    </row>
    <row r="342" spans="1:8" ht="15.75">
      <c r="A342" s="46">
        <v>45117</v>
      </c>
      <c r="B342" s="35"/>
      <c r="C342" s="41" t="s">
        <v>88</v>
      </c>
      <c r="D342" s="35"/>
      <c r="E342" s="47">
        <v>7.6639999999999997</v>
      </c>
      <c r="F342" s="47">
        <v>3.2170000000000001</v>
      </c>
      <c r="G342" s="47">
        <v>9.3539999999999992</v>
      </c>
      <c r="H342" s="47">
        <v>20.234999999999999</v>
      </c>
    </row>
    <row r="343" spans="1:8" ht="15.75">
      <c r="A343" s="46">
        <v>45124</v>
      </c>
      <c r="B343" s="35"/>
      <c r="C343" s="41" t="s">
        <v>88</v>
      </c>
      <c r="D343" s="35"/>
      <c r="E343" s="47">
        <v>6.1669999999999998</v>
      </c>
      <c r="F343" s="47">
        <v>2.83</v>
      </c>
      <c r="G343" s="47">
        <v>7.8460000000000001</v>
      </c>
      <c r="H343" s="47">
        <v>16.843</v>
      </c>
    </row>
    <row r="344" spans="1:8" ht="15.75">
      <c r="A344" s="46">
        <v>45131</v>
      </c>
      <c r="B344" s="35"/>
      <c r="C344" s="41" t="s">
        <v>88</v>
      </c>
      <c r="D344" s="35"/>
      <c r="E344" s="47">
        <v>6.2329999999999997</v>
      </c>
      <c r="F344" s="47">
        <v>2.8109999999999999</v>
      </c>
      <c r="G344" s="47">
        <v>9.7230000000000008</v>
      </c>
      <c r="H344" s="47">
        <v>18.767000000000003</v>
      </c>
    </row>
    <row r="345" spans="1:8" ht="15.75">
      <c r="A345" s="46">
        <v>45138</v>
      </c>
      <c r="B345" s="35"/>
      <c r="C345" s="41" t="s">
        <v>88</v>
      </c>
      <c r="D345" s="35"/>
      <c r="E345" s="47">
        <v>7.5819999999999999</v>
      </c>
      <c r="F345" s="47">
        <v>2.645</v>
      </c>
      <c r="G345" s="47">
        <v>9.4930000000000003</v>
      </c>
      <c r="H345" s="47">
        <v>19.72</v>
      </c>
    </row>
    <row r="346" spans="1:8" ht="15.75">
      <c r="A346" s="46">
        <v>45145</v>
      </c>
      <c r="B346" s="35"/>
      <c r="C346" s="41" t="s">
        <v>89</v>
      </c>
      <c r="D346" s="35"/>
      <c r="E346" s="47">
        <v>7.6420000000000003</v>
      </c>
      <c r="F346" s="47">
        <v>2.1989999999999998</v>
      </c>
      <c r="G346" s="47">
        <v>8.6750000000000007</v>
      </c>
      <c r="H346" s="47">
        <v>18.516000000000002</v>
      </c>
    </row>
    <row r="347" spans="1:8" ht="15.75">
      <c r="A347" s="46">
        <v>45152</v>
      </c>
      <c r="B347" s="35"/>
      <c r="C347" s="41" t="s">
        <v>89</v>
      </c>
      <c r="D347" s="35"/>
      <c r="E347" s="47">
        <v>7.6289999999999996</v>
      </c>
      <c r="F347" s="47">
        <v>2.423</v>
      </c>
      <c r="G347" s="47">
        <v>8.7859999999999996</v>
      </c>
      <c r="H347" s="47">
        <v>18.838000000000001</v>
      </c>
    </row>
    <row r="348" spans="1:8" ht="15.75">
      <c r="A348" s="46">
        <v>45159</v>
      </c>
      <c r="B348" s="35"/>
      <c r="C348" s="41" t="s">
        <v>89</v>
      </c>
      <c r="D348" s="35"/>
      <c r="E348" s="47">
        <v>6.36</v>
      </c>
      <c r="F348" s="47">
        <v>1.946</v>
      </c>
      <c r="G348" s="47">
        <v>9.2949999999999999</v>
      </c>
      <c r="H348" s="47">
        <v>17.600999999999999</v>
      </c>
    </row>
    <row r="349" spans="1:8" ht="15.75">
      <c r="A349" s="46">
        <v>45166</v>
      </c>
      <c r="B349" s="35"/>
      <c r="C349" s="41" t="s">
        <v>89</v>
      </c>
      <c r="D349" s="35"/>
      <c r="E349" s="47">
        <v>5.5149999999999997</v>
      </c>
      <c r="F349" s="47">
        <v>2.012</v>
      </c>
      <c r="G349" s="47">
        <v>9.7949999999999999</v>
      </c>
      <c r="H349" s="47">
        <v>17.321999999999999</v>
      </c>
    </row>
    <row r="350" spans="1:8" ht="15.75">
      <c r="A350" s="46">
        <v>45173</v>
      </c>
      <c r="B350" s="35"/>
      <c r="C350" s="41" t="s">
        <v>90</v>
      </c>
      <c r="D350" s="35"/>
      <c r="E350" s="47">
        <v>5.9550000000000001</v>
      </c>
      <c r="F350" s="47">
        <v>1.4359999999999999</v>
      </c>
      <c r="G350" s="47">
        <v>8.609</v>
      </c>
      <c r="H350" s="47">
        <v>16</v>
      </c>
    </row>
    <row r="351" spans="1:8" ht="15.75">
      <c r="A351" s="46">
        <v>45180</v>
      </c>
      <c r="B351" s="35"/>
      <c r="C351" s="41" t="s">
        <v>90</v>
      </c>
      <c r="D351" s="35"/>
      <c r="E351" s="47">
        <v>5.8259999999999996</v>
      </c>
      <c r="F351" s="47">
        <v>1.8009999999999999</v>
      </c>
      <c r="G351" s="47">
        <v>9.09</v>
      </c>
      <c r="H351" s="47">
        <v>16.716999999999999</v>
      </c>
    </row>
    <row r="352" spans="1:8" ht="15.75">
      <c r="A352" s="46">
        <v>45187</v>
      </c>
      <c r="B352" s="35"/>
      <c r="C352" s="41" t="s">
        <v>90</v>
      </c>
      <c r="D352" s="35"/>
      <c r="E352" s="47">
        <v>6.1829999999999998</v>
      </c>
      <c r="F352" s="47">
        <v>1.966</v>
      </c>
      <c r="G352" s="47">
        <v>10.191000000000001</v>
      </c>
      <c r="H352" s="47">
        <v>18.34</v>
      </c>
    </row>
    <row r="353" spans="1:8" ht="15.75">
      <c r="A353" s="46">
        <v>45194</v>
      </c>
      <c r="B353" s="35"/>
      <c r="C353" s="41" t="s">
        <v>90</v>
      </c>
      <c r="D353" s="35"/>
      <c r="E353" s="47">
        <v>4.0209999999999999</v>
      </c>
      <c r="F353" s="47">
        <v>2.2149999999999999</v>
      </c>
      <c r="G353" s="47">
        <v>10.186999999999999</v>
      </c>
      <c r="H353" s="47">
        <v>16.422999999999998</v>
      </c>
    </row>
    <row r="354" spans="1:8" ht="15.75">
      <c r="A354" s="46">
        <v>45201</v>
      </c>
      <c r="B354" s="35"/>
      <c r="C354" s="41" t="s">
        <v>91</v>
      </c>
      <c r="D354" s="35"/>
      <c r="E354" s="47">
        <v>4.5890000000000004</v>
      </c>
      <c r="F354" s="47">
        <v>2.331</v>
      </c>
      <c r="G354" s="47">
        <v>11.653</v>
      </c>
      <c r="H354" s="47">
        <v>18.573</v>
      </c>
    </row>
    <row r="355" spans="1:8" ht="15.75">
      <c r="A355" s="46">
        <v>45208</v>
      </c>
      <c r="B355" s="35"/>
      <c r="C355" s="41" t="s">
        <v>91</v>
      </c>
      <c r="D355" s="35"/>
      <c r="E355" s="47">
        <v>5.8250000000000002</v>
      </c>
      <c r="F355" s="47">
        <v>2.4940000000000002</v>
      </c>
      <c r="G355" s="47">
        <v>11.446999999999999</v>
      </c>
      <c r="H355" s="47">
        <v>19.765999999999998</v>
      </c>
    </row>
    <row r="356" spans="1:8" ht="15.75">
      <c r="A356" s="46">
        <v>45215</v>
      </c>
      <c r="B356" s="35"/>
      <c r="C356" s="41" t="s">
        <v>91</v>
      </c>
      <c r="D356" s="35"/>
      <c r="E356" s="47">
        <v>5.4669999999999996</v>
      </c>
      <c r="F356" s="47">
        <v>1.631</v>
      </c>
      <c r="G356" s="47">
        <v>11.411</v>
      </c>
      <c r="H356" s="47">
        <v>18.509</v>
      </c>
    </row>
    <row r="357" spans="1:8" ht="15.75">
      <c r="A357" s="46">
        <v>45222</v>
      </c>
      <c r="B357" s="35"/>
      <c r="C357" s="41" t="s">
        <v>91</v>
      </c>
      <c r="D357" s="35"/>
      <c r="E357" s="47">
        <v>5.8259999999999996</v>
      </c>
      <c r="F357" s="47">
        <v>2.1389999999999998</v>
      </c>
      <c r="G357" s="47">
        <v>8.8450000000000006</v>
      </c>
      <c r="H357" s="47">
        <v>16.810000000000002</v>
      </c>
    </row>
    <row r="358" spans="1:8" ht="15.75">
      <c r="A358" s="46">
        <v>45229</v>
      </c>
      <c r="B358" s="35"/>
      <c r="C358" s="41" t="s">
        <v>91</v>
      </c>
      <c r="D358" s="35"/>
      <c r="E358" s="47">
        <v>4.234</v>
      </c>
      <c r="F358" s="47">
        <v>1.7909999999999999</v>
      </c>
      <c r="G358" s="47">
        <v>11.023</v>
      </c>
      <c r="H358" s="47">
        <v>17.048000000000002</v>
      </c>
    </row>
    <row r="359" spans="1:8" ht="15.75">
      <c r="A359" s="46">
        <v>45236</v>
      </c>
      <c r="B359" s="35"/>
      <c r="C359" s="41" t="s">
        <v>92</v>
      </c>
      <c r="D359" s="35"/>
      <c r="E359" s="47">
        <v>4.4989999999999997</v>
      </c>
      <c r="F359" s="47">
        <v>1.786</v>
      </c>
      <c r="G359" s="47">
        <v>11.587999999999999</v>
      </c>
      <c r="H359" s="47">
        <v>17.872999999999998</v>
      </c>
    </row>
    <row r="360" spans="1:8" ht="15.75">
      <c r="A360" s="46">
        <v>45243</v>
      </c>
      <c r="B360" s="35"/>
      <c r="C360" s="41" t="s">
        <v>92</v>
      </c>
      <c r="D360" s="35"/>
      <c r="E360" s="47">
        <v>5.3959999999999999</v>
      </c>
      <c r="F360" s="47">
        <v>2.0670000000000002</v>
      </c>
      <c r="G360" s="47">
        <v>9.4559999999999995</v>
      </c>
      <c r="H360" s="47">
        <v>16.919</v>
      </c>
    </row>
    <row r="361" spans="1:8" ht="15.75">
      <c r="A361" s="46">
        <v>45250</v>
      </c>
      <c r="B361" s="35"/>
      <c r="C361" s="41" t="s">
        <v>92</v>
      </c>
      <c r="D361" s="35"/>
      <c r="E361" s="47">
        <v>5.48</v>
      </c>
      <c r="F361" s="47">
        <v>2.165</v>
      </c>
      <c r="G361" s="47">
        <v>11.222</v>
      </c>
      <c r="H361" s="47">
        <v>18.867000000000001</v>
      </c>
    </row>
    <row r="362" spans="1:8" ht="15.75">
      <c r="A362" s="46">
        <v>45257</v>
      </c>
      <c r="B362" s="35"/>
      <c r="C362" s="41" t="s">
        <v>92</v>
      </c>
      <c r="D362" s="35"/>
      <c r="E362" s="47">
        <v>5.2370000000000001</v>
      </c>
      <c r="F362" s="47">
        <v>2.6560000000000001</v>
      </c>
      <c r="G362" s="47">
        <v>9.5129999999999999</v>
      </c>
      <c r="H362" s="47">
        <v>17.405999999999999</v>
      </c>
    </row>
    <row r="363" spans="1:8" ht="15.75">
      <c r="A363" s="46">
        <v>45264</v>
      </c>
      <c r="B363" s="35"/>
      <c r="C363" s="41" t="s">
        <v>93</v>
      </c>
      <c r="D363" s="35"/>
      <c r="E363" s="47">
        <v>4.7789999999999999</v>
      </c>
      <c r="F363" s="47">
        <v>3.1970000000000001</v>
      </c>
      <c r="G363" s="47">
        <v>10.686999999999999</v>
      </c>
      <c r="H363" s="47">
        <v>18.663</v>
      </c>
    </row>
    <row r="364" spans="1:8" ht="15.75">
      <c r="A364" s="46">
        <v>45271</v>
      </c>
      <c r="B364" s="35"/>
      <c r="C364" s="41" t="s">
        <v>93</v>
      </c>
      <c r="D364" s="35"/>
      <c r="E364" s="47">
        <v>4.298</v>
      </c>
      <c r="F364" s="47">
        <v>3.0390000000000001</v>
      </c>
      <c r="G364" s="47">
        <v>9.4339999999999993</v>
      </c>
      <c r="H364" s="47">
        <v>16.771000000000001</v>
      </c>
    </row>
    <row r="365" spans="1:8" ht="15.75">
      <c r="A365" s="46">
        <v>45278</v>
      </c>
      <c r="B365" s="35"/>
      <c r="C365" s="41" t="s">
        <v>93</v>
      </c>
      <c r="D365" s="35"/>
      <c r="E365" s="47">
        <v>5.0819999999999999</v>
      </c>
      <c r="F365" s="47">
        <v>2.407</v>
      </c>
      <c r="G365" s="47">
        <v>11.285</v>
      </c>
      <c r="H365" s="47">
        <v>18.774000000000001</v>
      </c>
    </row>
    <row r="366" spans="1:8" ht="15.75">
      <c r="A366" s="46">
        <v>45285</v>
      </c>
      <c r="B366" s="35"/>
      <c r="C366" s="41" t="s">
        <v>93</v>
      </c>
      <c r="D366" s="35"/>
      <c r="E366" s="47">
        <v>4.6870000000000003</v>
      </c>
      <c r="F366" s="47">
        <v>2.5059999999999998</v>
      </c>
      <c r="G366" s="47">
        <v>10.143000000000001</v>
      </c>
      <c r="H366" s="47">
        <v>17.335999999999999</v>
      </c>
    </row>
    <row r="367" spans="1:8" ht="15.75">
      <c r="A367" s="46">
        <v>45292</v>
      </c>
      <c r="B367" s="35"/>
      <c r="C367" s="41" t="s">
        <v>94</v>
      </c>
      <c r="D367" s="35"/>
      <c r="E367" s="47">
        <v>7.2640000000000002</v>
      </c>
      <c r="F367" s="47">
        <v>1.9870000000000001</v>
      </c>
      <c r="G367" s="47">
        <v>9.9529999999999994</v>
      </c>
      <c r="H367" s="47">
        <v>19.204000000000001</v>
      </c>
    </row>
    <row r="368" spans="1:8" ht="15.75">
      <c r="A368" s="46">
        <v>45299</v>
      </c>
      <c r="B368" s="35"/>
      <c r="C368" s="41" t="s">
        <v>94</v>
      </c>
      <c r="D368" s="35"/>
      <c r="E368" s="47">
        <v>6.8310000000000004</v>
      </c>
      <c r="F368" s="47">
        <v>2.7970000000000002</v>
      </c>
      <c r="G368" s="47">
        <v>8.61</v>
      </c>
      <c r="H368" s="47">
        <v>18.238</v>
      </c>
    </row>
    <row r="369" spans="1:8" ht="15.75">
      <c r="A369" s="46">
        <v>45306</v>
      </c>
      <c r="B369" s="35"/>
      <c r="C369" s="41" t="s">
        <v>94</v>
      </c>
      <c r="D369" s="35"/>
      <c r="E369" s="47">
        <v>6.0389999999999997</v>
      </c>
      <c r="F369" s="47">
        <v>2.581</v>
      </c>
      <c r="G369" s="47">
        <v>9.3930000000000007</v>
      </c>
      <c r="H369" s="47">
        <v>18.012999999999998</v>
      </c>
    </row>
    <row r="370" spans="1:8" ht="15.75">
      <c r="A370" s="46">
        <v>45313</v>
      </c>
      <c r="B370" s="35"/>
      <c r="C370" s="41" t="s">
        <v>94</v>
      </c>
      <c r="D370" s="35"/>
      <c r="E370" s="47">
        <v>6.702</v>
      </c>
      <c r="F370" s="47">
        <v>2.7149999999999999</v>
      </c>
      <c r="G370" s="47">
        <v>9.1120000000000001</v>
      </c>
      <c r="H370" s="47">
        <v>18.529</v>
      </c>
    </row>
    <row r="371" spans="1:8" ht="15.75">
      <c r="A371" s="46">
        <v>45320</v>
      </c>
      <c r="B371" s="35"/>
      <c r="C371" s="41" t="s">
        <v>94</v>
      </c>
      <c r="D371" s="35"/>
      <c r="E371" s="47">
        <v>6.6619999999999999</v>
      </c>
      <c r="F371" s="47">
        <v>2.157</v>
      </c>
      <c r="G371" s="47">
        <v>8.8840000000000003</v>
      </c>
      <c r="H371" s="47">
        <v>17.702999999999999</v>
      </c>
    </row>
    <row r="372" spans="1:8" ht="15.75">
      <c r="A372" s="46">
        <v>45327</v>
      </c>
      <c r="B372" s="35"/>
      <c r="C372" s="41" t="s">
        <v>95</v>
      </c>
      <c r="D372" s="35"/>
      <c r="E372" s="47">
        <v>6.6260000000000003</v>
      </c>
      <c r="F372" s="47">
        <v>2.5390000000000001</v>
      </c>
      <c r="G372" s="47">
        <v>9.59</v>
      </c>
      <c r="H372" s="47">
        <v>18.755000000000003</v>
      </c>
    </row>
    <row r="373" spans="1:8" ht="15.75">
      <c r="A373" s="46">
        <v>45334</v>
      </c>
      <c r="B373" s="35"/>
      <c r="C373" s="41" t="s">
        <v>95</v>
      </c>
      <c r="D373" s="35"/>
      <c r="E373" s="47">
        <v>6.9320000000000004</v>
      </c>
      <c r="F373" s="47">
        <v>2.8679999999999999</v>
      </c>
      <c r="G373" s="47">
        <v>9.3520000000000003</v>
      </c>
      <c r="H373" s="47">
        <v>19.152000000000001</v>
      </c>
    </row>
    <row r="374" spans="1:8" ht="15.75">
      <c r="A374" s="46">
        <v>45341</v>
      </c>
      <c r="B374" s="35"/>
      <c r="C374" s="41" t="s">
        <v>95</v>
      </c>
      <c r="D374" s="35"/>
      <c r="E374" s="47">
        <v>6.2930000000000001</v>
      </c>
      <c r="F374" s="47">
        <v>2.0499999999999998</v>
      </c>
      <c r="G374" s="47">
        <v>8.3049999999999997</v>
      </c>
      <c r="H374" s="47">
        <v>16.648</v>
      </c>
    </row>
    <row r="375" spans="1:8" ht="15.75">
      <c r="A375" s="46">
        <v>45348</v>
      </c>
      <c r="B375" s="35"/>
      <c r="C375" s="41" t="s">
        <v>95</v>
      </c>
      <c r="D375" s="35"/>
      <c r="E375" s="47">
        <v>7.7770000000000001</v>
      </c>
      <c r="F375" s="47">
        <v>1.641</v>
      </c>
      <c r="G375" s="47">
        <v>9.3160000000000007</v>
      </c>
      <c r="H375" s="47">
        <v>18.734000000000002</v>
      </c>
    </row>
    <row r="376" spans="1:8" ht="15.75">
      <c r="A376" s="46">
        <v>45355</v>
      </c>
      <c r="B376" s="35"/>
      <c r="C376" s="41" t="s">
        <v>96</v>
      </c>
      <c r="D376" s="35"/>
      <c r="E376" s="47">
        <v>8.2899999999999991</v>
      </c>
      <c r="F376" s="47">
        <v>1.5429999999999999</v>
      </c>
      <c r="G376" s="47">
        <v>8.9730000000000008</v>
      </c>
      <c r="H376" s="47">
        <v>18.805999999999997</v>
      </c>
    </row>
    <row r="377" spans="1:8" ht="15.75">
      <c r="A377" s="46">
        <v>45362</v>
      </c>
      <c r="B377" s="35"/>
      <c r="C377" s="41" t="s">
        <v>96</v>
      </c>
      <c r="D377" s="35"/>
      <c r="E377" s="47">
        <v>7.0830000000000002</v>
      </c>
      <c r="F377" s="47">
        <v>1.5</v>
      </c>
      <c r="G377" s="47">
        <v>9.6170000000000009</v>
      </c>
      <c r="H377" s="47">
        <v>18.200000000000003</v>
      </c>
    </row>
    <row r="378" spans="1:8" ht="15.75">
      <c r="A378" s="46">
        <v>45369</v>
      </c>
      <c r="B378" s="35"/>
      <c r="C378" s="41" t="s">
        <v>96</v>
      </c>
      <c r="D378" s="35"/>
      <c r="E378" s="47">
        <v>7.53</v>
      </c>
      <c r="F378" s="47">
        <v>1.877</v>
      </c>
      <c r="G378" s="47">
        <v>10.641999999999999</v>
      </c>
      <c r="H378" s="47">
        <v>20.048999999999999</v>
      </c>
    </row>
    <row r="379" spans="1:8" ht="15.75">
      <c r="A379" s="46">
        <v>45376</v>
      </c>
      <c r="B379" s="35"/>
      <c r="C379" s="41" t="s">
        <v>96</v>
      </c>
      <c r="D379" s="35"/>
      <c r="E379" s="47">
        <v>7.7329999999999997</v>
      </c>
      <c r="F379" s="47">
        <v>2.081</v>
      </c>
      <c r="G379" s="47">
        <v>9.9710000000000001</v>
      </c>
      <c r="H379" s="47">
        <v>19.785</v>
      </c>
    </row>
    <row r="380" spans="1:8" ht="15.75">
      <c r="A380" s="46">
        <v>45383</v>
      </c>
      <c r="B380" s="35"/>
      <c r="C380" s="41" t="s">
        <v>97</v>
      </c>
      <c r="D380" s="35"/>
      <c r="E380" s="47">
        <v>7.5640000000000001</v>
      </c>
      <c r="F380" s="47">
        <v>3.359</v>
      </c>
      <c r="G380" s="47">
        <v>9.3460000000000001</v>
      </c>
      <c r="H380" s="47">
        <v>20.268999999999998</v>
      </c>
    </row>
    <row r="381" spans="1:8" ht="15.75">
      <c r="A381" s="46">
        <v>45390</v>
      </c>
      <c r="B381" s="35"/>
      <c r="C381" s="41" t="s">
        <v>97</v>
      </c>
      <c r="D381" s="35"/>
      <c r="E381" s="47">
        <v>7.8140000000000001</v>
      </c>
      <c r="F381" s="47">
        <v>4.0190000000000001</v>
      </c>
      <c r="G381" s="47">
        <v>8.7170000000000005</v>
      </c>
      <c r="H381" s="47">
        <v>20.55</v>
      </c>
    </row>
    <row r="382" spans="1:8" ht="15.75">
      <c r="A382" s="46">
        <v>45397</v>
      </c>
      <c r="B382" s="35"/>
      <c r="C382" s="41" t="s">
        <v>97</v>
      </c>
      <c r="D382" s="35"/>
      <c r="E382" s="47">
        <v>7.53</v>
      </c>
      <c r="F382" s="47">
        <v>3.8420000000000001</v>
      </c>
      <c r="G382" s="47">
        <v>10.661</v>
      </c>
      <c r="H382" s="47">
        <v>22.033000000000001</v>
      </c>
    </row>
    <row r="383" spans="1:8" ht="15.75">
      <c r="A383" s="46">
        <v>45404</v>
      </c>
      <c r="B383" s="35"/>
      <c r="C383" s="41" t="s">
        <v>97</v>
      </c>
      <c r="D383" s="35"/>
      <c r="E383" s="47">
        <v>7.31</v>
      </c>
      <c r="F383" s="47">
        <v>3.5630000000000002</v>
      </c>
      <c r="G383" s="47">
        <v>10.766999999999999</v>
      </c>
      <c r="H383" s="47">
        <v>21.64</v>
      </c>
    </row>
    <row r="384" spans="1:8" ht="15.75">
      <c r="A384" s="46">
        <v>45411</v>
      </c>
      <c r="B384" s="35"/>
      <c r="C384" s="41" t="s">
        <v>97</v>
      </c>
      <c r="D384" s="35"/>
      <c r="E384" s="47">
        <v>7.4480000000000004</v>
      </c>
      <c r="F384" s="47">
        <v>3.4660000000000002</v>
      </c>
      <c r="G384" s="47">
        <v>9.8819999999999997</v>
      </c>
      <c r="H384" s="47">
        <v>20.795999999999999</v>
      </c>
    </row>
    <row r="385" spans="1:8" ht="15.75">
      <c r="A385" s="46">
        <v>45418</v>
      </c>
      <c r="B385" s="35"/>
      <c r="C385" s="41" t="s">
        <v>98</v>
      </c>
      <c r="D385" s="35"/>
      <c r="E385" s="47">
        <v>7.524</v>
      </c>
      <c r="F385" s="47">
        <v>3.2410000000000001</v>
      </c>
      <c r="G385" s="47">
        <v>9.5050000000000008</v>
      </c>
      <c r="H385" s="47">
        <v>20.270000000000003</v>
      </c>
    </row>
    <row r="386" spans="1:8" ht="15.75">
      <c r="A386" s="46">
        <v>45425</v>
      </c>
      <c r="B386" s="35"/>
      <c r="C386" s="41" t="s">
        <v>98</v>
      </c>
      <c r="D386" s="35"/>
      <c r="E386" s="47">
        <v>6.3739999999999997</v>
      </c>
      <c r="F386" s="47">
        <v>3.2040000000000002</v>
      </c>
      <c r="G386" s="47">
        <v>9.9629999999999992</v>
      </c>
      <c r="H386" s="47">
        <v>19.540999999999997</v>
      </c>
    </row>
    <row r="387" spans="1:8" ht="15.75">
      <c r="A387" s="46">
        <v>45432</v>
      </c>
      <c r="B387" s="35"/>
      <c r="C387" s="41" t="s">
        <v>98</v>
      </c>
      <c r="D387" s="35"/>
      <c r="E387" s="47">
        <v>6.5590000000000002</v>
      </c>
      <c r="F387" s="47">
        <v>3.7050000000000001</v>
      </c>
      <c r="G387" s="47">
        <v>9.2409999999999997</v>
      </c>
      <c r="H387" s="47">
        <v>19.504999999999999</v>
      </c>
    </row>
    <row r="388" spans="1:8" ht="15.75">
      <c r="A388" s="46">
        <v>45439</v>
      </c>
      <c r="B388" s="35"/>
      <c r="C388" s="41" t="s">
        <v>98</v>
      </c>
      <c r="D388" s="35"/>
      <c r="E388" s="47">
        <v>6.98</v>
      </c>
      <c r="F388" s="47">
        <v>3.2669999999999999</v>
      </c>
      <c r="G388" s="47">
        <v>10.116</v>
      </c>
      <c r="H388" s="47">
        <v>20.363</v>
      </c>
    </row>
    <row r="389" spans="1:8" ht="15.75">
      <c r="A389" s="46">
        <v>45446</v>
      </c>
      <c r="B389" s="35"/>
      <c r="C389" s="41" t="s">
        <v>99</v>
      </c>
      <c r="D389" s="35"/>
      <c r="E389" s="47">
        <v>7.1449999999999996</v>
      </c>
      <c r="F389" s="47">
        <v>3.7240000000000002</v>
      </c>
      <c r="G389" s="47">
        <v>10.704000000000001</v>
      </c>
      <c r="H389" s="47">
        <v>21.573</v>
      </c>
    </row>
    <row r="390" spans="1:8" ht="15.75">
      <c r="A390" s="46">
        <v>45453</v>
      </c>
      <c r="B390" s="35"/>
      <c r="C390" s="41" t="s">
        <v>99</v>
      </c>
      <c r="D390" s="35"/>
      <c r="E390" s="47">
        <v>7.1369999999999996</v>
      </c>
      <c r="F390" s="47">
        <v>3.5259999999999998</v>
      </c>
      <c r="G390" s="47">
        <v>10.068</v>
      </c>
      <c r="H390" s="47">
        <v>20.731000000000002</v>
      </c>
    </row>
    <row r="391" spans="1:8" ht="15.75">
      <c r="A391" s="46">
        <v>45460</v>
      </c>
      <c r="B391" s="35"/>
      <c r="C391" s="41" t="s">
        <v>99</v>
      </c>
      <c r="D391" s="35"/>
      <c r="E391" s="47">
        <v>5.7960000000000003</v>
      </c>
      <c r="F391" s="47">
        <v>3.0579999999999998</v>
      </c>
      <c r="G391" s="47">
        <v>8.7759999999999998</v>
      </c>
      <c r="H391" s="47">
        <v>17.63</v>
      </c>
    </row>
    <row r="392" spans="1:8" ht="15.75">
      <c r="A392" s="46">
        <v>45467</v>
      </c>
      <c r="B392" s="35"/>
      <c r="C392" s="41" t="s">
        <v>99</v>
      </c>
      <c r="D392" s="35"/>
      <c r="E392" s="47">
        <v>5.9610000000000003</v>
      </c>
      <c r="F392" s="47">
        <v>2.58</v>
      </c>
      <c r="G392" s="47">
        <v>9.2710000000000008</v>
      </c>
      <c r="H392" s="47">
        <v>17.812000000000001</v>
      </c>
    </row>
    <row r="393" spans="1:8" ht="15.75">
      <c r="A393" s="46">
        <v>45474</v>
      </c>
      <c r="B393" s="35"/>
      <c r="C393" s="41" t="s">
        <v>100</v>
      </c>
      <c r="D393" s="35"/>
      <c r="E393" s="47">
        <v>5.14</v>
      </c>
      <c r="F393" s="47">
        <v>2.6589999999999998</v>
      </c>
      <c r="G393" s="47">
        <v>8.7409999999999997</v>
      </c>
      <c r="H393" s="47">
        <v>16.54</v>
      </c>
    </row>
    <row r="394" spans="1:8" ht="15.75">
      <c r="A394" s="46">
        <v>45481</v>
      </c>
      <c r="B394" s="35"/>
      <c r="C394" s="41" t="s">
        <v>100</v>
      </c>
      <c r="D394" s="35"/>
      <c r="E394" s="47">
        <v>5.7409999999999997</v>
      </c>
      <c r="F394" s="47">
        <v>3.1560000000000001</v>
      </c>
      <c r="G394" s="47">
        <v>9.4209999999999994</v>
      </c>
      <c r="H394" s="47">
        <v>18.317999999999998</v>
      </c>
    </row>
    <row r="395" spans="1:8" ht="15.75">
      <c r="A395" s="46">
        <v>45488</v>
      </c>
      <c r="B395" s="35"/>
      <c r="C395" s="41" t="s">
        <v>100</v>
      </c>
      <c r="D395" s="35"/>
      <c r="E395" s="47">
        <v>6.8140000000000001</v>
      </c>
      <c r="F395" s="47">
        <v>3.2040000000000002</v>
      </c>
      <c r="G395" s="47">
        <v>10.003</v>
      </c>
      <c r="H395" s="47">
        <v>20.021000000000001</v>
      </c>
    </row>
    <row r="396" spans="1:8" ht="15.75">
      <c r="A396" s="46">
        <v>45495</v>
      </c>
      <c r="B396" s="35"/>
      <c r="C396" s="41" t="s">
        <v>100</v>
      </c>
      <c r="D396" s="35"/>
      <c r="E396" s="47">
        <v>6.2359999999999998</v>
      </c>
      <c r="F396" s="47">
        <v>2.7109999999999999</v>
      </c>
      <c r="G396" s="47">
        <v>9.4149999999999991</v>
      </c>
      <c r="H396" s="47">
        <v>18.361999999999998</v>
      </c>
    </row>
    <row r="397" spans="1:8" ht="15.75">
      <c r="A397" s="46">
        <v>45502</v>
      </c>
      <c r="B397" s="35"/>
      <c r="C397" s="41" t="s">
        <v>100</v>
      </c>
      <c r="D397" s="35"/>
      <c r="E397" s="47">
        <v>6.2149999999999999</v>
      </c>
      <c r="F397" s="47">
        <v>1.8680000000000001</v>
      </c>
      <c r="G397" s="47">
        <v>9.702</v>
      </c>
      <c r="H397" s="47">
        <v>17.785</v>
      </c>
    </row>
    <row r="398" spans="1:8" ht="15.75">
      <c r="A398" s="46">
        <v>45509</v>
      </c>
      <c r="B398" s="35"/>
      <c r="C398" s="41" t="s">
        <v>101</v>
      </c>
      <c r="D398" s="35"/>
      <c r="E398" s="47">
        <v>5.7770000000000001</v>
      </c>
      <c r="F398" s="47">
        <v>1.6439999999999999</v>
      </c>
      <c r="G398" s="47">
        <v>9.3160000000000007</v>
      </c>
      <c r="H398" s="47">
        <v>16.737000000000002</v>
      </c>
    </row>
    <row r="399" spans="1:8" ht="15.75">
      <c r="A399" s="46">
        <v>45516</v>
      </c>
      <c r="B399" s="35"/>
      <c r="C399" s="41" t="s">
        <v>101</v>
      </c>
      <c r="D399" s="35"/>
      <c r="E399" s="47">
        <v>6.1539999999999999</v>
      </c>
      <c r="F399" s="47">
        <v>1.792</v>
      </c>
      <c r="G399" s="47">
        <v>8.51</v>
      </c>
      <c r="H399" s="47">
        <v>16.456</v>
      </c>
    </row>
    <row r="400" spans="1:8" ht="15.75">
      <c r="A400" s="46">
        <v>45523</v>
      </c>
      <c r="B400" s="35"/>
      <c r="C400" s="41" t="s">
        <v>101</v>
      </c>
      <c r="D400" s="35"/>
      <c r="E400" s="47">
        <v>7.2809999999999997</v>
      </c>
      <c r="F400" s="47">
        <v>2.7930000000000001</v>
      </c>
      <c r="G400" s="47">
        <v>7.8019999999999996</v>
      </c>
      <c r="H400" s="47">
        <v>17.875999999999998</v>
      </c>
    </row>
    <row r="401" spans="1:8" ht="15.75">
      <c r="A401" s="46">
        <v>45530</v>
      </c>
      <c r="B401" s="35"/>
      <c r="C401" s="41" t="s">
        <v>101</v>
      </c>
      <c r="D401" s="35"/>
      <c r="E401" s="47">
        <v>6.282</v>
      </c>
      <c r="F401" s="47">
        <v>2.5859999999999999</v>
      </c>
      <c r="G401" s="47">
        <v>8.9350000000000005</v>
      </c>
      <c r="H401" s="47">
        <v>17.803000000000001</v>
      </c>
    </row>
    <row r="402" spans="1:8" ht="15.75">
      <c r="A402" s="46">
        <v>45537</v>
      </c>
      <c r="B402" s="35"/>
      <c r="C402" s="41" t="s">
        <v>102</v>
      </c>
      <c r="D402" s="35"/>
      <c r="E402" s="47">
        <v>6.5010000000000003</v>
      </c>
      <c r="F402" s="47">
        <v>2.3559999999999999</v>
      </c>
      <c r="G402" s="47">
        <v>8.0009999999999994</v>
      </c>
      <c r="H402" s="47">
        <v>16.857999999999997</v>
      </c>
    </row>
    <row r="403" spans="1:8" ht="15.75">
      <c r="A403" s="46">
        <v>45544</v>
      </c>
      <c r="B403" s="35"/>
      <c r="C403" s="41" t="s">
        <v>102</v>
      </c>
      <c r="D403" s="35"/>
      <c r="E403" s="47">
        <v>5.569</v>
      </c>
      <c r="F403" s="47">
        <v>3.1459999999999999</v>
      </c>
      <c r="G403" s="47">
        <v>10.026999999999999</v>
      </c>
      <c r="H403" s="47">
        <v>18.741999999999997</v>
      </c>
    </row>
    <row r="404" spans="1:8" ht="15.75">
      <c r="A404" s="46">
        <v>45551</v>
      </c>
      <c r="B404" s="35"/>
      <c r="C404" s="41" t="s">
        <v>102</v>
      </c>
      <c r="D404" s="35"/>
      <c r="E404" s="47">
        <v>5.5650000000000004</v>
      </c>
      <c r="F404" s="47">
        <v>3.0459999999999998</v>
      </c>
      <c r="G404" s="47">
        <v>9.6560000000000006</v>
      </c>
      <c r="H404" s="47">
        <v>18.267000000000003</v>
      </c>
    </row>
    <row r="405" spans="1:8" ht="15.75">
      <c r="A405" s="46">
        <v>45558</v>
      </c>
      <c r="B405" s="35"/>
      <c r="C405" s="41" t="s">
        <v>102</v>
      </c>
      <c r="D405" s="35"/>
      <c r="E405" s="47">
        <v>4.6740000000000004</v>
      </c>
      <c r="F405" s="47">
        <v>1.5</v>
      </c>
      <c r="G405" s="47">
        <v>8.4610000000000003</v>
      </c>
      <c r="H405" s="47">
        <v>14.635000000000002</v>
      </c>
    </row>
    <row r="406" spans="1:8" ht="15.75">
      <c r="A406" s="46">
        <v>45565</v>
      </c>
      <c r="B406" s="35"/>
      <c r="C406" s="41" t="s">
        <v>102</v>
      </c>
      <c r="D406" s="35"/>
      <c r="E406" s="47">
        <v>5.1879999999999997</v>
      </c>
      <c r="F406" s="47">
        <v>2.3130000000000002</v>
      </c>
      <c r="G406" s="47">
        <v>7.5</v>
      </c>
      <c r="H406" s="47">
        <v>15.000999999999999</v>
      </c>
    </row>
    <row r="407" spans="1:8" ht="15.75">
      <c r="A407" s="46">
        <v>45572</v>
      </c>
      <c r="B407" s="35"/>
      <c r="C407" s="41" t="s">
        <v>103</v>
      </c>
      <c r="D407" s="35"/>
      <c r="E407" s="47">
        <v>6.6870000000000003</v>
      </c>
      <c r="F407" s="47">
        <v>2.1419999999999999</v>
      </c>
      <c r="G407" s="47">
        <v>7.1909999999999998</v>
      </c>
      <c r="H407" s="47">
        <v>16.02</v>
      </c>
    </row>
    <row r="408" spans="1:8" ht="15.75">
      <c r="A408" s="46">
        <v>45579</v>
      </c>
      <c r="B408" s="35"/>
      <c r="C408" s="41" t="s">
        <v>103</v>
      </c>
      <c r="D408" s="35"/>
      <c r="E408" s="47">
        <v>5.5789999999999997</v>
      </c>
      <c r="F408" s="47">
        <v>2.95</v>
      </c>
      <c r="G408" s="47">
        <v>8.3870000000000005</v>
      </c>
      <c r="H408" s="47">
        <v>16.916</v>
      </c>
    </row>
    <row r="409" spans="1:8" ht="15.75">
      <c r="A409" s="46">
        <v>45586</v>
      </c>
      <c r="B409" s="35"/>
      <c r="C409" s="41" t="s">
        <v>103</v>
      </c>
      <c r="D409" s="35"/>
      <c r="E409" s="47">
        <v>6.0010000000000003</v>
      </c>
      <c r="F409" s="47">
        <v>2.238</v>
      </c>
      <c r="G409" s="47">
        <v>8.5619999999999994</v>
      </c>
      <c r="H409" s="47">
        <v>16.801000000000002</v>
      </c>
    </row>
    <row r="410" spans="1:8" ht="15.75">
      <c r="A410" s="46">
        <v>45593</v>
      </c>
      <c r="B410" s="35"/>
      <c r="C410" s="41" t="s">
        <v>103</v>
      </c>
      <c r="D410" s="35"/>
      <c r="E410" s="47">
        <v>6.3529999999999998</v>
      </c>
      <c r="F410" s="47">
        <v>1.881</v>
      </c>
      <c r="G410" s="47">
        <v>8.8230000000000004</v>
      </c>
      <c r="H410" s="47">
        <v>17.057000000000002</v>
      </c>
    </row>
    <row r="411" spans="1:8" ht="15.75">
      <c r="A411" s="46">
        <v>45600</v>
      </c>
      <c r="B411" s="35"/>
      <c r="C411" s="41" t="s">
        <v>104</v>
      </c>
      <c r="D411" s="35"/>
      <c r="E411" s="47">
        <v>5.9260000000000002</v>
      </c>
      <c r="F411" s="47">
        <v>1.89</v>
      </c>
      <c r="G411" s="47">
        <v>8.3249999999999993</v>
      </c>
      <c r="H411" s="47">
        <v>16.140999999999998</v>
      </c>
    </row>
    <row r="412" spans="1:8" ht="15.75">
      <c r="A412" s="46">
        <v>45607</v>
      </c>
      <c r="B412" s="35"/>
      <c r="C412" s="41" t="s">
        <v>104</v>
      </c>
      <c r="D412" s="35"/>
      <c r="E412" s="47">
        <v>6.0010000000000003</v>
      </c>
      <c r="F412" s="47">
        <v>1.7669999999999999</v>
      </c>
      <c r="G412" s="47">
        <v>8.6969999999999992</v>
      </c>
      <c r="H412" s="47">
        <v>16.465</v>
      </c>
    </row>
    <row r="413" spans="1:8" ht="15.75">
      <c r="A413" s="46">
        <v>45614</v>
      </c>
      <c r="B413" s="35"/>
      <c r="C413" s="41" t="s">
        <v>104</v>
      </c>
      <c r="D413" s="35"/>
      <c r="E413" s="47">
        <v>5.7</v>
      </c>
      <c r="F413" s="47">
        <v>1.919</v>
      </c>
      <c r="G413" s="47">
        <v>9.1470000000000002</v>
      </c>
      <c r="H413" s="47">
        <v>16.765999999999998</v>
      </c>
    </row>
    <row r="414" spans="1:8" ht="15.75">
      <c r="A414" s="46">
        <v>45621</v>
      </c>
      <c r="B414" s="35"/>
      <c r="C414" s="41" t="s">
        <v>104</v>
      </c>
      <c r="D414" s="35"/>
      <c r="E414" s="47">
        <v>5.8230000000000004</v>
      </c>
      <c r="F414" s="47">
        <v>2.141</v>
      </c>
      <c r="G414" s="47">
        <v>6.2709999999999999</v>
      </c>
      <c r="H414" s="47">
        <v>14.234999999999999</v>
      </c>
    </row>
    <row r="415" spans="1:8" ht="15.75">
      <c r="A415" s="46">
        <v>45628</v>
      </c>
      <c r="B415" s="35"/>
      <c r="C415" s="41" t="s">
        <v>105</v>
      </c>
      <c r="D415" s="35"/>
      <c r="E415" s="47">
        <v>6.5330000000000004</v>
      </c>
      <c r="F415" s="47">
        <v>2.39</v>
      </c>
      <c r="G415" s="47">
        <v>8.5640000000000001</v>
      </c>
      <c r="H415" s="47">
        <v>17.487000000000002</v>
      </c>
    </row>
    <row r="416" spans="1:8" ht="15.75">
      <c r="A416" s="46">
        <v>45635</v>
      </c>
      <c r="B416" s="35"/>
      <c r="C416" s="41" t="s">
        <v>105</v>
      </c>
      <c r="D416" s="35"/>
      <c r="E416" s="47">
        <v>6.9489999999999998</v>
      </c>
      <c r="F416" s="47">
        <v>2.4300000000000002</v>
      </c>
      <c r="G416" s="47">
        <v>6.4189999999999996</v>
      </c>
      <c r="H416" s="47">
        <v>15.797999999999998</v>
      </c>
    </row>
    <row r="417" spans="1:8" ht="15.75">
      <c r="A417" s="46">
        <v>45642</v>
      </c>
      <c r="B417" s="35"/>
      <c r="C417" s="41" t="s">
        <v>105</v>
      </c>
      <c r="D417" s="35"/>
      <c r="E417" s="47">
        <v>6.6859999999999999</v>
      </c>
      <c r="F417" s="47">
        <v>2.468</v>
      </c>
      <c r="G417" s="47">
        <v>8.657</v>
      </c>
      <c r="H417" s="47">
        <v>17.811</v>
      </c>
    </row>
    <row r="418" spans="1:8" ht="15.75">
      <c r="A418" s="46">
        <v>45649</v>
      </c>
      <c r="B418" s="35"/>
      <c r="C418" s="41" t="s">
        <v>105</v>
      </c>
      <c r="D418" s="35"/>
      <c r="E418" s="47">
        <v>6.4450000000000003</v>
      </c>
      <c r="F418" s="47">
        <v>2.2440000000000002</v>
      </c>
      <c r="G418" s="47">
        <v>9.9600000000000009</v>
      </c>
      <c r="H418" s="47">
        <v>18.649000000000001</v>
      </c>
    </row>
    <row r="419" spans="1:8" ht="15.75">
      <c r="A419" s="46">
        <v>45656</v>
      </c>
      <c r="B419" s="35"/>
      <c r="C419" s="41" t="s">
        <v>105</v>
      </c>
      <c r="D419" s="35"/>
      <c r="E419" s="47">
        <v>6.0679999999999996</v>
      </c>
      <c r="F419" s="47">
        <v>1.968</v>
      </c>
      <c r="G419" s="47">
        <v>7.5039999999999996</v>
      </c>
      <c r="H419" s="47">
        <v>15.54</v>
      </c>
    </row>
    <row r="420" spans="1:8" ht="15.75">
      <c r="A420" s="46">
        <v>45663</v>
      </c>
      <c r="B420" s="35"/>
      <c r="C420" s="41" t="s">
        <v>106</v>
      </c>
      <c r="D420" s="35"/>
      <c r="E420" s="47">
        <v>6.5339999999999998</v>
      </c>
      <c r="F420" s="47">
        <v>2.1509999999999998</v>
      </c>
      <c r="G420" s="47">
        <v>8.9250000000000007</v>
      </c>
      <c r="H420" s="47">
        <v>17.61</v>
      </c>
    </row>
    <row r="421" spans="1:8" ht="15.75">
      <c r="A421" s="46">
        <v>45670</v>
      </c>
      <c r="B421" s="35"/>
      <c r="C421" s="41" t="s">
        <v>106</v>
      </c>
      <c r="D421" s="35"/>
      <c r="E421" s="47">
        <v>7.0650000000000004</v>
      </c>
      <c r="F421" s="47">
        <v>2.8820000000000001</v>
      </c>
      <c r="G421" s="47">
        <v>8.5220000000000002</v>
      </c>
      <c r="H421" s="47">
        <v>18.469000000000001</v>
      </c>
    </row>
    <row r="422" spans="1:8" ht="15.75">
      <c r="A422" s="46">
        <v>45677</v>
      </c>
      <c r="B422" s="35"/>
      <c r="C422" s="41" t="s">
        <v>106</v>
      </c>
      <c r="D422" s="35"/>
      <c r="E422" s="47">
        <v>6.3410000000000002</v>
      </c>
      <c r="F422" s="47">
        <v>2.5219999999999998</v>
      </c>
      <c r="G422" s="47">
        <v>7.2629999999999999</v>
      </c>
      <c r="H422" s="47">
        <v>16.125999999999998</v>
      </c>
    </row>
    <row r="423" spans="1:8" ht="15.75">
      <c r="A423" s="46">
        <v>45684</v>
      </c>
      <c r="B423" s="35"/>
      <c r="C423" s="41" t="s">
        <v>106</v>
      </c>
      <c r="D423" s="35"/>
      <c r="E423" s="47">
        <v>7.4580000000000002</v>
      </c>
      <c r="F423" s="47">
        <v>2.7309999999999999</v>
      </c>
      <c r="G423" s="47">
        <v>8.6690000000000005</v>
      </c>
      <c r="H423" s="47">
        <v>18.858000000000001</v>
      </c>
    </row>
    <row r="424" spans="1:8" ht="15.75">
      <c r="A424" s="46">
        <v>45691</v>
      </c>
      <c r="B424" s="35"/>
      <c r="C424" s="41" t="s">
        <v>107</v>
      </c>
      <c r="D424" s="35"/>
      <c r="E424" s="47">
        <v>8.3390000000000004</v>
      </c>
      <c r="F424" s="47">
        <v>1.841</v>
      </c>
      <c r="G424" s="47">
        <v>8.1479999999999997</v>
      </c>
      <c r="H424" s="47">
        <v>18.327999999999999</v>
      </c>
    </row>
    <row r="425" spans="1:8" ht="15.75">
      <c r="A425" s="46">
        <v>45698</v>
      </c>
      <c r="B425" s="35"/>
      <c r="C425" s="41" t="s">
        <v>107</v>
      </c>
      <c r="D425" s="35"/>
      <c r="E425" s="47">
        <v>8.4610000000000003</v>
      </c>
      <c r="F425" s="47">
        <v>1.5589999999999999</v>
      </c>
      <c r="G425" s="47">
        <v>10.225</v>
      </c>
      <c r="H425" s="47">
        <v>20.244999999999997</v>
      </c>
    </row>
    <row r="426" spans="1:8" ht="15.75">
      <c r="A426" s="46">
        <v>45705</v>
      </c>
      <c r="B426" s="35"/>
      <c r="C426" s="41" t="s">
        <v>107</v>
      </c>
      <c r="D426" s="35"/>
      <c r="E426" s="47">
        <v>7.6059999999999999</v>
      </c>
      <c r="F426" s="47">
        <v>2.3330000000000002</v>
      </c>
      <c r="G426" s="47">
        <v>10.007</v>
      </c>
      <c r="H426" s="47">
        <v>19.945999999999998</v>
      </c>
    </row>
    <row r="427" spans="1:8" ht="15.75">
      <c r="A427" s="49">
        <v>45712</v>
      </c>
      <c r="B427" s="48"/>
      <c r="C427" s="50" t="s">
        <v>107</v>
      </c>
      <c r="D427" s="48"/>
      <c r="E427" s="51">
        <v>8.5470000000000006</v>
      </c>
      <c r="F427" s="51">
        <v>2.532</v>
      </c>
      <c r="G427" s="51">
        <v>9.34</v>
      </c>
      <c r="H427" s="51">
        <v>20.419</v>
      </c>
    </row>
    <row r="428" spans="1:8" ht="15.75">
      <c r="A428" s="49">
        <v>45719</v>
      </c>
      <c r="B428" s="48"/>
      <c r="C428" s="50" t="s">
        <v>108</v>
      </c>
      <c r="D428" s="48"/>
      <c r="E428" s="51">
        <v>6.3019999999999996</v>
      </c>
      <c r="F428" s="51">
        <v>2.1800000000000002</v>
      </c>
      <c r="G428" s="51">
        <v>10.395</v>
      </c>
      <c r="H428" s="51">
        <v>18.876999999999999</v>
      </c>
    </row>
    <row r="429" spans="1:8" ht="15.75">
      <c r="A429" s="49">
        <v>45726</v>
      </c>
      <c r="B429" s="48"/>
      <c r="C429" s="50" t="s">
        <v>108</v>
      </c>
      <c r="D429" s="48"/>
      <c r="E429" s="51">
        <v>6.8789999999999996</v>
      </c>
      <c r="F429" s="51">
        <v>2.3559999999999999</v>
      </c>
      <c r="G429" s="51">
        <v>9.7520000000000007</v>
      </c>
      <c r="H429" s="51">
        <v>18.987000000000002</v>
      </c>
    </row>
    <row r="430" spans="1:8" ht="15.75">
      <c r="A430" s="49">
        <v>45733</v>
      </c>
      <c r="B430" s="48"/>
      <c r="C430" s="50" t="s">
        <v>108</v>
      </c>
      <c r="D430" s="48"/>
      <c r="E430" s="51">
        <v>8.0630000000000006</v>
      </c>
      <c r="F430" s="51">
        <v>2.5710000000000002</v>
      </c>
      <c r="G430" s="51">
        <v>11.039</v>
      </c>
      <c r="H430" s="51">
        <v>21.673000000000002</v>
      </c>
    </row>
    <row r="431" spans="1:8" ht="15.75">
      <c r="A431" s="49">
        <v>45740</v>
      </c>
      <c r="B431" s="48"/>
      <c r="C431" s="50" t="s">
        <v>108</v>
      </c>
      <c r="D431" s="48"/>
      <c r="E431" s="51">
        <v>6.9480000000000004</v>
      </c>
      <c r="F431" s="51">
        <v>1.9950000000000001</v>
      </c>
      <c r="G431" s="51">
        <v>10.44</v>
      </c>
      <c r="H431" s="51">
        <v>19.383000000000003</v>
      </c>
    </row>
    <row r="432" spans="1:8" ht="15.75">
      <c r="A432" s="49">
        <v>45747</v>
      </c>
      <c r="B432" s="48"/>
      <c r="C432" s="50" t="s">
        <v>108</v>
      </c>
      <c r="D432" s="48"/>
      <c r="E432" s="51">
        <v>8.2460000000000004</v>
      </c>
      <c r="F432" s="51">
        <v>3.0529999999999999</v>
      </c>
      <c r="G432" s="51">
        <v>13.042</v>
      </c>
      <c r="H432" s="51">
        <v>24.341000000000001</v>
      </c>
    </row>
    <row r="433" spans="1:8" ht="15.75">
      <c r="A433" s="49">
        <v>45754</v>
      </c>
      <c r="B433" s="48"/>
      <c r="C433" s="50" t="s">
        <v>143</v>
      </c>
      <c r="D433" s="48"/>
      <c r="E433" s="51">
        <v>9.1560000000000006</v>
      </c>
      <c r="F433" s="51">
        <v>2.56</v>
      </c>
      <c r="G433" s="51">
        <v>13.285</v>
      </c>
      <c r="H433" s="51">
        <v>25.001000000000001</v>
      </c>
    </row>
    <row r="434" spans="1:8" ht="15.75">
      <c r="A434" s="49">
        <v>45761</v>
      </c>
      <c r="B434" s="48"/>
      <c r="C434" s="50" t="s">
        <v>143</v>
      </c>
      <c r="D434" s="48"/>
      <c r="E434" s="51">
        <v>8.4610000000000003</v>
      </c>
      <c r="F434" s="51">
        <v>2.6469999999999998</v>
      </c>
      <c r="G434" s="51">
        <v>11.002000000000001</v>
      </c>
      <c r="H434" s="51">
        <v>22.11</v>
      </c>
    </row>
    <row r="435" spans="1:8" ht="15.75">
      <c r="A435" s="49">
        <v>45768</v>
      </c>
      <c r="B435" s="48"/>
      <c r="C435" s="50" t="s">
        <v>143</v>
      </c>
      <c r="D435" s="48"/>
      <c r="E435" s="51">
        <v>8.9109999999999996</v>
      </c>
      <c r="F435" s="51">
        <v>2.4889999999999999</v>
      </c>
      <c r="G435" s="51">
        <v>10.622999999999999</v>
      </c>
      <c r="H435" s="51">
        <v>22.022999999999996</v>
      </c>
    </row>
    <row r="436" spans="1:8" ht="15.75">
      <c r="A436" s="49">
        <v>45775</v>
      </c>
      <c r="B436" s="48"/>
      <c r="C436" s="50" t="s">
        <v>143</v>
      </c>
      <c r="D436" s="48"/>
      <c r="E436" s="51">
        <v>7.8150000000000004</v>
      </c>
      <c r="F436" s="51">
        <v>2.1680000000000001</v>
      </c>
      <c r="G436" s="51">
        <v>10.738</v>
      </c>
      <c r="H436" s="51">
        <v>20.721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7"/>
  </sheetPr>
  <dimension ref="A1:Z432"/>
  <sheetViews>
    <sheetView workbookViewId="0">
      <selection activeCell="G24" sqref="G24"/>
    </sheetView>
  </sheetViews>
  <sheetFormatPr defaultRowHeight="15"/>
  <cols>
    <col min="1" max="1" width="9.140625" style="7"/>
    <col min="2" max="2" width="1.7109375" style="7" customWidth="1"/>
    <col min="3" max="6" width="14.42578125" style="7" customWidth="1"/>
    <col min="11" max="11" width="20.7109375" bestFit="1" customWidth="1"/>
    <col min="12" max="12" width="10.140625" bestFit="1" customWidth="1"/>
    <col min="16" max="16" width="33.5703125" bestFit="1" customWidth="1"/>
    <col min="17" max="17" width="16.28515625" bestFit="1" customWidth="1"/>
    <col min="18" max="18" width="11" customWidth="1"/>
    <col min="19" max="24" width="12" customWidth="1"/>
    <col min="25" max="25" width="8" customWidth="1"/>
    <col min="26" max="26" width="12" bestFit="1" customWidth="1"/>
  </cols>
  <sheetData>
    <row r="1" spans="1:26" ht="18.75">
      <c r="A1" s="20"/>
      <c r="B1" s="20"/>
      <c r="C1" s="23" t="s">
        <v>15</v>
      </c>
      <c r="D1" s="23"/>
      <c r="E1" s="23"/>
      <c r="F1" s="23"/>
    </row>
    <row r="2" spans="1:26" ht="28.5">
      <c r="A2" s="20"/>
      <c r="B2" s="20"/>
      <c r="C2" s="30" t="s">
        <v>16</v>
      </c>
      <c r="D2" s="25" t="s">
        <v>17</v>
      </c>
      <c r="E2" s="29" t="s">
        <v>18</v>
      </c>
      <c r="F2" s="24" t="s">
        <v>19</v>
      </c>
    </row>
    <row r="3" spans="1:26" ht="15.75">
      <c r="A3" s="21" t="s">
        <v>20</v>
      </c>
      <c r="B3" s="22"/>
      <c r="C3" s="27" t="s">
        <v>21</v>
      </c>
      <c r="D3" s="27" t="s">
        <v>21</v>
      </c>
      <c r="E3" s="27" t="s">
        <v>21</v>
      </c>
      <c r="F3" s="27" t="s">
        <v>21</v>
      </c>
      <c r="I3" s="15" t="s">
        <v>136</v>
      </c>
      <c r="J3" s="15" t="s">
        <v>20</v>
      </c>
      <c r="K3" s="15" t="s">
        <v>137</v>
      </c>
    </row>
    <row r="4" spans="1:26" ht="36" customHeight="1">
      <c r="A4" s="26" t="s">
        <v>22</v>
      </c>
      <c r="B4" s="20"/>
      <c r="C4" s="28">
        <v>4.3380000000000001</v>
      </c>
      <c r="D4" s="28">
        <v>4.6120000000000001</v>
      </c>
      <c r="E4" s="28">
        <v>10.36</v>
      </c>
      <c r="F4" s="28">
        <v>19.309999999999999</v>
      </c>
      <c r="I4">
        <f>YEAR(A4)</f>
        <v>2017</v>
      </c>
      <c r="J4">
        <f>MONTH(A4)</f>
        <v>1</v>
      </c>
      <c r="K4" s="14">
        <f>E4</f>
        <v>10.36</v>
      </c>
      <c r="P4" s="17" t="s">
        <v>141</v>
      </c>
      <c r="Q4" s="17" t="s">
        <v>140</v>
      </c>
    </row>
    <row r="5" spans="1:26" ht="15.75">
      <c r="A5" s="26" t="s">
        <v>22</v>
      </c>
      <c r="B5" s="20"/>
      <c r="C5" s="28">
        <v>5.5339999999999998</v>
      </c>
      <c r="D5" s="28">
        <v>4.3769999999999998</v>
      </c>
      <c r="E5" s="28">
        <v>9.1509999999999998</v>
      </c>
      <c r="F5" s="28">
        <v>19.061999999999998</v>
      </c>
      <c r="I5" s="16">
        <f t="shared" ref="I5:I68" si="0">YEAR(A5)</f>
        <v>2017</v>
      </c>
      <c r="J5" s="16">
        <f t="shared" ref="J5:J68" si="1">MONTH(A5)</f>
        <v>1</v>
      </c>
      <c r="K5" s="14">
        <f t="shared" ref="K5:K68" si="2">E5</f>
        <v>9.1509999999999998</v>
      </c>
      <c r="P5" s="17" t="s">
        <v>138</v>
      </c>
      <c r="Q5" s="35">
        <v>2017</v>
      </c>
      <c r="R5" s="35">
        <v>2018</v>
      </c>
      <c r="S5" s="35">
        <v>2019</v>
      </c>
      <c r="T5" s="35">
        <v>2020</v>
      </c>
      <c r="U5" s="35">
        <v>2021</v>
      </c>
      <c r="V5" s="35">
        <v>2022</v>
      </c>
      <c r="W5" s="35">
        <v>2023</v>
      </c>
      <c r="X5" s="35">
        <v>2024</v>
      </c>
      <c r="Y5" s="35">
        <v>2025</v>
      </c>
      <c r="Z5" s="35" t="s">
        <v>139</v>
      </c>
    </row>
    <row r="6" spans="1:26" ht="15.75">
      <c r="A6" s="26" t="s">
        <v>22</v>
      </c>
      <c r="B6" s="20"/>
      <c r="C6" s="28">
        <v>5.016</v>
      </c>
      <c r="D6" s="28">
        <v>4.75</v>
      </c>
      <c r="E6" s="28">
        <v>8.25</v>
      </c>
      <c r="F6" s="28">
        <v>18.015999999999998</v>
      </c>
      <c r="I6" s="16">
        <f t="shared" si="0"/>
        <v>2017</v>
      </c>
      <c r="J6" s="16">
        <f t="shared" si="1"/>
        <v>1</v>
      </c>
      <c r="K6" s="14">
        <f t="shared" si="2"/>
        <v>8.25</v>
      </c>
      <c r="P6" s="18">
        <v>1</v>
      </c>
      <c r="Q6" s="19">
        <v>9.2536666666666658</v>
      </c>
      <c r="R6" s="19">
        <v>8.0091999999999999</v>
      </c>
      <c r="S6" s="19">
        <v>8.0982500000000002</v>
      </c>
      <c r="T6" s="19">
        <v>10.9285</v>
      </c>
      <c r="U6" s="19">
        <v>10.84375</v>
      </c>
      <c r="V6" s="19">
        <v>10.093</v>
      </c>
      <c r="W6" s="19">
        <v>9.8103999999999996</v>
      </c>
      <c r="X6" s="19">
        <v>9.1904000000000003</v>
      </c>
      <c r="Y6" s="19">
        <v>8.3447500000000012</v>
      </c>
      <c r="Z6" s="19">
        <v>9.3881282051282042</v>
      </c>
    </row>
    <row r="7" spans="1:26" ht="15.75">
      <c r="A7" s="26" t="s">
        <v>23</v>
      </c>
      <c r="B7" s="20"/>
      <c r="C7" s="28">
        <v>6.35</v>
      </c>
      <c r="D7" s="28">
        <v>5.28</v>
      </c>
      <c r="E7" s="28">
        <v>9.2799999999999994</v>
      </c>
      <c r="F7" s="28">
        <v>20.909999999999997</v>
      </c>
      <c r="I7" s="16">
        <f t="shared" si="0"/>
        <v>2017</v>
      </c>
      <c r="J7" s="16">
        <f t="shared" si="1"/>
        <v>2</v>
      </c>
      <c r="K7" s="14">
        <f t="shared" si="2"/>
        <v>9.2799999999999994</v>
      </c>
      <c r="P7" s="18">
        <v>2</v>
      </c>
      <c r="Q7" s="19">
        <v>8.7379999999999995</v>
      </c>
      <c r="R7" s="19">
        <v>5.7997750000000003</v>
      </c>
      <c r="S7" s="19">
        <v>8.6392500000000005</v>
      </c>
      <c r="T7" s="19">
        <v>13.21575</v>
      </c>
      <c r="U7" s="19">
        <v>10.267749999999999</v>
      </c>
      <c r="V7" s="19">
        <v>9.6930000000000014</v>
      </c>
      <c r="W7" s="19">
        <v>10.550750000000001</v>
      </c>
      <c r="X7" s="19">
        <v>9.1407500000000006</v>
      </c>
      <c r="Y7" s="19">
        <v>9.43</v>
      </c>
      <c r="Z7" s="19">
        <v>9.4972249999999985</v>
      </c>
    </row>
    <row r="8" spans="1:26" ht="15.75">
      <c r="A8" s="26" t="s">
        <v>23</v>
      </c>
      <c r="B8" s="20"/>
      <c r="C8" s="28">
        <v>5.9050000000000002</v>
      </c>
      <c r="D8" s="28">
        <v>4.2480000000000002</v>
      </c>
      <c r="E8" s="28">
        <v>7.8789999999999996</v>
      </c>
      <c r="F8" s="28">
        <v>18.032</v>
      </c>
      <c r="I8" s="16">
        <f t="shared" si="0"/>
        <v>2017</v>
      </c>
      <c r="J8" s="16">
        <f t="shared" si="1"/>
        <v>2</v>
      </c>
      <c r="K8" s="14">
        <f t="shared" si="2"/>
        <v>7.8789999999999996</v>
      </c>
      <c r="P8" s="18">
        <v>3</v>
      </c>
      <c r="Q8" s="19">
        <v>10.678750000000001</v>
      </c>
      <c r="R8" s="19">
        <v>7.0979999999999999</v>
      </c>
      <c r="S8" s="19">
        <v>9.425749999999999</v>
      </c>
      <c r="T8" s="19">
        <v>13.3674</v>
      </c>
      <c r="U8" s="19">
        <v>8.1326000000000001</v>
      </c>
      <c r="V8" s="19">
        <v>10.472999999999999</v>
      </c>
      <c r="W8" s="19">
        <v>11.167750000000002</v>
      </c>
      <c r="X8" s="19">
        <v>9.8007500000000007</v>
      </c>
      <c r="Y8" s="19">
        <v>10.406499999999999</v>
      </c>
      <c r="Z8" s="19">
        <v>10.097421052631578</v>
      </c>
    </row>
    <row r="9" spans="1:26" ht="15.75">
      <c r="A9" s="26" t="s">
        <v>23</v>
      </c>
      <c r="B9" s="20"/>
      <c r="C9" s="28">
        <v>5.0380000000000003</v>
      </c>
      <c r="D9" s="28">
        <v>3.9809999999999999</v>
      </c>
      <c r="E9" s="28">
        <v>8.0530000000000008</v>
      </c>
      <c r="F9" s="28">
        <v>17.072000000000003</v>
      </c>
      <c r="I9" s="16">
        <f t="shared" si="0"/>
        <v>2017</v>
      </c>
      <c r="J9" s="16">
        <f t="shared" si="1"/>
        <v>2</v>
      </c>
      <c r="K9" s="14">
        <f t="shared" si="2"/>
        <v>8.0530000000000008</v>
      </c>
      <c r="P9" s="18">
        <v>4</v>
      </c>
      <c r="Q9" s="19">
        <v>11.031749999999999</v>
      </c>
      <c r="R9" s="19">
        <v>8.6343999999999994</v>
      </c>
      <c r="S9" s="19">
        <v>11.469200000000001</v>
      </c>
      <c r="T9" s="19">
        <v>14.31</v>
      </c>
      <c r="U9" s="19">
        <v>12.3065</v>
      </c>
      <c r="V9" s="19">
        <v>11.177249999999999</v>
      </c>
      <c r="W9" s="19">
        <v>10.19375</v>
      </c>
      <c r="X9" s="19">
        <v>9.8745999999999992</v>
      </c>
      <c r="Y9" s="19"/>
      <c r="Z9" s="19">
        <v>11.027657142857143</v>
      </c>
    </row>
    <row r="10" spans="1:26" ht="15.75">
      <c r="A10" s="26" t="s">
        <v>23</v>
      </c>
      <c r="B10" s="20"/>
      <c r="C10" s="28">
        <v>5.5229999999999997</v>
      </c>
      <c r="D10" s="28">
        <v>4.2640000000000002</v>
      </c>
      <c r="E10" s="28">
        <v>9.74</v>
      </c>
      <c r="F10" s="28">
        <v>19.527000000000001</v>
      </c>
      <c r="I10" s="16">
        <f t="shared" si="0"/>
        <v>2017</v>
      </c>
      <c r="J10" s="16">
        <f t="shared" si="1"/>
        <v>2</v>
      </c>
      <c r="K10" s="14">
        <f t="shared" si="2"/>
        <v>9.74</v>
      </c>
      <c r="P10" s="18">
        <v>5</v>
      </c>
      <c r="Q10" s="19">
        <v>9.9832000000000001</v>
      </c>
      <c r="R10" s="19">
        <v>8.7014999999999993</v>
      </c>
      <c r="S10" s="19">
        <v>11.121750000000002</v>
      </c>
      <c r="T10" s="19">
        <v>15.246499999999999</v>
      </c>
      <c r="U10" s="19">
        <v>13.601600000000001</v>
      </c>
      <c r="V10" s="19">
        <v>10.8834</v>
      </c>
      <c r="W10" s="19">
        <v>11.676200000000001</v>
      </c>
      <c r="X10" s="19">
        <v>9.7062500000000007</v>
      </c>
      <c r="Y10" s="19"/>
      <c r="Z10" s="19">
        <v>11.384055555555555</v>
      </c>
    </row>
    <row r="11" spans="1:26" ht="15.75">
      <c r="A11" s="26" t="s">
        <v>24</v>
      </c>
      <c r="B11" s="20"/>
      <c r="C11" s="28">
        <v>5.2539999999999996</v>
      </c>
      <c r="D11" s="28">
        <v>4.0179999999999998</v>
      </c>
      <c r="E11" s="28">
        <v>9.6069999999999993</v>
      </c>
      <c r="F11" s="28">
        <v>18.878999999999998</v>
      </c>
      <c r="I11" s="16">
        <f t="shared" si="0"/>
        <v>2017</v>
      </c>
      <c r="J11" s="16">
        <f t="shared" si="1"/>
        <v>3</v>
      </c>
      <c r="K11" s="14">
        <f t="shared" si="2"/>
        <v>9.6069999999999993</v>
      </c>
      <c r="P11" s="18">
        <v>6</v>
      </c>
      <c r="Q11" s="19">
        <v>11.295500000000001</v>
      </c>
      <c r="R11" s="19">
        <v>8.8982500000000009</v>
      </c>
      <c r="S11" s="19">
        <v>11.213749999999999</v>
      </c>
      <c r="T11" s="19">
        <v>16.759399999999999</v>
      </c>
      <c r="U11" s="19">
        <v>12.760000000000002</v>
      </c>
      <c r="V11" s="19">
        <v>9.9282500000000002</v>
      </c>
      <c r="W11" s="19">
        <v>10.33975</v>
      </c>
      <c r="X11" s="19">
        <v>9.7047500000000007</v>
      </c>
      <c r="Y11" s="19"/>
      <c r="Z11" s="19">
        <v>11.525999999999998</v>
      </c>
    </row>
    <row r="12" spans="1:26" ht="15.75">
      <c r="A12" s="26" t="s">
        <v>24</v>
      </c>
      <c r="B12" s="20"/>
      <c r="C12" s="28">
        <v>5.59</v>
      </c>
      <c r="D12" s="28">
        <v>4.26</v>
      </c>
      <c r="E12" s="28">
        <v>9.8610000000000007</v>
      </c>
      <c r="F12" s="28">
        <v>19.710999999999999</v>
      </c>
      <c r="I12" s="16">
        <f t="shared" si="0"/>
        <v>2017</v>
      </c>
      <c r="J12" s="16">
        <f t="shared" si="1"/>
        <v>3</v>
      </c>
      <c r="K12" s="14">
        <f t="shared" si="2"/>
        <v>9.8610000000000007</v>
      </c>
      <c r="P12" s="18">
        <v>7</v>
      </c>
      <c r="Q12" s="19">
        <v>11.866600000000002</v>
      </c>
      <c r="R12" s="19">
        <v>9.863999999999999</v>
      </c>
      <c r="S12" s="19">
        <v>9.3062000000000005</v>
      </c>
      <c r="T12" s="19">
        <v>15.23725</v>
      </c>
      <c r="U12" s="19">
        <v>11.433250000000001</v>
      </c>
      <c r="V12" s="19">
        <v>12.533250000000001</v>
      </c>
      <c r="W12" s="19">
        <v>9.3630000000000013</v>
      </c>
      <c r="X12" s="19">
        <v>9.4563999999999986</v>
      </c>
      <c r="Y12" s="19"/>
      <c r="Z12" s="19">
        <v>10.975567567567566</v>
      </c>
    </row>
    <row r="13" spans="1:26" ht="15.75">
      <c r="A13" s="26" t="s">
        <v>24</v>
      </c>
      <c r="B13" s="20"/>
      <c r="C13" s="28">
        <v>5.6589999999999998</v>
      </c>
      <c r="D13" s="28">
        <v>4.5369999999999999</v>
      </c>
      <c r="E13" s="28">
        <v>10.919</v>
      </c>
      <c r="F13" s="28">
        <v>21.115000000000002</v>
      </c>
      <c r="I13" s="16">
        <f t="shared" si="0"/>
        <v>2017</v>
      </c>
      <c r="J13" s="16">
        <f t="shared" si="1"/>
        <v>3</v>
      </c>
      <c r="K13" s="14">
        <f t="shared" si="2"/>
        <v>10.919</v>
      </c>
      <c r="P13" s="18">
        <v>8</v>
      </c>
      <c r="Q13" s="19">
        <v>11.27</v>
      </c>
      <c r="R13" s="19">
        <v>8.8194999999999997</v>
      </c>
      <c r="S13" s="19">
        <v>10.03725</v>
      </c>
      <c r="T13" s="19">
        <v>14.068999999999999</v>
      </c>
      <c r="U13" s="19">
        <v>9.5737999999999985</v>
      </c>
      <c r="V13" s="19">
        <v>11.960400000000002</v>
      </c>
      <c r="W13" s="19">
        <v>9.1377500000000005</v>
      </c>
      <c r="X13" s="19">
        <v>8.6407500000000006</v>
      </c>
      <c r="Y13" s="19"/>
      <c r="Z13" s="19">
        <v>10.561057142857145</v>
      </c>
    </row>
    <row r="14" spans="1:26" ht="15.75">
      <c r="A14" s="26" t="s">
        <v>24</v>
      </c>
      <c r="B14" s="20"/>
      <c r="C14" s="28">
        <v>6.7409999999999997</v>
      </c>
      <c r="D14" s="28">
        <v>4.8460000000000001</v>
      </c>
      <c r="E14" s="28">
        <v>12.327999999999999</v>
      </c>
      <c r="F14" s="28">
        <v>23.914999999999999</v>
      </c>
      <c r="I14" s="16">
        <f t="shared" si="0"/>
        <v>2017</v>
      </c>
      <c r="J14" s="16">
        <f t="shared" si="1"/>
        <v>3</v>
      </c>
      <c r="K14" s="14">
        <f t="shared" si="2"/>
        <v>12.327999999999999</v>
      </c>
      <c r="P14" s="18">
        <v>9</v>
      </c>
      <c r="Q14" s="19">
        <v>10.978249999999999</v>
      </c>
      <c r="R14" s="19">
        <v>7.5205000000000002</v>
      </c>
      <c r="S14" s="19">
        <v>11.0824</v>
      </c>
      <c r="T14" s="19">
        <v>11.51925</v>
      </c>
      <c r="U14" s="19">
        <v>7.4745000000000008</v>
      </c>
      <c r="V14" s="19">
        <v>12.5975</v>
      </c>
      <c r="W14" s="19">
        <v>9.5192499999999995</v>
      </c>
      <c r="X14" s="19">
        <v>8.7289999999999992</v>
      </c>
      <c r="Y14" s="19"/>
      <c r="Z14" s="19">
        <v>9.9262941176470569</v>
      </c>
    </row>
    <row r="15" spans="1:26" ht="15.75">
      <c r="A15" s="26" t="s">
        <v>25</v>
      </c>
      <c r="B15" s="20"/>
      <c r="C15" s="28">
        <v>6.9450000000000003</v>
      </c>
      <c r="D15" s="28">
        <v>3.9129999999999998</v>
      </c>
      <c r="E15" s="28">
        <v>11.452</v>
      </c>
      <c r="F15" s="28">
        <v>22.310000000000002</v>
      </c>
      <c r="I15" s="16">
        <f t="shared" si="0"/>
        <v>2017</v>
      </c>
      <c r="J15" s="16">
        <f t="shared" si="1"/>
        <v>4</v>
      </c>
      <c r="K15" s="14">
        <f t="shared" si="2"/>
        <v>11.452</v>
      </c>
      <c r="P15" s="18">
        <v>10</v>
      </c>
      <c r="Q15" s="19">
        <v>9.0134000000000007</v>
      </c>
      <c r="R15" s="19">
        <v>7.8439999999999994</v>
      </c>
      <c r="S15" s="19">
        <v>13.108000000000001</v>
      </c>
      <c r="T15" s="19">
        <v>9.9574999999999996</v>
      </c>
      <c r="U15" s="19">
        <v>7.6792500000000006</v>
      </c>
      <c r="V15" s="19">
        <v>12.674399999999999</v>
      </c>
      <c r="W15" s="19">
        <v>10.875800000000002</v>
      </c>
      <c r="X15" s="19">
        <v>8.2407500000000002</v>
      </c>
      <c r="Y15" s="19"/>
      <c r="Z15" s="19">
        <v>9.9438888888888872</v>
      </c>
    </row>
    <row r="16" spans="1:26" ht="15.75">
      <c r="A16" s="26" t="s">
        <v>25</v>
      </c>
      <c r="B16" s="20"/>
      <c r="C16" s="28">
        <v>7.35</v>
      </c>
      <c r="D16" s="28">
        <v>3.9740000000000002</v>
      </c>
      <c r="E16" s="28">
        <v>11.634</v>
      </c>
      <c r="F16" s="28">
        <v>22.957999999999998</v>
      </c>
      <c r="I16" s="16">
        <f t="shared" si="0"/>
        <v>2017</v>
      </c>
      <c r="J16" s="16">
        <f t="shared" si="1"/>
        <v>4</v>
      </c>
      <c r="K16" s="14">
        <f t="shared" si="2"/>
        <v>11.634</v>
      </c>
      <c r="P16" s="18">
        <v>11</v>
      </c>
      <c r="Q16" s="19">
        <v>9.3774999999999995</v>
      </c>
      <c r="R16" s="19">
        <v>6.8452500000000001</v>
      </c>
      <c r="S16" s="19">
        <v>14.776999999999999</v>
      </c>
      <c r="T16" s="19">
        <v>8.4972000000000012</v>
      </c>
      <c r="U16" s="19">
        <v>9.9689999999999994</v>
      </c>
      <c r="V16" s="19">
        <v>14.165000000000001</v>
      </c>
      <c r="W16" s="19">
        <v>10.444749999999999</v>
      </c>
      <c r="X16" s="19">
        <v>8.11</v>
      </c>
      <c r="Y16" s="19"/>
      <c r="Z16" s="19">
        <v>10.212029411764705</v>
      </c>
    </row>
    <row r="17" spans="1:26" ht="15.75">
      <c r="A17" s="26" t="s">
        <v>25</v>
      </c>
      <c r="B17" s="20"/>
      <c r="C17" s="28">
        <v>8.1869999999999994</v>
      </c>
      <c r="D17" s="28">
        <v>4.1070000000000002</v>
      </c>
      <c r="E17" s="28">
        <v>10.162000000000001</v>
      </c>
      <c r="F17" s="28">
        <v>22.456000000000003</v>
      </c>
      <c r="I17" s="16">
        <f t="shared" si="0"/>
        <v>2017</v>
      </c>
      <c r="J17" s="16">
        <f t="shared" si="1"/>
        <v>4</v>
      </c>
      <c r="K17" s="14">
        <f t="shared" si="2"/>
        <v>10.162000000000001</v>
      </c>
      <c r="P17" s="18">
        <v>12</v>
      </c>
      <c r="Q17" s="19">
        <v>10.8705</v>
      </c>
      <c r="R17" s="19">
        <v>6.2741999999999996</v>
      </c>
      <c r="S17" s="19">
        <v>11.508800000000001</v>
      </c>
      <c r="T17" s="19">
        <v>10.96625</v>
      </c>
      <c r="U17" s="19">
        <v>9.0670000000000002</v>
      </c>
      <c r="V17" s="19">
        <v>11.4795</v>
      </c>
      <c r="W17" s="19">
        <v>10.38725</v>
      </c>
      <c r="X17" s="19">
        <v>8.2208000000000006</v>
      </c>
      <c r="Y17" s="19"/>
      <c r="Z17" s="19">
        <v>9.7457428571428579</v>
      </c>
    </row>
    <row r="18" spans="1:26" ht="15.75">
      <c r="A18" s="26" t="s">
        <v>25</v>
      </c>
      <c r="B18" s="20"/>
      <c r="C18" s="28">
        <v>9.2089999999999996</v>
      </c>
      <c r="D18" s="28">
        <v>4.3040000000000003</v>
      </c>
      <c r="E18" s="28">
        <v>10.879</v>
      </c>
      <c r="F18" s="28">
        <v>24.391999999999999</v>
      </c>
      <c r="I18" s="16">
        <f t="shared" si="0"/>
        <v>2017</v>
      </c>
      <c r="J18" s="16">
        <f t="shared" si="1"/>
        <v>4</v>
      </c>
      <c r="K18" s="14">
        <f t="shared" si="2"/>
        <v>10.879</v>
      </c>
      <c r="P18" s="18" t="s">
        <v>139</v>
      </c>
      <c r="Q18" s="19">
        <v>10.380760000000002</v>
      </c>
      <c r="R18" s="19">
        <v>7.8841528301886781</v>
      </c>
      <c r="S18" s="19">
        <v>10.817634615384614</v>
      </c>
      <c r="T18" s="19">
        <v>12.865173076923078</v>
      </c>
      <c r="U18" s="19">
        <v>10.263711538461539</v>
      </c>
      <c r="V18" s="19">
        <v>11.466211538461538</v>
      </c>
      <c r="W18" s="19">
        <v>10.299826923076923</v>
      </c>
      <c r="X18" s="19">
        <v>9.0704150943396211</v>
      </c>
      <c r="Y18" s="19">
        <v>9.3937499999999989</v>
      </c>
      <c r="Z18" s="19">
        <v>10.34441144859813</v>
      </c>
    </row>
    <row r="19" spans="1:26" ht="15.75">
      <c r="A19" s="26" t="s">
        <v>26</v>
      </c>
      <c r="B19" s="20"/>
      <c r="C19" s="28">
        <v>6.3179999999999996</v>
      </c>
      <c r="D19" s="28">
        <v>3.7450000000000001</v>
      </c>
      <c r="E19" s="28">
        <v>10.885</v>
      </c>
      <c r="F19" s="28">
        <v>20.948</v>
      </c>
      <c r="I19" s="16">
        <f t="shared" si="0"/>
        <v>2017</v>
      </c>
      <c r="J19" s="16">
        <f t="shared" si="1"/>
        <v>5</v>
      </c>
      <c r="K19" s="14">
        <f t="shared" si="2"/>
        <v>10.885</v>
      </c>
    </row>
    <row r="20" spans="1:26" ht="15.75">
      <c r="A20" s="26" t="s">
        <v>26</v>
      </c>
      <c r="B20" s="20"/>
      <c r="C20" s="28">
        <v>5.73</v>
      </c>
      <c r="D20" s="28">
        <v>2.79</v>
      </c>
      <c r="E20" s="28">
        <v>10.24</v>
      </c>
      <c r="F20" s="28">
        <v>18.759999999999998</v>
      </c>
      <c r="I20" s="16">
        <f t="shared" si="0"/>
        <v>2017</v>
      </c>
      <c r="J20" s="16">
        <f t="shared" si="1"/>
        <v>5</v>
      </c>
      <c r="K20" s="14">
        <f t="shared" si="2"/>
        <v>10.24</v>
      </c>
    </row>
    <row r="21" spans="1:26" ht="15.75">
      <c r="A21" s="26" t="s">
        <v>26</v>
      </c>
      <c r="B21" s="20"/>
      <c r="C21" s="28">
        <v>5.73</v>
      </c>
      <c r="D21" s="28">
        <v>2.88</v>
      </c>
      <c r="E21" s="28">
        <v>9.61</v>
      </c>
      <c r="F21" s="28">
        <v>18.22</v>
      </c>
      <c r="I21" s="16">
        <f t="shared" si="0"/>
        <v>2017</v>
      </c>
      <c r="J21" s="16">
        <f t="shared" si="1"/>
        <v>5</v>
      </c>
      <c r="K21" s="14">
        <f t="shared" si="2"/>
        <v>9.61</v>
      </c>
    </row>
    <row r="22" spans="1:26" ht="15.75">
      <c r="A22" s="26" t="s">
        <v>26</v>
      </c>
      <c r="B22" s="20"/>
      <c r="C22" s="28">
        <v>5.98</v>
      </c>
      <c r="D22" s="28">
        <v>2.8359999999999999</v>
      </c>
      <c r="E22" s="28">
        <v>9.0969999999999995</v>
      </c>
      <c r="F22" s="28">
        <v>17.913</v>
      </c>
      <c r="I22" s="16">
        <f t="shared" si="0"/>
        <v>2017</v>
      </c>
      <c r="J22" s="16">
        <f t="shared" si="1"/>
        <v>5</v>
      </c>
      <c r="K22" s="14">
        <f t="shared" si="2"/>
        <v>9.0969999999999995</v>
      </c>
      <c r="Q22">
        <f>T5</f>
        <v>2020</v>
      </c>
      <c r="R22" s="16">
        <f t="shared" ref="R22:T22" si="3">U5</f>
        <v>2021</v>
      </c>
      <c r="S22" s="16">
        <f t="shared" si="3"/>
        <v>2022</v>
      </c>
      <c r="T22" s="16">
        <f t="shared" si="3"/>
        <v>2023</v>
      </c>
      <c r="U22" s="16">
        <f>X5</f>
        <v>2024</v>
      </c>
      <c r="V22" s="16">
        <f t="shared" ref="V22" si="4">Y5</f>
        <v>2025</v>
      </c>
      <c r="W22" t="s">
        <v>6</v>
      </c>
      <c r="X22" t="s">
        <v>7</v>
      </c>
      <c r="Y22" t="s">
        <v>8</v>
      </c>
    </row>
    <row r="23" spans="1:26" ht="15.75">
      <c r="A23" s="26" t="s">
        <v>26</v>
      </c>
      <c r="B23" s="20"/>
      <c r="C23" s="28">
        <v>5.3440000000000003</v>
      </c>
      <c r="D23" s="28">
        <v>2.7879999999999998</v>
      </c>
      <c r="E23" s="28">
        <v>10.084</v>
      </c>
      <c r="F23" s="28">
        <v>18.216000000000001</v>
      </c>
      <c r="I23" s="16">
        <f t="shared" si="0"/>
        <v>2017</v>
      </c>
      <c r="J23" s="16">
        <f t="shared" si="1"/>
        <v>5</v>
      </c>
      <c r="K23" s="14">
        <f t="shared" si="2"/>
        <v>10.084</v>
      </c>
      <c r="O23" t="s">
        <v>112</v>
      </c>
      <c r="P23">
        <f>P6</f>
        <v>1</v>
      </c>
      <c r="Q23">
        <f>(GETPIVOTDATA("Resid &amp; Heavy distillates",$P$4,"Year",Q$22,"Month",$P23))*1000</f>
        <v>10928.5</v>
      </c>
      <c r="R23" s="16">
        <f t="shared" ref="R23:V34" si="5">(GETPIVOTDATA("Resid &amp; Heavy distillates",$P$4,"Year",R$22,"Month",$P23))*1000</f>
        <v>10843.75</v>
      </c>
      <c r="S23" s="16">
        <f t="shared" si="5"/>
        <v>10093</v>
      </c>
      <c r="T23" s="16">
        <f t="shared" si="5"/>
        <v>9810.4</v>
      </c>
      <c r="U23" s="16">
        <f t="shared" si="5"/>
        <v>9190.4</v>
      </c>
      <c r="V23" s="16">
        <f t="shared" si="5"/>
        <v>8344.7500000000018</v>
      </c>
      <c r="W23">
        <f>MIN(Q23:U23)</f>
        <v>9190.4</v>
      </c>
      <c r="X23">
        <f>MAX(Q23:U23)</f>
        <v>10928.5</v>
      </c>
      <c r="Y23">
        <f>X23-W23</f>
        <v>1738.1000000000004</v>
      </c>
    </row>
    <row r="24" spans="1:26" ht="15.75">
      <c r="A24" s="26" t="s">
        <v>27</v>
      </c>
      <c r="B24" s="20"/>
      <c r="C24" s="28">
        <v>5.4889999999999999</v>
      </c>
      <c r="D24" s="28">
        <v>2.4809999999999999</v>
      </c>
      <c r="E24" s="28">
        <v>10.856999999999999</v>
      </c>
      <c r="F24" s="28">
        <v>18.826999999999998</v>
      </c>
      <c r="I24" s="16">
        <f t="shared" si="0"/>
        <v>2017</v>
      </c>
      <c r="J24" s="16">
        <f t="shared" si="1"/>
        <v>6</v>
      </c>
      <c r="K24" s="14">
        <f t="shared" si="2"/>
        <v>10.856999999999999</v>
      </c>
      <c r="O24" t="s">
        <v>113</v>
      </c>
      <c r="P24" s="16">
        <f t="shared" ref="P24:P34" si="6">P7</f>
        <v>2</v>
      </c>
      <c r="Q24" s="16">
        <f t="shared" ref="Q24:Q34" si="7">(GETPIVOTDATA("Resid &amp; Heavy distillates",$P$4,"Year",Q$22,"Month",$P24))*1000</f>
        <v>13215.75</v>
      </c>
      <c r="R24" s="16">
        <f t="shared" si="5"/>
        <v>10267.75</v>
      </c>
      <c r="S24" s="16">
        <f t="shared" si="5"/>
        <v>9693.0000000000018</v>
      </c>
      <c r="T24" s="16">
        <f t="shared" si="5"/>
        <v>10550.75</v>
      </c>
      <c r="U24" s="16">
        <f t="shared" si="5"/>
        <v>9140.75</v>
      </c>
      <c r="V24" s="16">
        <f t="shared" si="5"/>
        <v>9430</v>
      </c>
      <c r="W24" s="16">
        <f t="shared" ref="W24:W34" si="8">MIN(Q24:U24)</f>
        <v>9140.75</v>
      </c>
      <c r="X24" s="16">
        <f t="shared" ref="X24:X34" si="9">MAX(Q24:U24)</f>
        <v>13215.75</v>
      </c>
      <c r="Y24" s="16">
        <f t="shared" ref="Y24:Y34" si="10">X24-W24</f>
        <v>4075</v>
      </c>
    </row>
    <row r="25" spans="1:26" ht="15.75">
      <c r="A25" s="26" t="s">
        <v>27</v>
      </c>
      <c r="B25" s="20"/>
      <c r="C25" s="28">
        <v>5.4969999999999999</v>
      </c>
      <c r="D25" s="28">
        <v>3.06</v>
      </c>
      <c r="E25" s="28">
        <v>11.148999999999999</v>
      </c>
      <c r="F25" s="28">
        <v>19.706</v>
      </c>
      <c r="I25" s="16">
        <f t="shared" si="0"/>
        <v>2017</v>
      </c>
      <c r="J25" s="16">
        <f t="shared" si="1"/>
        <v>6</v>
      </c>
      <c r="K25" s="14">
        <f t="shared" si="2"/>
        <v>11.148999999999999</v>
      </c>
      <c r="O25" t="s">
        <v>114</v>
      </c>
      <c r="P25" s="16">
        <f t="shared" si="6"/>
        <v>3</v>
      </c>
      <c r="Q25" s="16">
        <f t="shared" si="7"/>
        <v>13367.4</v>
      </c>
      <c r="R25" s="16">
        <f t="shared" si="5"/>
        <v>8132.6</v>
      </c>
      <c r="S25" s="16">
        <f t="shared" si="5"/>
        <v>10472.999999999998</v>
      </c>
      <c r="T25" s="16">
        <f t="shared" si="5"/>
        <v>11167.750000000002</v>
      </c>
      <c r="U25" s="16">
        <f t="shared" si="5"/>
        <v>9800.75</v>
      </c>
      <c r="V25" s="16">
        <f t="shared" si="5"/>
        <v>10406.5</v>
      </c>
      <c r="W25" s="16">
        <f t="shared" si="8"/>
        <v>8132.6</v>
      </c>
      <c r="X25" s="16">
        <f t="shared" si="9"/>
        <v>13367.4</v>
      </c>
      <c r="Y25" s="16">
        <f t="shared" si="10"/>
        <v>5234.7999999999993</v>
      </c>
    </row>
    <row r="26" spans="1:26" ht="15.75">
      <c r="A26" s="26" t="s">
        <v>27</v>
      </c>
      <c r="B26" s="20"/>
      <c r="C26" s="28">
        <v>5.2190000000000003</v>
      </c>
      <c r="D26" s="28">
        <v>3.5720000000000001</v>
      </c>
      <c r="E26" s="28">
        <v>11.04</v>
      </c>
      <c r="F26" s="28">
        <v>19.831</v>
      </c>
      <c r="I26" s="16">
        <f t="shared" si="0"/>
        <v>2017</v>
      </c>
      <c r="J26" s="16">
        <f t="shared" si="1"/>
        <v>6</v>
      </c>
      <c r="K26" s="14">
        <f t="shared" si="2"/>
        <v>11.04</v>
      </c>
      <c r="O26" t="s">
        <v>115</v>
      </c>
      <c r="P26" s="16">
        <f t="shared" si="6"/>
        <v>4</v>
      </c>
      <c r="Q26" s="16">
        <f t="shared" si="7"/>
        <v>14310</v>
      </c>
      <c r="R26" s="16">
        <f t="shared" si="5"/>
        <v>12306.5</v>
      </c>
      <c r="S26" s="16">
        <f t="shared" si="5"/>
        <v>11177.249999999998</v>
      </c>
      <c r="T26" s="16">
        <f t="shared" si="5"/>
        <v>10193.75</v>
      </c>
      <c r="U26" s="16">
        <f t="shared" si="5"/>
        <v>9874.5999999999985</v>
      </c>
      <c r="V26" s="16">
        <f t="shared" si="5"/>
        <v>0</v>
      </c>
      <c r="W26" s="16">
        <f t="shared" si="8"/>
        <v>9874.5999999999985</v>
      </c>
      <c r="X26" s="16">
        <f t="shared" si="9"/>
        <v>14310</v>
      </c>
      <c r="Y26" s="16">
        <f t="shared" si="10"/>
        <v>4435.4000000000015</v>
      </c>
    </row>
    <row r="27" spans="1:26" ht="15.75">
      <c r="A27" s="26" t="s">
        <v>27</v>
      </c>
      <c r="B27" s="20"/>
      <c r="C27" s="28">
        <v>5.8890000000000002</v>
      </c>
      <c r="D27" s="28">
        <v>3.222</v>
      </c>
      <c r="E27" s="28">
        <v>12.135999999999999</v>
      </c>
      <c r="F27" s="28">
        <v>21.247</v>
      </c>
      <c r="I27" s="16">
        <f t="shared" si="0"/>
        <v>2017</v>
      </c>
      <c r="J27" s="16">
        <f t="shared" si="1"/>
        <v>6</v>
      </c>
      <c r="K27" s="14">
        <f t="shared" si="2"/>
        <v>12.135999999999999</v>
      </c>
      <c r="O27" t="s">
        <v>116</v>
      </c>
      <c r="P27" s="16">
        <f t="shared" si="6"/>
        <v>5</v>
      </c>
      <c r="Q27" s="16">
        <f t="shared" si="7"/>
        <v>15246.5</v>
      </c>
      <c r="R27" s="16">
        <f t="shared" si="5"/>
        <v>13601.6</v>
      </c>
      <c r="S27" s="16">
        <f t="shared" si="5"/>
        <v>10883.4</v>
      </c>
      <c r="T27" s="16">
        <f t="shared" si="5"/>
        <v>11676.2</v>
      </c>
      <c r="U27" s="16">
        <f t="shared" si="5"/>
        <v>9706.25</v>
      </c>
      <c r="V27" s="16">
        <f t="shared" si="5"/>
        <v>0</v>
      </c>
      <c r="W27" s="16">
        <f t="shared" si="8"/>
        <v>9706.25</v>
      </c>
      <c r="X27" s="16">
        <f t="shared" si="9"/>
        <v>15246.5</v>
      </c>
      <c r="Y27" s="16">
        <f t="shared" si="10"/>
        <v>5540.25</v>
      </c>
    </row>
    <row r="28" spans="1:26" ht="15.75">
      <c r="A28" s="26" t="s">
        <v>28</v>
      </c>
      <c r="B28" s="20"/>
      <c r="C28" s="28">
        <v>6.194</v>
      </c>
      <c r="D28" s="28">
        <v>3.27</v>
      </c>
      <c r="E28" s="28">
        <v>12.127000000000001</v>
      </c>
      <c r="F28" s="28">
        <v>21.591000000000001</v>
      </c>
      <c r="I28" s="16">
        <f t="shared" si="0"/>
        <v>2017</v>
      </c>
      <c r="J28" s="16">
        <f t="shared" si="1"/>
        <v>7</v>
      </c>
      <c r="K28" s="14">
        <f t="shared" si="2"/>
        <v>12.127000000000001</v>
      </c>
      <c r="O28" t="s">
        <v>117</v>
      </c>
      <c r="P28" s="16">
        <f t="shared" si="6"/>
        <v>6</v>
      </c>
      <c r="Q28" s="16">
        <f t="shared" si="7"/>
        <v>16759.399999999998</v>
      </c>
      <c r="R28" s="16">
        <f t="shared" si="5"/>
        <v>12760.000000000002</v>
      </c>
      <c r="S28" s="16">
        <f t="shared" si="5"/>
        <v>9928.25</v>
      </c>
      <c r="T28" s="16">
        <f t="shared" si="5"/>
        <v>10339.75</v>
      </c>
      <c r="U28" s="16">
        <f t="shared" si="5"/>
        <v>9704.75</v>
      </c>
      <c r="V28" s="16">
        <f t="shared" si="5"/>
        <v>0</v>
      </c>
      <c r="W28" s="16">
        <f t="shared" si="8"/>
        <v>9704.75</v>
      </c>
      <c r="X28" s="16">
        <f t="shared" si="9"/>
        <v>16759.399999999998</v>
      </c>
      <c r="Y28" s="16">
        <f t="shared" si="10"/>
        <v>7054.6499999999978</v>
      </c>
    </row>
    <row r="29" spans="1:26" ht="15.75">
      <c r="A29" s="26" t="s">
        <v>28</v>
      </c>
      <c r="B29" s="20"/>
      <c r="C29" s="28">
        <v>6.1449999999999996</v>
      </c>
      <c r="D29" s="28">
        <v>3.4660000000000002</v>
      </c>
      <c r="E29" s="28">
        <v>12.102</v>
      </c>
      <c r="F29" s="28">
        <v>21.713000000000001</v>
      </c>
      <c r="I29" s="16">
        <f t="shared" si="0"/>
        <v>2017</v>
      </c>
      <c r="J29" s="16">
        <f t="shared" si="1"/>
        <v>7</v>
      </c>
      <c r="K29" s="14">
        <f t="shared" si="2"/>
        <v>12.102</v>
      </c>
      <c r="O29" t="s">
        <v>118</v>
      </c>
      <c r="P29" s="16">
        <f t="shared" si="6"/>
        <v>7</v>
      </c>
      <c r="Q29" s="16">
        <f t="shared" si="7"/>
        <v>15237.25</v>
      </c>
      <c r="R29" s="16">
        <f t="shared" si="5"/>
        <v>11433.250000000002</v>
      </c>
      <c r="S29" s="16">
        <f t="shared" si="5"/>
        <v>12533.25</v>
      </c>
      <c r="T29" s="16">
        <f t="shared" si="5"/>
        <v>9363.0000000000018</v>
      </c>
      <c r="U29" s="16">
        <f t="shared" si="5"/>
        <v>9456.3999999999978</v>
      </c>
      <c r="V29" s="16">
        <f t="shared" si="5"/>
        <v>0</v>
      </c>
      <c r="W29" s="16">
        <f t="shared" si="8"/>
        <v>9363.0000000000018</v>
      </c>
      <c r="X29" s="16">
        <f t="shared" si="9"/>
        <v>15237.25</v>
      </c>
      <c r="Y29" s="16">
        <f t="shared" si="10"/>
        <v>5874.2499999999982</v>
      </c>
    </row>
    <row r="30" spans="1:26" ht="15.75">
      <c r="A30" s="26" t="s">
        <v>28</v>
      </c>
      <c r="B30" s="20"/>
      <c r="C30" s="28">
        <v>6.84</v>
      </c>
      <c r="D30" s="28">
        <v>4.1040000000000001</v>
      </c>
      <c r="E30" s="28">
        <v>13.456</v>
      </c>
      <c r="F30" s="28">
        <v>24.4</v>
      </c>
      <c r="I30" s="16">
        <f t="shared" si="0"/>
        <v>2017</v>
      </c>
      <c r="J30" s="16">
        <f t="shared" si="1"/>
        <v>7</v>
      </c>
      <c r="K30" s="14">
        <f t="shared" si="2"/>
        <v>13.456</v>
      </c>
      <c r="O30" t="s">
        <v>119</v>
      </c>
      <c r="P30" s="16">
        <f t="shared" si="6"/>
        <v>8</v>
      </c>
      <c r="Q30" s="16">
        <f t="shared" si="7"/>
        <v>14068.999999999998</v>
      </c>
      <c r="R30" s="16">
        <f t="shared" si="5"/>
        <v>9573.7999999999993</v>
      </c>
      <c r="S30" s="16">
        <f t="shared" si="5"/>
        <v>11960.400000000001</v>
      </c>
      <c r="T30" s="16">
        <f t="shared" si="5"/>
        <v>9137.75</v>
      </c>
      <c r="U30" s="16">
        <f t="shared" si="5"/>
        <v>8640.75</v>
      </c>
      <c r="V30" s="16">
        <f t="shared" si="5"/>
        <v>0</v>
      </c>
      <c r="W30" s="16">
        <f t="shared" si="8"/>
        <v>8640.75</v>
      </c>
      <c r="X30" s="16">
        <f t="shared" si="9"/>
        <v>14068.999999999998</v>
      </c>
      <c r="Y30" s="16">
        <f t="shared" si="10"/>
        <v>5428.2499999999982</v>
      </c>
    </row>
    <row r="31" spans="1:26" ht="15.75">
      <c r="A31" s="26" t="s">
        <v>28</v>
      </c>
      <c r="B31" s="20"/>
      <c r="C31" s="28">
        <v>6.5970000000000004</v>
      </c>
      <c r="D31" s="28">
        <v>4.2039999999999997</v>
      </c>
      <c r="E31" s="28">
        <v>10.819000000000001</v>
      </c>
      <c r="F31" s="28">
        <v>21.62</v>
      </c>
      <c r="I31" s="16">
        <f t="shared" si="0"/>
        <v>2017</v>
      </c>
      <c r="J31" s="16">
        <f t="shared" si="1"/>
        <v>7</v>
      </c>
      <c r="K31" s="14">
        <f t="shared" si="2"/>
        <v>10.819000000000001</v>
      </c>
      <c r="O31" t="s">
        <v>120</v>
      </c>
      <c r="P31" s="16">
        <f t="shared" si="6"/>
        <v>9</v>
      </c>
      <c r="Q31" s="16">
        <f t="shared" si="7"/>
        <v>11519.25</v>
      </c>
      <c r="R31" s="16">
        <f t="shared" si="5"/>
        <v>7474.5000000000009</v>
      </c>
      <c r="S31" s="16">
        <f t="shared" si="5"/>
        <v>12597.5</v>
      </c>
      <c r="T31" s="16">
        <f t="shared" si="5"/>
        <v>9519.25</v>
      </c>
      <c r="U31" s="16">
        <f t="shared" si="5"/>
        <v>8729</v>
      </c>
      <c r="V31" s="16">
        <f t="shared" si="5"/>
        <v>0</v>
      </c>
      <c r="W31" s="16">
        <f t="shared" si="8"/>
        <v>7474.5000000000009</v>
      </c>
      <c r="X31" s="16">
        <f t="shared" si="9"/>
        <v>12597.5</v>
      </c>
      <c r="Y31" s="16">
        <f t="shared" si="10"/>
        <v>5122.9999999999991</v>
      </c>
    </row>
    <row r="32" spans="1:26" ht="15.75">
      <c r="A32" s="26" t="s">
        <v>28</v>
      </c>
      <c r="B32" s="20"/>
      <c r="C32" s="28">
        <v>6.4630000000000001</v>
      </c>
      <c r="D32" s="28">
        <v>3.9780000000000002</v>
      </c>
      <c r="E32" s="28">
        <v>10.829000000000001</v>
      </c>
      <c r="F32" s="28">
        <v>21.270000000000003</v>
      </c>
      <c r="I32" s="16">
        <f t="shared" si="0"/>
        <v>2017</v>
      </c>
      <c r="J32" s="16">
        <f t="shared" si="1"/>
        <v>7</v>
      </c>
      <c r="K32" s="14">
        <f t="shared" si="2"/>
        <v>10.829000000000001</v>
      </c>
      <c r="O32" t="s">
        <v>121</v>
      </c>
      <c r="P32" s="16">
        <f t="shared" si="6"/>
        <v>10</v>
      </c>
      <c r="Q32" s="16">
        <f t="shared" si="7"/>
        <v>9957.5</v>
      </c>
      <c r="R32" s="16">
        <f t="shared" si="5"/>
        <v>7679.2500000000009</v>
      </c>
      <c r="S32" s="16">
        <f t="shared" si="5"/>
        <v>12674.399999999998</v>
      </c>
      <c r="T32" s="16">
        <f t="shared" si="5"/>
        <v>10875.800000000001</v>
      </c>
      <c r="U32" s="16">
        <f t="shared" si="5"/>
        <v>8240.75</v>
      </c>
      <c r="V32" s="16">
        <f t="shared" si="5"/>
        <v>0</v>
      </c>
      <c r="W32" s="16">
        <f t="shared" si="8"/>
        <v>7679.2500000000009</v>
      </c>
      <c r="X32" s="16">
        <f t="shared" si="9"/>
        <v>12674.399999999998</v>
      </c>
      <c r="Y32" s="16">
        <f t="shared" si="10"/>
        <v>4995.1499999999969</v>
      </c>
    </row>
    <row r="33" spans="1:25" ht="15.75">
      <c r="A33" s="26" t="s">
        <v>29</v>
      </c>
      <c r="B33" s="20"/>
      <c r="C33" s="28">
        <v>6.7140000000000004</v>
      </c>
      <c r="D33" s="28">
        <v>3.8180000000000001</v>
      </c>
      <c r="E33" s="28">
        <v>11.523</v>
      </c>
      <c r="F33" s="28">
        <v>22.055</v>
      </c>
      <c r="I33" s="16">
        <f t="shared" si="0"/>
        <v>2017</v>
      </c>
      <c r="J33" s="16">
        <f t="shared" si="1"/>
        <v>8</v>
      </c>
      <c r="K33" s="14">
        <f t="shared" si="2"/>
        <v>11.523</v>
      </c>
      <c r="O33" t="s">
        <v>122</v>
      </c>
      <c r="P33" s="16">
        <f t="shared" si="6"/>
        <v>11</v>
      </c>
      <c r="Q33" s="16">
        <f t="shared" si="7"/>
        <v>8497.2000000000007</v>
      </c>
      <c r="R33" s="16">
        <f t="shared" si="5"/>
        <v>9969</v>
      </c>
      <c r="S33" s="16">
        <f t="shared" si="5"/>
        <v>14165.000000000002</v>
      </c>
      <c r="T33" s="16">
        <f t="shared" si="5"/>
        <v>10444.75</v>
      </c>
      <c r="U33" s="16">
        <f t="shared" si="5"/>
        <v>8109.9999999999991</v>
      </c>
      <c r="V33" s="16">
        <f t="shared" si="5"/>
        <v>0</v>
      </c>
      <c r="W33" s="16">
        <f t="shared" si="8"/>
        <v>8109.9999999999991</v>
      </c>
      <c r="X33" s="16">
        <f t="shared" si="9"/>
        <v>14165.000000000002</v>
      </c>
      <c r="Y33" s="16">
        <f t="shared" si="10"/>
        <v>6055.0000000000027</v>
      </c>
    </row>
    <row r="34" spans="1:25" ht="15.75">
      <c r="A34" s="26" t="s">
        <v>29</v>
      </c>
      <c r="B34" s="20"/>
      <c r="C34" s="28">
        <v>6.4160000000000004</v>
      </c>
      <c r="D34" s="28">
        <v>4.0389999999999997</v>
      </c>
      <c r="E34" s="28">
        <v>12.058999999999999</v>
      </c>
      <c r="F34" s="28">
        <v>22.513999999999999</v>
      </c>
      <c r="I34" s="16">
        <f t="shared" si="0"/>
        <v>2017</v>
      </c>
      <c r="J34" s="16">
        <f t="shared" si="1"/>
        <v>8</v>
      </c>
      <c r="K34" s="14">
        <f t="shared" si="2"/>
        <v>12.058999999999999</v>
      </c>
      <c r="O34" t="s">
        <v>123</v>
      </c>
      <c r="P34" s="16">
        <f t="shared" si="6"/>
        <v>12</v>
      </c>
      <c r="Q34" s="16">
        <f t="shared" si="7"/>
        <v>10966.25</v>
      </c>
      <c r="R34" s="16">
        <f t="shared" si="5"/>
        <v>9067</v>
      </c>
      <c r="S34" s="16">
        <f t="shared" si="5"/>
        <v>11479.5</v>
      </c>
      <c r="T34" s="16">
        <f t="shared" si="5"/>
        <v>10387.25</v>
      </c>
      <c r="U34" s="16">
        <f t="shared" si="5"/>
        <v>8220.8000000000011</v>
      </c>
      <c r="V34" s="16">
        <f t="shared" si="5"/>
        <v>0</v>
      </c>
      <c r="W34" s="16">
        <f t="shared" si="8"/>
        <v>8220.8000000000011</v>
      </c>
      <c r="X34" s="16">
        <f t="shared" si="9"/>
        <v>11479.5</v>
      </c>
      <c r="Y34" s="16">
        <f t="shared" si="10"/>
        <v>3258.6999999999989</v>
      </c>
    </row>
    <row r="35" spans="1:25" ht="15.75">
      <c r="A35" s="26" t="s">
        <v>29</v>
      </c>
      <c r="B35" s="20"/>
      <c r="C35" s="28">
        <v>6.7869999999999999</v>
      </c>
      <c r="D35" s="28">
        <v>3.1869999999999998</v>
      </c>
      <c r="E35" s="28">
        <v>10.711</v>
      </c>
      <c r="F35" s="28">
        <v>20.685000000000002</v>
      </c>
      <c r="I35" s="16">
        <f t="shared" si="0"/>
        <v>2017</v>
      </c>
      <c r="J35" s="16">
        <f t="shared" si="1"/>
        <v>8</v>
      </c>
      <c r="K35" s="14">
        <f t="shared" si="2"/>
        <v>10.711</v>
      </c>
    </row>
    <row r="36" spans="1:25" ht="15.75">
      <c r="A36" s="26" t="s">
        <v>29</v>
      </c>
      <c r="B36" s="20"/>
      <c r="C36" s="28">
        <v>5.3940000000000001</v>
      </c>
      <c r="D36" s="28">
        <v>3.1480000000000001</v>
      </c>
      <c r="E36" s="28">
        <v>10.787000000000001</v>
      </c>
      <c r="F36" s="28">
        <v>19.329000000000001</v>
      </c>
      <c r="I36" s="16">
        <f t="shared" si="0"/>
        <v>2017</v>
      </c>
      <c r="J36" s="16">
        <f t="shared" si="1"/>
        <v>8</v>
      </c>
      <c r="K36" s="14">
        <f t="shared" si="2"/>
        <v>10.787000000000001</v>
      </c>
    </row>
    <row r="37" spans="1:25" ht="15.75">
      <c r="A37" s="26" t="s">
        <v>30</v>
      </c>
      <c r="B37" s="20"/>
      <c r="C37" s="28">
        <v>5.69</v>
      </c>
      <c r="D37" s="28">
        <v>3.4020000000000001</v>
      </c>
      <c r="E37" s="28">
        <v>10.734</v>
      </c>
      <c r="F37" s="28">
        <v>19.826000000000001</v>
      </c>
      <c r="I37" s="16">
        <f t="shared" si="0"/>
        <v>2017</v>
      </c>
      <c r="J37" s="16">
        <f t="shared" si="1"/>
        <v>9</v>
      </c>
      <c r="K37" s="14">
        <f t="shared" si="2"/>
        <v>10.734</v>
      </c>
    </row>
    <row r="38" spans="1:25" ht="15.75">
      <c r="A38" s="26" t="s">
        <v>30</v>
      </c>
      <c r="B38" s="20"/>
      <c r="C38" s="28">
        <v>5.3019999999999996</v>
      </c>
      <c r="D38" s="28">
        <v>3.02</v>
      </c>
      <c r="E38" s="28">
        <v>10.661</v>
      </c>
      <c r="F38" s="28">
        <v>18.982999999999997</v>
      </c>
      <c r="I38" s="16">
        <f t="shared" si="0"/>
        <v>2017</v>
      </c>
      <c r="J38" s="16">
        <f t="shared" si="1"/>
        <v>9</v>
      </c>
      <c r="K38" s="14">
        <f t="shared" si="2"/>
        <v>10.661</v>
      </c>
    </row>
    <row r="39" spans="1:25" ht="15.75">
      <c r="A39" s="26" t="s">
        <v>30</v>
      </c>
      <c r="B39" s="20"/>
      <c r="C39" s="28">
        <v>5.7089999999999996</v>
      </c>
      <c r="D39" s="28">
        <v>2.4239999999999999</v>
      </c>
      <c r="E39" s="28">
        <v>10.849</v>
      </c>
      <c r="F39" s="28">
        <v>18.981999999999999</v>
      </c>
      <c r="I39" s="16">
        <f t="shared" si="0"/>
        <v>2017</v>
      </c>
      <c r="J39" s="16">
        <f t="shared" si="1"/>
        <v>9</v>
      </c>
      <c r="K39" s="14">
        <f t="shared" si="2"/>
        <v>10.849</v>
      </c>
    </row>
    <row r="40" spans="1:25" ht="15.75">
      <c r="A40" s="26" t="s">
        <v>30</v>
      </c>
      <c r="B40" s="20"/>
      <c r="C40" s="28">
        <v>5.0019999999999998</v>
      </c>
      <c r="D40" s="28">
        <v>2.621</v>
      </c>
      <c r="E40" s="28">
        <v>11.669</v>
      </c>
      <c r="F40" s="28">
        <v>19.292000000000002</v>
      </c>
      <c r="I40" s="16">
        <f t="shared" si="0"/>
        <v>2017</v>
      </c>
      <c r="J40" s="16">
        <f t="shared" si="1"/>
        <v>9</v>
      </c>
      <c r="K40" s="14">
        <f t="shared" si="2"/>
        <v>11.669</v>
      </c>
    </row>
    <row r="41" spans="1:25" ht="15.75">
      <c r="A41" s="26" t="s">
        <v>31</v>
      </c>
      <c r="B41" s="20"/>
      <c r="C41" s="28">
        <v>4.7519999999999998</v>
      </c>
      <c r="D41" s="28">
        <v>2.4750000000000001</v>
      </c>
      <c r="E41" s="28">
        <v>9.2850000000000001</v>
      </c>
      <c r="F41" s="28">
        <v>16.512</v>
      </c>
      <c r="I41" s="16">
        <f t="shared" si="0"/>
        <v>2017</v>
      </c>
      <c r="J41" s="16">
        <f t="shared" si="1"/>
        <v>10</v>
      </c>
      <c r="K41" s="14">
        <f t="shared" si="2"/>
        <v>9.2850000000000001</v>
      </c>
    </row>
    <row r="42" spans="1:25" ht="15.75">
      <c r="A42" s="26" t="s">
        <v>31</v>
      </c>
      <c r="B42" s="20"/>
      <c r="C42" s="28">
        <v>4.5540000000000003</v>
      </c>
      <c r="D42" s="28">
        <v>2.9569999999999999</v>
      </c>
      <c r="E42" s="28">
        <v>8.5030000000000001</v>
      </c>
      <c r="F42" s="28">
        <v>16.013999999999999</v>
      </c>
      <c r="I42" s="16">
        <f t="shared" si="0"/>
        <v>2017</v>
      </c>
      <c r="J42" s="16">
        <f t="shared" si="1"/>
        <v>10</v>
      </c>
      <c r="K42" s="14">
        <f t="shared" si="2"/>
        <v>8.5030000000000001</v>
      </c>
    </row>
    <row r="43" spans="1:25" ht="15.75">
      <c r="A43" s="26" t="s">
        <v>31</v>
      </c>
      <c r="B43" s="20"/>
      <c r="C43" s="28">
        <v>5.72</v>
      </c>
      <c r="D43" s="28">
        <v>2.8439999999999999</v>
      </c>
      <c r="E43" s="28">
        <v>8.6739999999999995</v>
      </c>
      <c r="F43" s="28">
        <v>17.238</v>
      </c>
      <c r="I43" s="16">
        <f t="shared" si="0"/>
        <v>2017</v>
      </c>
      <c r="J43" s="16">
        <f t="shared" si="1"/>
        <v>10</v>
      </c>
      <c r="K43" s="14">
        <f t="shared" si="2"/>
        <v>8.6739999999999995</v>
      </c>
    </row>
    <row r="44" spans="1:25" ht="15.75">
      <c r="A44" s="26" t="s">
        <v>31</v>
      </c>
      <c r="B44" s="20"/>
      <c r="C44" s="28">
        <v>4.3760000000000003</v>
      </c>
      <c r="D44" s="28">
        <v>2.4809999999999999</v>
      </c>
      <c r="E44" s="28">
        <v>9.2210000000000001</v>
      </c>
      <c r="F44" s="28">
        <v>16.077999999999999</v>
      </c>
      <c r="I44" s="16">
        <f t="shared" si="0"/>
        <v>2017</v>
      </c>
      <c r="J44" s="16">
        <f t="shared" si="1"/>
        <v>10</v>
      </c>
      <c r="K44" s="14">
        <f t="shared" si="2"/>
        <v>9.2210000000000001</v>
      </c>
    </row>
    <row r="45" spans="1:25" ht="15.75">
      <c r="A45" s="26" t="s">
        <v>31</v>
      </c>
      <c r="B45" s="20"/>
      <c r="C45" s="28">
        <v>4.266</v>
      </c>
      <c r="D45" s="28">
        <v>2.2450000000000001</v>
      </c>
      <c r="E45" s="28">
        <v>9.3840000000000003</v>
      </c>
      <c r="F45" s="28">
        <v>15.895</v>
      </c>
      <c r="I45" s="16">
        <f t="shared" si="0"/>
        <v>2017</v>
      </c>
      <c r="J45" s="16">
        <f t="shared" si="1"/>
        <v>10</v>
      </c>
      <c r="K45" s="14">
        <f t="shared" si="2"/>
        <v>9.3840000000000003</v>
      </c>
    </row>
    <row r="46" spans="1:25" ht="15.75">
      <c r="A46" s="26" t="s">
        <v>32</v>
      </c>
      <c r="B46" s="20"/>
      <c r="C46" s="28">
        <v>4.8449999999999998</v>
      </c>
      <c r="D46" s="28">
        <v>1.744</v>
      </c>
      <c r="E46" s="28">
        <v>8.641</v>
      </c>
      <c r="F46" s="28">
        <v>15.23</v>
      </c>
      <c r="I46" s="16">
        <f t="shared" si="0"/>
        <v>2017</v>
      </c>
      <c r="J46" s="16">
        <f t="shared" si="1"/>
        <v>11</v>
      </c>
      <c r="K46" s="14">
        <f t="shared" si="2"/>
        <v>8.641</v>
      </c>
    </row>
    <row r="47" spans="1:25" ht="15.75">
      <c r="A47" s="26" t="s">
        <v>32</v>
      </c>
      <c r="B47" s="20"/>
      <c r="C47" s="28">
        <v>4.649</v>
      </c>
      <c r="D47" s="28">
        <v>2.121</v>
      </c>
      <c r="E47" s="28">
        <v>8.32</v>
      </c>
      <c r="F47" s="28">
        <v>15.09</v>
      </c>
      <c r="I47" s="16">
        <f t="shared" si="0"/>
        <v>2017</v>
      </c>
      <c r="J47" s="16">
        <f t="shared" si="1"/>
        <v>11</v>
      </c>
      <c r="K47" s="14">
        <f t="shared" si="2"/>
        <v>8.32</v>
      </c>
    </row>
    <row r="48" spans="1:25" ht="15.75">
      <c r="A48" s="26" t="s">
        <v>32</v>
      </c>
      <c r="B48" s="20"/>
      <c r="C48" s="28">
        <v>4.6920000000000002</v>
      </c>
      <c r="D48" s="28">
        <v>1.5309999999999999</v>
      </c>
      <c r="E48" s="28">
        <v>9.641</v>
      </c>
      <c r="F48" s="28">
        <v>15.864000000000001</v>
      </c>
      <c r="I48" s="16">
        <f t="shared" si="0"/>
        <v>2017</v>
      </c>
      <c r="J48" s="16">
        <f t="shared" si="1"/>
        <v>11</v>
      </c>
      <c r="K48" s="14">
        <f t="shared" si="2"/>
        <v>9.641</v>
      </c>
    </row>
    <row r="49" spans="1:11" ht="15.75">
      <c r="A49" s="26" t="s">
        <v>32</v>
      </c>
      <c r="B49" s="20"/>
      <c r="C49" s="28">
        <v>4.2670000000000003</v>
      </c>
      <c r="D49" s="28">
        <v>1.49</v>
      </c>
      <c r="E49" s="28">
        <v>10.907999999999999</v>
      </c>
      <c r="F49" s="28">
        <v>16.664999999999999</v>
      </c>
      <c r="I49" s="16">
        <f t="shared" si="0"/>
        <v>2017</v>
      </c>
      <c r="J49" s="16">
        <f t="shared" si="1"/>
        <v>11</v>
      </c>
      <c r="K49" s="14">
        <f t="shared" si="2"/>
        <v>10.907999999999999</v>
      </c>
    </row>
    <row r="50" spans="1:11" ht="15.75">
      <c r="A50" s="26" t="s">
        <v>33</v>
      </c>
      <c r="B50" s="20"/>
      <c r="C50" s="28">
        <v>4.6559999999999997</v>
      </c>
      <c r="D50" s="28">
        <v>1.212</v>
      </c>
      <c r="E50" s="28">
        <v>12.314</v>
      </c>
      <c r="F50" s="28">
        <v>18.181999999999999</v>
      </c>
      <c r="I50" s="16">
        <f t="shared" si="0"/>
        <v>2017</v>
      </c>
      <c r="J50" s="16">
        <f t="shared" si="1"/>
        <v>12</v>
      </c>
      <c r="K50" s="14">
        <f t="shared" si="2"/>
        <v>12.314</v>
      </c>
    </row>
    <row r="51" spans="1:11" ht="15.75">
      <c r="A51" s="26" t="s">
        <v>33</v>
      </c>
      <c r="B51" s="20"/>
      <c r="C51" s="28">
        <v>4.5549999999999997</v>
      </c>
      <c r="D51" s="28">
        <v>1.4059999999999999</v>
      </c>
      <c r="E51" s="28">
        <v>10.664</v>
      </c>
      <c r="F51" s="28">
        <v>16.625</v>
      </c>
      <c r="I51" s="16">
        <f t="shared" si="0"/>
        <v>2017</v>
      </c>
      <c r="J51" s="16">
        <f t="shared" si="1"/>
        <v>12</v>
      </c>
      <c r="K51" s="14">
        <f t="shared" si="2"/>
        <v>10.664</v>
      </c>
    </row>
    <row r="52" spans="1:11" ht="15.75">
      <c r="A52" s="26" t="s">
        <v>33</v>
      </c>
      <c r="B52" s="20"/>
      <c r="C52" s="28">
        <v>4.9690000000000003</v>
      </c>
      <c r="D52" s="28">
        <v>1.44</v>
      </c>
      <c r="E52" s="28">
        <v>10.217000000000001</v>
      </c>
      <c r="F52" s="28">
        <v>16.626000000000001</v>
      </c>
      <c r="I52" s="16">
        <f t="shared" si="0"/>
        <v>2017</v>
      </c>
      <c r="J52" s="16">
        <f t="shared" si="1"/>
        <v>12</v>
      </c>
      <c r="K52" s="14">
        <f t="shared" si="2"/>
        <v>10.217000000000001</v>
      </c>
    </row>
    <row r="53" spans="1:11" ht="15.75">
      <c r="A53" s="26" t="s">
        <v>33</v>
      </c>
      <c r="B53" s="20"/>
      <c r="C53" s="28">
        <v>4.7830000000000004</v>
      </c>
      <c r="D53" s="28">
        <v>1.8819999999999999</v>
      </c>
      <c r="E53" s="28">
        <v>10.287000000000001</v>
      </c>
      <c r="F53" s="28">
        <v>16.952000000000002</v>
      </c>
      <c r="I53" s="16">
        <f t="shared" si="0"/>
        <v>2017</v>
      </c>
      <c r="J53" s="16">
        <f t="shared" si="1"/>
        <v>12</v>
      </c>
      <c r="K53" s="14">
        <f t="shared" si="2"/>
        <v>10.287000000000001</v>
      </c>
    </row>
    <row r="54" spans="1:11" ht="15.75">
      <c r="A54" s="26" t="s">
        <v>34</v>
      </c>
      <c r="B54" s="20"/>
      <c r="C54" s="28">
        <v>5.3920000000000003</v>
      </c>
      <c r="D54" s="28">
        <v>1.3260000000000001</v>
      </c>
      <c r="E54" s="28">
        <v>8.6259999999999994</v>
      </c>
      <c r="F54" s="28">
        <v>15.343999999999999</v>
      </c>
      <c r="I54" s="16">
        <f t="shared" si="0"/>
        <v>2018</v>
      </c>
      <c r="J54" s="16">
        <f t="shared" si="1"/>
        <v>1</v>
      </c>
      <c r="K54" s="14">
        <f t="shared" si="2"/>
        <v>8.6259999999999994</v>
      </c>
    </row>
    <row r="55" spans="1:11" ht="15.75">
      <c r="A55" s="26" t="s">
        <v>34</v>
      </c>
      <c r="B55" s="20"/>
      <c r="C55" s="28">
        <v>6.2679999999999998</v>
      </c>
      <c r="D55" s="28">
        <v>2.0699999999999998</v>
      </c>
      <c r="E55" s="28">
        <v>9.0739999999999998</v>
      </c>
      <c r="F55" s="28">
        <v>17.411999999999999</v>
      </c>
      <c r="I55" s="16">
        <f t="shared" si="0"/>
        <v>2018</v>
      </c>
      <c r="J55" s="16">
        <f t="shared" si="1"/>
        <v>1</v>
      </c>
      <c r="K55" s="14">
        <f t="shared" si="2"/>
        <v>9.0739999999999998</v>
      </c>
    </row>
    <row r="56" spans="1:11" ht="15.75">
      <c r="A56" s="26" t="s">
        <v>34</v>
      </c>
      <c r="B56" s="20"/>
      <c r="C56" s="28">
        <v>5.9480000000000004</v>
      </c>
      <c r="D56" s="28">
        <v>2.1829999999999998</v>
      </c>
      <c r="E56" s="28">
        <v>8.5289999999999999</v>
      </c>
      <c r="F56" s="28">
        <v>16.66</v>
      </c>
      <c r="I56" s="16">
        <f t="shared" si="0"/>
        <v>2018</v>
      </c>
      <c r="J56" s="16">
        <f t="shared" si="1"/>
        <v>1</v>
      </c>
      <c r="K56" s="14">
        <f t="shared" si="2"/>
        <v>8.5289999999999999</v>
      </c>
    </row>
    <row r="57" spans="1:11" ht="15.75">
      <c r="A57" s="26" t="s">
        <v>34</v>
      </c>
      <c r="B57" s="20"/>
      <c r="C57" s="28">
        <v>7.2039999999999997</v>
      </c>
      <c r="D57" s="28">
        <v>1.8959999999999999</v>
      </c>
      <c r="E57" s="28">
        <v>7.1550000000000002</v>
      </c>
      <c r="F57" s="28">
        <v>16.254999999999999</v>
      </c>
      <c r="I57" s="16">
        <f t="shared" si="0"/>
        <v>2018</v>
      </c>
      <c r="J57" s="16">
        <f t="shared" si="1"/>
        <v>1</v>
      </c>
      <c r="K57" s="14">
        <f t="shared" si="2"/>
        <v>7.1550000000000002</v>
      </c>
    </row>
    <row r="58" spans="1:11" ht="15.75">
      <c r="A58" s="26" t="s">
        <v>34</v>
      </c>
      <c r="B58" s="20"/>
      <c r="C58" s="28">
        <v>7.5250000000000004</v>
      </c>
      <c r="D58" s="28">
        <v>2.5920000000000001</v>
      </c>
      <c r="E58" s="28">
        <v>6.6619999999999999</v>
      </c>
      <c r="F58" s="28">
        <v>16.779</v>
      </c>
      <c r="I58" s="16">
        <f t="shared" si="0"/>
        <v>2018</v>
      </c>
      <c r="J58" s="16">
        <f t="shared" si="1"/>
        <v>1</v>
      </c>
      <c r="K58" s="14">
        <f t="shared" si="2"/>
        <v>6.6619999999999999</v>
      </c>
    </row>
    <row r="59" spans="1:11" ht="15.75">
      <c r="A59" s="26" t="s">
        <v>35</v>
      </c>
      <c r="B59" s="20"/>
      <c r="C59" s="28">
        <v>7.8460000000000001</v>
      </c>
      <c r="D59" s="28">
        <v>1.9790000000000001</v>
      </c>
      <c r="E59" s="28">
        <v>7</v>
      </c>
      <c r="F59" s="28">
        <v>16.824999999999999</v>
      </c>
      <c r="I59" s="16">
        <f t="shared" si="0"/>
        <v>2018</v>
      </c>
      <c r="J59" s="16">
        <f t="shared" si="1"/>
        <v>2</v>
      </c>
      <c r="K59" s="14">
        <f t="shared" si="2"/>
        <v>7</v>
      </c>
    </row>
    <row r="60" spans="1:11" ht="15.75">
      <c r="A60" s="26" t="s">
        <v>35</v>
      </c>
      <c r="B60" s="20"/>
      <c r="C60" s="28">
        <v>8.6549999999999994</v>
      </c>
      <c r="D60" s="28">
        <v>2.3650000000000002</v>
      </c>
      <c r="E60" s="28">
        <v>5.298</v>
      </c>
      <c r="F60" s="28">
        <v>16.317999999999998</v>
      </c>
      <c r="I60" s="16">
        <f t="shared" si="0"/>
        <v>2018</v>
      </c>
      <c r="J60" s="16">
        <f t="shared" si="1"/>
        <v>2</v>
      </c>
      <c r="K60" s="14">
        <f t="shared" si="2"/>
        <v>5.298</v>
      </c>
    </row>
    <row r="61" spans="1:11" ht="15.75">
      <c r="A61" s="26" t="s">
        <v>35</v>
      </c>
      <c r="B61" s="20"/>
      <c r="C61" s="28">
        <v>8.202</v>
      </c>
      <c r="D61" s="28">
        <v>2.5110000000000001</v>
      </c>
      <c r="E61" s="28">
        <v>6.0609999999999999</v>
      </c>
      <c r="F61" s="28">
        <v>16.774000000000001</v>
      </c>
      <c r="I61" s="16">
        <f t="shared" si="0"/>
        <v>2018</v>
      </c>
      <c r="J61" s="16">
        <f t="shared" si="1"/>
        <v>2</v>
      </c>
      <c r="K61" s="14">
        <f t="shared" si="2"/>
        <v>6.0609999999999999</v>
      </c>
    </row>
    <row r="62" spans="1:11" ht="15.75">
      <c r="A62" s="26" t="s">
        <v>35</v>
      </c>
      <c r="B62" s="20"/>
      <c r="C62" s="28">
        <v>8.4260000000000002</v>
      </c>
      <c r="D62" s="28">
        <v>2.7120000000000002</v>
      </c>
      <c r="E62" s="28">
        <v>4.8400999999999996</v>
      </c>
      <c r="F62" s="28">
        <v>15.9781</v>
      </c>
      <c r="I62" s="16">
        <f t="shared" si="0"/>
        <v>2018</v>
      </c>
      <c r="J62" s="16">
        <f t="shared" si="1"/>
        <v>2</v>
      </c>
      <c r="K62" s="14">
        <f t="shared" si="2"/>
        <v>4.8400999999999996</v>
      </c>
    </row>
    <row r="63" spans="1:11" ht="15.75">
      <c r="A63" s="26" t="s">
        <v>36</v>
      </c>
      <c r="B63" s="20"/>
      <c r="C63" s="28">
        <v>7.6420000000000003</v>
      </c>
      <c r="D63" s="28">
        <v>2.5710000000000002</v>
      </c>
      <c r="E63" s="28">
        <v>6.4989999999999997</v>
      </c>
      <c r="F63" s="28">
        <v>16.712</v>
      </c>
      <c r="I63" s="16">
        <f t="shared" si="0"/>
        <v>2018</v>
      </c>
      <c r="J63" s="16">
        <f t="shared" si="1"/>
        <v>3</v>
      </c>
      <c r="K63" s="14">
        <f t="shared" si="2"/>
        <v>6.4989999999999997</v>
      </c>
    </row>
    <row r="64" spans="1:11" ht="15.75">
      <c r="A64" s="26" t="s">
        <v>36</v>
      </c>
      <c r="B64" s="20"/>
      <c r="C64" s="28">
        <v>6.6879999999999997</v>
      </c>
      <c r="D64" s="28">
        <v>1.919</v>
      </c>
      <c r="E64" s="28">
        <v>7.3550000000000004</v>
      </c>
      <c r="F64" s="28">
        <v>15.962</v>
      </c>
      <c r="I64" s="16">
        <f t="shared" si="0"/>
        <v>2018</v>
      </c>
      <c r="J64" s="16">
        <f t="shared" si="1"/>
        <v>3</v>
      </c>
      <c r="K64" s="14">
        <f t="shared" si="2"/>
        <v>7.3550000000000004</v>
      </c>
    </row>
    <row r="65" spans="1:11" ht="15.75">
      <c r="A65" s="26" t="s">
        <v>36</v>
      </c>
      <c r="B65" s="20"/>
      <c r="C65" s="28">
        <v>7.6609999999999996</v>
      </c>
      <c r="D65" s="28">
        <v>2.5720000000000001</v>
      </c>
      <c r="E65" s="28">
        <v>7.3890000000000002</v>
      </c>
      <c r="F65" s="28">
        <v>17.622</v>
      </c>
      <c r="I65" s="16">
        <f t="shared" si="0"/>
        <v>2018</v>
      </c>
      <c r="J65" s="16">
        <f t="shared" si="1"/>
        <v>3</v>
      </c>
      <c r="K65" s="14">
        <f t="shared" si="2"/>
        <v>7.3890000000000002</v>
      </c>
    </row>
    <row r="66" spans="1:11" ht="15.75">
      <c r="A66" s="26" t="s">
        <v>36</v>
      </c>
      <c r="B66" s="20"/>
      <c r="C66" s="28">
        <v>8.1929999999999996</v>
      </c>
      <c r="D66" s="28">
        <v>2.2170000000000001</v>
      </c>
      <c r="E66" s="28">
        <v>7.149</v>
      </c>
      <c r="F66" s="28">
        <v>17.559000000000001</v>
      </c>
      <c r="I66" s="16">
        <f t="shared" si="0"/>
        <v>2018</v>
      </c>
      <c r="J66" s="16">
        <f t="shared" si="1"/>
        <v>3</v>
      </c>
      <c r="K66" s="14">
        <f t="shared" si="2"/>
        <v>7.149</v>
      </c>
    </row>
    <row r="67" spans="1:11" ht="15.75">
      <c r="A67" s="26" t="s">
        <v>37</v>
      </c>
      <c r="B67" s="20"/>
      <c r="C67" s="28">
        <v>7.8070000000000004</v>
      </c>
      <c r="D67" s="28">
        <v>1.7390000000000001</v>
      </c>
      <c r="E67" s="28">
        <v>7.0490000000000004</v>
      </c>
      <c r="F67" s="28">
        <v>16.595000000000002</v>
      </c>
      <c r="I67" s="16">
        <f t="shared" si="0"/>
        <v>2018</v>
      </c>
      <c r="J67" s="16">
        <f t="shared" si="1"/>
        <v>4</v>
      </c>
      <c r="K67" s="14">
        <f t="shared" si="2"/>
        <v>7.0490000000000004</v>
      </c>
    </row>
    <row r="68" spans="1:11" ht="15.75">
      <c r="A68" s="26" t="s">
        <v>37</v>
      </c>
      <c r="B68" s="20"/>
      <c r="C68" s="28">
        <v>7.3090000000000002</v>
      </c>
      <c r="D68" s="28">
        <v>2.855</v>
      </c>
      <c r="E68" s="28">
        <v>8.4559999999999995</v>
      </c>
      <c r="F68" s="28">
        <v>18.619999999999997</v>
      </c>
      <c r="I68" s="16">
        <f t="shared" si="0"/>
        <v>2018</v>
      </c>
      <c r="J68" s="16">
        <f t="shared" si="1"/>
        <v>4</v>
      </c>
      <c r="K68" s="14">
        <f t="shared" si="2"/>
        <v>8.4559999999999995</v>
      </c>
    </row>
    <row r="69" spans="1:11" ht="15.75">
      <c r="A69" s="26" t="s">
        <v>37</v>
      </c>
      <c r="B69" s="20"/>
      <c r="C69" s="28">
        <v>7.3869999999999996</v>
      </c>
      <c r="D69" s="28">
        <v>2.1190000000000002</v>
      </c>
      <c r="E69" s="28">
        <v>8.6280000000000001</v>
      </c>
      <c r="F69" s="28">
        <v>18.134</v>
      </c>
      <c r="I69" s="16">
        <f t="shared" ref="I69:I132" si="11">YEAR(A69)</f>
        <v>2018</v>
      </c>
      <c r="J69" s="16">
        <f t="shared" ref="J69:J132" si="12">MONTH(A69)</f>
        <v>4</v>
      </c>
      <c r="K69" s="14">
        <f t="shared" ref="K69:K132" si="13">E69</f>
        <v>8.6280000000000001</v>
      </c>
    </row>
    <row r="70" spans="1:11" ht="15.75">
      <c r="A70" s="26" t="s">
        <v>37</v>
      </c>
      <c r="B70" s="20"/>
      <c r="C70" s="28">
        <v>8.2240000000000002</v>
      </c>
      <c r="D70" s="28">
        <v>1.7490000000000001</v>
      </c>
      <c r="E70" s="28">
        <v>9.4779999999999998</v>
      </c>
      <c r="F70" s="28">
        <v>19.451000000000001</v>
      </c>
      <c r="I70" s="16">
        <f t="shared" si="11"/>
        <v>2018</v>
      </c>
      <c r="J70" s="16">
        <f t="shared" si="12"/>
        <v>4</v>
      </c>
      <c r="K70" s="14">
        <f t="shared" si="13"/>
        <v>9.4779999999999998</v>
      </c>
    </row>
    <row r="71" spans="1:11" ht="15.75">
      <c r="A71" s="26" t="s">
        <v>37</v>
      </c>
      <c r="B71" s="20"/>
      <c r="C71" s="28">
        <v>7.3419999999999996</v>
      </c>
      <c r="D71" s="28">
        <v>2.0299999999999998</v>
      </c>
      <c r="E71" s="28">
        <v>9.5609999999999999</v>
      </c>
      <c r="F71" s="28">
        <v>18.933</v>
      </c>
      <c r="I71" s="16">
        <f t="shared" si="11"/>
        <v>2018</v>
      </c>
      <c r="J71" s="16">
        <f t="shared" si="12"/>
        <v>4</v>
      </c>
      <c r="K71" s="14">
        <f t="shared" si="13"/>
        <v>9.5609999999999999</v>
      </c>
    </row>
    <row r="72" spans="1:11" ht="15.75">
      <c r="A72" s="26" t="s">
        <v>38</v>
      </c>
      <c r="B72" s="20"/>
      <c r="C72" s="28">
        <v>6.9429999999999996</v>
      </c>
      <c r="D72" s="28">
        <v>2.2890000000000001</v>
      </c>
      <c r="E72" s="28">
        <v>9.0190000000000001</v>
      </c>
      <c r="F72" s="28">
        <v>18.250999999999998</v>
      </c>
      <c r="I72" s="16">
        <f t="shared" si="11"/>
        <v>2018</v>
      </c>
      <c r="J72" s="16">
        <f t="shared" si="12"/>
        <v>5</v>
      </c>
      <c r="K72" s="14">
        <f t="shared" si="13"/>
        <v>9.0190000000000001</v>
      </c>
    </row>
    <row r="73" spans="1:11" ht="15.75">
      <c r="A73" s="26" t="s">
        <v>38</v>
      </c>
      <c r="B73" s="20"/>
      <c r="C73" s="28">
        <v>7.07</v>
      </c>
      <c r="D73" s="28">
        <v>2.5139999999999998</v>
      </c>
      <c r="E73" s="28">
        <v>7.8650000000000002</v>
      </c>
      <c r="F73" s="28">
        <v>17.448999999999998</v>
      </c>
      <c r="I73" s="16">
        <f t="shared" si="11"/>
        <v>2018</v>
      </c>
      <c r="J73" s="16">
        <f t="shared" si="12"/>
        <v>5</v>
      </c>
      <c r="K73" s="14">
        <f t="shared" si="13"/>
        <v>7.8650000000000002</v>
      </c>
    </row>
    <row r="74" spans="1:11" ht="15.75">
      <c r="A74" s="26" t="s">
        <v>38</v>
      </c>
      <c r="B74" s="20"/>
      <c r="C74" s="28">
        <v>7.5039999999999996</v>
      </c>
      <c r="D74" s="28">
        <v>2.673</v>
      </c>
      <c r="E74" s="28">
        <v>9.202</v>
      </c>
      <c r="F74" s="28">
        <v>19.378999999999998</v>
      </c>
      <c r="I74" s="16">
        <f t="shared" si="11"/>
        <v>2018</v>
      </c>
      <c r="J74" s="16">
        <f t="shared" si="12"/>
        <v>5</v>
      </c>
      <c r="K74" s="14">
        <f t="shared" si="13"/>
        <v>9.202</v>
      </c>
    </row>
    <row r="75" spans="1:11" ht="15.75">
      <c r="A75" s="26" t="s">
        <v>38</v>
      </c>
      <c r="B75" s="20"/>
      <c r="C75" s="28">
        <v>5.75</v>
      </c>
      <c r="D75" s="28">
        <v>2.306</v>
      </c>
      <c r="E75" s="28">
        <v>8.7200000000000006</v>
      </c>
      <c r="F75" s="28">
        <v>16.776000000000003</v>
      </c>
      <c r="I75" s="16">
        <f t="shared" si="11"/>
        <v>2018</v>
      </c>
      <c r="J75" s="16">
        <f t="shared" si="12"/>
        <v>5</v>
      </c>
      <c r="K75" s="14">
        <f t="shared" si="13"/>
        <v>8.7200000000000006</v>
      </c>
    </row>
    <row r="76" spans="1:11" ht="15.75">
      <c r="A76" s="26" t="s">
        <v>39</v>
      </c>
      <c r="B76" s="20"/>
      <c r="C76" s="28">
        <v>7.484</v>
      </c>
      <c r="D76" s="28">
        <v>2.6480000000000001</v>
      </c>
      <c r="E76" s="28">
        <v>8.0169999999999995</v>
      </c>
      <c r="F76" s="28">
        <v>18.149000000000001</v>
      </c>
      <c r="I76" s="16">
        <f t="shared" si="11"/>
        <v>2018</v>
      </c>
      <c r="J76" s="16">
        <f t="shared" si="12"/>
        <v>6</v>
      </c>
      <c r="K76" s="14">
        <f t="shared" si="13"/>
        <v>8.0169999999999995</v>
      </c>
    </row>
    <row r="77" spans="1:11" ht="15.75">
      <c r="A77" s="26" t="s">
        <v>39</v>
      </c>
      <c r="B77" s="20"/>
      <c r="C77" s="28">
        <v>6.8659999999999997</v>
      </c>
      <c r="D77" s="28">
        <v>2.7</v>
      </c>
      <c r="E77" s="28">
        <v>9.7590000000000003</v>
      </c>
      <c r="F77" s="28">
        <v>19.324999999999999</v>
      </c>
      <c r="I77" s="16">
        <f t="shared" si="11"/>
        <v>2018</v>
      </c>
      <c r="J77" s="16">
        <f t="shared" si="12"/>
        <v>6</v>
      </c>
      <c r="K77" s="14">
        <f t="shared" si="13"/>
        <v>9.7590000000000003</v>
      </c>
    </row>
    <row r="78" spans="1:11" ht="15.75">
      <c r="A78" s="26" t="s">
        <v>39</v>
      </c>
      <c r="B78" s="20"/>
      <c r="C78" s="28">
        <v>6.0519999999999996</v>
      </c>
      <c r="D78" s="28">
        <v>2.7440000000000002</v>
      </c>
      <c r="E78" s="28">
        <v>8.8979999999999997</v>
      </c>
      <c r="F78" s="28">
        <v>17.693999999999999</v>
      </c>
      <c r="I78" s="16">
        <f t="shared" si="11"/>
        <v>2018</v>
      </c>
      <c r="J78" s="16">
        <f t="shared" si="12"/>
        <v>6</v>
      </c>
      <c r="K78" s="14">
        <f t="shared" si="13"/>
        <v>8.8979999999999997</v>
      </c>
    </row>
    <row r="79" spans="1:11" ht="15.75">
      <c r="A79" s="26" t="s">
        <v>39</v>
      </c>
      <c r="B79" s="20"/>
      <c r="C79" s="28">
        <v>6.5330000000000004</v>
      </c>
      <c r="D79" s="28">
        <v>2.887</v>
      </c>
      <c r="E79" s="28">
        <v>8.9190000000000005</v>
      </c>
      <c r="F79" s="28">
        <v>18.338999999999999</v>
      </c>
      <c r="I79" s="16">
        <f t="shared" si="11"/>
        <v>2018</v>
      </c>
      <c r="J79" s="16">
        <f t="shared" si="12"/>
        <v>6</v>
      </c>
      <c r="K79" s="14">
        <f t="shared" si="13"/>
        <v>8.9190000000000005</v>
      </c>
    </row>
    <row r="80" spans="1:11" ht="15.75">
      <c r="A80" s="26" t="s">
        <v>40</v>
      </c>
      <c r="B80" s="20"/>
      <c r="C80" s="28">
        <v>7.6820000000000004</v>
      </c>
      <c r="D80" s="28">
        <v>3.3330000000000002</v>
      </c>
      <c r="E80" s="28">
        <v>9.1310000000000002</v>
      </c>
      <c r="F80" s="28">
        <v>20.146000000000001</v>
      </c>
      <c r="I80" s="16">
        <f t="shared" si="11"/>
        <v>2018</v>
      </c>
      <c r="J80" s="16">
        <f t="shared" si="12"/>
        <v>7</v>
      </c>
      <c r="K80" s="14">
        <f t="shared" si="13"/>
        <v>9.1310000000000002</v>
      </c>
    </row>
    <row r="81" spans="1:11" ht="15.75">
      <c r="A81" s="26" t="s">
        <v>40</v>
      </c>
      <c r="B81" s="20"/>
      <c r="C81" s="28">
        <v>6.1059999999999999</v>
      </c>
      <c r="D81" s="28">
        <v>2.9159999999999999</v>
      </c>
      <c r="E81" s="28">
        <v>9.9</v>
      </c>
      <c r="F81" s="28">
        <v>18.922000000000001</v>
      </c>
      <c r="I81" s="16">
        <f t="shared" si="11"/>
        <v>2018</v>
      </c>
      <c r="J81" s="16">
        <f t="shared" si="12"/>
        <v>7</v>
      </c>
      <c r="K81" s="14">
        <f t="shared" si="13"/>
        <v>9.9</v>
      </c>
    </row>
    <row r="82" spans="1:11" ht="15.75">
      <c r="A82" s="26" t="s">
        <v>40</v>
      </c>
      <c r="B82" s="20"/>
      <c r="C82" s="28">
        <v>7.32</v>
      </c>
      <c r="D82" s="28">
        <v>3.01</v>
      </c>
      <c r="E82" s="28">
        <v>9.7799999999999994</v>
      </c>
      <c r="F82" s="28">
        <v>20.11</v>
      </c>
      <c r="I82" s="16">
        <f t="shared" si="11"/>
        <v>2018</v>
      </c>
      <c r="J82" s="16">
        <f t="shared" si="12"/>
        <v>7</v>
      </c>
      <c r="K82" s="14">
        <f t="shared" si="13"/>
        <v>9.7799999999999994</v>
      </c>
    </row>
    <row r="83" spans="1:11" ht="15.75">
      <c r="A83" s="26" t="s">
        <v>40</v>
      </c>
      <c r="B83" s="20"/>
      <c r="C83" s="28">
        <v>6.4029999999999996</v>
      </c>
      <c r="D83" s="28">
        <v>2.7080000000000002</v>
      </c>
      <c r="E83" s="28">
        <v>10.186999999999999</v>
      </c>
      <c r="F83" s="28">
        <v>19.298000000000002</v>
      </c>
      <c r="I83" s="16">
        <f t="shared" si="11"/>
        <v>2018</v>
      </c>
      <c r="J83" s="16">
        <f t="shared" si="12"/>
        <v>7</v>
      </c>
      <c r="K83" s="14">
        <f t="shared" si="13"/>
        <v>10.186999999999999</v>
      </c>
    </row>
    <row r="84" spans="1:11" ht="15.75">
      <c r="A84" s="26" t="s">
        <v>40</v>
      </c>
      <c r="B84" s="20"/>
      <c r="C84" s="28">
        <v>5.7409999999999997</v>
      </c>
      <c r="D84" s="28">
        <v>2.6760000000000002</v>
      </c>
      <c r="E84" s="28">
        <v>10.321999999999999</v>
      </c>
      <c r="F84" s="28">
        <v>18.738999999999997</v>
      </c>
      <c r="I84" s="16">
        <f t="shared" si="11"/>
        <v>2018</v>
      </c>
      <c r="J84" s="16">
        <f t="shared" si="12"/>
        <v>7</v>
      </c>
      <c r="K84" s="14">
        <f t="shared" si="13"/>
        <v>10.321999999999999</v>
      </c>
    </row>
    <row r="85" spans="1:11" ht="15.75">
      <c r="A85" s="26" t="s">
        <v>41</v>
      </c>
      <c r="B85" s="20"/>
      <c r="C85" s="28">
        <v>4.83</v>
      </c>
      <c r="D85" s="28">
        <v>2.931</v>
      </c>
      <c r="E85" s="28">
        <v>10.353</v>
      </c>
      <c r="F85" s="28">
        <v>18.114000000000001</v>
      </c>
      <c r="I85" s="16">
        <f t="shared" si="11"/>
        <v>2018</v>
      </c>
      <c r="J85" s="16">
        <f t="shared" si="12"/>
        <v>8</v>
      </c>
      <c r="K85" s="14">
        <f t="shared" si="13"/>
        <v>10.353</v>
      </c>
    </row>
    <row r="86" spans="1:11" ht="15.75">
      <c r="A86" s="26" t="s">
        <v>41</v>
      </c>
      <c r="B86" s="20"/>
      <c r="C86" s="28">
        <v>4.851</v>
      </c>
      <c r="D86" s="28">
        <v>3.5209999999999999</v>
      </c>
      <c r="E86" s="28">
        <v>9.2929999999999993</v>
      </c>
      <c r="F86" s="28">
        <v>17.664999999999999</v>
      </c>
      <c r="I86" s="16">
        <f t="shared" si="11"/>
        <v>2018</v>
      </c>
      <c r="J86" s="16">
        <f t="shared" si="12"/>
        <v>8</v>
      </c>
      <c r="K86" s="14">
        <f t="shared" si="13"/>
        <v>9.2929999999999993</v>
      </c>
    </row>
    <row r="87" spans="1:11" ht="15.75">
      <c r="A87" s="26" t="s">
        <v>41</v>
      </c>
      <c r="B87" s="20"/>
      <c r="C87" s="28">
        <v>4.8719999999999999</v>
      </c>
      <c r="D87" s="28">
        <v>4.1109999999999998</v>
      </c>
      <c r="E87" s="28">
        <v>8.2330000000000005</v>
      </c>
      <c r="F87" s="28">
        <v>17.216000000000001</v>
      </c>
      <c r="I87" s="16">
        <f t="shared" si="11"/>
        <v>2018</v>
      </c>
      <c r="J87" s="16">
        <f t="shared" si="12"/>
        <v>8</v>
      </c>
      <c r="K87" s="14">
        <f t="shared" si="13"/>
        <v>8.2330000000000005</v>
      </c>
    </row>
    <row r="88" spans="1:11" ht="15.75">
      <c r="A88" s="26" t="s">
        <v>41</v>
      </c>
      <c r="B88" s="20"/>
      <c r="C88" s="28">
        <v>5.2249999999999996</v>
      </c>
      <c r="D88" s="28">
        <v>3.532</v>
      </c>
      <c r="E88" s="28">
        <v>7.399</v>
      </c>
      <c r="F88" s="28">
        <v>16.155999999999999</v>
      </c>
      <c r="I88" s="16">
        <f t="shared" si="11"/>
        <v>2018</v>
      </c>
      <c r="J88" s="16">
        <f t="shared" si="12"/>
        <v>8</v>
      </c>
      <c r="K88" s="14">
        <f t="shared" si="13"/>
        <v>7.399</v>
      </c>
    </row>
    <row r="89" spans="1:11" ht="15.75">
      <c r="A89" s="26" t="s">
        <v>42</v>
      </c>
      <c r="B89" s="20"/>
      <c r="C89" s="28">
        <v>5.8849999999999998</v>
      </c>
      <c r="D89" s="28">
        <v>4.09</v>
      </c>
      <c r="E89" s="28">
        <v>7.5090000000000003</v>
      </c>
      <c r="F89" s="28">
        <v>17.484000000000002</v>
      </c>
      <c r="I89" s="16">
        <f t="shared" si="11"/>
        <v>2018</v>
      </c>
      <c r="J89" s="16">
        <f t="shared" si="12"/>
        <v>9</v>
      </c>
      <c r="K89" s="14">
        <f t="shared" si="13"/>
        <v>7.5090000000000003</v>
      </c>
    </row>
    <row r="90" spans="1:11" ht="15.75">
      <c r="A90" s="26" t="s">
        <v>42</v>
      </c>
      <c r="B90" s="20"/>
      <c r="C90" s="28">
        <v>6.6749999999999998</v>
      </c>
      <c r="D90" s="28">
        <v>4.1749999999999998</v>
      </c>
      <c r="E90" s="28">
        <v>8.0559999999999992</v>
      </c>
      <c r="F90" s="28">
        <v>18.905999999999999</v>
      </c>
      <c r="I90" s="16">
        <f t="shared" si="11"/>
        <v>2018</v>
      </c>
      <c r="J90" s="16">
        <f t="shared" si="12"/>
        <v>9</v>
      </c>
      <c r="K90" s="14">
        <f t="shared" si="13"/>
        <v>8.0559999999999992</v>
      </c>
    </row>
    <row r="91" spans="1:11" ht="15.75">
      <c r="A91" s="26" t="s">
        <v>42</v>
      </c>
      <c r="B91" s="20"/>
      <c r="C91" s="28">
        <v>5.891</v>
      </c>
      <c r="D91" s="28">
        <v>4.181</v>
      </c>
      <c r="E91" s="28">
        <v>7.9260000000000002</v>
      </c>
      <c r="F91" s="28">
        <v>17.997999999999998</v>
      </c>
      <c r="I91" s="16">
        <f t="shared" si="11"/>
        <v>2018</v>
      </c>
      <c r="J91" s="16">
        <f t="shared" si="12"/>
        <v>9</v>
      </c>
      <c r="K91" s="14">
        <f t="shared" si="13"/>
        <v>7.9260000000000002</v>
      </c>
    </row>
    <row r="92" spans="1:11" ht="15.75">
      <c r="A92" s="26" t="s">
        <v>42</v>
      </c>
      <c r="B92" s="20"/>
      <c r="C92" s="28">
        <v>5.8920000000000003</v>
      </c>
      <c r="D92" s="28">
        <v>3.9820000000000002</v>
      </c>
      <c r="E92" s="28">
        <v>6.5910000000000002</v>
      </c>
      <c r="F92" s="28">
        <v>16.465</v>
      </c>
      <c r="I92" s="16">
        <f t="shared" si="11"/>
        <v>2018</v>
      </c>
      <c r="J92" s="16">
        <f t="shared" si="12"/>
        <v>9</v>
      </c>
      <c r="K92" s="14">
        <f t="shared" si="13"/>
        <v>6.5910000000000002</v>
      </c>
    </row>
    <row r="93" spans="1:11" ht="15.75">
      <c r="A93" s="26" t="s">
        <v>43</v>
      </c>
      <c r="B93" s="20"/>
      <c r="C93" s="28">
        <v>7.4320000000000004</v>
      </c>
      <c r="D93" s="28">
        <v>3.8679999999999999</v>
      </c>
      <c r="E93" s="28">
        <v>7.9720000000000004</v>
      </c>
      <c r="F93" s="28">
        <v>19.272000000000002</v>
      </c>
      <c r="I93" s="16">
        <f t="shared" si="11"/>
        <v>2018</v>
      </c>
      <c r="J93" s="16">
        <f t="shared" si="12"/>
        <v>10</v>
      </c>
      <c r="K93" s="14">
        <f t="shared" si="13"/>
        <v>7.9720000000000004</v>
      </c>
    </row>
    <row r="94" spans="1:11" ht="15.75">
      <c r="A94" s="26" t="s">
        <v>43</v>
      </c>
      <c r="B94" s="20"/>
      <c r="C94" s="28">
        <v>7.5860000000000003</v>
      </c>
      <c r="D94" s="28">
        <v>4.3390000000000004</v>
      </c>
      <c r="E94" s="28">
        <v>7.9340000000000002</v>
      </c>
      <c r="F94" s="28">
        <v>19.859000000000002</v>
      </c>
      <c r="I94" s="16">
        <f t="shared" si="11"/>
        <v>2018</v>
      </c>
      <c r="J94" s="16">
        <f t="shared" si="12"/>
        <v>10</v>
      </c>
      <c r="K94" s="14">
        <f t="shared" si="13"/>
        <v>7.9340000000000002</v>
      </c>
    </row>
    <row r="95" spans="1:11" ht="15.75">
      <c r="A95" s="26" t="s">
        <v>43</v>
      </c>
      <c r="B95" s="20"/>
      <c r="C95" s="28">
        <v>8.1649999999999991</v>
      </c>
      <c r="D95" s="28">
        <v>4.3540000000000001</v>
      </c>
      <c r="E95" s="28">
        <v>7.9130000000000003</v>
      </c>
      <c r="F95" s="28">
        <v>20.431999999999999</v>
      </c>
      <c r="I95" s="16">
        <f t="shared" si="11"/>
        <v>2018</v>
      </c>
      <c r="J95" s="16">
        <f t="shared" si="12"/>
        <v>10</v>
      </c>
      <c r="K95" s="14">
        <f t="shared" si="13"/>
        <v>7.9130000000000003</v>
      </c>
    </row>
    <row r="96" spans="1:11" ht="15.75">
      <c r="A96" s="26" t="s">
        <v>43</v>
      </c>
      <c r="B96" s="20"/>
      <c r="C96" s="28">
        <v>8.8859999999999992</v>
      </c>
      <c r="D96" s="28">
        <v>4.3529999999999998</v>
      </c>
      <c r="E96" s="28">
        <v>8.3729999999999993</v>
      </c>
      <c r="F96" s="28">
        <v>21.611999999999998</v>
      </c>
      <c r="I96" s="16">
        <f t="shared" si="11"/>
        <v>2018</v>
      </c>
      <c r="J96" s="16">
        <f t="shared" si="12"/>
        <v>10</v>
      </c>
      <c r="K96" s="14">
        <f t="shared" si="13"/>
        <v>8.3729999999999993</v>
      </c>
    </row>
    <row r="97" spans="1:11" ht="15.75">
      <c r="A97" s="26" t="s">
        <v>43</v>
      </c>
      <c r="B97" s="20"/>
      <c r="C97" s="28">
        <v>9.2029999999999994</v>
      </c>
      <c r="D97" s="28">
        <v>4.3949999999999996</v>
      </c>
      <c r="E97" s="28">
        <v>7.0279999999999996</v>
      </c>
      <c r="F97" s="28">
        <v>20.625999999999998</v>
      </c>
      <c r="I97" s="16">
        <f t="shared" si="11"/>
        <v>2018</v>
      </c>
      <c r="J97" s="16">
        <f t="shared" si="12"/>
        <v>10</v>
      </c>
      <c r="K97" s="14">
        <f t="shared" si="13"/>
        <v>7.0279999999999996</v>
      </c>
    </row>
    <row r="98" spans="1:11" ht="15.75">
      <c r="A98" s="26" t="s">
        <v>44</v>
      </c>
      <c r="B98" s="20"/>
      <c r="C98" s="28">
        <v>10.84</v>
      </c>
      <c r="D98" s="28">
        <v>4.0579999999999998</v>
      </c>
      <c r="E98" s="28">
        <v>6.6660000000000004</v>
      </c>
      <c r="F98" s="28">
        <v>21.564</v>
      </c>
      <c r="I98" s="16">
        <f t="shared" si="11"/>
        <v>2018</v>
      </c>
      <c r="J98" s="16">
        <f t="shared" si="12"/>
        <v>11</v>
      </c>
      <c r="K98" s="14">
        <f t="shared" si="13"/>
        <v>6.6660000000000004</v>
      </c>
    </row>
    <row r="99" spans="1:11" ht="15.75">
      <c r="A99" s="26" t="s">
        <v>44</v>
      </c>
      <c r="B99" s="20"/>
      <c r="C99" s="28">
        <v>10.201000000000001</v>
      </c>
      <c r="D99" s="28">
        <v>3.05</v>
      </c>
      <c r="E99" s="28">
        <v>6.7759999999999998</v>
      </c>
      <c r="F99" s="28">
        <v>20.027000000000001</v>
      </c>
      <c r="I99" s="16">
        <f t="shared" si="11"/>
        <v>2018</v>
      </c>
      <c r="J99" s="16">
        <f t="shared" si="12"/>
        <v>11</v>
      </c>
      <c r="K99" s="14">
        <f t="shared" si="13"/>
        <v>6.7759999999999998</v>
      </c>
    </row>
    <row r="100" spans="1:11" ht="15.75">
      <c r="A100" s="26" t="s">
        <v>44</v>
      </c>
      <c r="B100" s="20"/>
      <c r="C100" s="28">
        <v>9.641</v>
      </c>
      <c r="D100" s="28">
        <v>3.1080000000000001</v>
      </c>
      <c r="E100" s="28">
        <v>7.7750000000000004</v>
      </c>
      <c r="F100" s="28">
        <v>20.524000000000001</v>
      </c>
      <c r="I100" s="16">
        <f t="shared" si="11"/>
        <v>2018</v>
      </c>
      <c r="J100" s="16">
        <f t="shared" si="12"/>
        <v>11</v>
      </c>
      <c r="K100" s="14">
        <f t="shared" si="13"/>
        <v>7.7750000000000004</v>
      </c>
    </row>
    <row r="101" spans="1:11" ht="15.75">
      <c r="A101" s="26" t="s">
        <v>44</v>
      </c>
      <c r="B101" s="20"/>
      <c r="C101" s="28">
        <v>8.76</v>
      </c>
      <c r="D101" s="28">
        <v>2.246</v>
      </c>
      <c r="E101" s="28">
        <v>6.1639999999999997</v>
      </c>
      <c r="F101" s="28">
        <v>17.170000000000002</v>
      </c>
      <c r="I101" s="16">
        <f t="shared" si="11"/>
        <v>2018</v>
      </c>
      <c r="J101" s="16">
        <f t="shared" si="12"/>
        <v>11</v>
      </c>
      <c r="K101" s="14">
        <f t="shared" si="13"/>
        <v>6.1639999999999997</v>
      </c>
    </row>
    <row r="102" spans="1:11" ht="15.75">
      <c r="A102" s="26" t="s">
        <v>45</v>
      </c>
      <c r="B102" s="20"/>
      <c r="C102" s="28">
        <v>10.003</v>
      </c>
      <c r="D102" s="28">
        <v>2.3180000000000001</v>
      </c>
      <c r="E102" s="28">
        <v>6.0010000000000003</v>
      </c>
      <c r="F102" s="28">
        <v>18.321999999999999</v>
      </c>
      <c r="I102" s="16">
        <f t="shared" si="11"/>
        <v>2018</v>
      </c>
      <c r="J102" s="16">
        <f t="shared" si="12"/>
        <v>12</v>
      </c>
      <c r="K102" s="14">
        <f t="shared" si="13"/>
        <v>6.0010000000000003</v>
      </c>
    </row>
    <row r="103" spans="1:11" ht="15.75">
      <c r="A103" s="26" t="s">
        <v>45</v>
      </c>
      <c r="B103" s="20"/>
      <c r="C103" s="28">
        <v>9.7330000000000005</v>
      </c>
      <c r="D103" s="28">
        <v>1.5169999999999999</v>
      </c>
      <c r="E103" s="28">
        <v>6.4889999999999999</v>
      </c>
      <c r="F103" s="28">
        <v>17.739000000000001</v>
      </c>
      <c r="I103" s="16">
        <f t="shared" si="11"/>
        <v>2018</v>
      </c>
      <c r="J103" s="16">
        <f t="shared" si="12"/>
        <v>12</v>
      </c>
      <c r="K103" s="14">
        <f t="shared" si="13"/>
        <v>6.4889999999999999</v>
      </c>
    </row>
    <row r="104" spans="1:11" ht="15.75">
      <c r="A104" s="26" t="s">
        <v>45</v>
      </c>
      <c r="B104" s="20"/>
      <c r="C104" s="28">
        <v>9.3079999999999998</v>
      </c>
      <c r="D104" s="28">
        <v>1.637</v>
      </c>
      <c r="E104" s="28">
        <v>6.4740000000000002</v>
      </c>
      <c r="F104" s="28">
        <v>17.419</v>
      </c>
      <c r="I104" s="16">
        <f t="shared" si="11"/>
        <v>2018</v>
      </c>
      <c r="J104" s="16">
        <f t="shared" si="12"/>
        <v>12</v>
      </c>
      <c r="K104" s="14">
        <f t="shared" si="13"/>
        <v>6.4740000000000002</v>
      </c>
    </row>
    <row r="105" spans="1:11" ht="15.75">
      <c r="A105" s="26" t="s">
        <v>45</v>
      </c>
      <c r="B105" s="20"/>
      <c r="C105" s="28">
        <v>9.8770000000000007</v>
      </c>
      <c r="D105" s="28">
        <v>1.617</v>
      </c>
      <c r="E105" s="28">
        <v>6.1909999999999998</v>
      </c>
      <c r="F105" s="28">
        <v>17.684999999999999</v>
      </c>
      <c r="I105" s="16">
        <f t="shared" si="11"/>
        <v>2018</v>
      </c>
      <c r="J105" s="16">
        <f t="shared" si="12"/>
        <v>12</v>
      </c>
      <c r="K105" s="14">
        <f t="shared" si="13"/>
        <v>6.1909999999999998</v>
      </c>
    </row>
    <row r="106" spans="1:11" ht="15.75">
      <c r="A106" s="26" t="s">
        <v>45</v>
      </c>
      <c r="B106" s="20"/>
      <c r="C106" s="28">
        <v>9.6690000000000005</v>
      </c>
      <c r="D106" s="28">
        <v>1.4630000000000001</v>
      </c>
      <c r="E106" s="28">
        <v>6.2160000000000002</v>
      </c>
      <c r="F106" s="28">
        <v>17.348000000000003</v>
      </c>
      <c r="I106" s="16">
        <f t="shared" si="11"/>
        <v>2018</v>
      </c>
      <c r="J106" s="16">
        <f t="shared" si="12"/>
        <v>12</v>
      </c>
      <c r="K106" s="14">
        <f t="shared" si="13"/>
        <v>6.2160000000000002</v>
      </c>
    </row>
    <row r="107" spans="1:11" ht="15.75">
      <c r="A107" s="26" t="s">
        <v>46</v>
      </c>
      <c r="B107" s="20"/>
      <c r="C107" s="28">
        <v>10.721</v>
      </c>
      <c r="D107" s="28">
        <v>1.6080000000000001</v>
      </c>
      <c r="E107" s="28">
        <v>8.2490000000000006</v>
      </c>
      <c r="F107" s="28">
        <v>20.578000000000003</v>
      </c>
      <c r="I107" s="16">
        <f t="shared" si="11"/>
        <v>2019</v>
      </c>
      <c r="J107" s="16">
        <f t="shared" si="12"/>
        <v>1</v>
      </c>
      <c r="K107" s="14">
        <f t="shared" si="13"/>
        <v>8.2490000000000006</v>
      </c>
    </row>
    <row r="108" spans="1:11" ht="15.75">
      <c r="A108" s="26" t="s">
        <v>46</v>
      </c>
      <c r="B108" s="20"/>
      <c r="C108" s="28">
        <v>10.318</v>
      </c>
      <c r="D108" s="28">
        <v>1.964</v>
      </c>
      <c r="E108" s="28">
        <v>7.5730000000000004</v>
      </c>
      <c r="F108" s="28">
        <v>19.855</v>
      </c>
      <c r="I108" s="16">
        <f t="shared" si="11"/>
        <v>2019</v>
      </c>
      <c r="J108" s="16">
        <f t="shared" si="12"/>
        <v>1</v>
      </c>
      <c r="K108" s="14">
        <f t="shared" si="13"/>
        <v>7.5730000000000004</v>
      </c>
    </row>
    <row r="109" spans="1:11" ht="15.75">
      <c r="A109" s="26" t="s">
        <v>46</v>
      </c>
      <c r="B109" s="20"/>
      <c r="C109" s="28">
        <v>10.445</v>
      </c>
      <c r="D109" s="28">
        <v>1.4850000000000001</v>
      </c>
      <c r="E109" s="28">
        <v>8.4179999999999993</v>
      </c>
      <c r="F109" s="28">
        <v>20.347999999999999</v>
      </c>
      <c r="I109" s="16">
        <f t="shared" si="11"/>
        <v>2019</v>
      </c>
      <c r="J109" s="16">
        <f t="shared" si="12"/>
        <v>1</v>
      </c>
      <c r="K109" s="14">
        <f t="shared" si="13"/>
        <v>8.4179999999999993</v>
      </c>
    </row>
    <row r="110" spans="1:11" ht="15.75">
      <c r="A110" s="26" t="s">
        <v>46</v>
      </c>
      <c r="B110" s="20"/>
      <c r="C110" s="28">
        <v>11.975</v>
      </c>
      <c r="D110" s="28">
        <v>1.2689999999999999</v>
      </c>
      <c r="E110" s="28">
        <v>8.1530000000000005</v>
      </c>
      <c r="F110" s="28">
        <v>21.396999999999998</v>
      </c>
      <c r="I110" s="16">
        <f t="shared" si="11"/>
        <v>2019</v>
      </c>
      <c r="J110" s="16">
        <f t="shared" si="12"/>
        <v>1</v>
      </c>
      <c r="K110" s="14">
        <f t="shared" si="13"/>
        <v>8.1530000000000005</v>
      </c>
    </row>
    <row r="111" spans="1:11" ht="15.75">
      <c r="A111" s="26" t="s">
        <v>47</v>
      </c>
      <c r="B111" s="20"/>
      <c r="C111" s="28">
        <v>11.3</v>
      </c>
      <c r="D111" s="28">
        <v>2.2730000000000001</v>
      </c>
      <c r="E111" s="28">
        <v>8.7330000000000005</v>
      </c>
      <c r="F111" s="28">
        <v>22.306000000000001</v>
      </c>
      <c r="I111" s="16">
        <f t="shared" si="11"/>
        <v>2019</v>
      </c>
      <c r="J111" s="16">
        <f t="shared" si="12"/>
        <v>2</v>
      </c>
      <c r="K111" s="14">
        <f t="shared" si="13"/>
        <v>8.7330000000000005</v>
      </c>
    </row>
    <row r="112" spans="1:11" ht="15.75">
      <c r="A112" s="26" t="s">
        <v>47</v>
      </c>
      <c r="B112" s="20"/>
      <c r="C112" s="28">
        <v>11.304</v>
      </c>
      <c r="D112" s="28">
        <v>2.363</v>
      </c>
      <c r="E112" s="28">
        <v>7.8159999999999998</v>
      </c>
      <c r="F112" s="28">
        <v>21.483000000000001</v>
      </c>
      <c r="I112" s="16">
        <f t="shared" si="11"/>
        <v>2019</v>
      </c>
      <c r="J112" s="16">
        <f t="shared" si="12"/>
        <v>2</v>
      </c>
      <c r="K112" s="14">
        <f t="shared" si="13"/>
        <v>7.8159999999999998</v>
      </c>
    </row>
    <row r="113" spans="1:11" ht="15.75">
      <c r="A113" s="26" t="s">
        <v>47</v>
      </c>
      <c r="B113" s="20"/>
      <c r="C113" s="28">
        <v>11.394</v>
      </c>
      <c r="D113" s="28">
        <v>2.3980000000000001</v>
      </c>
      <c r="E113" s="28">
        <v>8.2159999999999993</v>
      </c>
      <c r="F113" s="28">
        <v>22.007999999999999</v>
      </c>
      <c r="I113" s="16">
        <f t="shared" si="11"/>
        <v>2019</v>
      </c>
      <c r="J113" s="16">
        <f t="shared" si="12"/>
        <v>2</v>
      </c>
      <c r="K113" s="14">
        <f t="shared" si="13"/>
        <v>8.2159999999999993</v>
      </c>
    </row>
    <row r="114" spans="1:11" ht="15.75">
      <c r="A114" s="26" t="s">
        <v>47</v>
      </c>
      <c r="B114" s="20"/>
      <c r="C114" s="28">
        <v>10.456</v>
      </c>
      <c r="D114" s="28">
        <v>1.8120000000000001</v>
      </c>
      <c r="E114" s="28">
        <v>9.7919999999999998</v>
      </c>
      <c r="F114" s="28">
        <v>22.06</v>
      </c>
      <c r="I114" s="16">
        <f t="shared" si="11"/>
        <v>2019</v>
      </c>
      <c r="J114" s="16">
        <f t="shared" si="12"/>
        <v>2</v>
      </c>
      <c r="K114" s="14">
        <f t="shared" si="13"/>
        <v>9.7919999999999998</v>
      </c>
    </row>
    <row r="115" spans="1:11" ht="15.75">
      <c r="A115" s="26" t="s">
        <v>48</v>
      </c>
      <c r="B115" s="20"/>
      <c r="C115" s="28">
        <v>10.99</v>
      </c>
      <c r="D115" s="28">
        <v>1.98</v>
      </c>
      <c r="E115" s="28">
        <v>8.577</v>
      </c>
      <c r="F115" s="28">
        <v>21.547000000000001</v>
      </c>
      <c r="I115" s="16">
        <f t="shared" si="11"/>
        <v>2019</v>
      </c>
      <c r="J115" s="16">
        <f t="shared" si="12"/>
        <v>3</v>
      </c>
      <c r="K115" s="14">
        <f t="shared" si="13"/>
        <v>8.577</v>
      </c>
    </row>
    <row r="116" spans="1:11" ht="15.75">
      <c r="A116" s="26" t="s">
        <v>48</v>
      </c>
      <c r="B116" s="20"/>
      <c r="C116" s="28">
        <v>10.398999999999999</v>
      </c>
      <c r="D116" s="28">
        <v>2.609</v>
      </c>
      <c r="E116" s="28">
        <v>8.6329999999999991</v>
      </c>
      <c r="F116" s="28">
        <v>21.640999999999998</v>
      </c>
      <c r="I116" s="16">
        <f t="shared" si="11"/>
        <v>2019</v>
      </c>
      <c r="J116" s="16">
        <f t="shared" si="12"/>
        <v>3</v>
      </c>
      <c r="K116" s="14">
        <f t="shared" si="13"/>
        <v>8.6329999999999991</v>
      </c>
    </row>
    <row r="117" spans="1:11" ht="15.75">
      <c r="A117" s="26" t="s">
        <v>48</v>
      </c>
      <c r="B117" s="20"/>
      <c r="C117" s="28">
        <v>11.558999999999999</v>
      </c>
      <c r="D117" s="28">
        <v>2.2519999999999998</v>
      </c>
      <c r="E117" s="28">
        <v>10.119999999999999</v>
      </c>
      <c r="F117" s="28">
        <v>23.930999999999997</v>
      </c>
      <c r="I117" s="16">
        <f t="shared" si="11"/>
        <v>2019</v>
      </c>
      <c r="J117" s="16">
        <f t="shared" si="12"/>
        <v>3</v>
      </c>
      <c r="K117" s="14">
        <f t="shared" si="13"/>
        <v>10.119999999999999</v>
      </c>
    </row>
    <row r="118" spans="1:11" ht="15.75">
      <c r="A118" s="26" t="s">
        <v>48</v>
      </c>
      <c r="B118" s="20"/>
      <c r="C118" s="28">
        <v>11.569000000000001</v>
      </c>
      <c r="D118" s="28">
        <v>2.1629999999999998</v>
      </c>
      <c r="E118" s="28">
        <v>10.372999999999999</v>
      </c>
      <c r="F118" s="28">
        <v>24.105</v>
      </c>
      <c r="I118" s="16">
        <f t="shared" si="11"/>
        <v>2019</v>
      </c>
      <c r="J118" s="16">
        <f t="shared" si="12"/>
        <v>3</v>
      </c>
      <c r="K118" s="14">
        <f t="shared" si="13"/>
        <v>10.372999999999999</v>
      </c>
    </row>
    <row r="119" spans="1:11" ht="15.75">
      <c r="A119" s="26" t="s">
        <v>49</v>
      </c>
      <c r="B119" s="20"/>
      <c r="C119" s="28">
        <v>11.243</v>
      </c>
      <c r="D119" s="28">
        <v>2.0470000000000002</v>
      </c>
      <c r="E119" s="28">
        <v>9.9870000000000001</v>
      </c>
      <c r="F119" s="28">
        <v>23.277000000000001</v>
      </c>
      <c r="I119" s="16">
        <f t="shared" si="11"/>
        <v>2019</v>
      </c>
      <c r="J119" s="16">
        <f t="shared" si="12"/>
        <v>4</v>
      </c>
      <c r="K119" s="14">
        <f t="shared" si="13"/>
        <v>9.9870000000000001</v>
      </c>
    </row>
    <row r="120" spans="1:11" ht="15.75">
      <c r="A120" s="26" t="s">
        <v>49</v>
      </c>
      <c r="B120" s="20"/>
      <c r="C120" s="28">
        <v>11.212</v>
      </c>
      <c r="D120" s="28">
        <v>2.129</v>
      </c>
      <c r="E120" s="28">
        <v>11.747</v>
      </c>
      <c r="F120" s="28">
        <v>25.088000000000001</v>
      </c>
      <c r="I120" s="16">
        <f t="shared" si="11"/>
        <v>2019</v>
      </c>
      <c r="J120" s="16">
        <f t="shared" si="12"/>
        <v>4</v>
      </c>
      <c r="K120" s="14">
        <f t="shared" si="13"/>
        <v>11.747</v>
      </c>
    </row>
    <row r="121" spans="1:11" ht="15.75">
      <c r="A121" s="26" t="s">
        <v>49</v>
      </c>
      <c r="B121" s="20"/>
      <c r="C121" s="28">
        <v>11.182</v>
      </c>
      <c r="D121" s="28">
        <v>1.9610000000000001</v>
      </c>
      <c r="E121" s="28">
        <v>11.404999999999999</v>
      </c>
      <c r="F121" s="28">
        <v>24.548000000000002</v>
      </c>
      <c r="I121" s="16">
        <f t="shared" si="11"/>
        <v>2019</v>
      </c>
      <c r="J121" s="16">
        <f t="shared" si="12"/>
        <v>4</v>
      </c>
      <c r="K121" s="14">
        <f t="shared" si="13"/>
        <v>11.404999999999999</v>
      </c>
    </row>
    <row r="122" spans="1:11" ht="15.75">
      <c r="A122" s="26" t="s">
        <v>49</v>
      </c>
      <c r="B122" s="20"/>
      <c r="C122" s="28">
        <v>10.835000000000001</v>
      </c>
      <c r="D122" s="28">
        <v>1.9930000000000001</v>
      </c>
      <c r="E122" s="28">
        <v>12.425000000000001</v>
      </c>
      <c r="F122" s="28">
        <v>25.253</v>
      </c>
      <c r="I122" s="16">
        <f t="shared" si="11"/>
        <v>2019</v>
      </c>
      <c r="J122" s="16">
        <f t="shared" si="12"/>
        <v>4</v>
      </c>
      <c r="K122" s="14">
        <f t="shared" si="13"/>
        <v>12.425000000000001</v>
      </c>
    </row>
    <row r="123" spans="1:11" ht="15.75">
      <c r="A123" s="26" t="s">
        <v>49</v>
      </c>
      <c r="B123" s="20"/>
      <c r="C123" s="28">
        <v>11.975</v>
      </c>
      <c r="D123" s="28">
        <v>1.992</v>
      </c>
      <c r="E123" s="28">
        <v>11.782</v>
      </c>
      <c r="F123" s="28">
        <v>25.748999999999999</v>
      </c>
      <c r="I123" s="16">
        <f t="shared" si="11"/>
        <v>2019</v>
      </c>
      <c r="J123" s="16">
        <f t="shared" si="12"/>
        <v>4</v>
      </c>
      <c r="K123" s="14">
        <f t="shared" si="13"/>
        <v>11.782</v>
      </c>
    </row>
    <row r="124" spans="1:11" ht="15.75">
      <c r="A124" s="26" t="s">
        <v>50</v>
      </c>
      <c r="B124" s="20"/>
      <c r="C124" s="28">
        <v>10.773999999999999</v>
      </c>
      <c r="D124" s="28">
        <v>2.5870000000000002</v>
      </c>
      <c r="E124" s="28">
        <v>10.36</v>
      </c>
      <c r="F124" s="28">
        <v>23.720999999999997</v>
      </c>
      <c r="I124" s="16">
        <f t="shared" si="11"/>
        <v>2019</v>
      </c>
      <c r="J124" s="16">
        <f t="shared" si="12"/>
        <v>5</v>
      </c>
      <c r="K124" s="14">
        <f t="shared" si="13"/>
        <v>10.36</v>
      </c>
    </row>
    <row r="125" spans="1:11" ht="15.75">
      <c r="A125" s="26" t="s">
        <v>50</v>
      </c>
      <c r="B125" s="20"/>
      <c r="C125" s="28">
        <v>10.46</v>
      </c>
      <c r="D125" s="28">
        <v>2.2810000000000001</v>
      </c>
      <c r="E125" s="28">
        <v>11.090999999999999</v>
      </c>
      <c r="F125" s="28">
        <v>23.832000000000001</v>
      </c>
      <c r="I125" s="16">
        <f t="shared" si="11"/>
        <v>2019</v>
      </c>
      <c r="J125" s="16">
        <f t="shared" si="12"/>
        <v>5</v>
      </c>
      <c r="K125" s="14">
        <f t="shared" si="13"/>
        <v>11.090999999999999</v>
      </c>
    </row>
    <row r="126" spans="1:11" ht="15.75">
      <c r="A126" s="26" t="s">
        <v>50</v>
      </c>
      <c r="B126" s="20"/>
      <c r="C126" s="28">
        <v>10.054</v>
      </c>
      <c r="D126" s="28">
        <v>2.3220000000000001</v>
      </c>
      <c r="E126" s="28">
        <v>11.547000000000001</v>
      </c>
      <c r="F126" s="28">
        <v>23.923000000000002</v>
      </c>
      <c r="I126" s="16">
        <f t="shared" si="11"/>
        <v>2019</v>
      </c>
      <c r="J126" s="16">
        <f t="shared" si="12"/>
        <v>5</v>
      </c>
      <c r="K126" s="14">
        <f t="shared" si="13"/>
        <v>11.547000000000001</v>
      </c>
    </row>
    <row r="127" spans="1:11" ht="15.75">
      <c r="A127" s="26" t="s">
        <v>50</v>
      </c>
      <c r="B127" s="20"/>
      <c r="C127" s="28">
        <v>10.417</v>
      </c>
      <c r="D127" s="28">
        <v>2.4809999999999999</v>
      </c>
      <c r="E127" s="28">
        <v>11.489000000000001</v>
      </c>
      <c r="F127" s="28">
        <v>24.387</v>
      </c>
      <c r="I127" s="16">
        <f t="shared" si="11"/>
        <v>2019</v>
      </c>
      <c r="J127" s="16">
        <f t="shared" si="12"/>
        <v>5</v>
      </c>
      <c r="K127" s="14">
        <f t="shared" si="13"/>
        <v>11.489000000000001</v>
      </c>
    </row>
    <row r="128" spans="1:11" ht="15.75">
      <c r="A128" s="26" t="s">
        <v>51</v>
      </c>
      <c r="B128" s="20"/>
      <c r="C128" s="28">
        <v>9.8350000000000009</v>
      </c>
      <c r="D128" s="28">
        <v>2.1909999999999998</v>
      </c>
      <c r="E128" s="28">
        <v>11.98</v>
      </c>
      <c r="F128" s="28">
        <v>24.006</v>
      </c>
      <c r="I128" s="16">
        <f t="shared" si="11"/>
        <v>2019</v>
      </c>
      <c r="J128" s="16">
        <f t="shared" si="12"/>
        <v>6</v>
      </c>
      <c r="K128" s="14">
        <f t="shared" si="13"/>
        <v>11.98</v>
      </c>
    </row>
    <row r="129" spans="1:11" ht="15.75">
      <c r="A129" s="26" t="s">
        <v>51</v>
      </c>
      <c r="B129" s="20"/>
      <c r="C129" s="28">
        <v>10.154</v>
      </c>
      <c r="D129" s="28">
        <v>2</v>
      </c>
      <c r="E129" s="28">
        <v>11.734999999999999</v>
      </c>
      <c r="F129" s="28">
        <v>23.888999999999999</v>
      </c>
      <c r="I129" s="16">
        <f t="shared" si="11"/>
        <v>2019</v>
      </c>
      <c r="J129" s="16">
        <f t="shared" si="12"/>
        <v>6</v>
      </c>
      <c r="K129" s="14">
        <f t="shared" si="13"/>
        <v>11.734999999999999</v>
      </c>
    </row>
    <row r="130" spans="1:11" ht="15.75">
      <c r="A130" s="26" t="s">
        <v>51</v>
      </c>
      <c r="B130" s="20"/>
      <c r="C130" s="28">
        <v>9.0530000000000008</v>
      </c>
      <c r="D130" s="28">
        <v>2.1320000000000001</v>
      </c>
      <c r="E130" s="28">
        <v>10.212999999999999</v>
      </c>
      <c r="F130" s="28">
        <v>21.398</v>
      </c>
      <c r="I130" s="16">
        <f t="shared" si="11"/>
        <v>2019</v>
      </c>
      <c r="J130" s="16">
        <f t="shared" si="12"/>
        <v>6</v>
      </c>
      <c r="K130" s="14">
        <f t="shared" si="13"/>
        <v>10.212999999999999</v>
      </c>
    </row>
    <row r="131" spans="1:11" ht="15.75">
      <c r="A131" s="26" t="s">
        <v>51</v>
      </c>
      <c r="B131" s="20"/>
      <c r="C131" s="28">
        <v>7.0640000000000001</v>
      </c>
      <c r="D131" s="28">
        <v>2.0259999999999998</v>
      </c>
      <c r="E131" s="28">
        <v>10.927</v>
      </c>
      <c r="F131" s="28">
        <v>20.016999999999999</v>
      </c>
      <c r="I131" s="16">
        <f t="shared" si="11"/>
        <v>2019</v>
      </c>
      <c r="J131" s="16">
        <f t="shared" si="12"/>
        <v>6</v>
      </c>
      <c r="K131" s="14">
        <f t="shared" si="13"/>
        <v>10.927</v>
      </c>
    </row>
    <row r="132" spans="1:11" ht="15.75">
      <c r="A132" s="26" t="s">
        <v>52</v>
      </c>
      <c r="B132" s="20"/>
      <c r="C132" s="28">
        <v>7.1959999999999997</v>
      </c>
      <c r="D132" s="28">
        <v>1.5449999999999999</v>
      </c>
      <c r="E132" s="28">
        <v>9.8350000000000009</v>
      </c>
      <c r="F132" s="28">
        <v>18.576000000000001</v>
      </c>
      <c r="I132" s="16">
        <f t="shared" si="11"/>
        <v>2019</v>
      </c>
      <c r="J132" s="16">
        <f t="shared" si="12"/>
        <v>7</v>
      </c>
      <c r="K132" s="14">
        <f t="shared" si="13"/>
        <v>9.8350000000000009</v>
      </c>
    </row>
    <row r="133" spans="1:11" ht="15.75">
      <c r="A133" s="26" t="s">
        <v>52</v>
      </c>
      <c r="B133" s="20"/>
      <c r="C133" s="28">
        <v>7.3170000000000002</v>
      </c>
      <c r="D133" s="28">
        <v>2.1779999999999999</v>
      </c>
      <c r="E133" s="28">
        <v>9.8650000000000002</v>
      </c>
      <c r="F133" s="28">
        <v>19.36</v>
      </c>
      <c r="I133" s="16">
        <f t="shared" ref="I133:I196" si="14">YEAR(A133)</f>
        <v>2019</v>
      </c>
      <c r="J133" s="16">
        <f t="shared" ref="J133:J196" si="15">MONTH(A133)</f>
        <v>7</v>
      </c>
      <c r="K133" s="14">
        <f t="shared" ref="K133:K196" si="16">E133</f>
        <v>9.8650000000000002</v>
      </c>
    </row>
    <row r="134" spans="1:11" ht="15.75">
      <c r="A134" s="26" t="s">
        <v>52</v>
      </c>
      <c r="B134" s="20"/>
      <c r="C134" s="28">
        <v>8.1579999999999995</v>
      </c>
      <c r="D134" s="28">
        <v>2.3140000000000001</v>
      </c>
      <c r="E134" s="28">
        <v>8.6</v>
      </c>
      <c r="F134" s="28">
        <v>19.071999999999999</v>
      </c>
      <c r="I134" s="16">
        <f t="shared" si="14"/>
        <v>2019</v>
      </c>
      <c r="J134" s="16">
        <f t="shared" si="15"/>
        <v>7</v>
      </c>
      <c r="K134" s="14">
        <f t="shared" si="16"/>
        <v>8.6</v>
      </c>
    </row>
    <row r="135" spans="1:11" ht="15.75">
      <c r="A135" s="26" t="s">
        <v>52</v>
      </c>
      <c r="B135" s="20"/>
      <c r="C135" s="28">
        <v>7.4829999999999997</v>
      </c>
      <c r="D135" s="28">
        <v>2.101</v>
      </c>
      <c r="E135" s="28">
        <v>9.7949999999999999</v>
      </c>
      <c r="F135" s="28">
        <v>19.378999999999998</v>
      </c>
      <c r="I135" s="16">
        <f t="shared" si="14"/>
        <v>2019</v>
      </c>
      <c r="J135" s="16">
        <f t="shared" si="15"/>
        <v>7</v>
      </c>
      <c r="K135" s="14">
        <f t="shared" si="16"/>
        <v>9.7949999999999999</v>
      </c>
    </row>
    <row r="136" spans="1:11" ht="15.75">
      <c r="A136" s="26" t="s">
        <v>52</v>
      </c>
      <c r="B136" s="20"/>
      <c r="C136" s="28">
        <v>7.7240000000000002</v>
      </c>
      <c r="D136" s="28">
        <v>2.0950000000000002</v>
      </c>
      <c r="E136" s="28">
        <v>8.4359999999999999</v>
      </c>
      <c r="F136" s="28">
        <v>18.255000000000003</v>
      </c>
      <c r="I136" s="16">
        <f t="shared" si="14"/>
        <v>2019</v>
      </c>
      <c r="J136" s="16">
        <f t="shared" si="15"/>
        <v>7</v>
      </c>
      <c r="K136" s="14">
        <f t="shared" si="16"/>
        <v>8.4359999999999999</v>
      </c>
    </row>
    <row r="137" spans="1:11" ht="15.75">
      <c r="A137" s="26" t="s">
        <v>53</v>
      </c>
      <c r="B137" s="20"/>
      <c r="C137" s="28">
        <v>7.6929999999999996</v>
      </c>
      <c r="D137" s="28">
        <v>2.1120000000000001</v>
      </c>
      <c r="E137" s="28">
        <v>9.5220000000000002</v>
      </c>
      <c r="F137" s="28">
        <v>19.326999999999998</v>
      </c>
      <c r="I137" s="16">
        <f t="shared" si="14"/>
        <v>2019</v>
      </c>
      <c r="J137" s="16">
        <f t="shared" si="15"/>
        <v>8</v>
      </c>
      <c r="K137" s="14">
        <f t="shared" si="16"/>
        <v>9.5220000000000002</v>
      </c>
    </row>
    <row r="138" spans="1:11" ht="15.75">
      <c r="A138" s="26" t="s">
        <v>53</v>
      </c>
      <c r="B138" s="20"/>
      <c r="C138" s="28">
        <v>7.6539999999999999</v>
      </c>
      <c r="D138" s="28">
        <v>2.86</v>
      </c>
      <c r="E138" s="28">
        <v>10.739000000000001</v>
      </c>
      <c r="F138" s="28">
        <v>21.253</v>
      </c>
      <c r="I138" s="16">
        <f t="shared" si="14"/>
        <v>2019</v>
      </c>
      <c r="J138" s="16">
        <f t="shared" si="15"/>
        <v>8</v>
      </c>
      <c r="K138" s="14">
        <f t="shared" si="16"/>
        <v>10.739000000000001</v>
      </c>
    </row>
    <row r="139" spans="1:11" ht="15.75">
      <c r="A139" s="26" t="s">
        <v>53</v>
      </c>
      <c r="B139" s="20"/>
      <c r="C139" s="28">
        <v>8.2989999999999995</v>
      </c>
      <c r="D139" s="28">
        <v>2.266</v>
      </c>
      <c r="E139" s="28">
        <v>9.3330000000000002</v>
      </c>
      <c r="F139" s="28">
        <v>19.898</v>
      </c>
      <c r="I139" s="16">
        <f t="shared" si="14"/>
        <v>2019</v>
      </c>
      <c r="J139" s="16">
        <f t="shared" si="15"/>
        <v>8</v>
      </c>
      <c r="K139" s="14">
        <f t="shared" si="16"/>
        <v>9.3330000000000002</v>
      </c>
    </row>
    <row r="140" spans="1:11" ht="15.75">
      <c r="A140" s="26" t="s">
        <v>53</v>
      </c>
      <c r="B140" s="20"/>
      <c r="C140" s="28">
        <v>6.4969999999999999</v>
      </c>
      <c r="D140" s="28">
        <v>2.1</v>
      </c>
      <c r="E140" s="28">
        <v>10.555</v>
      </c>
      <c r="F140" s="28">
        <v>19.152000000000001</v>
      </c>
      <c r="I140" s="16">
        <f t="shared" si="14"/>
        <v>2019</v>
      </c>
      <c r="J140" s="16">
        <f t="shared" si="15"/>
        <v>8</v>
      </c>
      <c r="K140" s="14">
        <f t="shared" si="16"/>
        <v>10.555</v>
      </c>
    </row>
    <row r="141" spans="1:11" ht="15.75">
      <c r="A141" s="26" t="s">
        <v>54</v>
      </c>
      <c r="B141" s="20"/>
      <c r="C141" s="28">
        <v>6.0919999999999996</v>
      </c>
      <c r="D141" s="28">
        <v>1.958</v>
      </c>
      <c r="E141" s="28">
        <v>11.845000000000001</v>
      </c>
      <c r="F141" s="28">
        <v>19.895</v>
      </c>
      <c r="I141" s="16">
        <f t="shared" si="14"/>
        <v>2019</v>
      </c>
      <c r="J141" s="16">
        <f t="shared" si="15"/>
        <v>9</v>
      </c>
      <c r="K141" s="14">
        <f t="shared" si="16"/>
        <v>11.845000000000001</v>
      </c>
    </row>
    <row r="142" spans="1:11" ht="15.75">
      <c r="A142" s="26" t="s">
        <v>54</v>
      </c>
      <c r="B142" s="20"/>
      <c r="C142" s="28">
        <v>5.6539999999999999</v>
      </c>
      <c r="D142" s="28">
        <v>1.472</v>
      </c>
      <c r="E142" s="28">
        <v>10.228999999999999</v>
      </c>
      <c r="F142" s="28">
        <v>17.354999999999997</v>
      </c>
      <c r="I142" s="16">
        <f t="shared" si="14"/>
        <v>2019</v>
      </c>
      <c r="J142" s="16">
        <f t="shared" si="15"/>
        <v>9</v>
      </c>
      <c r="K142" s="14">
        <f t="shared" si="16"/>
        <v>10.228999999999999</v>
      </c>
    </row>
    <row r="143" spans="1:11" ht="15.75">
      <c r="A143" s="26" t="s">
        <v>54</v>
      </c>
      <c r="B143" s="20"/>
      <c r="C143" s="28">
        <v>5.9329999999999998</v>
      </c>
      <c r="D143" s="28">
        <v>2.1019999999999999</v>
      </c>
      <c r="E143" s="28">
        <v>11.64</v>
      </c>
      <c r="F143" s="28">
        <v>19.675000000000001</v>
      </c>
      <c r="I143" s="16">
        <f t="shared" si="14"/>
        <v>2019</v>
      </c>
      <c r="J143" s="16">
        <f t="shared" si="15"/>
        <v>9</v>
      </c>
      <c r="K143" s="14">
        <f t="shared" si="16"/>
        <v>11.64</v>
      </c>
    </row>
    <row r="144" spans="1:11" ht="15.75">
      <c r="A144" s="26" t="s">
        <v>54</v>
      </c>
      <c r="B144" s="20"/>
      <c r="C144" s="28">
        <v>6.101</v>
      </c>
      <c r="D144" s="28">
        <v>2.327</v>
      </c>
      <c r="E144" s="28">
        <v>10.336</v>
      </c>
      <c r="F144" s="28">
        <v>18.764000000000003</v>
      </c>
      <c r="I144" s="16">
        <f t="shared" si="14"/>
        <v>2019</v>
      </c>
      <c r="J144" s="16">
        <f t="shared" si="15"/>
        <v>9</v>
      </c>
      <c r="K144" s="14">
        <f t="shared" si="16"/>
        <v>10.336</v>
      </c>
    </row>
    <row r="145" spans="1:11" ht="15.75">
      <c r="A145" s="26" t="s">
        <v>54</v>
      </c>
      <c r="B145" s="20"/>
      <c r="C145" s="28">
        <v>6.5880000000000001</v>
      </c>
      <c r="D145" s="28">
        <v>2.16</v>
      </c>
      <c r="E145" s="28">
        <v>11.362</v>
      </c>
      <c r="F145" s="28">
        <v>20.11</v>
      </c>
      <c r="I145" s="16">
        <f t="shared" si="14"/>
        <v>2019</v>
      </c>
      <c r="J145" s="16">
        <f t="shared" si="15"/>
        <v>9</v>
      </c>
      <c r="K145" s="14">
        <f t="shared" si="16"/>
        <v>11.362</v>
      </c>
    </row>
    <row r="146" spans="1:11" ht="15.75">
      <c r="A146" s="26" t="s">
        <v>55</v>
      </c>
      <c r="B146" s="20"/>
      <c r="C146" s="28">
        <v>5.6829999999999998</v>
      </c>
      <c r="D146" s="28">
        <v>2.2290000000000001</v>
      </c>
      <c r="E146" s="28">
        <v>12.58</v>
      </c>
      <c r="F146" s="28">
        <v>20.492000000000001</v>
      </c>
      <c r="I146" s="16">
        <f t="shared" si="14"/>
        <v>2019</v>
      </c>
      <c r="J146" s="16">
        <f t="shared" si="15"/>
        <v>10</v>
      </c>
      <c r="K146" s="14">
        <f t="shared" si="16"/>
        <v>12.58</v>
      </c>
    </row>
    <row r="147" spans="1:11" ht="15.75">
      <c r="A147" s="26" t="s">
        <v>55</v>
      </c>
      <c r="B147" s="20"/>
      <c r="C147" s="28">
        <v>7.1059999999999999</v>
      </c>
      <c r="D147" s="28">
        <v>1.6459999999999999</v>
      </c>
      <c r="E147" s="28">
        <v>12.771000000000001</v>
      </c>
      <c r="F147" s="28">
        <v>21.523000000000003</v>
      </c>
      <c r="I147" s="16">
        <f t="shared" si="14"/>
        <v>2019</v>
      </c>
      <c r="J147" s="16">
        <f t="shared" si="15"/>
        <v>10</v>
      </c>
      <c r="K147" s="14">
        <f t="shared" si="16"/>
        <v>12.771000000000001</v>
      </c>
    </row>
    <row r="148" spans="1:11" ht="15.75">
      <c r="A148" s="26" t="s">
        <v>55</v>
      </c>
      <c r="B148" s="20"/>
      <c r="C148" s="28">
        <v>6.7690000000000001</v>
      </c>
      <c r="D148" s="28">
        <v>2.718</v>
      </c>
      <c r="E148" s="28">
        <v>12.53</v>
      </c>
      <c r="F148" s="28">
        <v>22.016999999999999</v>
      </c>
      <c r="I148" s="16">
        <f t="shared" si="14"/>
        <v>2019</v>
      </c>
      <c r="J148" s="16">
        <f t="shared" si="15"/>
        <v>10</v>
      </c>
      <c r="K148" s="14">
        <f t="shared" si="16"/>
        <v>12.53</v>
      </c>
    </row>
    <row r="149" spans="1:11" ht="15.75">
      <c r="A149" s="26" t="s">
        <v>55</v>
      </c>
      <c r="B149" s="20"/>
      <c r="C149" s="28">
        <v>6.032</v>
      </c>
      <c r="D149" s="28">
        <v>2.0230000000000001</v>
      </c>
      <c r="E149" s="28">
        <v>14.551</v>
      </c>
      <c r="F149" s="28">
        <v>22.606000000000002</v>
      </c>
      <c r="I149" s="16">
        <f t="shared" si="14"/>
        <v>2019</v>
      </c>
      <c r="J149" s="16">
        <f t="shared" si="15"/>
        <v>10</v>
      </c>
      <c r="K149" s="14">
        <f t="shared" si="16"/>
        <v>14.551</v>
      </c>
    </row>
    <row r="150" spans="1:11" ht="15.75">
      <c r="A150" s="26" t="s">
        <v>56</v>
      </c>
      <c r="B150" s="20"/>
      <c r="C150" s="28">
        <v>5.923</v>
      </c>
      <c r="D150" s="28">
        <v>3.09</v>
      </c>
      <c r="E150" s="28">
        <v>14.329000000000001</v>
      </c>
      <c r="F150" s="28">
        <v>23.341999999999999</v>
      </c>
      <c r="I150" s="16">
        <f t="shared" si="14"/>
        <v>2019</v>
      </c>
      <c r="J150" s="16">
        <f t="shared" si="15"/>
        <v>11</v>
      </c>
      <c r="K150" s="14">
        <f t="shared" si="16"/>
        <v>14.329000000000001</v>
      </c>
    </row>
    <row r="151" spans="1:11" ht="15.75">
      <c r="A151" s="26" t="s">
        <v>56</v>
      </c>
      <c r="B151" s="20"/>
      <c r="C151" s="28">
        <v>5.601</v>
      </c>
      <c r="D151" s="28">
        <v>3.234</v>
      </c>
      <c r="E151" s="28">
        <v>14.016</v>
      </c>
      <c r="F151" s="28">
        <v>22.850999999999999</v>
      </c>
      <c r="I151" s="16">
        <f t="shared" si="14"/>
        <v>2019</v>
      </c>
      <c r="J151" s="16">
        <f t="shared" si="15"/>
        <v>11</v>
      </c>
      <c r="K151" s="14">
        <f t="shared" si="16"/>
        <v>14.016</v>
      </c>
    </row>
    <row r="152" spans="1:11" ht="15.75">
      <c r="A152" s="26" t="s">
        <v>56</v>
      </c>
      <c r="B152" s="20"/>
      <c r="C152" s="28">
        <v>6.1980000000000004</v>
      </c>
      <c r="D152" s="28">
        <v>3.5169999999999999</v>
      </c>
      <c r="E152" s="28">
        <v>15.425000000000001</v>
      </c>
      <c r="F152" s="28">
        <v>25.14</v>
      </c>
      <c r="I152" s="16">
        <f t="shared" si="14"/>
        <v>2019</v>
      </c>
      <c r="J152" s="16">
        <f t="shared" si="15"/>
        <v>11</v>
      </c>
      <c r="K152" s="14">
        <f t="shared" si="16"/>
        <v>15.425000000000001</v>
      </c>
    </row>
    <row r="153" spans="1:11" ht="15.75">
      <c r="A153" s="26" t="s">
        <v>56</v>
      </c>
      <c r="B153" s="20"/>
      <c r="C153" s="28">
        <v>4.9119999999999999</v>
      </c>
      <c r="D153" s="28">
        <v>3.02</v>
      </c>
      <c r="E153" s="28">
        <v>15.337999999999999</v>
      </c>
      <c r="F153" s="28">
        <v>23.27</v>
      </c>
      <c r="I153" s="16">
        <f t="shared" si="14"/>
        <v>2019</v>
      </c>
      <c r="J153" s="16">
        <f t="shared" si="15"/>
        <v>11</v>
      </c>
      <c r="K153" s="14">
        <f t="shared" si="16"/>
        <v>15.337999999999999</v>
      </c>
    </row>
    <row r="154" spans="1:11" ht="15.75">
      <c r="A154" s="26" t="s">
        <v>57</v>
      </c>
      <c r="B154" s="20"/>
      <c r="C154" s="28">
        <v>4.6580000000000004</v>
      </c>
      <c r="D154" s="28">
        <v>3.3730000000000002</v>
      </c>
      <c r="E154" s="28">
        <v>12.786</v>
      </c>
      <c r="F154" s="28">
        <v>20.817</v>
      </c>
      <c r="I154" s="16">
        <f t="shared" si="14"/>
        <v>2019</v>
      </c>
      <c r="J154" s="16">
        <f t="shared" si="15"/>
        <v>12</v>
      </c>
      <c r="K154" s="14">
        <f t="shared" si="16"/>
        <v>12.786</v>
      </c>
    </row>
    <row r="155" spans="1:11" ht="15.75">
      <c r="A155" s="26" t="s">
        <v>57</v>
      </c>
      <c r="B155" s="20"/>
      <c r="C155" s="28">
        <v>5.3769999999999998</v>
      </c>
      <c r="D155" s="28">
        <v>3.6949999999999998</v>
      </c>
      <c r="E155" s="28">
        <v>12.265000000000001</v>
      </c>
      <c r="F155" s="28">
        <v>21.337</v>
      </c>
      <c r="I155" s="16">
        <f t="shared" si="14"/>
        <v>2019</v>
      </c>
      <c r="J155" s="16">
        <f t="shared" si="15"/>
        <v>12</v>
      </c>
      <c r="K155" s="14">
        <f t="shared" si="16"/>
        <v>12.265000000000001</v>
      </c>
    </row>
    <row r="156" spans="1:11" ht="15.75">
      <c r="A156" s="26" t="s">
        <v>57</v>
      </c>
      <c r="B156" s="20"/>
      <c r="C156" s="28">
        <v>5.5620000000000003</v>
      </c>
      <c r="D156" s="28">
        <v>4.0270000000000001</v>
      </c>
      <c r="E156" s="28">
        <v>11.173999999999999</v>
      </c>
      <c r="F156" s="28">
        <v>20.762999999999998</v>
      </c>
      <c r="I156" s="16">
        <f t="shared" si="14"/>
        <v>2019</v>
      </c>
      <c r="J156" s="16">
        <f t="shared" si="15"/>
        <v>12</v>
      </c>
      <c r="K156" s="14">
        <f t="shared" si="16"/>
        <v>11.173999999999999</v>
      </c>
    </row>
    <row r="157" spans="1:11" ht="15.75">
      <c r="A157" s="26" t="s">
        <v>57</v>
      </c>
      <c r="B157" s="20"/>
      <c r="C157" s="28">
        <v>6.08</v>
      </c>
      <c r="D157" s="28">
        <v>4.93</v>
      </c>
      <c r="E157" s="28">
        <v>11.24</v>
      </c>
      <c r="F157" s="28">
        <v>22.25</v>
      </c>
      <c r="I157" s="16">
        <f t="shared" si="14"/>
        <v>2019</v>
      </c>
      <c r="J157" s="16">
        <f t="shared" si="15"/>
        <v>12</v>
      </c>
      <c r="K157" s="14">
        <f t="shared" si="16"/>
        <v>11.24</v>
      </c>
    </row>
    <row r="158" spans="1:11" ht="15.75">
      <c r="A158" s="26" t="s">
        <v>57</v>
      </c>
      <c r="B158" s="20"/>
      <c r="C158" s="28">
        <v>4.7649999999999997</v>
      </c>
      <c r="D158" s="28">
        <v>3.7240000000000002</v>
      </c>
      <c r="E158" s="28">
        <v>10.079000000000001</v>
      </c>
      <c r="F158" s="28">
        <v>18.568000000000001</v>
      </c>
      <c r="I158" s="16">
        <f t="shared" si="14"/>
        <v>2019</v>
      </c>
      <c r="J158" s="16">
        <f t="shared" si="15"/>
        <v>12</v>
      </c>
      <c r="K158" s="14">
        <f t="shared" si="16"/>
        <v>10.079000000000001</v>
      </c>
    </row>
    <row r="159" spans="1:11" ht="15.75">
      <c r="A159" s="26" t="s">
        <v>124</v>
      </c>
      <c r="B159" s="20"/>
      <c r="C159" s="28">
        <v>5.8860000000000001</v>
      </c>
      <c r="D159" s="28">
        <v>3.6640000000000001</v>
      </c>
      <c r="E159" s="28">
        <v>11.205</v>
      </c>
      <c r="F159" s="28">
        <v>20.755000000000003</v>
      </c>
      <c r="I159" s="16">
        <f t="shared" si="14"/>
        <v>2020</v>
      </c>
      <c r="J159" s="16">
        <f t="shared" si="15"/>
        <v>1</v>
      </c>
      <c r="K159" s="14">
        <f t="shared" si="16"/>
        <v>11.205</v>
      </c>
    </row>
    <row r="160" spans="1:11" ht="15.75">
      <c r="A160" s="26" t="s">
        <v>124</v>
      </c>
      <c r="B160" s="20"/>
      <c r="C160" s="28">
        <v>5.8460000000000001</v>
      </c>
      <c r="D160" s="28">
        <v>4.2949999999999999</v>
      </c>
      <c r="E160" s="28">
        <v>10.265000000000001</v>
      </c>
      <c r="F160" s="28">
        <v>20.405999999999999</v>
      </c>
      <c r="I160" s="16">
        <f t="shared" si="14"/>
        <v>2020</v>
      </c>
      <c r="J160" s="16">
        <f t="shared" si="15"/>
        <v>1</v>
      </c>
      <c r="K160" s="14">
        <f t="shared" si="16"/>
        <v>10.265000000000001</v>
      </c>
    </row>
    <row r="161" spans="1:11" ht="15.75">
      <c r="A161" s="26" t="s">
        <v>124</v>
      </c>
      <c r="B161" s="20"/>
      <c r="C161" s="28">
        <v>6.3479999999999999</v>
      </c>
      <c r="D161" s="28">
        <v>3.1589999999999998</v>
      </c>
      <c r="E161" s="28">
        <v>11.794</v>
      </c>
      <c r="F161" s="28">
        <v>21.301000000000002</v>
      </c>
      <c r="I161" s="16">
        <f t="shared" si="14"/>
        <v>2020</v>
      </c>
      <c r="J161" s="16">
        <f t="shared" si="15"/>
        <v>1</v>
      </c>
      <c r="K161" s="14">
        <f t="shared" si="16"/>
        <v>11.794</v>
      </c>
    </row>
    <row r="162" spans="1:11" ht="15.75">
      <c r="A162" s="26" t="s">
        <v>124</v>
      </c>
      <c r="B162" s="20"/>
      <c r="C162" s="28">
        <v>7.11</v>
      </c>
      <c r="D162" s="28">
        <v>4</v>
      </c>
      <c r="E162" s="28">
        <v>10.45</v>
      </c>
      <c r="F162" s="28">
        <v>21.56</v>
      </c>
      <c r="I162" s="16">
        <f t="shared" si="14"/>
        <v>2020</v>
      </c>
      <c r="J162" s="16">
        <f t="shared" si="15"/>
        <v>1</v>
      </c>
      <c r="K162" s="14">
        <f t="shared" si="16"/>
        <v>10.45</v>
      </c>
    </row>
    <row r="163" spans="1:11" ht="15.75">
      <c r="A163" s="26" t="s">
        <v>125</v>
      </c>
      <c r="B163" s="20"/>
      <c r="C163" s="28">
        <v>7.3319999999999999</v>
      </c>
      <c r="D163" s="28">
        <v>4.0579999999999998</v>
      </c>
      <c r="E163" s="28">
        <v>12.862</v>
      </c>
      <c r="F163" s="28">
        <v>24.252000000000002</v>
      </c>
      <c r="I163" s="16">
        <f t="shared" si="14"/>
        <v>2020</v>
      </c>
      <c r="J163" s="16">
        <f t="shared" si="15"/>
        <v>2</v>
      </c>
      <c r="K163" s="14">
        <f t="shared" si="16"/>
        <v>12.862</v>
      </c>
    </row>
    <row r="164" spans="1:11" ht="15.75">
      <c r="A164" s="26" t="s">
        <v>125</v>
      </c>
      <c r="B164" s="20"/>
      <c r="C164" s="28">
        <v>7.9749999999999996</v>
      </c>
      <c r="D164" s="28">
        <v>2.9489999999999998</v>
      </c>
      <c r="E164" s="28">
        <v>11.88</v>
      </c>
      <c r="F164" s="28">
        <v>22.804000000000002</v>
      </c>
      <c r="I164" s="16">
        <f t="shared" si="14"/>
        <v>2020</v>
      </c>
      <c r="J164" s="16">
        <f t="shared" si="15"/>
        <v>2</v>
      </c>
      <c r="K164" s="14">
        <f t="shared" si="16"/>
        <v>11.88</v>
      </c>
    </row>
    <row r="165" spans="1:11" ht="15.75">
      <c r="A165" s="26" t="s">
        <v>125</v>
      </c>
      <c r="B165" s="20"/>
      <c r="C165" s="28">
        <v>7.343</v>
      </c>
      <c r="D165" s="28">
        <v>2.6589999999999998</v>
      </c>
      <c r="E165" s="28">
        <v>12.954000000000001</v>
      </c>
      <c r="F165" s="28">
        <v>22.956</v>
      </c>
      <c r="I165" s="16">
        <f t="shared" si="14"/>
        <v>2020</v>
      </c>
      <c r="J165" s="16">
        <f t="shared" si="15"/>
        <v>2</v>
      </c>
      <c r="K165" s="14">
        <f t="shared" si="16"/>
        <v>12.954000000000001</v>
      </c>
    </row>
    <row r="166" spans="1:11" ht="15.75">
      <c r="A166" s="26" t="s">
        <v>125</v>
      </c>
      <c r="B166" s="20"/>
      <c r="C166" s="28">
        <v>7.4109999999999996</v>
      </c>
      <c r="D166" s="28">
        <v>3.4020000000000001</v>
      </c>
      <c r="E166" s="28">
        <v>15.167</v>
      </c>
      <c r="F166" s="28">
        <v>25.979999999999997</v>
      </c>
      <c r="I166" s="16">
        <f t="shared" si="14"/>
        <v>2020</v>
      </c>
      <c r="J166" s="16">
        <f t="shared" si="15"/>
        <v>2</v>
      </c>
      <c r="K166" s="14">
        <f t="shared" si="16"/>
        <v>15.167</v>
      </c>
    </row>
    <row r="167" spans="1:11" ht="15.75">
      <c r="A167" s="26" t="s">
        <v>126</v>
      </c>
      <c r="B167" s="20"/>
      <c r="C167" s="28">
        <v>7.6219999999999999</v>
      </c>
      <c r="D167" s="28">
        <v>1.962</v>
      </c>
      <c r="E167" s="28">
        <v>13.555999999999999</v>
      </c>
      <c r="F167" s="28">
        <v>23.14</v>
      </c>
      <c r="I167" s="16">
        <f t="shared" si="14"/>
        <v>2020</v>
      </c>
      <c r="J167" s="16">
        <f t="shared" si="15"/>
        <v>3</v>
      </c>
      <c r="K167" s="14">
        <f t="shared" si="16"/>
        <v>13.555999999999999</v>
      </c>
    </row>
    <row r="168" spans="1:11" ht="15.75">
      <c r="A168" s="26" t="s">
        <v>126</v>
      </c>
      <c r="B168" s="20"/>
      <c r="C168" s="28">
        <v>6.78</v>
      </c>
      <c r="D168" s="28">
        <v>2.508</v>
      </c>
      <c r="E168" s="28">
        <v>12.315</v>
      </c>
      <c r="F168" s="28">
        <v>21.603000000000002</v>
      </c>
      <c r="I168" s="16">
        <f t="shared" si="14"/>
        <v>2020</v>
      </c>
      <c r="J168" s="16">
        <f t="shared" si="15"/>
        <v>3</v>
      </c>
      <c r="K168" s="14">
        <f t="shared" si="16"/>
        <v>12.315</v>
      </c>
    </row>
    <row r="169" spans="1:11" ht="15.75">
      <c r="A169" s="26" t="s">
        <v>126</v>
      </c>
      <c r="B169" s="20"/>
      <c r="C169" s="28">
        <v>7.0650000000000004</v>
      </c>
      <c r="D169" s="28">
        <v>3.7109999999999999</v>
      </c>
      <c r="E169" s="28">
        <v>13.166</v>
      </c>
      <c r="F169" s="28">
        <v>23.942</v>
      </c>
      <c r="I169" s="16">
        <f t="shared" si="14"/>
        <v>2020</v>
      </c>
      <c r="J169" s="16">
        <f t="shared" si="15"/>
        <v>3</v>
      </c>
      <c r="K169" s="14">
        <f t="shared" si="16"/>
        <v>13.166</v>
      </c>
    </row>
    <row r="170" spans="1:11" ht="15.75">
      <c r="A170" s="26" t="s">
        <v>126</v>
      </c>
      <c r="B170" s="20"/>
      <c r="C170" s="28">
        <v>6.0069999999999997</v>
      </c>
      <c r="D170" s="28">
        <v>1.859</v>
      </c>
      <c r="E170" s="28">
        <v>13.314</v>
      </c>
      <c r="F170" s="28">
        <v>21.18</v>
      </c>
      <c r="I170" s="16">
        <f t="shared" si="14"/>
        <v>2020</v>
      </c>
      <c r="J170" s="16">
        <f t="shared" si="15"/>
        <v>3</v>
      </c>
      <c r="K170" s="14">
        <f t="shared" si="16"/>
        <v>13.314</v>
      </c>
    </row>
    <row r="171" spans="1:11" ht="15.75">
      <c r="A171" s="26" t="s">
        <v>126</v>
      </c>
      <c r="B171" s="20"/>
      <c r="C171" s="28">
        <v>6.1070000000000002</v>
      </c>
      <c r="D171" s="28">
        <v>2.3039999999999998</v>
      </c>
      <c r="E171" s="28">
        <v>14.486000000000001</v>
      </c>
      <c r="F171" s="28">
        <v>22.896999999999998</v>
      </c>
      <c r="I171" s="16">
        <f t="shared" si="14"/>
        <v>2020</v>
      </c>
      <c r="J171" s="16">
        <f t="shared" si="15"/>
        <v>3</v>
      </c>
      <c r="K171" s="14">
        <f t="shared" si="16"/>
        <v>14.486000000000001</v>
      </c>
    </row>
    <row r="172" spans="1:11" ht="15.75">
      <c r="A172" s="26" t="s">
        <v>127</v>
      </c>
      <c r="B172" s="20"/>
      <c r="C172" s="28">
        <v>5.726</v>
      </c>
      <c r="D172" s="28">
        <v>2.5299999999999998</v>
      </c>
      <c r="E172" s="28">
        <v>15.445</v>
      </c>
      <c r="F172" s="28">
        <v>23.701000000000001</v>
      </c>
      <c r="I172" s="16">
        <f t="shared" si="14"/>
        <v>2020</v>
      </c>
      <c r="J172" s="16">
        <f t="shared" si="15"/>
        <v>4</v>
      </c>
      <c r="K172" s="14">
        <f t="shared" si="16"/>
        <v>15.445</v>
      </c>
    </row>
    <row r="173" spans="1:11" ht="15.75">
      <c r="A173" s="26" t="s">
        <v>127</v>
      </c>
      <c r="B173" s="20"/>
      <c r="C173" s="28">
        <v>6.94</v>
      </c>
      <c r="D173" s="28">
        <v>2.919</v>
      </c>
      <c r="E173" s="28">
        <v>15.093999999999999</v>
      </c>
      <c r="F173" s="28">
        <v>24.952999999999999</v>
      </c>
      <c r="I173" s="16">
        <f t="shared" si="14"/>
        <v>2020</v>
      </c>
      <c r="J173" s="16">
        <f t="shared" si="15"/>
        <v>4</v>
      </c>
      <c r="K173" s="14">
        <f t="shared" si="16"/>
        <v>15.093999999999999</v>
      </c>
    </row>
    <row r="174" spans="1:11" ht="15.75">
      <c r="A174" s="26" t="s">
        <v>127</v>
      </c>
      <c r="B174" s="20"/>
      <c r="C174" s="28">
        <v>6.0369999999999999</v>
      </c>
      <c r="D174" s="28">
        <v>3.5529999999999999</v>
      </c>
      <c r="E174" s="28">
        <v>13.638</v>
      </c>
      <c r="F174" s="28">
        <v>23.228000000000002</v>
      </c>
      <c r="I174" s="16">
        <f t="shared" si="14"/>
        <v>2020</v>
      </c>
      <c r="J174" s="16">
        <f t="shared" si="15"/>
        <v>4</v>
      </c>
      <c r="K174" s="14">
        <f t="shared" si="16"/>
        <v>13.638</v>
      </c>
    </row>
    <row r="175" spans="1:11" ht="15.75">
      <c r="A175" s="26" t="s">
        <v>127</v>
      </c>
      <c r="B175" s="20"/>
      <c r="C175" s="28">
        <v>7.4660000000000002</v>
      </c>
      <c r="D175" s="28">
        <v>4.1210000000000004</v>
      </c>
      <c r="E175" s="28">
        <v>13.063000000000001</v>
      </c>
      <c r="F175" s="28">
        <v>24.65</v>
      </c>
      <c r="I175" s="16">
        <f t="shared" si="14"/>
        <v>2020</v>
      </c>
      <c r="J175" s="16">
        <f t="shared" si="15"/>
        <v>4</v>
      </c>
      <c r="K175" s="14">
        <f t="shared" si="16"/>
        <v>13.063000000000001</v>
      </c>
    </row>
    <row r="176" spans="1:11" ht="15.75">
      <c r="A176" s="26" t="s">
        <v>128</v>
      </c>
      <c r="B176" s="20"/>
      <c r="C176" s="28">
        <v>6.7160000000000002</v>
      </c>
      <c r="D176" s="28">
        <v>4.8550000000000004</v>
      </c>
      <c r="E176" s="28">
        <v>14.621</v>
      </c>
      <c r="F176" s="28">
        <v>26.192</v>
      </c>
      <c r="I176" s="16">
        <f t="shared" si="14"/>
        <v>2020</v>
      </c>
      <c r="J176" s="16">
        <f t="shared" si="15"/>
        <v>5</v>
      </c>
      <c r="K176" s="14">
        <f t="shared" si="16"/>
        <v>14.621</v>
      </c>
    </row>
    <row r="177" spans="1:11" ht="15.75">
      <c r="A177" s="26" t="s">
        <v>128</v>
      </c>
      <c r="B177" s="20"/>
      <c r="C177" s="28">
        <v>7.4219999999999997</v>
      </c>
      <c r="D177" s="28">
        <v>5.4660000000000002</v>
      </c>
      <c r="E177" s="28">
        <v>14.911</v>
      </c>
      <c r="F177" s="28">
        <v>27.798999999999999</v>
      </c>
      <c r="I177" s="16">
        <f t="shared" si="14"/>
        <v>2020</v>
      </c>
      <c r="J177" s="16">
        <f t="shared" si="15"/>
        <v>5</v>
      </c>
      <c r="K177" s="14">
        <f t="shared" si="16"/>
        <v>14.911</v>
      </c>
    </row>
    <row r="178" spans="1:11" ht="15.75">
      <c r="A178" s="26" t="s">
        <v>128</v>
      </c>
      <c r="B178" s="20"/>
      <c r="C178" s="28">
        <v>8.2360000000000007</v>
      </c>
      <c r="D178" s="28">
        <v>5.5730000000000004</v>
      </c>
      <c r="E178" s="28">
        <v>16.452999999999999</v>
      </c>
      <c r="F178" s="28">
        <v>30.262</v>
      </c>
      <c r="I178" s="16">
        <f t="shared" si="14"/>
        <v>2020</v>
      </c>
      <c r="J178" s="16">
        <f t="shared" si="15"/>
        <v>5</v>
      </c>
      <c r="K178" s="14">
        <f t="shared" si="16"/>
        <v>16.452999999999999</v>
      </c>
    </row>
    <row r="179" spans="1:11" ht="15.75">
      <c r="A179" s="26" t="s">
        <v>128</v>
      </c>
      <c r="B179" s="20"/>
      <c r="C179" s="28">
        <v>7.9509999999999996</v>
      </c>
      <c r="D179" s="28">
        <v>5.8689999999999998</v>
      </c>
      <c r="E179" s="28">
        <v>15.000999999999999</v>
      </c>
      <c r="F179" s="28">
        <v>28.820999999999998</v>
      </c>
      <c r="I179" s="16">
        <f t="shared" si="14"/>
        <v>2020</v>
      </c>
      <c r="J179" s="16">
        <f t="shared" si="15"/>
        <v>5</v>
      </c>
      <c r="K179" s="14">
        <f t="shared" si="16"/>
        <v>15.000999999999999</v>
      </c>
    </row>
    <row r="180" spans="1:11" ht="15.75">
      <c r="A180" s="26" t="s">
        <v>129</v>
      </c>
      <c r="B180" s="20"/>
      <c r="C180" s="28">
        <v>8.5489999999999995</v>
      </c>
      <c r="D180" s="28">
        <v>5.9969999999999999</v>
      </c>
      <c r="E180" s="28">
        <v>16.164000000000001</v>
      </c>
      <c r="F180" s="28">
        <v>30.71</v>
      </c>
      <c r="I180" s="16">
        <f t="shared" si="14"/>
        <v>2020</v>
      </c>
      <c r="J180" s="16">
        <f t="shared" si="15"/>
        <v>6</v>
      </c>
      <c r="K180" s="14">
        <f t="shared" si="16"/>
        <v>16.164000000000001</v>
      </c>
    </row>
    <row r="181" spans="1:11" ht="15.75">
      <c r="A181" s="26" t="s">
        <v>129</v>
      </c>
      <c r="B181" s="20"/>
      <c r="C181" s="28">
        <v>8.3179999999999996</v>
      </c>
      <c r="D181" s="28">
        <v>5.0140000000000002</v>
      </c>
      <c r="E181" s="28">
        <v>17.167999999999999</v>
      </c>
      <c r="F181" s="28">
        <v>30.5</v>
      </c>
      <c r="I181" s="16">
        <f t="shared" si="14"/>
        <v>2020</v>
      </c>
      <c r="J181" s="16">
        <f t="shared" si="15"/>
        <v>6</v>
      </c>
      <c r="K181" s="14">
        <f t="shared" si="16"/>
        <v>17.167999999999999</v>
      </c>
    </row>
    <row r="182" spans="1:11" ht="15.75">
      <c r="A182" s="26" t="s">
        <v>129</v>
      </c>
      <c r="B182" s="20"/>
      <c r="C182" s="28">
        <v>7.4870000000000001</v>
      </c>
      <c r="D182" s="28">
        <v>5.5359999999999996</v>
      </c>
      <c r="E182" s="28">
        <v>17.09</v>
      </c>
      <c r="F182" s="28">
        <v>30.113</v>
      </c>
      <c r="I182" s="16">
        <f t="shared" si="14"/>
        <v>2020</v>
      </c>
      <c r="J182" s="16">
        <f t="shared" si="15"/>
        <v>6</v>
      </c>
      <c r="K182" s="14">
        <f t="shared" si="16"/>
        <v>17.09</v>
      </c>
    </row>
    <row r="183" spans="1:11" ht="15.75">
      <c r="A183" s="26" t="s">
        <v>129</v>
      </c>
      <c r="B183" s="20"/>
      <c r="C183" s="28">
        <v>8.2439999999999998</v>
      </c>
      <c r="D183" s="28">
        <v>5.0730000000000004</v>
      </c>
      <c r="E183" s="28">
        <v>16.901</v>
      </c>
      <c r="F183" s="28">
        <v>30.218</v>
      </c>
      <c r="I183" s="16">
        <f t="shared" si="14"/>
        <v>2020</v>
      </c>
      <c r="J183" s="16">
        <f t="shared" si="15"/>
        <v>6</v>
      </c>
      <c r="K183" s="14">
        <f t="shared" si="16"/>
        <v>16.901</v>
      </c>
    </row>
    <row r="184" spans="1:11" ht="15.75">
      <c r="A184" s="26" t="s">
        <v>129</v>
      </c>
      <c r="B184" s="20"/>
      <c r="C184" s="28">
        <v>7.9189999999999996</v>
      </c>
      <c r="D184" s="28">
        <v>4.9020000000000001</v>
      </c>
      <c r="E184" s="28">
        <v>16.474</v>
      </c>
      <c r="F184" s="28">
        <v>29.295000000000002</v>
      </c>
      <c r="I184" s="16">
        <f t="shared" si="14"/>
        <v>2020</v>
      </c>
      <c r="J184" s="16">
        <f t="shared" si="15"/>
        <v>6</v>
      </c>
      <c r="K184" s="14">
        <f t="shared" si="16"/>
        <v>16.474</v>
      </c>
    </row>
    <row r="185" spans="1:11" ht="15.75">
      <c r="A185" s="26" t="s">
        <v>130</v>
      </c>
      <c r="B185" s="20"/>
      <c r="C185" s="28">
        <v>7.2389999999999999</v>
      </c>
      <c r="D185" s="28">
        <v>3.8570000000000002</v>
      </c>
      <c r="E185" s="28">
        <v>16.265000000000001</v>
      </c>
      <c r="F185" s="28">
        <v>27.361000000000001</v>
      </c>
      <c r="I185" s="16">
        <f t="shared" si="14"/>
        <v>2020</v>
      </c>
      <c r="J185" s="16">
        <f t="shared" si="15"/>
        <v>7</v>
      </c>
      <c r="K185" s="14">
        <f t="shared" si="16"/>
        <v>16.265000000000001</v>
      </c>
    </row>
    <row r="186" spans="1:11" ht="15.75">
      <c r="A186" s="26" t="s">
        <v>130</v>
      </c>
      <c r="B186" s="20"/>
      <c r="C186" s="28">
        <v>6.2670000000000003</v>
      </c>
      <c r="D186" s="28">
        <v>4.3140000000000001</v>
      </c>
      <c r="E186" s="28">
        <v>16.035</v>
      </c>
      <c r="F186" s="28">
        <v>26.616</v>
      </c>
      <c r="I186" s="16">
        <f t="shared" si="14"/>
        <v>2020</v>
      </c>
      <c r="J186" s="16">
        <f t="shared" si="15"/>
        <v>7</v>
      </c>
      <c r="K186" s="14">
        <f t="shared" si="16"/>
        <v>16.035</v>
      </c>
    </row>
    <row r="187" spans="1:11" ht="15.75">
      <c r="A187" s="26" t="s">
        <v>130</v>
      </c>
      <c r="B187" s="20"/>
      <c r="C187" s="28">
        <v>7.3109999999999999</v>
      </c>
      <c r="D187" s="28">
        <v>3.9409999999999998</v>
      </c>
      <c r="E187" s="28">
        <v>14.09</v>
      </c>
      <c r="F187" s="28">
        <v>25.341999999999999</v>
      </c>
      <c r="I187" s="16">
        <f t="shared" si="14"/>
        <v>2020</v>
      </c>
      <c r="J187" s="16">
        <f t="shared" si="15"/>
        <v>7</v>
      </c>
      <c r="K187" s="14">
        <f t="shared" si="16"/>
        <v>14.09</v>
      </c>
    </row>
    <row r="188" spans="1:11" ht="15.75">
      <c r="A188" s="26" t="s">
        <v>130</v>
      </c>
      <c r="B188" s="20"/>
      <c r="C188" s="28">
        <v>6.7649999999999997</v>
      </c>
      <c r="D188" s="28">
        <v>4.3899999999999997</v>
      </c>
      <c r="E188" s="28">
        <v>14.558999999999999</v>
      </c>
      <c r="F188" s="28">
        <v>25.713999999999999</v>
      </c>
      <c r="I188" s="16">
        <f t="shared" si="14"/>
        <v>2020</v>
      </c>
      <c r="J188" s="16">
        <f t="shared" si="15"/>
        <v>7</v>
      </c>
      <c r="K188" s="14">
        <f t="shared" si="16"/>
        <v>14.558999999999999</v>
      </c>
    </row>
    <row r="189" spans="1:11" ht="15.75">
      <c r="A189" s="26" t="s">
        <v>131</v>
      </c>
      <c r="B189" s="20"/>
      <c r="C189" s="28">
        <v>7.2830000000000004</v>
      </c>
      <c r="D189" s="28">
        <v>3.552</v>
      </c>
      <c r="E189" s="28">
        <v>14.175000000000001</v>
      </c>
      <c r="F189" s="28">
        <v>25.01</v>
      </c>
      <c r="I189" s="16">
        <f t="shared" si="14"/>
        <v>2020</v>
      </c>
      <c r="J189" s="16">
        <f t="shared" si="15"/>
        <v>8</v>
      </c>
      <c r="K189" s="14">
        <f t="shared" si="16"/>
        <v>14.175000000000001</v>
      </c>
    </row>
    <row r="190" spans="1:11" ht="15.75">
      <c r="A190" s="26" t="s">
        <v>131</v>
      </c>
      <c r="B190" s="20"/>
      <c r="C190" s="28">
        <v>6.915</v>
      </c>
      <c r="D190" s="28">
        <v>3.5230000000000001</v>
      </c>
      <c r="E190" s="28">
        <v>13.795</v>
      </c>
      <c r="F190" s="28">
        <v>24.233000000000001</v>
      </c>
      <c r="I190" s="16">
        <f t="shared" si="14"/>
        <v>2020</v>
      </c>
      <c r="J190" s="16">
        <f t="shared" si="15"/>
        <v>8</v>
      </c>
      <c r="K190" s="14">
        <f t="shared" si="16"/>
        <v>13.795</v>
      </c>
    </row>
    <row r="191" spans="1:11" ht="15.75">
      <c r="A191" s="26" t="s">
        <v>131</v>
      </c>
      <c r="B191" s="20"/>
      <c r="C191" s="28">
        <v>6.8940000000000001</v>
      </c>
      <c r="D191" s="28">
        <v>3.3889999999999998</v>
      </c>
      <c r="E191" s="28">
        <v>13.750999999999999</v>
      </c>
      <c r="F191" s="28">
        <v>24.033999999999999</v>
      </c>
      <c r="I191" s="16">
        <f t="shared" si="14"/>
        <v>2020</v>
      </c>
      <c r="J191" s="16">
        <f t="shared" si="15"/>
        <v>8</v>
      </c>
      <c r="K191" s="14">
        <f t="shared" si="16"/>
        <v>13.750999999999999</v>
      </c>
    </row>
    <row r="192" spans="1:11" ht="15.75">
      <c r="A192" s="26" t="s">
        <v>131</v>
      </c>
      <c r="B192" s="20"/>
      <c r="C192" s="28">
        <v>7.0590000000000002</v>
      </c>
      <c r="D192" s="28">
        <v>4.1360000000000001</v>
      </c>
      <c r="E192" s="28">
        <v>15.486000000000001</v>
      </c>
      <c r="F192" s="28">
        <v>26.681000000000001</v>
      </c>
      <c r="I192" s="16">
        <f t="shared" si="14"/>
        <v>2020</v>
      </c>
      <c r="J192" s="16">
        <f t="shared" si="15"/>
        <v>8</v>
      </c>
      <c r="K192" s="14">
        <f t="shared" si="16"/>
        <v>15.486000000000001</v>
      </c>
    </row>
    <row r="193" spans="1:11" ht="15.75">
      <c r="A193" s="26" t="s">
        <v>131</v>
      </c>
      <c r="B193" s="20"/>
      <c r="C193" s="28">
        <v>7.5659999999999998</v>
      </c>
      <c r="D193" s="28">
        <v>4.24</v>
      </c>
      <c r="E193" s="28">
        <v>13.138</v>
      </c>
      <c r="F193" s="28">
        <v>24.944000000000003</v>
      </c>
      <c r="I193" s="16">
        <f t="shared" si="14"/>
        <v>2020</v>
      </c>
      <c r="J193" s="16">
        <f t="shared" si="15"/>
        <v>8</v>
      </c>
      <c r="K193" s="14">
        <f t="shared" si="16"/>
        <v>13.138</v>
      </c>
    </row>
    <row r="194" spans="1:11" ht="15.75">
      <c r="A194" s="26" t="s">
        <v>132</v>
      </c>
      <c r="B194" s="20"/>
      <c r="C194" s="28">
        <v>6.1689999999999996</v>
      </c>
      <c r="D194" s="28">
        <v>3.8050000000000002</v>
      </c>
      <c r="E194" s="28">
        <v>13.342000000000001</v>
      </c>
      <c r="F194" s="28">
        <v>23.316000000000003</v>
      </c>
      <c r="I194" s="16">
        <f t="shared" si="14"/>
        <v>2020</v>
      </c>
      <c r="J194" s="16">
        <f t="shared" si="15"/>
        <v>9</v>
      </c>
      <c r="K194" s="14">
        <f t="shared" si="16"/>
        <v>13.342000000000001</v>
      </c>
    </row>
    <row r="195" spans="1:11" ht="15.75">
      <c r="A195" s="26" t="s">
        <v>132</v>
      </c>
      <c r="B195" s="20"/>
      <c r="C195" s="28">
        <v>6.8959999999999999</v>
      </c>
      <c r="D195" s="28">
        <v>3.7930000000000001</v>
      </c>
      <c r="E195" s="28">
        <v>12.552</v>
      </c>
      <c r="F195" s="28">
        <v>23.241</v>
      </c>
      <c r="I195" s="16">
        <f t="shared" si="14"/>
        <v>2020</v>
      </c>
      <c r="J195" s="16">
        <f t="shared" si="15"/>
        <v>9</v>
      </c>
      <c r="K195" s="14">
        <f t="shared" si="16"/>
        <v>12.552</v>
      </c>
    </row>
    <row r="196" spans="1:11" ht="15.75">
      <c r="A196" s="26" t="s">
        <v>132</v>
      </c>
      <c r="B196" s="20"/>
      <c r="C196" s="28">
        <v>6.6580000000000004</v>
      </c>
      <c r="D196" s="28">
        <v>4.7060000000000004</v>
      </c>
      <c r="E196" s="28">
        <v>10.058</v>
      </c>
      <c r="F196" s="28">
        <v>21.422000000000001</v>
      </c>
      <c r="I196" s="16">
        <f t="shared" si="14"/>
        <v>2020</v>
      </c>
      <c r="J196" s="16">
        <f t="shared" si="15"/>
        <v>9</v>
      </c>
      <c r="K196" s="14">
        <f t="shared" si="16"/>
        <v>10.058</v>
      </c>
    </row>
    <row r="197" spans="1:11" ht="15.75">
      <c r="A197" s="26" t="s">
        <v>132</v>
      </c>
      <c r="B197" s="20"/>
      <c r="C197" s="31">
        <v>6.5010000000000003</v>
      </c>
      <c r="D197" s="31">
        <v>4.335</v>
      </c>
      <c r="E197" s="31">
        <v>10.125</v>
      </c>
      <c r="F197" s="31">
        <v>20.960999999999999</v>
      </c>
      <c r="I197" s="16">
        <f t="shared" ref="I197:I260" si="17">YEAR(A197)</f>
        <v>2020</v>
      </c>
      <c r="J197" s="16">
        <f t="shared" ref="J197:J260" si="18">MONTH(A197)</f>
        <v>9</v>
      </c>
      <c r="K197" s="14">
        <f t="shared" ref="K197:K260" si="19">E197</f>
        <v>10.125</v>
      </c>
    </row>
    <row r="198" spans="1:11" ht="15.75">
      <c r="A198" s="26" t="s">
        <v>133</v>
      </c>
      <c r="B198" s="20"/>
      <c r="C198" s="31">
        <v>6.2779999999999996</v>
      </c>
      <c r="D198" s="31">
        <v>3.863</v>
      </c>
      <c r="E198" s="31">
        <v>10.557</v>
      </c>
      <c r="F198" s="31">
        <v>20.698</v>
      </c>
      <c r="I198" s="16">
        <f t="shared" si="17"/>
        <v>2020</v>
      </c>
      <c r="J198" s="16">
        <f t="shared" si="18"/>
        <v>10</v>
      </c>
      <c r="K198" s="14">
        <f t="shared" si="19"/>
        <v>10.557</v>
      </c>
    </row>
    <row r="199" spans="1:11" ht="15.75">
      <c r="A199" s="26" t="s">
        <v>133</v>
      </c>
      <c r="B199" s="20"/>
      <c r="C199" s="31">
        <v>6.2859999999999996</v>
      </c>
      <c r="D199" s="31">
        <v>4.4349999999999996</v>
      </c>
      <c r="E199" s="31">
        <v>8.9649999999999999</v>
      </c>
      <c r="F199" s="31">
        <v>19.686</v>
      </c>
      <c r="I199" s="16">
        <f t="shared" si="17"/>
        <v>2020</v>
      </c>
      <c r="J199" s="16">
        <f t="shared" si="18"/>
        <v>10</v>
      </c>
      <c r="K199" s="14">
        <f t="shared" si="19"/>
        <v>8.9649999999999999</v>
      </c>
    </row>
    <row r="200" spans="1:11" ht="15.75">
      <c r="A200" s="26" t="s">
        <v>133</v>
      </c>
      <c r="B200" s="20"/>
      <c r="C200" s="28">
        <v>6.0449999999999999</v>
      </c>
      <c r="D200" s="28">
        <v>3.9329999999999998</v>
      </c>
      <c r="E200" s="28">
        <v>10.361000000000001</v>
      </c>
      <c r="F200" s="28">
        <v>20.338999999999999</v>
      </c>
      <c r="I200" s="16">
        <f t="shared" si="17"/>
        <v>2020</v>
      </c>
      <c r="J200" s="16">
        <f t="shared" si="18"/>
        <v>10</v>
      </c>
      <c r="K200" s="14">
        <f t="shared" si="19"/>
        <v>10.361000000000001</v>
      </c>
    </row>
    <row r="201" spans="1:11" ht="15.75">
      <c r="A201" s="26" t="s">
        <v>133</v>
      </c>
      <c r="B201" s="20"/>
      <c r="C201" s="31">
        <v>4.1980000000000004</v>
      </c>
      <c r="D201" s="31">
        <v>4.32</v>
      </c>
      <c r="E201" s="31">
        <v>9.9469999999999992</v>
      </c>
      <c r="F201" s="31">
        <v>18.465</v>
      </c>
      <c r="I201" s="16">
        <f t="shared" si="17"/>
        <v>2020</v>
      </c>
      <c r="J201" s="16">
        <f t="shared" si="18"/>
        <v>10</v>
      </c>
      <c r="K201" s="14">
        <f t="shared" si="19"/>
        <v>9.9469999999999992</v>
      </c>
    </row>
    <row r="202" spans="1:11" ht="15.75">
      <c r="A202" s="26" t="s">
        <v>134</v>
      </c>
      <c r="B202" s="20"/>
      <c r="C202" s="31">
        <v>5.3029999999999999</v>
      </c>
      <c r="D202" s="31">
        <v>5.4470000000000001</v>
      </c>
      <c r="E202" s="31">
        <v>9.4930000000000003</v>
      </c>
      <c r="F202" s="31">
        <v>20.243000000000002</v>
      </c>
      <c r="I202" s="16">
        <f t="shared" si="17"/>
        <v>2020</v>
      </c>
      <c r="J202" s="16">
        <f t="shared" si="18"/>
        <v>11</v>
      </c>
      <c r="K202" s="14">
        <f t="shared" si="19"/>
        <v>9.4930000000000003</v>
      </c>
    </row>
    <row r="203" spans="1:11" ht="15.75">
      <c r="A203" s="26" t="s">
        <v>134</v>
      </c>
      <c r="B203" s="20"/>
      <c r="C203" s="31">
        <v>5.3739999999999997</v>
      </c>
      <c r="D203" s="31">
        <v>5.3559999999999999</v>
      </c>
      <c r="E203" s="31">
        <v>8.9410000000000007</v>
      </c>
      <c r="F203" s="31">
        <v>19.670999999999999</v>
      </c>
      <c r="I203" s="16">
        <f t="shared" si="17"/>
        <v>2020</v>
      </c>
      <c r="J203" s="16">
        <f t="shared" si="18"/>
        <v>11</v>
      </c>
      <c r="K203" s="14">
        <f t="shared" si="19"/>
        <v>8.9410000000000007</v>
      </c>
    </row>
    <row r="204" spans="1:11" ht="15.75">
      <c r="A204" s="26" t="s">
        <v>134</v>
      </c>
      <c r="B204" s="20"/>
      <c r="C204" s="31">
        <v>6.3070000000000004</v>
      </c>
      <c r="D204" s="31">
        <v>5.9630000000000001</v>
      </c>
      <c r="E204" s="31">
        <v>8.1660000000000004</v>
      </c>
      <c r="F204" s="31">
        <v>20.436</v>
      </c>
      <c r="I204" s="16">
        <f t="shared" si="17"/>
        <v>2020</v>
      </c>
      <c r="J204" s="16">
        <f t="shared" si="18"/>
        <v>11</v>
      </c>
      <c r="K204" s="14">
        <f t="shared" si="19"/>
        <v>8.1660000000000004</v>
      </c>
    </row>
    <row r="205" spans="1:11" ht="15.75">
      <c r="A205" s="26" t="s">
        <v>134</v>
      </c>
      <c r="B205" s="20"/>
      <c r="C205" s="31">
        <v>6.6920000000000002</v>
      </c>
      <c r="D205" s="31">
        <v>6.1609999999999996</v>
      </c>
      <c r="E205" s="31">
        <v>7.2709999999999999</v>
      </c>
      <c r="F205" s="31">
        <v>20.123999999999999</v>
      </c>
      <c r="I205" s="16">
        <f t="shared" si="17"/>
        <v>2020</v>
      </c>
      <c r="J205" s="16">
        <f t="shared" si="18"/>
        <v>11</v>
      </c>
      <c r="K205" s="14">
        <f t="shared" si="19"/>
        <v>7.2709999999999999</v>
      </c>
    </row>
    <row r="206" spans="1:11" ht="15.75">
      <c r="A206" s="26" t="s">
        <v>134</v>
      </c>
      <c r="B206" s="20"/>
      <c r="C206" s="31">
        <v>6.601</v>
      </c>
      <c r="D206" s="31">
        <v>5.375</v>
      </c>
      <c r="E206" s="31">
        <v>8.6150000000000002</v>
      </c>
      <c r="F206" s="31">
        <v>20.591000000000001</v>
      </c>
      <c r="I206" s="16">
        <f t="shared" si="17"/>
        <v>2020</v>
      </c>
      <c r="J206" s="16">
        <f t="shared" si="18"/>
        <v>11</v>
      </c>
      <c r="K206" s="14">
        <f t="shared" si="19"/>
        <v>8.6150000000000002</v>
      </c>
    </row>
    <row r="207" spans="1:11" ht="15.75">
      <c r="A207" s="26" t="s">
        <v>135</v>
      </c>
      <c r="B207" s="20"/>
      <c r="C207" s="31">
        <v>6.8179999999999996</v>
      </c>
      <c r="D207" s="31">
        <v>6.0629999999999997</v>
      </c>
      <c r="E207" s="31">
        <v>10.207000000000001</v>
      </c>
      <c r="F207" s="31">
        <v>23.088000000000001</v>
      </c>
      <c r="I207" s="16">
        <f t="shared" si="17"/>
        <v>2020</v>
      </c>
      <c r="J207" s="16">
        <f t="shared" si="18"/>
        <v>12</v>
      </c>
      <c r="K207" s="14">
        <f t="shared" si="19"/>
        <v>10.207000000000001</v>
      </c>
    </row>
    <row r="208" spans="1:11" ht="15.75">
      <c r="A208" s="26" t="s">
        <v>135</v>
      </c>
      <c r="B208" s="20"/>
      <c r="C208" s="31">
        <v>7.2569999999999997</v>
      </c>
      <c r="D208" s="31">
        <v>6.0540000000000003</v>
      </c>
      <c r="E208" s="31">
        <v>11.327</v>
      </c>
      <c r="F208" s="31">
        <v>24.637999999999998</v>
      </c>
      <c r="I208" s="16">
        <f t="shared" si="17"/>
        <v>2020</v>
      </c>
      <c r="J208" s="16">
        <f t="shared" si="18"/>
        <v>12</v>
      </c>
      <c r="K208" s="14">
        <f t="shared" si="19"/>
        <v>11.327</v>
      </c>
    </row>
    <row r="209" spans="1:11" ht="15.75">
      <c r="A209" s="26" t="s">
        <v>135</v>
      </c>
      <c r="B209" s="20"/>
      <c r="C209" s="31">
        <v>7.0549999999999997</v>
      </c>
      <c r="D209" s="31">
        <v>5.4779999999999998</v>
      </c>
      <c r="E209" s="31">
        <v>11.114999999999998</v>
      </c>
      <c r="F209" s="31">
        <v>23.648</v>
      </c>
      <c r="I209" s="16">
        <f t="shared" si="17"/>
        <v>2020</v>
      </c>
      <c r="J209" s="16">
        <f t="shared" si="18"/>
        <v>12</v>
      </c>
      <c r="K209" s="14">
        <f t="shared" si="19"/>
        <v>11.114999999999998</v>
      </c>
    </row>
    <row r="210" spans="1:11" ht="15.75">
      <c r="A210" s="26" t="s">
        <v>135</v>
      </c>
      <c r="B210" s="20"/>
      <c r="C210" s="31">
        <v>7.35</v>
      </c>
      <c r="D210" s="31">
        <v>5.0289999999999999</v>
      </c>
      <c r="E210" s="31">
        <v>11.215999999999999</v>
      </c>
      <c r="F210" s="31">
        <v>23.594999999999999</v>
      </c>
      <c r="I210" s="16">
        <f t="shared" si="17"/>
        <v>2020</v>
      </c>
      <c r="J210" s="16">
        <f t="shared" si="18"/>
        <v>12</v>
      </c>
      <c r="K210" s="14">
        <f t="shared" si="19"/>
        <v>11.215999999999999</v>
      </c>
    </row>
    <row r="211" spans="1:11" ht="15.75">
      <c r="A211" s="26" t="s">
        <v>58</v>
      </c>
      <c r="B211" s="20"/>
      <c r="C211" s="31">
        <v>7.3</v>
      </c>
      <c r="D211" s="31">
        <v>4.47</v>
      </c>
      <c r="E211" s="31">
        <v>11.601000000000001</v>
      </c>
      <c r="F211" s="31">
        <v>23.371000000000002</v>
      </c>
      <c r="I211" s="16">
        <f t="shared" si="17"/>
        <v>2021</v>
      </c>
      <c r="J211" s="16">
        <f t="shared" si="18"/>
        <v>1</v>
      </c>
      <c r="K211" s="14">
        <f t="shared" si="19"/>
        <v>11.601000000000001</v>
      </c>
    </row>
    <row r="212" spans="1:11" ht="15.75">
      <c r="A212" s="26" t="s">
        <v>58</v>
      </c>
      <c r="B212" s="20"/>
      <c r="C212" s="31">
        <v>7.4320000000000004</v>
      </c>
      <c r="D212" s="31">
        <v>4.4000000000000004</v>
      </c>
      <c r="E212" s="31">
        <v>10.38</v>
      </c>
      <c r="F212" s="31">
        <v>22.212000000000003</v>
      </c>
      <c r="I212" s="16">
        <f t="shared" si="17"/>
        <v>2021</v>
      </c>
      <c r="J212" s="16">
        <f t="shared" si="18"/>
        <v>1</v>
      </c>
      <c r="K212" s="14">
        <f t="shared" si="19"/>
        <v>10.38</v>
      </c>
    </row>
    <row r="213" spans="1:11" ht="15.75">
      <c r="A213" s="26" t="s">
        <v>58</v>
      </c>
      <c r="B213" s="20"/>
      <c r="C213" s="31">
        <v>6.8710000000000004</v>
      </c>
      <c r="D213" s="31">
        <v>3.879</v>
      </c>
      <c r="E213" s="31">
        <v>11.398999999999999</v>
      </c>
      <c r="F213" s="31">
        <v>22.149000000000001</v>
      </c>
      <c r="I213" s="16">
        <f t="shared" si="17"/>
        <v>2021</v>
      </c>
      <c r="J213" s="16">
        <f t="shared" si="18"/>
        <v>1</v>
      </c>
      <c r="K213" s="14">
        <f t="shared" si="19"/>
        <v>11.398999999999999</v>
      </c>
    </row>
    <row r="214" spans="1:11" ht="15.75">
      <c r="A214" s="26" t="s">
        <v>58</v>
      </c>
      <c r="B214" s="20"/>
      <c r="C214" s="31">
        <v>7.2640000000000002</v>
      </c>
      <c r="D214" s="31">
        <v>4.5</v>
      </c>
      <c r="E214" s="31">
        <v>9.9949999999999992</v>
      </c>
      <c r="F214" s="31">
        <v>21.759</v>
      </c>
      <c r="I214" s="16">
        <f t="shared" si="17"/>
        <v>2021</v>
      </c>
      <c r="J214" s="16">
        <f t="shared" si="18"/>
        <v>1</v>
      </c>
      <c r="K214" s="14">
        <f t="shared" si="19"/>
        <v>9.9949999999999992</v>
      </c>
    </row>
    <row r="215" spans="1:11" ht="15.75">
      <c r="A215" s="26" t="s">
        <v>59</v>
      </c>
      <c r="B215" s="20"/>
      <c r="C215" s="31">
        <v>7.3310000000000004</v>
      </c>
      <c r="D215" s="31">
        <v>5.1710000000000003</v>
      </c>
      <c r="E215" s="31">
        <v>10.78</v>
      </c>
      <c r="F215" s="31">
        <v>23.282</v>
      </c>
      <c r="I215" s="16">
        <f t="shared" si="17"/>
        <v>2021</v>
      </c>
      <c r="J215" s="16">
        <f t="shared" si="18"/>
        <v>2</v>
      </c>
      <c r="K215" s="14">
        <f t="shared" si="19"/>
        <v>10.78</v>
      </c>
    </row>
    <row r="216" spans="1:11" ht="15.75">
      <c r="A216" s="26" t="s">
        <v>59</v>
      </c>
      <c r="B216" s="20"/>
      <c r="C216" s="31">
        <v>6.9930000000000003</v>
      </c>
      <c r="D216" s="31">
        <v>4.4039999999999999</v>
      </c>
      <c r="E216" s="31">
        <v>9.7859999999999996</v>
      </c>
      <c r="F216" s="31">
        <v>21.183</v>
      </c>
      <c r="I216" s="16">
        <f t="shared" si="17"/>
        <v>2021</v>
      </c>
      <c r="J216" s="16">
        <f t="shared" si="18"/>
        <v>2</v>
      </c>
      <c r="K216" s="14">
        <f t="shared" si="19"/>
        <v>9.7859999999999996</v>
      </c>
    </row>
    <row r="217" spans="1:11" ht="15.75">
      <c r="A217" s="26" t="s">
        <v>59</v>
      </c>
      <c r="B217" s="20"/>
      <c r="C217" s="31">
        <v>7.2009999999999996</v>
      </c>
      <c r="D217" s="31">
        <v>4.1660000000000004</v>
      </c>
      <c r="E217" s="31">
        <v>9.4870000000000001</v>
      </c>
      <c r="F217" s="31">
        <v>20.853999999999999</v>
      </c>
      <c r="I217" s="16">
        <f t="shared" si="17"/>
        <v>2021</v>
      </c>
      <c r="J217" s="16">
        <f t="shared" si="18"/>
        <v>2</v>
      </c>
      <c r="K217" s="14">
        <f t="shared" si="19"/>
        <v>9.4870000000000001</v>
      </c>
    </row>
    <row r="218" spans="1:11" ht="15.75">
      <c r="A218" s="26" t="s">
        <v>59</v>
      </c>
      <c r="B218" s="20"/>
      <c r="C218" s="31">
        <v>8.0950000000000006</v>
      </c>
      <c r="D218" s="31">
        <v>4.0670000000000002</v>
      </c>
      <c r="E218" s="31">
        <v>11.018000000000001</v>
      </c>
      <c r="F218" s="31">
        <v>23.18</v>
      </c>
      <c r="I218" s="16">
        <f t="shared" si="17"/>
        <v>2021</v>
      </c>
      <c r="J218" s="16">
        <f t="shared" si="18"/>
        <v>2</v>
      </c>
      <c r="K218" s="14">
        <f t="shared" si="19"/>
        <v>11.018000000000001</v>
      </c>
    </row>
    <row r="219" spans="1:11" ht="15.75">
      <c r="A219" s="26" t="s">
        <v>60</v>
      </c>
      <c r="B219" s="20"/>
      <c r="C219" s="31">
        <v>7.1429999999999998</v>
      </c>
      <c r="D219" s="31">
        <v>4.1230000000000002</v>
      </c>
      <c r="E219" s="31">
        <v>9.5719999999999992</v>
      </c>
      <c r="F219" s="31">
        <v>20.838000000000001</v>
      </c>
      <c r="I219" s="16">
        <f t="shared" si="17"/>
        <v>2021</v>
      </c>
      <c r="J219" s="16">
        <f t="shared" si="18"/>
        <v>3</v>
      </c>
      <c r="K219" s="14">
        <f t="shared" si="19"/>
        <v>9.5719999999999992</v>
      </c>
    </row>
    <row r="220" spans="1:11" ht="15.75">
      <c r="A220" s="26" t="s">
        <v>60</v>
      </c>
      <c r="B220" s="20"/>
      <c r="C220" s="31">
        <v>6.62</v>
      </c>
      <c r="D220" s="31">
        <v>3.71</v>
      </c>
      <c r="E220" s="31">
        <v>7.6360000000000001</v>
      </c>
      <c r="F220" s="31">
        <v>17.966000000000001</v>
      </c>
      <c r="I220" s="16">
        <f t="shared" si="17"/>
        <v>2021</v>
      </c>
      <c r="J220" s="16">
        <f t="shared" si="18"/>
        <v>3</v>
      </c>
      <c r="K220" s="14">
        <f t="shared" si="19"/>
        <v>7.6360000000000001</v>
      </c>
    </row>
    <row r="221" spans="1:11" ht="15.75">
      <c r="A221" s="26" t="s">
        <v>60</v>
      </c>
      <c r="B221" s="20"/>
      <c r="C221" s="31">
        <v>7.6520000000000001</v>
      </c>
      <c r="D221" s="31">
        <v>3.4609999999999999</v>
      </c>
      <c r="E221" s="31">
        <v>8.1039999999999992</v>
      </c>
      <c r="F221" s="31">
        <v>19.216999999999999</v>
      </c>
      <c r="I221" s="16">
        <f t="shared" si="17"/>
        <v>2021</v>
      </c>
      <c r="J221" s="16">
        <f t="shared" si="18"/>
        <v>3</v>
      </c>
      <c r="K221" s="14">
        <f t="shared" si="19"/>
        <v>8.1039999999999992</v>
      </c>
    </row>
    <row r="222" spans="1:11" ht="15.75">
      <c r="A222" s="26" t="s">
        <v>60</v>
      </c>
      <c r="B222" s="20"/>
      <c r="C222" s="31">
        <v>6.9130000000000003</v>
      </c>
      <c r="D222" s="31">
        <v>3.6549999999999998</v>
      </c>
      <c r="E222" s="31">
        <v>7.1150000000000002</v>
      </c>
      <c r="F222" s="31">
        <v>17.683</v>
      </c>
      <c r="I222" s="16">
        <f t="shared" si="17"/>
        <v>2021</v>
      </c>
      <c r="J222" s="16">
        <f t="shared" si="18"/>
        <v>3</v>
      </c>
      <c r="K222" s="14">
        <f t="shared" si="19"/>
        <v>7.1150000000000002</v>
      </c>
    </row>
    <row r="223" spans="1:11" ht="15.75">
      <c r="A223" s="26" t="s">
        <v>60</v>
      </c>
      <c r="B223" s="20"/>
      <c r="C223" s="31">
        <v>7.5279999999999996</v>
      </c>
      <c r="D223" s="31">
        <v>3.5230000000000001</v>
      </c>
      <c r="E223" s="31">
        <v>8.2360000000000007</v>
      </c>
      <c r="F223" s="31">
        <v>19.286999999999999</v>
      </c>
      <c r="I223" s="16">
        <f t="shared" si="17"/>
        <v>2021</v>
      </c>
      <c r="J223" s="16">
        <f t="shared" si="18"/>
        <v>3</v>
      </c>
      <c r="K223" s="14">
        <f t="shared" si="19"/>
        <v>8.2360000000000007</v>
      </c>
    </row>
    <row r="224" spans="1:11" ht="15.75">
      <c r="A224" s="26" t="s">
        <v>61</v>
      </c>
      <c r="B224" s="20"/>
      <c r="C224" s="31">
        <v>6.2110000000000003</v>
      </c>
      <c r="D224" s="31">
        <v>3.3479999999999999</v>
      </c>
      <c r="E224" s="31">
        <v>11.211</v>
      </c>
      <c r="F224" s="31">
        <v>20.770000000000003</v>
      </c>
      <c r="I224" s="16">
        <f t="shared" si="17"/>
        <v>2021</v>
      </c>
      <c r="J224" s="16">
        <f t="shared" si="18"/>
        <v>4</v>
      </c>
      <c r="K224" s="14">
        <f t="shared" si="19"/>
        <v>11.211</v>
      </c>
    </row>
    <row r="225" spans="1:11" ht="15.75">
      <c r="A225" s="26" t="s">
        <v>61</v>
      </c>
      <c r="B225" s="20"/>
      <c r="C225" s="31">
        <v>6.0110000000000001</v>
      </c>
      <c r="D225" s="31">
        <v>3.0819999999999999</v>
      </c>
      <c r="E225" s="31">
        <v>9.9939999999999998</v>
      </c>
      <c r="F225" s="31">
        <v>19.087</v>
      </c>
      <c r="I225" s="16">
        <f t="shared" si="17"/>
        <v>2021</v>
      </c>
      <c r="J225" s="16">
        <f t="shared" si="18"/>
        <v>4</v>
      </c>
      <c r="K225" s="14">
        <f t="shared" si="19"/>
        <v>9.9939999999999998</v>
      </c>
    </row>
    <row r="226" spans="1:11" ht="15.75">
      <c r="A226" s="26" t="s">
        <v>61</v>
      </c>
      <c r="B226" s="20"/>
      <c r="C226" s="31">
        <v>5.4820000000000002</v>
      </c>
      <c r="D226" s="31">
        <v>3.2280000000000002</v>
      </c>
      <c r="E226" s="31">
        <v>12.946</v>
      </c>
      <c r="F226" s="31">
        <v>21.655999999999999</v>
      </c>
      <c r="I226" s="16">
        <f t="shared" si="17"/>
        <v>2021</v>
      </c>
      <c r="J226" s="16">
        <f t="shared" si="18"/>
        <v>4</v>
      </c>
      <c r="K226" s="14">
        <f t="shared" si="19"/>
        <v>12.946</v>
      </c>
    </row>
    <row r="227" spans="1:11" ht="15.75">
      <c r="A227" s="26" t="s">
        <v>61</v>
      </c>
      <c r="B227" s="20"/>
      <c r="C227" s="31">
        <v>5.2560000000000002</v>
      </c>
      <c r="D227" s="31">
        <v>2.9449999999999998</v>
      </c>
      <c r="E227" s="31">
        <v>15.074999999999999</v>
      </c>
      <c r="F227" s="31">
        <v>23.276</v>
      </c>
      <c r="I227" s="16">
        <f t="shared" si="17"/>
        <v>2021</v>
      </c>
      <c r="J227" s="16">
        <f t="shared" si="18"/>
        <v>4</v>
      </c>
      <c r="K227" s="14">
        <f t="shared" si="19"/>
        <v>15.074999999999999</v>
      </c>
    </row>
    <row r="228" spans="1:11" ht="15.75">
      <c r="A228" s="26" t="s">
        <v>62</v>
      </c>
      <c r="B228" s="20"/>
      <c r="C228" s="31">
        <v>5.3250000000000002</v>
      </c>
      <c r="D228" s="31">
        <v>3.8620000000000001</v>
      </c>
      <c r="E228" s="31">
        <v>14.853999999999999</v>
      </c>
      <c r="F228" s="31">
        <v>24.041</v>
      </c>
      <c r="I228" s="16">
        <f t="shared" si="17"/>
        <v>2021</v>
      </c>
      <c r="J228" s="16">
        <f t="shared" si="18"/>
        <v>5</v>
      </c>
      <c r="K228" s="14">
        <f t="shared" si="19"/>
        <v>14.853999999999999</v>
      </c>
    </row>
    <row r="229" spans="1:11" ht="15.75">
      <c r="A229" s="26" t="s">
        <v>62</v>
      </c>
      <c r="B229" s="20"/>
      <c r="C229" s="31">
        <v>5.0960000000000001</v>
      </c>
      <c r="D229" s="31">
        <v>4.0880000000000001</v>
      </c>
      <c r="E229" s="31">
        <v>13.05</v>
      </c>
      <c r="F229" s="31">
        <v>22.234000000000002</v>
      </c>
      <c r="I229" s="16">
        <f t="shared" si="17"/>
        <v>2021</v>
      </c>
      <c r="J229" s="16">
        <f t="shared" si="18"/>
        <v>5</v>
      </c>
      <c r="K229" s="14">
        <f t="shared" si="19"/>
        <v>13.05</v>
      </c>
    </row>
    <row r="230" spans="1:11" ht="15.75">
      <c r="A230" s="26" t="s">
        <v>62</v>
      </c>
      <c r="B230" s="20"/>
      <c r="C230" s="31">
        <v>6.1219999999999999</v>
      </c>
      <c r="D230" s="31">
        <v>3.738</v>
      </c>
      <c r="E230" s="31">
        <v>13.585000000000001</v>
      </c>
      <c r="F230" s="31">
        <v>23.445</v>
      </c>
      <c r="I230" s="16">
        <f t="shared" si="17"/>
        <v>2021</v>
      </c>
      <c r="J230" s="16">
        <f t="shared" si="18"/>
        <v>5</v>
      </c>
      <c r="K230" s="14">
        <f t="shared" si="19"/>
        <v>13.585000000000001</v>
      </c>
    </row>
    <row r="231" spans="1:11" ht="15.75">
      <c r="A231" s="26" t="s">
        <v>62</v>
      </c>
      <c r="B231" s="20"/>
      <c r="C231" s="31">
        <v>5.1269999999999998</v>
      </c>
      <c r="D231" s="31">
        <v>3.3929999999999998</v>
      </c>
      <c r="E231" s="31">
        <v>11.869</v>
      </c>
      <c r="F231" s="31">
        <v>20.388999999999999</v>
      </c>
      <c r="I231" s="16">
        <f t="shared" si="17"/>
        <v>2021</v>
      </c>
      <c r="J231" s="16">
        <f t="shared" si="18"/>
        <v>5</v>
      </c>
      <c r="K231" s="14">
        <f t="shared" si="19"/>
        <v>11.869</v>
      </c>
    </row>
    <row r="232" spans="1:11" ht="15.75">
      <c r="A232" s="26" t="s">
        <v>62</v>
      </c>
      <c r="B232" s="20"/>
      <c r="C232" s="31">
        <v>5.2249999999999996</v>
      </c>
      <c r="D232" s="31">
        <v>3.819</v>
      </c>
      <c r="E232" s="31">
        <v>14.65</v>
      </c>
      <c r="F232" s="31">
        <v>23.694000000000003</v>
      </c>
      <c r="I232" s="16">
        <f t="shared" si="17"/>
        <v>2021</v>
      </c>
      <c r="J232" s="16">
        <f t="shared" si="18"/>
        <v>5</v>
      </c>
      <c r="K232" s="14">
        <f t="shared" si="19"/>
        <v>14.65</v>
      </c>
    </row>
    <row r="233" spans="1:11" ht="15.75">
      <c r="A233" s="26" t="s">
        <v>63</v>
      </c>
      <c r="B233" s="20"/>
      <c r="C233" s="31">
        <v>4.9779999999999998</v>
      </c>
      <c r="D233" s="31">
        <v>3.484</v>
      </c>
      <c r="E233" s="31">
        <v>13.872999999999999</v>
      </c>
      <c r="F233" s="31">
        <v>22.335000000000001</v>
      </c>
      <c r="I233" s="16">
        <f t="shared" si="17"/>
        <v>2021</v>
      </c>
      <c r="J233" s="16">
        <f t="shared" si="18"/>
        <v>6</v>
      </c>
      <c r="K233" s="14">
        <f t="shared" si="19"/>
        <v>13.872999999999999</v>
      </c>
    </row>
    <row r="234" spans="1:11" ht="15.75">
      <c r="A234" s="26" t="s">
        <v>63</v>
      </c>
      <c r="B234" s="20"/>
      <c r="C234" s="31">
        <v>7.1150000000000002</v>
      </c>
      <c r="D234" s="31">
        <v>3.9929999999999999</v>
      </c>
      <c r="E234" s="31">
        <v>12.362</v>
      </c>
      <c r="F234" s="31">
        <v>23.47</v>
      </c>
      <c r="I234" s="16">
        <f t="shared" si="17"/>
        <v>2021</v>
      </c>
      <c r="J234" s="16">
        <f t="shared" si="18"/>
        <v>6</v>
      </c>
      <c r="K234" s="14">
        <f t="shared" si="19"/>
        <v>12.362</v>
      </c>
    </row>
    <row r="235" spans="1:11" ht="15.75">
      <c r="A235" s="26" t="s">
        <v>63</v>
      </c>
      <c r="B235" s="20"/>
      <c r="C235" s="31">
        <v>5.4269999999999996</v>
      </c>
      <c r="D235" s="31">
        <v>4.2560000000000002</v>
      </c>
      <c r="E235" s="31">
        <v>12.944000000000001</v>
      </c>
      <c r="F235" s="31">
        <v>22.627000000000002</v>
      </c>
      <c r="I235" s="16">
        <f t="shared" si="17"/>
        <v>2021</v>
      </c>
      <c r="J235" s="16">
        <f t="shared" si="18"/>
        <v>6</v>
      </c>
      <c r="K235" s="14">
        <f t="shared" si="19"/>
        <v>12.944000000000001</v>
      </c>
    </row>
    <row r="236" spans="1:11" ht="15.75">
      <c r="A236" s="26" t="s">
        <v>63</v>
      </c>
      <c r="B236" s="20"/>
      <c r="C236" s="31">
        <v>7.26</v>
      </c>
      <c r="D236" s="31">
        <v>3.9430000000000001</v>
      </c>
      <c r="E236" s="31">
        <v>11.861000000000001</v>
      </c>
      <c r="F236" s="31">
        <v>23.064</v>
      </c>
      <c r="I236" s="16">
        <f t="shared" si="17"/>
        <v>2021</v>
      </c>
      <c r="J236" s="16">
        <f t="shared" si="18"/>
        <v>6</v>
      </c>
      <c r="K236" s="14">
        <f t="shared" si="19"/>
        <v>11.861000000000001</v>
      </c>
    </row>
    <row r="237" spans="1:11" ht="15.75">
      <c r="A237" s="26" t="s">
        <v>64</v>
      </c>
      <c r="B237" s="20"/>
      <c r="C237" s="31">
        <v>6.4690000000000003</v>
      </c>
      <c r="D237" s="31">
        <v>3.6560000000000001</v>
      </c>
      <c r="E237" s="31">
        <v>11.051</v>
      </c>
      <c r="F237" s="31">
        <v>21.176000000000002</v>
      </c>
      <c r="I237" s="16">
        <f t="shared" si="17"/>
        <v>2021</v>
      </c>
      <c r="J237" s="16">
        <f t="shared" si="18"/>
        <v>7</v>
      </c>
      <c r="K237" s="14">
        <f t="shared" si="19"/>
        <v>11.051</v>
      </c>
    </row>
    <row r="238" spans="1:11" ht="15.75">
      <c r="A238" s="26" t="s">
        <v>64</v>
      </c>
      <c r="B238" s="20"/>
      <c r="C238" s="31">
        <v>6.202</v>
      </c>
      <c r="D238" s="31">
        <v>3.7269999999999999</v>
      </c>
      <c r="E238" s="31">
        <v>11.712</v>
      </c>
      <c r="F238" s="31">
        <v>21.640999999999998</v>
      </c>
      <c r="I238" s="16">
        <f t="shared" si="17"/>
        <v>2021</v>
      </c>
      <c r="J238" s="16">
        <f t="shared" si="18"/>
        <v>7</v>
      </c>
      <c r="K238" s="14">
        <f t="shared" si="19"/>
        <v>11.712</v>
      </c>
    </row>
    <row r="239" spans="1:11" ht="15.75">
      <c r="A239" s="26" t="s">
        <v>64</v>
      </c>
      <c r="B239" s="20"/>
      <c r="C239" s="31">
        <v>6.625</v>
      </c>
      <c r="D239" s="31">
        <v>3.3679999999999999</v>
      </c>
      <c r="E239" s="31">
        <v>11.760999999999999</v>
      </c>
      <c r="F239" s="31">
        <v>21.753999999999998</v>
      </c>
      <c r="I239" s="16">
        <f t="shared" si="17"/>
        <v>2021</v>
      </c>
      <c r="J239" s="16">
        <f t="shared" si="18"/>
        <v>7</v>
      </c>
      <c r="K239" s="14">
        <f t="shared" si="19"/>
        <v>11.760999999999999</v>
      </c>
    </row>
    <row r="240" spans="1:11" ht="15.75">
      <c r="A240" s="26" t="s">
        <v>64</v>
      </c>
      <c r="B240" s="20"/>
      <c r="C240" s="31">
        <v>7.0789999999999997</v>
      </c>
      <c r="D240" s="31">
        <v>2.6589999999999998</v>
      </c>
      <c r="E240" s="31">
        <v>11.209</v>
      </c>
      <c r="F240" s="31">
        <v>20.946999999999999</v>
      </c>
      <c r="I240" s="16">
        <f t="shared" si="17"/>
        <v>2021</v>
      </c>
      <c r="J240" s="16">
        <f t="shared" si="18"/>
        <v>7</v>
      </c>
      <c r="K240" s="14">
        <f t="shared" si="19"/>
        <v>11.209</v>
      </c>
    </row>
    <row r="241" spans="1:11" ht="15.75">
      <c r="A241" s="26" t="s">
        <v>65</v>
      </c>
      <c r="B241" s="20"/>
      <c r="C241" s="31">
        <v>5.4729999999999999</v>
      </c>
      <c r="D241" s="31">
        <v>3.1360000000000001</v>
      </c>
      <c r="E241" s="31">
        <v>10.318</v>
      </c>
      <c r="F241" s="31">
        <v>18.927</v>
      </c>
      <c r="I241" s="16">
        <f t="shared" si="17"/>
        <v>2021</v>
      </c>
      <c r="J241" s="16">
        <f t="shared" si="18"/>
        <v>8</v>
      </c>
      <c r="K241" s="14">
        <f t="shared" si="19"/>
        <v>10.318</v>
      </c>
    </row>
    <row r="242" spans="1:11" ht="15.75">
      <c r="A242" s="26" t="s">
        <v>65</v>
      </c>
      <c r="B242" s="20"/>
      <c r="C242" s="31">
        <v>5.51</v>
      </c>
      <c r="D242" s="31">
        <v>2.9889999999999999</v>
      </c>
      <c r="E242" s="31">
        <v>10.85</v>
      </c>
      <c r="F242" s="31">
        <v>19.348999999999997</v>
      </c>
      <c r="I242" s="16">
        <f t="shared" si="17"/>
        <v>2021</v>
      </c>
      <c r="J242" s="16">
        <f t="shared" si="18"/>
        <v>8</v>
      </c>
      <c r="K242" s="14">
        <f t="shared" si="19"/>
        <v>10.85</v>
      </c>
    </row>
    <row r="243" spans="1:11" ht="15.75">
      <c r="A243" s="26" t="s">
        <v>65</v>
      </c>
      <c r="B243" s="20"/>
      <c r="C243" s="31">
        <v>5.6020000000000003</v>
      </c>
      <c r="D243" s="31">
        <v>4.0449999999999999</v>
      </c>
      <c r="E243" s="31">
        <v>9.7690000000000001</v>
      </c>
      <c r="F243" s="31">
        <v>19.416</v>
      </c>
      <c r="I243" s="16">
        <f t="shared" si="17"/>
        <v>2021</v>
      </c>
      <c r="J243" s="16">
        <f t="shared" si="18"/>
        <v>8</v>
      </c>
      <c r="K243" s="14">
        <f t="shared" si="19"/>
        <v>9.7690000000000001</v>
      </c>
    </row>
    <row r="244" spans="1:11" ht="15.75">
      <c r="A244" s="26" t="s">
        <v>65</v>
      </c>
      <c r="B244" s="20"/>
      <c r="C244" s="31">
        <v>5.6310000000000002</v>
      </c>
      <c r="D244" s="31">
        <v>3.96</v>
      </c>
      <c r="E244" s="31">
        <v>8.6869999999999994</v>
      </c>
      <c r="F244" s="31">
        <v>18.277999999999999</v>
      </c>
      <c r="I244" s="16">
        <f t="shared" si="17"/>
        <v>2021</v>
      </c>
      <c r="J244" s="16">
        <f t="shared" si="18"/>
        <v>8</v>
      </c>
      <c r="K244" s="14">
        <f t="shared" si="19"/>
        <v>8.6869999999999994</v>
      </c>
    </row>
    <row r="245" spans="1:11" ht="15.75">
      <c r="A245" s="26" t="s">
        <v>65</v>
      </c>
      <c r="B245" s="20"/>
      <c r="C245" s="31">
        <v>5.7619999999999996</v>
      </c>
      <c r="D245" s="31">
        <v>3.6749999999999998</v>
      </c>
      <c r="E245" s="31">
        <v>8.2449999999999992</v>
      </c>
      <c r="F245" s="31">
        <v>17.681999999999999</v>
      </c>
      <c r="I245" s="16">
        <f t="shared" si="17"/>
        <v>2021</v>
      </c>
      <c r="J245" s="16">
        <f t="shared" si="18"/>
        <v>8</v>
      </c>
      <c r="K245" s="14">
        <f t="shared" si="19"/>
        <v>8.2449999999999992</v>
      </c>
    </row>
    <row r="246" spans="1:11" ht="15.75">
      <c r="A246" s="26" t="s">
        <v>66</v>
      </c>
      <c r="B246" s="20"/>
      <c r="C246" s="31">
        <v>5.7549999999999999</v>
      </c>
      <c r="D246" s="31">
        <v>3.984</v>
      </c>
      <c r="E246" s="31">
        <v>8.7230000000000008</v>
      </c>
      <c r="F246" s="31">
        <v>18.462000000000003</v>
      </c>
      <c r="I246" s="16">
        <f t="shared" si="17"/>
        <v>2021</v>
      </c>
      <c r="J246" s="16">
        <f t="shared" si="18"/>
        <v>9</v>
      </c>
      <c r="K246" s="14">
        <f t="shared" si="19"/>
        <v>8.7230000000000008</v>
      </c>
    </row>
    <row r="247" spans="1:11" ht="15.75">
      <c r="A247" s="26" t="s">
        <v>66</v>
      </c>
      <c r="B247" s="20"/>
      <c r="C247" s="31">
        <v>4.8970000000000002</v>
      </c>
      <c r="D247" s="31">
        <v>3.9159999999999999</v>
      </c>
      <c r="E247" s="31">
        <v>7.4710000000000001</v>
      </c>
      <c r="F247" s="31">
        <v>16.283999999999999</v>
      </c>
      <c r="I247" s="16">
        <f t="shared" si="17"/>
        <v>2021</v>
      </c>
      <c r="J247" s="16">
        <f t="shared" si="18"/>
        <v>9</v>
      </c>
      <c r="K247" s="14">
        <f t="shared" si="19"/>
        <v>7.4710000000000001</v>
      </c>
    </row>
    <row r="248" spans="1:11" ht="15.75">
      <c r="A248" s="26" t="s">
        <v>66</v>
      </c>
      <c r="B248" s="20"/>
      <c r="C248" s="31">
        <v>4.9569999999999999</v>
      </c>
      <c r="D248" s="31">
        <v>3.0609999999999999</v>
      </c>
      <c r="E248" s="31">
        <v>6.98</v>
      </c>
      <c r="F248" s="31">
        <v>14.998000000000001</v>
      </c>
      <c r="I248" s="16">
        <f t="shared" si="17"/>
        <v>2021</v>
      </c>
      <c r="J248" s="16">
        <f t="shared" si="18"/>
        <v>9</v>
      </c>
      <c r="K248" s="14">
        <f t="shared" si="19"/>
        <v>6.98</v>
      </c>
    </row>
    <row r="249" spans="1:11" ht="15.75">
      <c r="A249" s="26" t="s">
        <v>66</v>
      </c>
      <c r="B249" s="20"/>
      <c r="C249" s="31">
        <v>5.1109999999999998</v>
      </c>
      <c r="D249" s="31">
        <v>3.698</v>
      </c>
      <c r="E249" s="31">
        <v>6.7240000000000002</v>
      </c>
      <c r="F249" s="31">
        <v>15.532999999999999</v>
      </c>
      <c r="I249" s="16">
        <f t="shared" si="17"/>
        <v>2021</v>
      </c>
      <c r="J249" s="16">
        <f t="shared" si="18"/>
        <v>9</v>
      </c>
      <c r="K249" s="14">
        <f t="shared" si="19"/>
        <v>6.7240000000000002</v>
      </c>
    </row>
    <row r="250" spans="1:11" ht="15.75">
      <c r="A250" s="26" t="s">
        <v>67</v>
      </c>
      <c r="B250" s="20"/>
      <c r="C250" s="31">
        <v>4.6820000000000004</v>
      </c>
      <c r="D250" s="31">
        <v>3.855</v>
      </c>
      <c r="E250" s="31">
        <v>8.1760000000000002</v>
      </c>
      <c r="F250" s="31">
        <v>16.713000000000001</v>
      </c>
      <c r="I250" s="16">
        <f t="shared" si="17"/>
        <v>2021</v>
      </c>
      <c r="J250" s="16">
        <f t="shared" si="18"/>
        <v>10</v>
      </c>
      <c r="K250" s="14">
        <f t="shared" si="19"/>
        <v>8.1760000000000002</v>
      </c>
    </row>
    <row r="251" spans="1:11" ht="15.75">
      <c r="A251" s="26" t="s">
        <v>67</v>
      </c>
      <c r="B251" s="20"/>
      <c r="C251" s="31">
        <v>6.0129999999999999</v>
      </c>
      <c r="D251" s="31">
        <v>2.5880000000000001</v>
      </c>
      <c r="E251" s="31">
        <v>7.0830000000000002</v>
      </c>
      <c r="F251" s="31">
        <v>15.683999999999999</v>
      </c>
      <c r="I251" s="16">
        <f t="shared" si="17"/>
        <v>2021</v>
      </c>
      <c r="J251" s="16">
        <f t="shared" si="18"/>
        <v>10</v>
      </c>
      <c r="K251" s="14">
        <f t="shared" si="19"/>
        <v>7.0830000000000002</v>
      </c>
    </row>
    <row r="252" spans="1:11" ht="15.75">
      <c r="A252" s="26" t="s">
        <v>67</v>
      </c>
      <c r="B252" s="20"/>
      <c r="C252" s="31">
        <v>5.0380000000000003</v>
      </c>
      <c r="D252" s="31">
        <v>3.5289999999999999</v>
      </c>
      <c r="E252" s="31">
        <v>7.7510000000000003</v>
      </c>
      <c r="F252" s="31">
        <v>16.318000000000001</v>
      </c>
      <c r="I252" s="16">
        <f t="shared" si="17"/>
        <v>2021</v>
      </c>
      <c r="J252" s="16">
        <f t="shared" si="18"/>
        <v>10</v>
      </c>
      <c r="K252" s="14">
        <f t="shared" si="19"/>
        <v>7.7510000000000003</v>
      </c>
    </row>
    <row r="253" spans="1:11" ht="15.75">
      <c r="A253" s="26" t="s">
        <v>67</v>
      </c>
      <c r="B253" s="20"/>
      <c r="C253" s="31">
        <v>5.0679999999999996</v>
      </c>
      <c r="D253" s="31">
        <v>2.9350000000000001</v>
      </c>
      <c r="E253" s="31">
        <v>7.7069999999999999</v>
      </c>
      <c r="F253" s="31">
        <v>15.71</v>
      </c>
      <c r="I253" s="16">
        <f t="shared" si="17"/>
        <v>2021</v>
      </c>
      <c r="J253" s="16">
        <f t="shared" si="18"/>
        <v>10</v>
      </c>
      <c r="K253" s="14">
        <f t="shared" si="19"/>
        <v>7.7069999999999999</v>
      </c>
    </row>
    <row r="254" spans="1:11" ht="15.75">
      <c r="A254" s="26" t="s">
        <v>68</v>
      </c>
      <c r="B254" s="20"/>
      <c r="C254" s="31">
        <v>4.9180000000000001</v>
      </c>
      <c r="D254" s="31">
        <v>3.28</v>
      </c>
      <c r="E254" s="31">
        <v>7.3860000000000001</v>
      </c>
      <c r="F254" s="31">
        <v>15.584</v>
      </c>
      <c r="I254" s="16">
        <f t="shared" si="17"/>
        <v>2021</v>
      </c>
      <c r="J254" s="16">
        <f t="shared" si="18"/>
        <v>11</v>
      </c>
      <c r="K254" s="14">
        <f t="shared" si="19"/>
        <v>7.3860000000000001</v>
      </c>
    </row>
    <row r="255" spans="1:11" ht="15.75">
      <c r="A255" s="26" t="s">
        <v>68</v>
      </c>
      <c r="B255" s="20"/>
      <c r="C255" s="31">
        <v>5.67</v>
      </c>
      <c r="D255" s="31">
        <v>3.6789999999999998</v>
      </c>
      <c r="E255" s="31">
        <v>10.500999999999999</v>
      </c>
      <c r="F255" s="31">
        <v>19.850000000000001</v>
      </c>
      <c r="I255" s="16">
        <f t="shared" si="17"/>
        <v>2021</v>
      </c>
      <c r="J255" s="16">
        <f t="shared" si="18"/>
        <v>11</v>
      </c>
      <c r="K255" s="14">
        <f t="shared" si="19"/>
        <v>10.500999999999999</v>
      </c>
    </row>
    <row r="256" spans="1:11" ht="15.75">
      <c r="A256" s="26" t="s">
        <v>68</v>
      </c>
      <c r="B256" s="20"/>
      <c r="C256" s="31">
        <v>5.8380000000000001</v>
      </c>
      <c r="D256" s="31">
        <v>3.577</v>
      </c>
      <c r="E256" s="31">
        <v>10.881</v>
      </c>
      <c r="F256" s="31">
        <v>20.295999999999999</v>
      </c>
      <c r="I256" s="16">
        <f t="shared" si="17"/>
        <v>2021</v>
      </c>
      <c r="J256" s="16">
        <f t="shared" si="18"/>
        <v>11</v>
      </c>
      <c r="K256" s="14">
        <f t="shared" si="19"/>
        <v>10.881</v>
      </c>
    </row>
    <row r="257" spans="1:11" ht="15.75">
      <c r="A257" s="26" t="s">
        <v>68</v>
      </c>
      <c r="B257" s="20"/>
      <c r="C257" s="31">
        <v>4.2690000000000001</v>
      </c>
      <c r="D257" s="31">
        <v>2.8220000000000001</v>
      </c>
      <c r="E257" s="31">
        <v>9.1649999999999991</v>
      </c>
      <c r="F257" s="31">
        <v>16.256</v>
      </c>
      <c r="I257" s="16">
        <f t="shared" si="17"/>
        <v>2021</v>
      </c>
      <c r="J257" s="16">
        <f t="shared" si="18"/>
        <v>11</v>
      </c>
      <c r="K257" s="14">
        <f t="shared" si="19"/>
        <v>9.1649999999999991</v>
      </c>
    </row>
    <row r="258" spans="1:11" ht="15.75">
      <c r="A258" s="26" t="s">
        <v>68</v>
      </c>
      <c r="B258" s="20"/>
      <c r="C258" s="31">
        <v>4.3070000000000004</v>
      </c>
      <c r="D258" s="31">
        <v>1.877</v>
      </c>
      <c r="E258" s="31">
        <v>11.912000000000001</v>
      </c>
      <c r="F258" s="31">
        <v>18.096</v>
      </c>
      <c r="I258" s="16">
        <f t="shared" si="17"/>
        <v>2021</v>
      </c>
      <c r="J258" s="16">
        <f t="shared" si="18"/>
        <v>11</v>
      </c>
      <c r="K258" s="14">
        <f t="shared" si="19"/>
        <v>11.912000000000001</v>
      </c>
    </row>
    <row r="259" spans="1:11" ht="15.75">
      <c r="A259" s="26" t="s">
        <v>69</v>
      </c>
      <c r="B259" s="20"/>
      <c r="C259" s="31">
        <v>4.3970000000000002</v>
      </c>
      <c r="D259" s="31">
        <v>2.3479999999999999</v>
      </c>
      <c r="E259" s="31">
        <v>9.0250000000000004</v>
      </c>
      <c r="F259" s="31">
        <v>15.77</v>
      </c>
      <c r="I259" s="16">
        <f t="shared" si="17"/>
        <v>2021</v>
      </c>
      <c r="J259" s="16">
        <f t="shared" si="18"/>
        <v>12</v>
      </c>
      <c r="K259" s="14">
        <f t="shared" si="19"/>
        <v>9.0250000000000004</v>
      </c>
    </row>
    <row r="260" spans="1:11" ht="15.75">
      <c r="A260" s="26" t="s">
        <v>69</v>
      </c>
      <c r="B260" s="20"/>
      <c r="C260" s="31">
        <v>4.2050000000000001</v>
      </c>
      <c r="D260" s="31">
        <v>2.2970000000000002</v>
      </c>
      <c r="E260" s="31">
        <v>8.81</v>
      </c>
      <c r="F260" s="31">
        <v>15.312000000000001</v>
      </c>
      <c r="I260" s="16">
        <f t="shared" si="17"/>
        <v>2021</v>
      </c>
      <c r="J260" s="16">
        <f t="shared" si="18"/>
        <v>12</v>
      </c>
      <c r="K260" s="14">
        <f t="shared" si="19"/>
        <v>8.81</v>
      </c>
    </row>
    <row r="261" spans="1:11" ht="15.75">
      <c r="A261" s="26" t="s">
        <v>69</v>
      </c>
      <c r="B261" s="20"/>
      <c r="C261" s="31">
        <v>5.2279999999999998</v>
      </c>
      <c r="D261" s="31">
        <v>2.129</v>
      </c>
      <c r="E261" s="31">
        <v>8.9160000000000004</v>
      </c>
      <c r="F261" s="31">
        <v>16.273</v>
      </c>
      <c r="I261" s="16">
        <f t="shared" ref="I261:I324" si="20">YEAR(A261)</f>
        <v>2021</v>
      </c>
      <c r="J261" s="16">
        <f t="shared" ref="J261:J324" si="21">MONTH(A261)</f>
        <v>12</v>
      </c>
      <c r="K261" s="14">
        <f t="shared" ref="K261:K324" si="22">E261</f>
        <v>8.9160000000000004</v>
      </c>
    </row>
    <row r="262" spans="1:11" ht="15.75">
      <c r="A262" s="26" t="s">
        <v>69</v>
      </c>
      <c r="B262" s="20"/>
      <c r="C262" s="31">
        <v>4.3410000000000002</v>
      </c>
      <c r="D262" s="31">
        <v>2.1360000000000001</v>
      </c>
      <c r="E262" s="31">
        <v>9.5169999999999995</v>
      </c>
      <c r="F262" s="31">
        <v>15.994</v>
      </c>
      <c r="I262" s="16">
        <f t="shared" si="20"/>
        <v>2021</v>
      </c>
      <c r="J262" s="16">
        <f t="shared" si="21"/>
        <v>12</v>
      </c>
      <c r="K262" s="14">
        <f t="shared" si="22"/>
        <v>9.5169999999999995</v>
      </c>
    </row>
    <row r="263" spans="1:11" ht="15.75">
      <c r="A263" s="26" t="s">
        <v>70</v>
      </c>
      <c r="B263" s="20"/>
      <c r="C263" s="31">
        <v>4.7510000000000003</v>
      </c>
      <c r="D263" s="31">
        <v>1.649</v>
      </c>
      <c r="E263" s="31">
        <v>10.122999999999999</v>
      </c>
      <c r="F263" s="31">
        <v>16.523</v>
      </c>
      <c r="I263" s="16">
        <f t="shared" si="20"/>
        <v>2022</v>
      </c>
      <c r="J263" s="16">
        <f t="shared" si="21"/>
        <v>1</v>
      </c>
      <c r="K263" s="14">
        <f t="shared" si="22"/>
        <v>10.122999999999999</v>
      </c>
    </row>
    <row r="264" spans="1:11" ht="15.75">
      <c r="A264" s="26" t="s">
        <v>70</v>
      </c>
      <c r="B264" s="20"/>
      <c r="C264" s="31">
        <v>4.8849999999999998</v>
      </c>
      <c r="D264" s="31">
        <v>1.246</v>
      </c>
      <c r="E264" s="31">
        <v>9.1780000000000008</v>
      </c>
      <c r="F264" s="31">
        <v>15.309000000000001</v>
      </c>
      <c r="I264" s="16">
        <f t="shared" si="20"/>
        <v>2022</v>
      </c>
      <c r="J264" s="16">
        <f t="shared" si="21"/>
        <v>1</v>
      </c>
      <c r="K264" s="14">
        <f t="shared" si="22"/>
        <v>9.1780000000000008</v>
      </c>
    </row>
    <row r="265" spans="1:11" ht="15.75">
      <c r="A265" s="26" t="s">
        <v>70</v>
      </c>
      <c r="B265" s="20"/>
      <c r="C265" s="31">
        <v>4.5110000000000001</v>
      </c>
      <c r="D265" s="31">
        <v>2.4260000000000002</v>
      </c>
      <c r="E265" s="31">
        <v>9.9499999999999993</v>
      </c>
      <c r="F265" s="31">
        <v>16.887</v>
      </c>
      <c r="I265" s="16">
        <f t="shared" si="20"/>
        <v>2022</v>
      </c>
      <c r="J265" s="16">
        <f t="shared" si="21"/>
        <v>1</v>
      </c>
      <c r="K265" s="14">
        <f t="shared" si="22"/>
        <v>9.9499999999999993</v>
      </c>
    </row>
    <row r="266" spans="1:11" ht="15.75">
      <c r="A266" s="26" t="s">
        <v>70</v>
      </c>
      <c r="B266" s="20"/>
      <c r="C266" s="31">
        <v>5.31</v>
      </c>
      <c r="D266" s="31">
        <v>1.796</v>
      </c>
      <c r="E266" s="31">
        <v>9.8350000000000009</v>
      </c>
      <c r="F266" s="31">
        <v>16.941000000000003</v>
      </c>
      <c r="I266" s="16">
        <f t="shared" si="20"/>
        <v>2022</v>
      </c>
      <c r="J266" s="16">
        <f t="shared" si="21"/>
        <v>1</v>
      </c>
      <c r="K266" s="14">
        <f t="shared" si="22"/>
        <v>9.8350000000000009</v>
      </c>
    </row>
    <row r="267" spans="1:11" ht="15.75">
      <c r="A267" s="26" t="s">
        <v>70</v>
      </c>
      <c r="B267" s="20"/>
      <c r="C267" s="31">
        <v>6.3620000000000001</v>
      </c>
      <c r="D267" s="31">
        <v>1.86</v>
      </c>
      <c r="E267" s="31">
        <v>11.379</v>
      </c>
      <c r="F267" s="31">
        <v>19.600999999999999</v>
      </c>
      <c r="I267" s="16">
        <f t="shared" si="20"/>
        <v>2022</v>
      </c>
      <c r="J267" s="16">
        <f t="shared" si="21"/>
        <v>1</v>
      </c>
      <c r="K267" s="14">
        <f t="shared" si="22"/>
        <v>11.379</v>
      </c>
    </row>
    <row r="268" spans="1:11" ht="15.75">
      <c r="A268" s="26" t="s">
        <v>71</v>
      </c>
      <c r="B268" s="20"/>
      <c r="C268" s="31">
        <v>6.4989999999999997</v>
      </c>
      <c r="D268" s="31">
        <v>2.5289999999999999</v>
      </c>
      <c r="E268" s="31">
        <v>10.904999999999999</v>
      </c>
      <c r="F268" s="31">
        <v>19.933</v>
      </c>
      <c r="I268" s="16">
        <f t="shared" si="20"/>
        <v>2022</v>
      </c>
      <c r="J268" s="16">
        <f t="shared" si="21"/>
        <v>2</v>
      </c>
      <c r="K268" s="14">
        <f t="shared" si="22"/>
        <v>10.904999999999999</v>
      </c>
    </row>
    <row r="269" spans="1:11" ht="15.75">
      <c r="A269" s="26" t="s">
        <v>71</v>
      </c>
      <c r="B269" s="20"/>
      <c r="C269" s="31">
        <v>4.8769999999999998</v>
      </c>
      <c r="D269" s="31">
        <v>1.7470000000000001</v>
      </c>
      <c r="E269" s="31">
        <v>7.6420000000000003</v>
      </c>
      <c r="F269" s="31">
        <v>14.266</v>
      </c>
      <c r="I269" s="16">
        <f t="shared" si="20"/>
        <v>2022</v>
      </c>
      <c r="J269" s="16">
        <f t="shared" si="21"/>
        <v>2</v>
      </c>
      <c r="K269" s="14">
        <f t="shared" si="22"/>
        <v>7.6420000000000003</v>
      </c>
    </row>
    <row r="270" spans="1:11" ht="15.75">
      <c r="A270" s="26" t="s">
        <v>71</v>
      </c>
      <c r="B270" s="20"/>
      <c r="C270" s="31">
        <v>6.0869999999999997</v>
      </c>
      <c r="D270" s="31">
        <v>2.5790000000000002</v>
      </c>
      <c r="E270" s="31">
        <v>10.452</v>
      </c>
      <c r="F270" s="31">
        <v>19.118000000000002</v>
      </c>
      <c r="I270" s="16">
        <f t="shared" si="20"/>
        <v>2022</v>
      </c>
      <c r="J270" s="16">
        <f t="shared" si="21"/>
        <v>2</v>
      </c>
      <c r="K270" s="14">
        <f t="shared" si="22"/>
        <v>10.452</v>
      </c>
    </row>
    <row r="271" spans="1:11" ht="15.75">
      <c r="A271" s="26" t="s">
        <v>71</v>
      </c>
      <c r="B271" s="20"/>
      <c r="C271" s="31">
        <v>6.7869999999999999</v>
      </c>
      <c r="D271" s="31">
        <v>2.464</v>
      </c>
      <c r="E271" s="31">
        <v>9.7729999999999997</v>
      </c>
      <c r="F271" s="31">
        <v>19.024000000000001</v>
      </c>
      <c r="I271" s="16">
        <f t="shared" si="20"/>
        <v>2022</v>
      </c>
      <c r="J271" s="16">
        <f t="shared" si="21"/>
        <v>2</v>
      </c>
      <c r="K271" s="14">
        <f t="shared" si="22"/>
        <v>9.7729999999999997</v>
      </c>
    </row>
    <row r="272" spans="1:11" ht="15.75">
      <c r="A272" s="26" t="s">
        <v>72</v>
      </c>
      <c r="B272" s="20"/>
      <c r="C272" s="31">
        <v>5.8339999999999996</v>
      </c>
      <c r="D272" s="31">
        <v>1.103</v>
      </c>
      <c r="E272" s="31">
        <v>10.788</v>
      </c>
      <c r="F272" s="31">
        <v>17.725000000000001</v>
      </c>
      <c r="I272" s="16">
        <f t="shared" si="20"/>
        <v>2022</v>
      </c>
      <c r="J272" s="16">
        <f t="shared" si="21"/>
        <v>3</v>
      </c>
      <c r="K272" s="14">
        <f t="shared" si="22"/>
        <v>10.788</v>
      </c>
    </row>
    <row r="273" spans="1:11" ht="15.75">
      <c r="A273" s="26" t="s">
        <v>72</v>
      </c>
      <c r="B273" s="20"/>
      <c r="C273" s="31">
        <v>6.0449999999999999</v>
      </c>
      <c r="D273" s="31">
        <v>1.7030000000000001</v>
      </c>
      <c r="E273" s="31">
        <v>10.791</v>
      </c>
      <c r="F273" s="31">
        <v>18.539000000000001</v>
      </c>
      <c r="I273" s="16">
        <f t="shared" si="20"/>
        <v>2022</v>
      </c>
      <c r="J273" s="16">
        <f t="shared" si="21"/>
        <v>3</v>
      </c>
      <c r="K273" s="14">
        <f t="shared" si="22"/>
        <v>10.791</v>
      </c>
    </row>
    <row r="274" spans="1:11" ht="15.75">
      <c r="A274" s="26" t="s">
        <v>72</v>
      </c>
      <c r="B274" s="20"/>
      <c r="C274" s="31">
        <v>6.282</v>
      </c>
      <c r="D274" s="31">
        <v>1.7889999999999999</v>
      </c>
      <c r="E274" s="31">
        <v>10.125999999999999</v>
      </c>
      <c r="F274" s="31">
        <v>18.196999999999999</v>
      </c>
      <c r="I274" s="16">
        <f t="shared" si="20"/>
        <v>2022</v>
      </c>
      <c r="J274" s="16">
        <f t="shared" si="21"/>
        <v>3</v>
      </c>
      <c r="K274" s="14">
        <f t="shared" si="22"/>
        <v>10.125999999999999</v>
      </c>
    </row>
    <row r="275" spans="1:11" ht="15.75">
      <c r="A275" s="26" t="s">
        <v>72</v>
      </c>
      <c r="B275" s="20"/>
      <c r="C275" s="31">
        <v>5.9189999999999996</v>
      </c>
      <c r="D275" s="31">
        <v>1.7869999999999999</v>
      </c>
      <c r="E275" s="31">
        <v>10.186999999999999</v>
      </c>
      <c r="F275" s="31">
        <v>17.893000000000001</v>
      </c>
      <c r="I275" s="16">
        <f t="shared" si="20"/>
        <v>2022</v>
      </c>
      <c r="J275" s="16">
        <f t="shared" si="21"/>
        <v>3</v>
      </c>
      <c r="K275" s="14">
        <f t="shared" si="22"/>
        <v>10.186999999999999</v>
      </c>
    </row>
    <row r="276" spans="1:11" ht="15.75">
      <c r="A276" s="26" t="s">
        <v>73</v>
      </c>
      <c r="B276" s="20"/>
      <c r="C276" s="31">
        <v>3.41</v>
      </c>
      <c r="D276" s="31">
        <v>1.87</v>
      </c>
      <c r="E276" s="31">
        <v>10.691000000000001</v>
      </c>
      <c r="F276" s="31">
        <v>15.971</v>
      </c>
      <c r="I276" s="16">
        <f t="shared" si="20"/>
        <v>2022</v>
      </c>
      <c r="J276" s="16">
        <f t="shared" si="21"/>
        <v>4</v>
      </c>
      <c r="K276" s="14">
        <f t="shared" si="22"/>
        <v>10.691000000000001</v>
      </c>
    </row>
    <row r="277" spans="1:11" ht="15.75">
      <c r="A277" s="26" t="s">
        <v>73</v>
      </c>
      <c r="B277" s="20"/>
      <c r="C277" s="31">
        <v>4.9320000000000004</v>
      </c>
      <c r="D277" s="31">
        <v>1.18</v>
      </c>
      <c r="E277" s="31">
        <v>11.000999999999999</v>
      </c>
      <c r="F277" s="31">
        <v>17.113</v>
      </c>
      <c r="I277" s="16">
        <f t="shared" si="20"/>
        <v>2022</v>
      </c>
      <c r="J277" s="16">
        <f t="shared" si="21"/>
        <v>4</v>
      </c>
      <c r="K277" s="14">
        <f t="shared" si="22"/>
        <v>11.000999999999999</v>
      </c>
    </row>
    <row r="278" spans="1:11" ht="15.75">
      <c r="A278" s="26" t="s">
        <v>73</v>
      </c>
      <c r="B278" s="20"/>
      <c r="C278" s="31">
        <v>3.944</v>
      </c>
      <c r="D278" s="31">
        <v>1.1659999999999999</v>
      </c>
      <c r="E278" s="31">
        <v>11.949</v>
      </c>
      <c r="F278" s="31">
        <v>17.058999999999997</v>
      </c>
      <c r="I278" s="16">
        <f t="shared" si="20"/>
        <v>2022</v>
      </c>
      <c r="J278" s="16">
        <f t="shared" si="21"/>
        <v>4</v>
      </c>
      <c r="K278" s="14">
        <f t="shared" si="22"/>
        <v>11.949</v>
      </c>
    </row>
    <row r="279" spans="1:11" ht="15.75">
      <c r="A279" s="26" t="s">
        <v>73</v>
      </c>
      <c r="B279" s="20"/>
      <c r="C279" s="31">
        <v>3.7490000000000001</v>
      </c>
      <c r="D279" s="31">
        <v>1.2709999999999999</v>
      </c>
      <c r="E279" s="31">
        <v>11.068</v>
      </c>
      <c r="F279" s="31">
        <v>16.088000000000001</v>
      </c>
      <c r="I279" s="16">
        <f t="shared" si="20"/>
        <v>2022</v>
      </c>
      <c r="J279" s="16">
        <f t="shared" si="21"/>
        <v>4</v>
      </c>
      <c r="K279" s="14">
        <f t="shared" si="22"/>
        <v>11.068</v>
      </c>
    </row>
    <row r="280" spans="1:11" ht="15.75">
      <c r="A280" s="26" t="s">
        <v>74</v>
      </c>
      <c r="B280" s="20"/>
      <c r="C280" s="31">
        <v>4.0579999999999998</v>
      </c>
      <c r="D280" s="31">
        <v>1.56</v>
      </c>
      <c r="E280" s="31">
        <v>11.268000000000001</v>
      </c>
      <c r="F280" s="31">
        <v>16.886000000000003</v>
      </c>
      <c r="I280" s="16">
        <f t="shared" si="20"/>
        <v>2022</v>
      </c>
      <c r="J280" s="16">
        <f t="shared" si="21"/>
        <v>5</v>
      </c>
      <c r="K280" s="14">
        <f t="shared" si="22"/>
        <v>11.268000000000001</v>
      </c>
    </row>
    <row r="281" spans="1:11" ht="15.75">
      <c r="A281" s="26" t="s">
        <v>74</v>
      </c>
      <c r="B281" s="20"/>
      <c r="C281" s="31">
        <v>5.3259999999999996</v>
      </c>
      <c r="D281" s="31">
        <v>1.923</v>
      </c>
      <c r="E281" s="31">
        <v>11.067</v>
      </c>
      <c r="F281" s="31">
        <v>18.315999999999999</v>
      </c>
      <c r="I281" s="16">
        <f t="shared" si="20"/>
        <v>2022</v>
      </c>
      <c r="J281" s="16">
        <f t="shared" si="21"/>
        <v>5</v>
      </c>
      <c r="K281" s="14">
        <f t="shared" si="22"/>
        <v>11.067</v>
      </c>
    </row>
    <row r="282" spans="1:11" ht="15.75">
      <c r="A282" s="26" t="s">
        <v>74</v>
      </c>
      <c r="B282" s="20"/>
      <c r="C282" s="31">
        <v>5.694</v>
      </c>
      <c r="D282" s="31">
        <v>1.706</v>
      </c>
      <c r="E282" s="31">
        <v>10.342000000000001</v>
      </c>
      <c r="F282" s="31">
        <v>17.742000000000001</v>
      </c>
      <c r="I282" s="16">
        <f t="shared" si="20"/>
        <v>2022</v>
      </c>
      <c r="J282" s="16">
        <f t="shared" si="21"/>
        <v>5</v>
      </c>
      <c r="K282" s="14">
        <f t="shared" si="22"/>
        <v>10.342000000000001</v>
      </c>
    </row>
    <row r="283" spans="1:11" ht="15.75">
      <c r="A283" s="26" t="s">
        <v>74</v>
      </c>
      <c r="B283" s="20"/>
      <c r="C283" s="31">
        <v>6.601</v>
      </c>
      <c r="D283" s="31">
        <v>2.298</v>
      </c>
      <c r="E283" s="31">
        <v>10.901999999999999</v>
      </c>
      <c r="F283" s="31">
        <v>19.801000000000002</v>
      </c>
      <c r="I283" s="16">
        <f t="shared" si="20"/>
        <v>2022</v>
      </c>
      <c r="J283" s="16">
        <f t="shared" si="21"/>
        <v>5</v>
      </c>
      <c r="K283" s="14">
        <f t="shared" si="22"/>
        <v>10.901999999999999</v>
      </c>
    </row>
    <row r="284" spans="1:11" ht="15.75">
      <c r="A284" s="26" t="s">
        <v>74</v>
      </c>
      <c r="B284" s="20"/>
      <c r="C284" s="31">
        <v>6.3140000000000001</v>
      </c>
      <c r="D284" s="31">
        <v>2.5259999999999998</v>
      </c>
      <c r="E284" s="31">
        <v>10.837999999999999</v>
      </c>
      <c r="F284" s="31">
        <v>19.677999999999997</v>
      </c>
      <c r="I284" s="16">
        <f t="shared" si="20"/>
        <v>2022</v>
      </c>
      <c r="J284" s="16">
        <f t="shared" si="21"/>
        <v>5</v>
      </c>
      <c r="K284" s="14">
        <f t="shared" si="22"/>
        <v>10.837999999999999</v>
      </c>
    </row>
    <row r="285" spans="1:11" ht="15.75">
      <c r="A285" s="26" t="s">
        <v>75</v>
      </c>
      <c r="B285" s="20"/>
      <c r="C285" s="31">
        <v>7.4139999999999997</v>
      </c>
      <c r="D285" s="31">
        <v>2.411</v>
      </c>
      <c r="E285" s="31">
        <v>10.368</v>
      </c>
      <c r="F285" s="31">
        <v>20.192999999999998</v>
      </c>
      <c r="I285" s="16">
        <f t="shared" si="20"/>
        <v>2022</v>
      </c>
      <c r="J285" s="16">
        <f t="shared" si="21"/>
        <v>6</v>
      </c>
      <c r="K285" s="14">
        <f t="shared" si="22"/>
        <v>10.368</v>
      </c>
    </row>
    <row r="286" spans="1:11" ht="15.75">
      <c r="A286" s="26" t="s">
        <v>75</v>
      </c>
      <c r="B286" s="20"/>
      <c r="C286" s="31">
        <v>7.101</v>
      </c>
      <c r="D286" s="31">
        <v>2.7469999999999999</v>
      </c>
      <c r="E286" s="31">
        <v>8.1010000000000009</v>
      </c>
      <c r="F286" s="31">
        <v>17.948999999999998</v>
      </c>
      <c r="I286" s="16">
        <f t="shared" si="20"/>
        <v>2022</v>
      </c>
      <c r="J286" s="16">
        <f t="shared" si="21"/>
        <v>6</v>
      </c>
      <c r="K286" s="14">
        <f t="shared" si="22"/>
        <v>8.1010000000000009</v>
      </c>
    </row>
    <row r="287" spans="1:11" ht="15.75">
      <c r="A287" s="26" t="s">
        <v>75</v>
      </c>
      <c r="B287" s="20"/>
      <c r="C287" s="31">
        <v>5.8070000000000004</v>
      </c>
      <c r="D287" s="31">
        <v>3.46</v>
      </c>
      <c r="E287" s="31">
        <v>10.196999999999999</v>
      </c>
      <c r="F287" s="31">
        <v>19.463999999999999</v>
      </c>
      <c r="I287" s="16">
        <f t="shared" si="20"/>
        <v>2022</v>
      </c>
      <c r="J287" s="16">
        <f t="shared" si="21"/>
        <v>6</v>
      </c>
      <c r="K287" s="14">
        <f t="shared" si="22"/>
        <v>10.196999999999999</v>
      </c>
    </row>
    <row r="288" spans="1:11" ht="15.75">
      <c r="A288" s="26" t="s">
        <v>75</v>
      </c>
      <c r="B288" s="20"/>
      <c r="C288" s="31">
        <v>5.4370000000000003</v>
      </c>
      <c r="D288" s="31">
        <v>2.8889999999999998</v>
      </c>
      <c r="E288" s="31">
        <v>11.047000000000001</v>
      </c>
      <c r="F288" s="31">
        <v>19.373000000000001</v>
      </c>
      <c r="I288" s="16">
        <f t="shared" si="20"/>
        <v>2022</v>
      </c>
      <c r="J288" s="16">
        <f t="shared" si="21"/>
        <v>6</v>
      </c>
      <c r="K288" s="14">
        <f t="shared" si="22"/>
        <v>11.047000000000001</v>
      </c>
    </row>
    <row r="289" spans="1:11" ht="15.75">
      <c r="A289" s="26" t="s">
        <v>76</v>
      </c>
      <c r="B289" s="20"/>
      <c r="C289" s="31">
        <v>5.8220000000000001</v>
      </c>
      <c r="D289" s="31">
        <v>3.8079999999999998</v>
      </c>
      <c r="E289" s="31">
        <v>12.622999999999999</v>
      </c>
      <c r="F289" s="31">
        <v>22.253</v>
      </c>
      <c r="I289" s="16">
        <f t="shared" si="20"/>
        <v>2022</v>
      </c>
      <c r="J289" s="16">
        <f t="shared" si="21"/>
        <v>7</v>
      </c>
      <c r="K289" s="14">
        <f t="shared" si="22"/>
        <v>12.622999999999999</v>
      </c>
    </row>
    <row r="290" spans="1:11" ht="15.75">
      <c r="A290" s="26" t="s">
        <v>76</v>
      </c>
      <c r="B290" s="20"/>
      <c r="C290" s="31">
        <v>6.2240000000000002</v>
      </c>
      <c r="D290" s="31">
        <v>3.6749999999999998</v>
      </c>
      <c r="E290" s="31">
        <v>12.144</v>
      </c>
      <c r="F290" s="31">
        <v>22.042999999999999</v>
      </c>
      <c r="I290" s="16">
        <f t="shared" si="20"/>
        <v>2022</v>
      </c>
      <c r="J290" s="16">
        <f t="shared" si="21"/>
        <v>7</v>
      </c>
      <c r="K290" s="14">
        <f t="shared" si="22"/>
        <v>12.144</v>
      </c>
    </row>
    <row r="291" spans="1:11" ht="15.75">
      <c r="A291" s="26" t="s">
        <v>76</v>
      </c>
      <c r="B291" s="20"/>
      <c r="C291" s="31">
        <v>6.5890000000000004</v>
      </c>
      <c r="D291" s="31">
        <v>2.734</v>
      </c>
      <c r="E291" s="31">
        <v>12.553000000000001</v>
      </c>
      <c r="F291" s="31">
        <v>21.876000000000001</v>
      </c>
      <c r="I291" s="16">
        <f t="shared" si="20"/>
        <v>2022</v>
      </c>
      <c r="J291" s="16">
        <f t="shared" si="21"/>
        <v>7</v>
      </c>
      <c r="K291" s="14">
        <f t="shared" si="22"/>
        <v>12.553000000000001</v>
      </c>
    </row>
    <row r="292" spans="1:11" ht="15.75">
      <c r="A292" s="26" t="s">
        <v>76</v>
      </c>
      <c r="B292" s="20"/>
      <c r="C292" s="31">
        <v>6.44</v>
      </c>
      <c r="D292" s="31">
        <v>3.121</v>
      </c>
      <c r="E292" s="31">
        <v>12.813000000000001</v>
      </c>
      <c r="F292" s="31">
        <v>22.374000000000002</v>
      </c>
      <c r="I292" s="16">
        <f t="shared" si="20"/>
        <v>2022</v>
      </c>
      <c r="J292" s="16">
        <f t="shared" si="21"/>
        <v>7</v>
      </c>
      <c r="K292" s="14">
        <f t="shared" si="22"/>
        <v>12.813000000000001</v>
      </c>
    </row>
    <row r="293" spans="1:11" ht="15.75">
      <c r="A293" s="26" t="s">
        <v>77</v>
      </c>
      <c r="B293" s="20"/>
      <c r="C293" s="31">
        <v>7.5960000000000001</v>
      </c>
      <c r="D293" s="31">
        <v>3.3079999999999998</v>
      </c>
      <c r="E293" s="31">
        <v>12.481</v>
      </c>
      <c r="F293" s="31">
        <v>23.384999999999998</v>
      </c>
      <c r="I293" s="16">
        <f t="shared" si="20"/>
        <v>2022</v>
      </c>
      <c r="J293" s="16">
        <f t="shared" si="21"/>
        <v>8</v>
      </c>
      <c r="K293" s="14">
        <f t="shared" si="22"/>
        <v>12.481</v>
      </c>
    </row>
    <row r="294" spans="1:11" ht="15.75">
      <c r="A294" s="26" t="s">
        <v>77</v>
      </c>
      <c r="B294" s="20"/>
      <c r="C294" s="31">
        <v>7.6219999999999999</v>
      </c>
      <c r="D294" s="31">
        <v>3.6379999999999999</v>
      </c>
      <c r="E294" s="31">
        <v>12.85</v>
      </c>
      <c r="F294" s="31">
        <v>24.11</v>
      </c>
      <c r="I294" s="16">
        <f t="shared" si="20"/>
        <v>2022</v>
      </c>
      <c r="J294" s="16">
        <f t="shared" si="21"/>
        <v>8</v>
      </c>
      <c r="K294" s="14">
        <f t="shared" si="22"/>
        <v>12.85</v>
      </c>
    </row>
    <row r="295" spans="1:11" ht="15.75">
      <c r="A295" s="26" t="s">
        <v>77</v>
      </c>
      <c r="B295" s="20"/>
      <c r="C295" s="31">
        <v>8.6029999999999998</v>
      </c>
      <c r="D295" s="31">
        <v>2.9279999999999999</v>
      </c>
      <c r="E295" s="31">
        <v>12.239000000000001</v>
      </c>
      <c r="F295" s="31">
        <v>23.77</v>
      </c>
      <c r="I295" s="16">
        <f t="shared" si="20"/>
        <v>2022</v>
      </c>
      <c r="J295" s="16">
        <f t="shared" si="21"/>
        <v>8</v>
      </c>
      <c r="K295" s="14">
        <f t="shared" si="22"/>
        <v>12.239000000000001</v>
      </c>
    </row>
    <row r="296" spans="1:11" ht="15.75">
      <c r="A296" s="26" t="s">
        <v>77</v>
      </c>
      <c r="B296" s="20"/>
      <c r="C296" s="31">
        <v>8.4220000000000006</v>
      </c>
      <c r="D296" s="31">
        <v>2.8079999999999998</v>
      </c>
      <c r="E296" s="31">
        <v>10.557</v>
      </c>
      <c r="F296" s="31">
        <v>21.786999999999999</v>
      </c>
      <c r="I296" s="16">
        <f t="shared" si="20"/>
        <v>2022</v>
      </c>
      <c r="J296" s="16">
        <f t="shared" si="21"/>
        <v>8</v>
      </c>
      <c r="K296" s="14">
        <f t="shared" si="22"/>
        <v>10.557</v>
      </c>
    </row>
    <row r="297" spans="1:11" ht="15.75">
      <c r="A297" s="26" t="s">
        <v>77</v>
      </c>
      <c r="B297" s="20"/>
      <c r="C297" s="31">
        <v>7.2729999999999997</v>
      </c>
      <c r="D297" s="31">
        <v>3.024</v>
      </c>
      <c r="E297" s="31">
        <v>11.675000000000001</v>
      </c>
      <c r="F297" s="31">
        <v>21.972000000000001</v>
      </c>
      <c r="I297" s="16">
        <f t="shared" si="20"/>
        <v>2022</v>
      </c>
      <c r="J297" s="16">
        <f t="shared" si="21"/>
        <v>8</v>
      </c>
      <c r="K297" s="14">
        <f t="shared" si="22"/>
        <v>11.675000000000001</v>
      </c>
    </row>
    <row r="298" spans="1:11" ht="15.75">
      <c r="A298" s="26" t="s">
        <v>78</v>
      </c>
      <c r="B298" s="20"/>
      <c r="C298" s="31">
        <v>7.07</v>
      </c>
      <c r="D298" s="31">
        <v>2.6720000000000002</v>
      </c>
      <c r="E298" s="31">
        <v>11.997</v>
      </c>
      <c r="F298" s="31">
        <v>21.739000000000001</v>
      </c>
      <c r="I298" s="16">
        <f t="shared" si="20"/>
        <v>2022</v>
      </c>
      <c r="J298" s="16">
        <f t="shared" si="21"/>
        <v>9</v>
      </c>
      <c r="K298" s="14">
        <f t="shared" si="22"/>
        <v>11.997</v>
      </c>
    </row>
    <row r="299" spans="1:11" ht="15.75">
      <c r="A299" s="26" t="s">
        <v>78</v>
      </c>
      <c r="B299" s="20"/>
      <c r="C299" s="31">
        <v>7.3609999999999998</v>
      </c>
      <c r="D299" s="31">
        <v>2.6930000000000001</v>
      </c>
      <c r="E299" s="31">
        <v>13.396000000000001</v>
      </c>
      <c r="F299" s="31">
        <v>23.450000000000003</v>
      </c>
      <c r="I299" s="16">
        <f t="shared" si="20"/>
        <v>2022</v>
      </c>
      <c r="J299" s="16">
        <f t="shared" si="21"/>
        <v>9</v>
      </c>
      <c r="K299" s="14">
        <f t="shared" si="22"/>
        <v>13.396000000000001</v>
      </c>
    </row>
    <row r="300" spans="1:11" ht="15.75">
      <c r="A300" s="26" t="s">
        <v>78</v>
      </c>
      <c r="B300" s="20"/>
      <c r="C300" s="31">
        <v>6.4749999999999996</v>
      </c>
      <c r="D300" s="31">
        <v>2.9849999999999999</v>
      </c>
      <c r="E300" s="31">
        <v>12.548</v>
      </c>
      <c r="F300" s="31">
        <v>22.007999999999999</v>
      </c>
      <c r="I300" s="16">
        <f t="shared" si="20"/>
        <v>2022</v>
      </c>
      <c r="J300" s="16">
        <f t="shared" si="21"/>
        <v>9</v>
      </c>
      <c r="K300" s="14">
        <f t="shared" si="22"/>
        <v>12.548</v>
      </c>
    </row>
    <row r="301" spans="1:11" ht="15.75">
      <c r="A301" s="26" t="s">
        <v>78</v>
      </c>
      <c r="B301" s="20"/>
      <c r="C301" s="31">
        <v>7.4039999999999999</v>
      </c>
      <c r="D301" s="31">
        <v>4.7060000000000004</v>
      </c>
      <c r="E301" s="31">
        <v>12.449</v>
      </c>
      <c r="F301" s="31">
        <v>24.558999999999997</v>
      </c>
      <c r="I301" s="16">
        <f t="shared" si="20"/>
        <v>2022</v>
      </c>
      <c r="J301" s="16">
        <f t="shared" si="21"/>
        <v>9</v>
      </c>
      <c r="K301" s="14">
        <f t="shared" si="22"/>
        <v>12.449</v>
      </c>
    </row>
    <row r="302" spans="1:11" ht="15.75">
      <c r="A302" s="26" t="s">
        <v>79</v>
      </c>
      <c r="B302" s="20"/>
      <c r="C302" s="31">
        <v>7.806</v>
      </c>
      <c r="D302" s="31">
        <v>4.423</v>
      </c>
      <c r="E302" s="31">
        <v>12.644</v>
      </c>
      <c r="F302" s="31">
        <v>24.872999999999998</v>
      </c>
      <c r="I302" s="16">
        <f t="shared" si="20"/>
        <v>2022</v>
      </c>
      <c r="J302" s="16">
        <f t="shared" si="21"/>
        <v>10</v>
      </c>
      <c r="K302" s="14">
        <f t="shared" si="22"/>
        <v>12.644</v>
      </c>
    </row>
    <row r="303" spans="1:11" ht="15.75">
      <c r="A303" s="26" t="s">
        <v>79</v>
      </c>
      <c r="B303" s="20"/>
      <c r="C303" s="31">
        <v>7.5540000000000003</v>
      </c>
      <c r="D303" s="31">
        <v>3.964</v>
      </c>
      <c r="E303" s="31">
        <v>13.401999999999999</v>
      </c>
      <c r="F303" s="31">
        <v>24.92</v>
      </c>
      <c r="I303" s="16">
        <f t="shared" si="20"/>
        <v>2022</v>
      </c>
      <c r="J303" s="16">
        <f t="shared" si="21"/>
        <v>10</v>
      </c>
      <c r="K303" s="14">
        <f t="shared" si="22"/>
        <v>13.401999999999999</v>
      </c>
    </row>
    <row r="304" spans="1:11" ht="15.75">
      <c r="A304" s="26" t="s">
        <v>79</v>
      </c>
      <c r="B304" s="20"/>
      <c r="C304" s="31">
        <v>7.218</v>
      </c>
      <c r="D304" s="31">
        <v>3.169</v>
      </c>
      <c r="E304" s="31">
        <v>12.071</v>
      </c>
      <c r="F304" s="31">
        <v>22.457999999999998</v>
      </c>
      <c r="I304" s="16">
        <f t="shared" si="20"/>
        <v>2022</v>
      </c>
      <c r="J304" s="16">
        <f t="shared" si="21"/>
        <v>10</v>
      </c>
      <c r="K304" s="14">
        <f t="shared" si="22"/>
        <v>12.071</v>
      </c>
    </row>
    <row r="305" spans="1:11" ht="15.75">
      <c r="A305" s="26" t="s">
        <v>79</v>
      </c>
      <c r="B305" s="20"/>
      <c r="C305" s="31">
        <v>7.2949999999999999</v>
      </c>
      <c r="D305" s="31">
        <v>2.8860000000000001</v>
      </c>
      <c r="E305" s="31">
        <v>12.346</v>
      </c>
      <c r="F305" s="31">
        <v>22.527000000000001</v>
      </c>
      <c r="I305" s="16">
        <f t="shared" si="20"/>
        <v>2022</v>
      </c>
      <c r="J305" s="16">
        <f t="shared" si="21"/>
        <v>10</v>
      </c>
      <c r="K305" s="14">
        <f t="shared" si="22"/>
        <v>12.346</v>
      </c>
    </row>
    <row r="306" spans="1:11" ht="15.75">
      <c r="A306" s="26" t="s">
        <v>79</v>
      </c>
      <c r="B306" s="20"/>
      <c r="C306" s="31">
        <v>6.3540000000000001</v>
      </c>
      <c r="D306" s="31">
        <v>2.6869999999999998</v>
      </c>
      <c r="E306" s="31">
        <v>12.909000000000001</v>
      </c>
      <c r="F306" s="31">
        <v>21.950000000000003</v>
      </c>
      <c r="I306" s="16">
        <f t="shared" si="20"/>
        <v>2022</v>
      </c>
      <c r="J306" s="16">
        <f t="shared" si="21"/>
        <v>10</v>
      </c>
      <c r="K306" s="14">
        <f t="shared" si="22"/>
        <v>12.909000000000001</v>
      </c>
    </row>
    <row r="307" spans="1:11" ht="15.75">
      <c r="A307" s="26" t="s">
        <v>80</v>
      </c>
      <c r="B307" s="20"/>
      <c r="C307" s="31">
        <v>7.2510000000000003</v>
      </c>
      <c r="D307" s="31">
        <v>3.3069999999999999</v>
      </c>
      <c r="E307" s="31">
        <v>14.602</v>
      </c>
      <c r="F307" s="31">
        <v>25.16</v>
      </c>
      <c r="I307" s="16">
        <f t="shared" si="20"/>
        <v>2022</v>
      </c>
      <c r="J307" s="16">
        <f t="shared" si="21"/>
        <v>11</v>
      </c>
      <c r="K307" s="14">
        <f t="shared" si="22"/>
        <v>14.602</v>
      </c>
    </row>
    <row r="308" spans="1:11" ht="15.75">
      <c r="A308" s="26" t="s">
        <v>80</v>
      </c>
      <c r="B308" s="20"/>
      <c r="C308" s="31">
        <v>6.81</v>
      </c>
      <c r="D308" s="31">
        <v>2.629</v>
      </c>
      <c r="E308" s="31">
        <v>14.419</v>
      </c>
      <c r="F308" s="31">
        <v>23.858000000000001</v>
      </c>
      <c r="I308" s="16">
        <f t="shared" si="20"/>
        <v>2022</v>
      </c>
      <c r="J308" s="16">
        <f t="shared" si="21"/>
        <v>11</v>
      </c>
      <c r="K308" s="14">
        <f t="shared" si="22"/>
        <v>14.419</v>
      </c>
    </row>
    <row r="309" spans="1:11" ht="15.75">
      <c r="A309" s="26" t="s">
        <v>80</v>
      </c>
      <c r="B309" s="20"/>
      <c r="C309" s="31">
        <v>7.5030000000000001</v>
      </c>
      <c r="D309" s="31">
        <v>3.214</v>
      </c>
      <c r="E309" s="31">
        <v>14.426</v>
      </c>
      <c r="F309" s="31">
        <v>25.143000000000001</v>
      </c>
      <c r="I309" s="16">
        <f t="shared" si="20"/>
        <v>2022</v>
      </c>
      <c r="J309" s="16">
        <f t="shared" si="21"/>
        <v>11</v>
      </c>
      <c r="K309" s="14">
        <f t="shared" si="22"/>
        <v>14.426</v>
      </c>
    </row>
    <row r="310" spans="1:11" ht="15.75">
      <c r="A310" s="26" t="s">
        <v>80</v>
      </c>
      <c r="B310" s="20"/>
      <c r="C310" s="31">
        <v>6.33</v>
      </c>
      <c r="D310" s="31">
        <v>2.9729999999999999</v>
      </c>
      <c r="E310" s="31">
        <v>13.212999999999999</v>
      </c>
      <c r="F310" s="31">
        <v>22.515999999999998</v>
      </c>
      <c r="I310" s="16">
        <f t="shared" si="20"/>
        <v>2022</v>
      </c>
      <c r="J310" s="16">
        <f t="shared" si="21"/>
        <v>11</v>
      </c>
      <c r="K310" s="14">
        <f t="shared" si="22"/>
        <v>13.212999999999999</v>
      </c>
    </row>
    <row r="311" spans="1:11" ht="15.75">
      <c r="A311" s="26" t="s">
        <v>81</v>
      </c>
      <c r="B311" s="20"/>
      <c r="C311" s="31">
        <v>7.133</v>
      </c>
      <c r="D311" s="31">
        <v>3.16</v>
      </c>
      <c r="E311" s="31">
        <v>12.56</v>
      </c>
      <c r="F311" s="31">
        <v>22.853000000000002</v>
      </c>
      <c r="I311" s="16">
        <f t="shared" si="20"/>
        <v>2022</v>
      </c>
      <c r="J311" s="16">
        <f t="shared" si="21"/>
        <v>12</v>
      </c>
      <c r="K311" s="14">
        <f t="shared" si="22"/>
        <v>12.56</v>
      </c>
    </row>
    <row r="312" spans="1:11" ht="15.75">
      <c r="A312" s="26" t="s">
        <v>81</v>
      </c>
      <c r="B312" s="20"/>
      <c r="C312" s="31">
        <v>7.766</v>
      </c>
      <c r="D312" s="31">
        <v>3.8119999999999998</v>
      </c>
      <c r="E312" s="31">
        <v>12.782</v>
      </c>
      <c r="F312" s="31">
        <v>24.36</v>
      </c>
      <c r="I312" s="16">
        <f t="shared" si="20"/>
        <v>2022</v>
      </c>
      <c r="J312" s="16">
        <f t="shared" si="21"/>
        <v>12</v>
      </c>
      <c r="K312" s="14">
        <f t="shared" si="22"/>
        <v>12.782</v>
      </c>
    </row>
    <row r="313" spans="1:11" ht="15.75">
      <c r="A313" s="26" t="s">
        <v>81</v>
      </c>
      <c r="B313" s="20"/>
      <c r="C313" s="31">
        <v>6.3540000000000001</v>
      </c>
      <c r="D313" s="31">
        <v>2.4790000000000001</v>
      </c>
      <c r="E313" s="31">
        <v>10.462999999999999</v>
      </c>
      <c r="F313" s="31">
        <v>19.295999999999999</v>
      </c>
      <c r="I313" s="16">
        <f t="shared" si="20"/>
        <v>2022</v>
      </c>
      <c r="J313" s="16">
        <f t="shared" si="21"/>
        <v>12</v>
      </c>
      <c r="K313" s="14">
        <f t="shared" si="22"/>
        <v>10.462999999999999</v>
      </c>
    </row>
    <row r="314" spans="1:11" ht="15.75">
      <c r="A314" s="26" t="s">
        <v>81</v>
      </c>
      <c r="B314" s="20"/>
      <c r="C314" s="31">
        <v>7.4669999999999996</v>
      </c>
      <c r="D314" s="31">
        <v>3.089</v>
      </c>
      <c r="E314" s="31">
        <v>10.113</v>
      </c>
      <c r="F314" s="31">
        <v>20.668999999999997</v>
      </c>
      <c r="I314" s="16">
        <f t="shared" si="20"/>
        <v>2022</v>
      </c>
      <c r="J314" s="16">
        <f t="shared" si="21"/>
        <v>12</v>
      </c>
      <c r="K314" s="14">
        <f t="shared" si="22"/>
        <v>10.113</v>
      </c>
    </row>
    <row r="315" spans="1:11" ht="15.75">
      <c r="A315" s="26" t="s">
        <v>82</v>
      </c>
      <c r="B315" s="20"/>
      <c r="C315" s="31">
        <v>6.827</v>
      </c>
      <c r="D315" s="31">
        <v>3.1190000000000002</v>
      </c>
      <c r="E315" s="31">
        <v>10.403</v>
      </c>
      <c r="F315" s="31">
        <v>20.349</v>
      </c>
      <c r="I315" s="16">
        <f t="shared" si="20"/>
        <v>2023</v>
      </c>
      <c r="J315" s="16">
        <f t="shared" si="21"/>
        <v>1</v>
      </c>
      <c r="K315" s="14">
        <f t="shared" si="22"/>
        <v>10.403</v>
      </c>
    </row>
    <row r="316" spans="1:11" ht="15.75">
      <c r="A316" s="26" t="s">
        <v>82</v>
      </c>
      <c r="B316" s="20"/>
      <c r="C316" s="31">
        <v>7.0190000000000001</v>
      </c>
      <c r="D316" s="31">
        <v>2.7610000000000001</v>
      </c>
      <c r="E316" s="31">
        <v>10.058999999999999</v>
      </c>
      <c r="F316" s="31">
        <v>19.838999999999999</v>
      </c>
      <c r="I316" s="16">
        <f t="shared" si="20"/>
        <v>2023</v>
      </c>
      <c r="J316" s="16">
        <f t="shared" si="21"/>
        <v>1</v>
      </c>
      <c r="K316" s="14">
        <f t="shared" si="22"/>
        <v>10.058999999999999</v>
      </c>
    </row>
    <row r="317" spans="1:11" ht="15.75">
      <c r="A317" s="26" t="s">
        <v>82</v>
      </c>
      <c r="B317" s="20"/>
      <c r="C317" s="31">
        <v>7.883</v>
      </c>
      <c r="D317" s="31">
        <v>3.3079999999999998</v>
      </c>
      <c r="E317" s="31">
        <v>8.9649999999999999</v>
      </c>
      <c r="F317" s="31">
        <v>20.155999999999999</v>
      </c>
      <c r="I317" s="16">
        <f t="shared" si="20"/>
        <v>2023</v>
      </c>
      <c r="J317" s="16">
        <f t="shared" si="21"/>
        <v>1</v>
      </c>
      <c r="K317" s="14">
        <f t="shared" si="22"/>
        <v>8.9649999999999999</v>
      </c>
    </row>
    <row r="318" spans="1:11" ht="15.75">
      <c r="A318" s="26" t="s">
        <v>82</v>
      </c>
      <c r="B318" s="20"/>
      <c r="C318" s="31">
        <v>7.0890000000000004</v>
      </c>
      <c r="D318" s="31">
        <v>2.9870000000000001</v>
      </c>
      <c r="E318" s="31">
        <v>9.9120000000000008</v>
      </c>
      <c r="F318" s="31">
        <v>19.988</v>
      </c>
      <c r="I318" s="16">
        <f t="shared" si="20"/>
        <v>2023</v>
      </c>
      <c r="J318" s="16">
        <f t="shared" si="21"/>
        <v>1</v>
      </c>
      <c r="K318" s="14">
        <f t="shared" si="22"/>
        <v>9.9120000000000008</v>
      </c>
    </row>
    <row r="319" spans="1:11" ht="15.75">
      <c r="A319" s="26" t="s">
        <v>82</v>
      </c>
      <c r="B319" s="20"/>
      <c r="C319" s="31">
        <v>6.976</v>
      </c>
      <c r="D319" s="31">
        <v>2.3330000000000002</v>
      </c>
      <c r="E319" s="31">
        <v>9.7129999999999992</v>
      </c>
      <c r="F319" s="31">
        <v>19.021999999999998</v>
      </c>
      <c r="I319" s="16">
        <f t="shared" si="20"/>
        <v>2023</v>
      </c>
      <c r="J319" s="16">
        <f t="shared" si="21"/>
        <v>1</v>
      </c>
      <c r="K319" s="14">
        <f t="shared" si="22"/>
        <v>9.7129999999999992</v>
      </c>
    </row>
    <row r="320" spans="1:11" ht="15.75">
      <c r="A320" s="26" t="s">
        <v>83</v>
      </c>
      <c r="B320" s="20"/>
      <c r="C320" s="31">
        <v>7.3630000000000004</v>
      </c>
      <c r="D320" s="31">
        <v>1.73</v>
      </c>
      <c r="E320" s="31">
        <v>8.5310000000000006</v>
      </c>
      <c r="F320" s="31">
        <v>17.624000000000002</v>
      </c>
      <c r="I320" s="16">
        <f t="shared" si="20"/>
        <v>2023</v>
      </c>
      <c r="J320" s="16">
        <f t="shared" si="21"/>
        <v>2</v>
      </c>
      <c r="K320" s="14">
        <f t="shared" si="22"/>
        <v>8.5310000000000006</v>
      </c>
    </row>
    <row r="321" spans="1:11" ht="15.75">
      <c r="A321" s="26" t="s">
        <v>83</v>
      </c>
      <c r="B321" s="20"/>
      <c r="C321" s="31">
        <v>7.1840000000000002</v>
      </c>
      <c r="D321" s="31">
        <v>1.8280000000000001</v>
      </c>
      <c r="E321" s="31">
        <v>8.1579999999999995</v>
      </c>
      <c r="F321" s="31">
        <v>17.170000000000002</v>
      </c>
      <c r="I321" s="16">
        <f t="shared" si="20"/>
        <v>2023</v>
      </c>
      <c r="J321" s="16">
        <f t="shared" si="21"/>
        <v>2</v>
      </c>
      <c r="K321" s="14">
        <f t="shared" si="22"/>
        <v>8.1579999999999995</v>
      </c>
    </row>
    <row r="322" spans="1:11" ht="15.75">
      <c r="A322" s="26" t="s">
        <v>83</v>
      </c>
      <c r="B322" s="20"/>
      <c r="C322" s="31">
        <v>8.2330000000000005</v>
      </c>
      <c r="D322" s="31">
        <v>1.8640000000000001</v>
      </c>
      <c r="E322" s="31">
        <v>12.314</v>
      </c>
      <c r="F322" s="31">
        <v>22.411000000000001</v>
      </c>
      <c r="I322" s="16">
        <f t="shared" si="20"/>
        <v>2023</v>
      </c>
      <c r="J322" s="16">
        <f t="shared" si="21"/>
        <v>2</v>
      </c>
      <c r="K322" s="14">
        <f t="shared" si="22"/>
        <v>12.314</v>
      </c>
    </row>
    <row r="323" spans="1:11" ht="15.75">
      <c r="A323" s="26" t="s">
        <v>83</v>
      </c>
      <c r="B323" s="20"/>
      <c r="C323" s="31">
        <v>7.2750000000000004</v>
      </c>
      <c r="D323" s="31">
        <v>1.421</v>
      </c>
      <c r="E323" s="31">
        <v>13.2</v>
      </c>
      <c r="F323" s="31">
        <v>21.896000000000001</v>
      </c>
      <c r="I323" s="16">
        <f t="shared" si="20"/>
        <v>2023</v>
      </c>
      <c r="J323" s="16">
        <f t="shared" si="21"/>
        <v>2</v>
      </c>
      <c r="K323" s="14">
        <f t="shared" si="22"/>
        <v>13.2</v>
      </c>
    </row>
    <row r="324" spans="1:11" ht="15.75">
      <c r="A324" s="26" t="s">
        <v>84</v>
      </c>
      <c r="B324" s="20"/>
      <c r="C324" s="31">
        <v>7.1509999999999998</v>
      </c>
      <c r="D324" s="31">
        <v>2.218</v>
      </c>
      <c r="E324" s="31">
        <v>11.512</v>
      </c>
      <c r="F324" s="31">
        <v>20.881</v>
      </c>
      <c r="I324" s="16">
        <f t="shared" si="20"/>
        <v>2023</v>
      </c>
      <c r="J324" s="16">
        <f t="shared" si="21"/>
        <v>3</v>
      </c>
      <c r="K324" s="14">
        <f t="shared" si="22"/>
        <v>11.512</v>
      </c>
    </row>
    <row r="325" spans="1:11" ht="15.75">
      <c r="A325" s="26" t="s">
        <v>84</v>
      </c>
      <c r="B325" s="20"/>
      <c r="C325" s="31">
        <v>6.7359999999999998</v>
      </c>
      <c r="D325" s="31">
        <v>2.5209999999999999</v>
      </c>
      <c r="E325" s="31">
        <v>10.15</v>
      </c>
      <c r="F325" s="31">
        <v>19.407</v>
      </c>
      <c r="I325" s="16">
        <f t="shared" ref="I325:I388" si="23">YEAR(A325)</f>
        <v>2023</v>
      </c>
      <c r="J325" s="16">
        <f t="shared" ref="J325:J388" si="24">MONTH(A325)</f>
        <v>3</v>
      </c>
      <c r="K325" s="14">
        <f t="shared" ref="K325:K388" si="25">E325</f>
        <v>10.15</v>
      </c>
    </row>
    <row r="326" spans="1:11" ht="15.75">
      <c r="A326" s="26" t="s">
        <v>84</v>
      </c>
      <c r="B326" s="20"/>
      <c r="C326" s="31">
        <v>7.3170000000000002</v>
      </c>
      <c r="D326" s="31">
        <v>2.6139999999999999</v>
      </c>
      <c r="E326" s="31">
        <v>11.407</v>
      </c>
      <c r="F326" s="31">
        <v>21.338000000000001</v>
      </c>
      <c r="I326" s="16">
        <f t="shared" si="23"/>
        <v>2023</v>
      </c>
      <c r="J326" s="16">
        <f t="shared" si="24"/>
        <v>3</v>
      </c>
      <c r="K326" s="14">
        <f t="shared" si="25"/>
        <v>11.407</v>
      </c>
    </row>
    <row r="327" spans="1:11" ht="15.75">
      <c r="A327" s="26" t="s">
        <v>84</v>
      </c>
      <c r="B327" s="20"/>
      <c r="C327" s="31">
        <v>7.7220000000000004</v>
      </c>
      <c r="D327" s="31">
        <v>2.5950000000000002</v>
      </c>
      <c r="E327" s="31">
        <v>11.602</v>
      </c>
      <c r="F327" s="31">
        <v>21.919</v>
      </c>
      <c r="I327" s="16">
        <f t="shared" si="23"/>
        <v>2023</v>
      </c>
      <c r="J327" s="16">
        <f t="shared" si="24"/>
        <v>3</v>
      </c>
      <c r="K327" s="14">
        <f t="shared" si="25"/>
        <v>11.602</v>
      </c>
    </row>
    <row r="328" spans="1:11" ht="15.75">
      <c r="A328" s="26" t="s">
        <v>85</v>
      </c>
      <c r="B328" s="20"/>
      <c r="C328" s="31">
        <v>6.0750000000000002</v>
      </c>
      <c r="D328" s="31">
        <v>3.0739999999999998</v>
      </c>
      <c r="E328" s="31">
        <v>10.048</v>
      </c>
      <c r="F328" s="31">
        <v>19.197000000000003</v>
      </c>
      <c r="I328" s="16">
        <f t="shared" si="23"/>
        <v>2023</v>
      </c>
      <c r="J328" s="16">
        <f t="shared" si="24"/>
        <v>4</v>
      </c>
      <c r="K328" s="14">
        <f t="shared" si="25"/>
        <v>10.048</v>
      </c>
    </row>
    <row r="329" spans="1:11" ht="15.75">
      <c r="A329" s="26" t="s">
        <v>85</v>
      </c>
      <c r="B329" s="20"/>
      <c r="C329" s="31">
        <v>7.17</v>
      </c>
      <c r="D329" s="31">
        <v>2.4940000000000002</v>
      </c>
      <c r="E329" s="31">
        <v>10.199</v>
      </c>
      <c r="F329" s="31">
        <v>19.863</v>
      </c>
      <c r="I329" s="16">
        <f t="shared" si="23"/>
        <v>2023</v>
      </c>
      <c r="J329" s="16">
        <f t="shared" si="24"/>
        <v>4</v>
      </c>
      <c r="K329" s="14">
        <f t="shared" si="25"/>
        <v>10.199</v>
      </c>
    </row>
    <row r="330" spans="1:11" ht="15.75">
      <c r="A330" s="26" t="s">
        <v>85</v>
      </c>
      <c r="B330" s="20"/>
      <c r="C330" s="31">
        <v>8.5649999999999995</v>
      </c>
      <c r="D330" s="31">
        <v>3.4390000000000001</v>
      </c>
      <c r="E330" s="31">
        <v>10.867000000000001</v>
      </c>
      <c r="F330" s="31">
        <v>22.871000000000002</v>
      </c>
      <c r="I330" s="16">
        <f t="shared" si="23"/>
        <v>2023</v>
      </c>
      <c r="J330" s="16">
        <f t="shared" si="24"/>
        <v>4</v>
      </c>
      <c r="K330" s="14">
        <f t="shared" si="25"/>
        <v>10.867000000000001</v>
      </c>
    </row>
    <row r="331" spans="1:11" ht="15.75">
      <c r="A331" s="26" t="s">
        <v>85</v>
      </c>
      <c r="B331" s="20"/>
      <c r="C331" s="31">
        <v>6.8730000000000002</v>
      </c>
      <c r="D331" s="31">
        <v>3.4260000000000002</v>
      </c>
      <c r="E331" s="31">
        <v>9.6609999999999996</v>
      </c>
      <c r="F331" s="31">
        <v>19.96</v>
      </c>
      <c r="I331" s="16">
        <f t="shared" si="23"/>
        <v>2023</v>
      </c>
      <c r="J331" s="16">
        <f t="shared" si="24"/>
        <v>4</v>
      </c>
      <c r="K331" s="14">
        <f t="shared" si="25"/>
        <v>9.6609999999999996</v>
      </c>
    </row>
    <row r="332" spans="1:11" ht="15.75">
      <c r="A332" s="26" t="s">
        <v>86</v>
      </c>
      <c r="B332" s="20"/>
      <c r="C332" s="31">
        <v>6.7610000000000001</v>
      </c>
      <c r="D332" s="31">
        <v>2.976</v>
      </c>
      <c r="E332" s="31">
        <v>9.9559999999999995</v>
      </c>
      <c r="F332" s="31">
        <v>19.692999999999998</v>
      </c>
      <c r="I332" s="16">
        <f t="shared" si="23"/>
        <v>2023</v>
      </c>
      <c r="J332" s="16">
        <f t="shared" si="24"/>
        <v>5</v>
      </c>
      <c r="K332" s="14">
        <f t="shared" si="25"/>
        <v>9.9559999999999995</v>
      </c>
    </row>
    <row r="333" spans="1:11" ht="15.75">
      <c r="A333" s="26" t="s">
        <v>86</v>
      </c>
      <c r="B333" s="20"/>
      <c r="C333" s="31">
        <v>7.97</v>
      </c>
      <c r="D333" s="31">
        <v>3.379</v>
      </c>
      <c r="E333" s="31">
        <v>11.814</v>
      </c>
      <c r="F333" s="31">
        <v>23.163</v>
      </c>
      <c r="I333" s="16">
        <f t="shared" si="23"/>
        <v>2023</v>
      </c>
      <c r="J333" s="16">
        <f t="shared" si="24"/>
        <v>5</v>
      </c>
      <c r="K333" s="14">
        <f t="shared" si="25"/>
        <v>11.814</v>
      </c>
    </row>
    <row r="334" spans="1:11" ht="15.75">
      <c r="A334" s="26" t="s">
        <v>86</v>
      </c>
      <c r="B334" s="20"/>
      <c r="C334" s="31">
        <v>6.8840000000000003</v>
      </c>
      <c r="D334" s="31">
        <v>4.5590000000000002</v>
      </c>
      <c r="E334" s="31">
        <v>13.457000000000001</v>
      </c>
      <c r="F334" s="31">
        <v>24.900000000000002</v>
      </c>
      <c r="I334" s="16">
        <f t="shared" si="23"/>
        <v>2023</v>
      </c>
      <c r="J334" s="16">
        <f t="shared" si="24"/>
        <v>5</v>
      </c>
      <c r="K334" s="14">
        <f t="shared" si="25"/>
        <v>13.457000000000001</v>
      </c>
    </row>
    <row r="335" spans="1:11" ht="15.75">
      <c r="A335" s="26" t="s">
        <v>86</v>
      </c>
      <c r="B335" s="20"/>
      <c r="C335" s="31">
        <v>6.9669999999999996</v>
      </c>
      <c r="D335" s="31">
        <v>4.7290000000000001</v>
      </c>
      <c r="E335" s="31">
        <v>11.154999999999999</v>
      </c>
      <c r="F335" s="31">
        <v>22.850999999999999</v>
      </c>
      <c r="I335" s="16">
        <f t="shared" si="23"/>
        <v>2023</v>
      </c>
      <c r="J335" s="16">
        <f t="shared" si="24"/>
        <v>5</v>
      </c>
      <c r="K335" s="14">
        <f t="shared" si="25"/>
        <v>11.154999999999999</v>
      </c>
    </row>
    <row r="336" spans="1:11" ht="15.75">
      <c r="A336" s="26" t="s">
        <v>86</v>
      </c>
      <c r="B336" s="20"/>
      <c r="C336" s="31">
        <v>7.2910000000000004</v>
      </c>
      <c r="D336" s="31">
        <v>3.9279999999999999</v>
      </c>
      <c r="E336" s="31">
        <v>11.999000000000001</v>
      </c>
      <c r="F336" s="31">
        <v>23.218000000000004</v>
      </c>
      <c r="I336" s="16">
        <f t="shared" si="23"/>
        <v>2023</v>
      </c>
      <c r="J336" s="16">
        <f t="shared" si="24"/>
        <v>5</v>
      </c>
      <c r="K336" s="14">
        <f t="shared" si="25"/>
        <v>11.999000000000001</v>
      </c>
    </row>
    <row r="337" spans="1:11" ht="15.75">
      <c r="A337" s="26" t="s">
        <v>87</v>
      </c>
      <c r="B337" s="20"/>
      <c r="C337" s="31">
        <v>7.8780000000000001</v>
      </c>
      <c r="D337" s="31">
        <v>4.3550000000000004</v>
      </c>
      <c r="E337" s="31">
        <v>12.09</v>
      </c>
      <c r="F337" s="31">
        <v>24.323</v>
      </c>
      <c r="I337" s="16">
        <f t="shared" si="23"/>
        <v>2023</v>
      </c>
      <c r="J337" s="16">
        <f t="shared" si="24"/>
        <v>6</v>
      </c>
      <c r="K337" s="14">
        <f t="shared" si="25"/>
        <v>12.09</v>
      </c>
    </row>
    <row r="338" spans="1:11" ht="15.75">
      <c r="A338" s="26" t="s">
        <v>87</v>
      </c>
      <c r="B338" s="20"/>
      <c r="C338" s="31">
        <v>6.6269999999999998</v>
      </c>
      <c r="D338" s="31">
        <v>3.5680000000000001</v>
      </c>
      <c r="E338" s="31">
        <v>9.3710000000000004</v>
      </c>
      <c r="F338" s="31">
        <v>19.566000000000003</v>
      </c>
      <c r="I338" s="16">
        <f t="shared" si="23"/>
        <v>2023</v>
      </c>
      <c r="J338" s="16">
        <f t="shared" si="24"/>
        <v>6</v>
      </c>
      <c r="K338" s="14">
        <f t="shared" si="25"/>
        <v>9.3710000000000004</v>
      </c>
    </row>
    <row r="339" spans="1:11" ht="15.75">
      <c r="A339" s="26" t="s">
        <v>87</v>
      </c>
      <c r="B339" s="20"/>
      <c r="C339" s="31">
        <v>7.4290000000000003</v>
      </c>
      <c r="D339" s="31">
        <v>4.5960000000000001</v>
      </c>
      <c r="E339" s="31">
        <v>9.8130000000000006</v>
      </c>
      <c r="F339" s="31">
        <v>21.838000000000001</v>
      </c>
      <c r="I339" s="16">
        <f t="shared" si="23"/>
        <v>2023</v>
      </c>
      <c r="J339" s="16">
        <f t="shared" si="24"/>
        <v>6</v>
      </c>
      <c r="K339" s="14">
        <f t="shared" si="25"/>
        <v>9.8130000000000006</v>
      </c>
    </row>
    <row r="340" spans="1:11" ht="15.75">
      <c r="A340" s="26" t="s">
        <v>87</v>
      </c>
      <c r="B340" s="20"/>
      <c r="C340" s="31">
        <v>7.0979999999999999</v>
      </c>
      <c r="D340" s="31">
        <v>3.4940000000000002</v>
      </c>
      <c r="E340" s="31">
        <v>10.085000000000001</v>
      </c>
      <c r="F340" s="31">
        <v>20.677</v>
      </c>
      <c r="I340" s="16">
        <f t="shared" si="23"/>
        <v>2023</v>
      </c>
      <c r="J340" s="16">
        <f t="shared" si="24"/>
        <v>6</v>
      </c>
      <c r="K340" s="14">
        <f t="shared" si="25"/>
        <v>10.085000000000001</v>
      </c>
    </row>
    <row r="341" spans="1:11" ht="15.75">
      <c r="A341" s="26" t="s">
        <v>88</v>
      </c>
      <c r="B341" s="20"/>
      <c r="C341" s="31">
        <v>6.2309999999999999</v>
      </c>
      <c r="D341" s="31">
        <v>3.5590000000000002</v>
      </c>
      <c r="E341" s="31">
        <v>10.398999999999999</v>
      </c>
      <c r="F341" s="31">
        <v>20.189</v>
      </c>
      <c r="I341" s="16">
        <f t="shared" si="23"/>
        <v>2023</v>
      </c>
      <c r="J341" s="16">
        <f t="shared" si="24"/>
        <v>7</v>
      </c>
      <c r="K341" s="14">
        <f t="shared" si="25"/>
        <v>10.398999999999999</v>
      </c>
    </row>
    <row r="342" spans="1:11" ht="15.75">
      <c r="A342" s="26" t="s">
        <v>88</v>
      </c>
      <c r="B342" s="20"/>
      <c r="C342" s="31">
        <v>7.6639999999999997</v>
      </c>
      <c r="D342" s="31">
        <v>3.2170000000000001</v>
      </c>
      <c r="E342" s="31">
        <v>9.3539999999999992</v>
      </c>
      <c r="F342" s="31">
        <v>20.234999999999999</v>
      </c>
      <c r="I342" s="16">
        <f t="shared" si="23"/>
        <v>2023</v>
      </c>
      <c r="J342" s="16">
        <f t="shared" si="24"/>
        <v>7</v>
      </c>
      <c r="K342" s="14">
        <f t="shared" si="25"/>
        <v>9.3539999999999992</v>
      </c>
    </row>
    <row r="343" spans="1:11" ht="15.75">
      <c r="A343" s="26" t="s">
        <v>88</v>
      </c>
      <c r="B343" s="20"/>
      <c r="C343" s="31">
        <v>6.1669999999999998</v>
      </c>
      <c r="D343" s="31">
        <v>2.83</v>
      </c>
      <c r="E343" s="31">
        <v>7.8460000000000001</v>
      </c>
      <c r="F343" s="31">
        <v>16.843</v>
      </c>
      <c r="I343" s="16">
        <f t="shared" si="23"/>
        <v>2023</v>
      </c>
      <c r="J343" s="16">
        <f t="shared" si="24"/>
        <v>7</v>
      </c>
      <c r="K343" s="14">
        <f t="shared" si="25"/>
        <v>7.8460000000000001</v>
      </c>
    </row>
    <row r="344" spans="1:11" ht="15.75">
      <c r="A344" s="26" t="s">
        <v>88</v>
      </c>
      <c r="B344" s="20"/>
      <c r="C344" s="31">
        <v>6.2329999999999997</v>
      </c>
      <c r="D344" s="31">
        <v>2.8109999999999999</v>
      </c>
      <c r="E344" s="31">
        <v>9.7230000000000008</v>
      </c>
      <c r="F344" s="31">
        <v>18.767000000000003</v>
      </c>
      <c r="I344" s="16">
        <f t="shared" si="23"/>
        <v>2023</v>
      </c>
      <c r="J344" s="16">
        <f t="shared" si="24"/>
        <v>7</v>
      </c>
      <c r="K344" s="14">
        <f t="shared" si="25"/>
        <v>9.7230000000000008</v>
      </c>
    </row>
    <row r="345" spans="1:11" ht="15.75">
      <c r="A345" s="26" t="s">
        <v>88</v>
      </c>
      <c r="B345" s="20"/>
      <c r="C345" s="31">
        <v>7.5819999999999999</v>
      </c>
      <c r="D345" s="31">
        <v>2.645</v>
      </c>
      <c r="E345" s="31">
        <v>9.4930000000000003</v>
      </c>
      <c r="F345" s="31">
        <v>19.72</v>
      </c>
      <c r="I345" s="16">
        <f t="shared" si="23"/>
        <v>2023</v>
      </c>
      <c r="J345" s="16">
        <f t="shared" si="24"/>
        <v>7</v>
      </c>
      <c r="K345" s="14">
        <f t="shared" si="25"/>
        <v>9.4930000000000003</v>
      </c>
    </row>
    <row r="346" spans="1:11" ht="15.75">
      <c r="A346" s="26" t="s">
        <v>89</v>
      </c>
      <c r="B346" s="20"/>
      <c r="C346" s="31">
        <v>7.6420000000000003</v>
      </c>
      <c r="D346" s="31">
        <v>2.1989999999999998</v>
      </c>
      <c r="E346" s="31">
        <v>8.6750000000000007</v>
      </c>
      <c r="F346" s="31">
        <v>18.516000000000002</v>
      </c>
      <c r="I346" s="16">
        <f t="shared" si="23"/>
        <v>2023</v>
      </c>
      <c r="J346" s="16">
        <f t="shared" si="24"/>
        <v>8</v>
      </c>
      <c r="K346" s="14">
        <f t="shared" si="25"/>
        <v>8.6750000000000007</v>
      </c>
    </row>
    <row r="347" spans="1:11" ht="15.75">
      <c r="A347" s="26" t="s">
        <v>89</v>
      </c>
      <c r="B347" s="20"/>
      <c r="C347" s="31">
        <v>7.6289999999999996</v>
      </c>
      <c r="D347" s="31">
        <v>2.423</v>
      </c>
      <c r="E347" s="31">
        <v>8.7859999999999996</v>
      </c>
      <c r="F347" s="31">
        <v>18.838000000000001</v>
      </c>
      <c r="I347" s="16">
        <f t="shared" si="23"/>
        <v>2023</v>
      </c>
      <c r="J347" s="16">
        <f t="shared" si="24"/>
        <v>8</v>
      </c>
      <c r="K347" s="14">
        <f t="shared" si="25"/>
        <v>8.7859999999999996</v>
      </c>
    </row>
    <row r="348" spans="1:11" ht="15.75">
      <c r="A348" s="26" t="s">
        <v>89</v>
      </c>
      <c r="B348" s="20"/>
      <c r="C348" s="31">
        <v>6.36</v>
      </c>
      <c r="D348" s="31">
        <v>1.946</v>
      </c>
      <c r="E348" s="31">
        <v>9.2949999999999999</v>
      </c>
      <c r="F348" s="31">
        <v>17.600999999999999</v>
      </c>
      <c r="I348" s="16">
        <f t="shared" si="23"/>
        <v>2023</v>
      </c>
      <c r="J348" s="16">
        <f t="shared" si="24"/>
        <v>8</v>
      </c>
      <c r="K348" s="14">
        <f t="shared" si="25"/>
        <v>9.2949999999999999</v>
      </c>
    </row>
    <row r="349" spans="1:11" ht="15.75">
      <c r="A349" s="26" t="s">
        <v>89</v>
      </c>
      <c r="B349" s="20"/>
      <c r="C349" s="31">
        <v>5.5149999999999997</v>
      </c>
      <c r="D349" s="31">
        <v>2.012</v>
      </c>
      <c r="E349" s="31">
        <v>9.7949999999999999</v>
      </c>
      <c r="F349" s="31">
        <v>17.321999999999999</v>
      </c>
      <c r="I349" s="16">
        <f t="shared" si="23"/>
        <v>2023</v>
      </c>
      <c r="J349" s="16">
        <f t="shared" si="24"/>
        <v>8</v>
      </c>
      <c r="K349" s="14">
        <f t="shared" si="25"/>
        <v>9.7949999999999999</v>
      </c>
    </row>
    <row r="350" spans="1:11" ht="15.75">
      <c r="A350" s="26" t="s">
        <v>90</v>
      </c>
      <c r="B350" s="20"/>
      <c r="C350" s="31">
        <v>5.9550000000000001</v>
      </c>
      <c r="D350" s="31">
        <v>1.4359999999999999</v>
      </c>
      <c r="E350" s="31">
        <v>8.609</v>
      </c>
      <c r="F350" s="31">
        <v>16</v>
      </c>
      <c r="I350" s="16">
        <f t="shared" si="23"/>
        <v>2023</v>
      </c>
      <c r="J350" s="16">
        <f t="shared" si="24"/>
        <v>9</v>
      </c>
      <c r="K350" s="14">
        <f t="shared" si="25"/>
        <v>8.609</v>
      </c>
    </row>
    <row r="351" spans="1:11" ht="15.75">
      <c r="A351" s="26" t="s">
        <v>90</v>
      </c>
      <c r="B351" s="20"/>
      <c r="C351" s="31">
        <v>5.8259999999999996</v>
      </c>
      <c r="D351" s="31">
        <v>1.8009999999999999</v>
      </c>
      <c r="E351" s="31">
        <v>9.09</v>
      </c>
      <c r="F351" s="31">
        <v>16.716999999999999</v>
      </c>
      <c r="I351" s="16">
        <f t="shared" si="23"/>
        <v>2023</v>
      </c>
      <c r="J351" s="16">
        <f t="shared" si="24"/>
        <v>9</v>
      </c>
      <c r="K351" s="14">
        <f t="shared" si="25"/>
        <v>9.09</v>
      </c>
    </row>
    <row r="352" spans="1:11" ht="15.75">
      <c r="A352" s="26" t="s">
        <v>90</v>
      </c>
      <c r="B352" s="20"/>
      <c r="C352" s="31">
        <v>6.1829999999999998</v>
      </c>
      <c r="D352" s="31">
        <v>1.966</v>
      </c>
      <c r="E352" s="31">
        <v>10.191000000000001</v>
      </c>
      <c r="F352" s="31">
        <v>18.34</v>
      </c>
      <c r="I352" s="16">
        <f t="shared" si="23"/>
        <v>2023</v>
      </c>
      <c r="J352" s="16">
        <f t="shared" si="24"/>
        <v>9</v>
      </c>
      <c r="K352" s="14">
        <f t="shared" si="25"/>
        <v>10.191000000000001</v>
      </c>
    </row>
    <row r="353" spans="1:11" ht="15.75">
      <c r="A353" s="26" t="s">
        <v>90</v>
      </c>
      <c r="B353" s="20"/>
      <c r="C353" s="31">
        <v>4.0209999999999999</v>
      </c>
      <c r="D353" s="31">
        <v>2.2149999999999999</v>
      </c>
      <c r="E353" s="31">
        <v>10.186999999999999</v>
      </c>
      <c r="F353" s="31">
        <v>16.422999999999998</v>
      </c>
      <c r="I353" s="16">
        <f t="shared" si="23"/>
        <v>2023</v>
      </c>
      <c r="J353" s="16">
        <f t="shared" si="24"/>
        <v>9</v>
      </c>
      <c r="K353" s="14">
        <f t="shared" si="25"/>
        <v>10.186999999999999</v>
      </c>
    </row>
    <row r="354" spans="1:11" ht="15.75">
      <c r="A354" s="26" t="s">
        <v>91</v>
      </c>
      <c r="B354" s="20"/>
      <c r="C354" s="31">
        <v>4.5890000000000004</v>
      </c>
      <c r="D354" s="31">
        <v>2.331</v>
      </c>
      <c r="E354" s="31">
        <v>11.653</v>
      </c>
      <c r="F354" s="31">
        <v>18.573</v>
      </c>
      <c r="I354" s="16">
        <f t="shared" si="23"/>
        <v>2023</v>
      </c>
      <c r="J354" s="16">
        <f t="shared" si="24"/>
        <v>10</v>
      </c>
      <c r="K354" s="14">
        <f t="shared" si="25"/>
        <v>11.653</v>
      </c>
    </row>
    <row r="355" spans="1:11" ht="15.75">
      <c r="A355" s="26" t="s">
        <v>91</v>
      </c>
      <c r="B355" s="20"/>
      <c r="C355" s="31">
        <v>5.8250000000000002</v>
      </c>
      <c r="D355" s="31">
        <v>2.4940000000000002</v>
      </c>
      <c r="E355" s="31">
        <v>11.446999999999999</v>
      </c>
      <c r="F355" s="31">
        <v>19.765999999999998</v>
      </c>
      <c r="I355" s="16">
        <f t="shared" si="23"/>
        <v>2023</v>
      </c>
      <c r="J355" s="16">
        <f t="shared" si="24"/>
        <v>10</v>
      </c>
      <c r="K355" s="14">
        <f t="shared" si="25"/>
        <v>11.446999999999999</v>
      </c>
    </row>
    <row r="356" spans="1:11" ht="15.75">
      <c r="A356" s="26" t="s">
        <v>91</v>
      </c>
      <c r="B356" s="20"/>
      <c r="C356" s="31">
        <v>5.4669999999999996</v>
      </c>
      <c r="D356" s="31">
        <v>1.631</v>
      </c>
      <c r="E356" s="31">
        <v>11.411</v>
      </c>
      <c r="F356" s="31">
        <v>18.509</v>
      </c>
      <c r="I356" s="16">
        <f t="shared" si="23"/>
        <v>2023</v>
      </c>
      <c r="J356" s="16">
        <f t="shared" si="24"/>
        <v>10</v>
      </c>
      <c r="K356" s="14">
        <f t="shared" si="25"/>
        <v>11.411</v>
      </c>
    </row>
    <row r="357" spans="1:11" ht="15.75">
      <c r="A357" s="26" t="s">
        <v>91</v>
      </c>
      <c r="B357" s="20"/>
      <c r="C357" s="31">
        <v>5.8259999999999996</v>
      </c>
      <c r="D357" s="31">
        <v>2.1389999999999998</v>
      </c>
      <c r="E357" s="31">
        <v>8.8450000000000006</v>
      </c>
      <c r="F357" s="31">
        <v>16.810000000000002</v>
      </c>
      <c r="I357" s="16">
        <f t="shared" si="23"/>
        <v>2023</v>
      </c>
      <c r="J357" s="16">
        <f t="shared" si="24"/>
        <v>10</v>
      </c>
      <c r="K357" s="14">
        <f t="shared" si="25"/>
        <v>8.8450000000000006</v>
      </c>
    </row>
    <row r="358" spans="1:11" ht="15.75">
      <c r="A358" s="26" t="s">
        <v>91</v>
      </c>
      <c r="B358" s="20"/>
      <c r="C358" s="31">
        <v>4.234</v>
      </c>
      <c r="D358" s="31">
        <v>1.7909999999999999</v>
      </c>
      <c r="E358" s="31">
        <v>11.023</v>
      </c>
      <c r="F358" s="31">
        <v>17.048000000000002</v>
      </c>
      <c r="I358" s="16">
        <f t="shared" si="23"/>
        <v>2023</v>
      </c>
      <c r="J358" s="16">
        <f t="shared" si="24"/>
        <v>10</v>
      </c>
      <c r="K358" s="14">
        <f t="shared" si="25"/>
        <v>11.023</v>
      </c>
    </row>
    <row r="359" spans="1:11" ht="15.75">
      <c r="A359" s="26" t="s">
        <v>92</v>
      </c>
      <c r="B359" s="20"/>
      <c r="C359" s="31">
        <v>4.4989999999999997</v>
      </c>
      <c r="D359" s="31">
        <v>1.786</v>
      </c>
      <c r="E359" s="31">
        <v>11.587999999999999</v>
      </c>
      <c r="F359" s="31">
        <v>17.872999999999998</v>
      </c>
      <c r="I359" s="16">
        <f t="shared" si="23"/>
        <v>2023</v>
      </c>
      <c r="J359" s="16">
        <f t="shared" si="24"/>
        <v>11</v>
      </c>
      <c r="K359" s="14">
        <f t="shared" si="25"/>
        <v>11.587999999999999</v>
      </c>
    </row>
    <row r="360" spans="1:11" ht="15.75">
      <c r="A360" s="26" t="s">
        <v>92</v>
      </c>
      <c r="B360" s="20"/>
      <c r="C360" s="31">
        <v>5.3959999999999999</v>
      </c>
      <c r="D360" s="31">
        <v>2.0670000000000002</v>
      </c>
      <c r="E360" s="31">
        <v>9.4559999999999995</v>
      </c>
      <c r="F360" s="31">
        <v>16.919</v>
      </c>
      <c r="I360" s="16">
        <f t="shared" si="23"/>
        <v>2023</v>
      </c>
      <c r="J360" s="16">
        <f t="shared" si="24"/>
        <v>11</v>
      </c>
      <c r="K360" s="14">
        <f t="shared" si="25"/>
        <v>9.4559999999999995</v>
      </c>
    </row>
    <row r="361" spans="1:11" ht="15.75">
      <c r="A361" s="26" t="s">
        <v>92</v>
      </c>
      <c r="B361" s="20"/>
      <c r="C361" s="31">
        <v>5.48</v>
      </c>
      <c r="D361" s="31">
        <v>2.165</v>
      </c>
      <c r="E361" s="31">
        <v>11.222</v>
      </c>
      <c r="F361" s="31">
        <v>18.867000000000001</v>
      </c>
      <c r="I361" s="16">
        <f t="shared" si="23"/>
        <v>2023</v>
      </c>
      <c r="J361" s="16">
        <f t="shared" si="24"/>
        <v>11</v>
      </c>
      <c r="K361" s="14">
        <f t="shared" si="25"/>
        <v>11.222</v>
      </c>
    </row>
    <row r="362" spans="1:11" ht="15.75">
      <c r="A362" s="26" t="s">
        <v>92</v>
      </c>
      <c r="B362" s="20"/>
      <c r="C362" s="31">
        <v>5.2370000000000001</v>
      </c>
      <c r="D362" s="31">
        <v>2.6560000000000001</v>
      </c>
      <c r="E362" s="31">
        <v>9.5129999999999999</v>
      </c>
      <c r="F362" s="31">
        <v>17.405999999999999</v>
      </c>
      <c r="I362" s="16">
        <f t="shared" si="23"/>
        <v>2023</v>
      </c>
      <c r="J362" s="16">
        <f t="shared" si="24"/>
        <v>11</v>
      </c>
      <c r="K362" s="14">
        <f t="shared" si="25"/>
        <v>9.5129999999999999</v>
      </c>
    </row>
    <row r="363" spans="1:11" ht="15.75">
      <c r="A363" s="26" t="s">
        <v>93</v>
      </c>
      <c r="B363" s="20"/>
      <c r="C363" s="31">
        <v>4.7789999999999999</v>
      </c>
      <c r="D363" s="31">
        <v>3.1970000000000001</v>
      </c>
      <c r="E363" s="31">
        <v>10.686999999999999</v>
      </c>
      <c r="F363" s="31">
        <v>18.663</v>
      </c>
      <c r="I363" s="16">
        <f t="shared" si="23"/>
        <v>2023</v>
      </c>
      <c r="J363" s="16">
        <f t="shared" si="24"/>
        <v>12</v>
      </c>
      <c r="K363" s="14">
        <f t="shared" si="25"/>
        <v>10.686999999999999</v>
      </c>
    </row>
    <row r="364" spans="1:11" ht="15.75">
      <c r="A364" s="26" t="s">
        <v>93</v>
      </c>
      <c r="B364" s="20"/>
      <c r="C364" s="31">
        <v>4.298</v>
      </c>
      <c r="D364" s="31">
        <v>3.0390000000000001</v>
      </c>
      <c r="E364" s="31">
        <v>9.4339999999999993</v>
      </c>
      <c r="F364" s="31">
        <v>16.771000000000001</v>
      </c>
      <c r="I364" s="16">
        <f t="shared" si="23"/>
        <v>2023</v>
      </c>
      <c r="J364" s="16">
        <f t="shared" si="24"/>
        <v>12</v>
      </c>
      <c r="K364" s="14">
        <f t="shared" si="25"/>
        <v>9.4339999999999993</v>
      </c>
    </row>
    <row r="365" spans="1:11" ht="15.75">
      <c r="A365" s="26" t="s">
        <v>93</v>
      </c>
      <c r="B365" s="20"/>
      <c r="C365" s="31">
        <v>5.0819999999999999</v>
      </c>
      <c r="D365" s="31">
        <v>2.407</v>
      </c>
      <c r="E365" s="31">
        <v>11.285</v>
      </c>
      <c r="F365" s="31">
        <v>18.774000000000001</v>
      </c>
      <c r="I365" s="16">
        <f t="shared" si="23"/>
        <v>2023</v>
      </c>
      <c r="J365" s="16">
        <f t="shared" si="24"/>
        <v>12</v>
      </c>
      <c r="K365" s="14">
        <f t="shared" si="25"/>
        <v>11.285</v>
      </c>
    </row>
    <row r="366" spans="1:11" ht="15.75">
      <c r="A366" s="26" t="s">
        <v>93</v>
      </c>
      <c r="B366" s="20"/>
      <c r="C366" s="31">
        <v>4.6870000000000003</v>
      </c>
      <c r="D366" s="31">
        <v>2.5059999999999998</v>
      </c>
      <c r="E366" s="31">
        <v>10.143000000000001</v>
      </c>
      <c r="F366" s="31">
        <v>17.335999999999999</v>
      </c>
      <c r="I366" s="16">
        <f t="shared" si="23"/>
        <v>2023</v>
      </c>
      <c r="J366" s="16">
        <f t="shared" si="24"/>
        <v>12</v>
      </c>
      <c r="K366" s="14">
        <f t="shared" si="25"/>
        <v>10.143000000000001</v>
      </c>
    </row>
    <row r="367" spans="1:11" ht="15.75">
      <c r="A367" s="26" t="s">
        <v>94</v>
      </c>
      <c r="B367" s="20"/>
      <c r="C367" s="31">
        <v>7.2640000000000002</v>
      </c>
      <c r="D367" s="31">
        <v>1.9870000000000001</v>
      </c>
      <c r="E367" s="31">
        <v>9.9529999999999994</v>
      </c>
      <c r="F367" s="31">
        <v>19.204000000000001</v>
      </c>
      <c r="I367" s="16">
        <f t="shared" si="23"/>
        <v>2024</v>
      </c>
      <c r="J367" s="16">
        <f t="shared" si="24"/>
        <v>1</v>
      </c>
      <c r="K367" s="14">
        <f t="shared" si="25"/>
        <v>9.9529999999999994</v>
      </c>
    </row>
    <row r="368" spans="1:11" ht="15.75">
      <c r="A368" s="26" t="s">
        <v>94</v>
      </c>
      <c r="B368" s="20"/>
      <c r="C368" s="31">
        <v>6.8310000000000004</v>
      </c>
      <c r="D368" s="31">
        <v>2.7970000000000002</v>
      </c>
      <c r="E368" s="31">
        <v>8.61</v>
      </c>
      <c r="F368" s="31">
        <v>18.238</v>
      </c>
      <c r="I368" s="16">
        <f t="shared" si="23"/>
        <v>2024</v>
      </c>
      <c r="J368" s="16">
        <f t="shared" si="24"/>
        <v>1</v>
      </c>
      <c r="K368" s="14">
        <f t="shared" si="25"/>
        <v>8.61</v>
      </c>
    </row>
    <row r="369" spans="1:11" ht="15.75">
      <c r="A369" s="26" t="s">
        <v>94</v>
      </c>
      <c r="B369" s="20"/>
      <c r="C369" s="31">
        <v>6.0389999999999997</v>
      </c>
      <c r="D369" s="31">
        <v>2.581</v>
      </c>
      <c r="E369" s="31">
        <v>9.3930000000000007</v>
      </c>
      <c r="F369" s="31">
        <v>18.012999999999998</v>
      </c>
      <c r="I369" s="16">
        <f t="shared" si="23"/>
        <v>2024</v>
      </c>
      <c r="J369" s="16">
        <f t="shared" si="24"/>
        <v>1</v>
      </c>
      <c r="K369" s="14">
        <f t="shared" si="25"/>
        <v>9.3930000000000007</v>
      </c>
    </row>
    <row r="370" spans="1:11" ht="15.75">
      <c r="A370" s="26" t="s">
        <v>94</v>
      </c>
      <c r="B370" s="20"/>
      <c r="C370" s="31">
        <v>6.702</v>
      </c>
      <c r="D370" s="31">
        <v>2.7149999999999999</v>
      </c>
      <c r="E370" s="31">
        <v>9.1120000000000001</v>
      </c>
      <c r="F370" s="31">
        <v>18.529</v>
      </c>
      <c r="I370" s="16">
        <f t="shared" si="23"/>
        <v>2024</v>
      </c>
      <c r="J370" s="16">
        <f t="shared" si="24"/>
        <v>1</v>
      </c>
      <c r="K370" s="14">
        <f t="shared" si="25"/>
        <v>9.1120000000000001</v>
      </c>
    </row>
    <row r="371" spans="1:11" ht="15.75">
      <c r="A371" s="26" t="s">
        <v>94</v>
      </c>
      <c r="B371" s="20"/>
      <c r="C371" s="31">
        <v>6.6619999999999999</v>
      </c>
      <c r="D371" s="31">
        <v>2.157</v>
      </c>
      <c r="E371" s="31">
        <v>8.8840000000000003</v>
      </c>
      <c r="F371" s="31">
        <v>17.702999999999999</v>
      </c>
      <c r="I371" s="16">
        <f t="shared" si="23"/>
        <v>2024</v>
      </c>
      <c r="J371" s="16">
        <f t="shared" si="24"/>
        <v>1</v>
      </c>
      <c r="K371" s="14">
        <f t="shared" si="25"/>
        <v>8.8840000000000003</v>
      </c>
    </row>
    <row r="372" spans="1:11" ht="15.75">
      <c r="A372" s="26" t="s">
        <v>95</v>
      </c>
      <c r="B372" s="20"/>
      <c r="C372" s="31">
        <v>6.6260000000000003</v>
      </c>
      <c r="D372" s="31">
        <v>2.5390000000000001</v>
      </c>
      <c r="E372" s="31">
        <v>9.59</v>
      </c>
      <c r="F372" s="31">
        <v>18.755000000000003</v>
      </c>
      <c r="I372" s="16">
        <f t="shared" si="23"/>
        <v>2024</v>
      </c>
      <c r="J372" s="16">
        <f t="shared" si="24"/>
        <v>2</v>
      </c>
      <c r="K372" s="14">
        <f t="shared" si="25"/>
        <v>9.59</v>
      </c>
    </row>
    <row r="373" spans="1:11" ht="15.75">
      <c r="A373" s="26" t="s">
        <v>95</v>
      </c>
      <c r="B373" s="20"/>
      <c r="C373" s="31">
        <v>6.9320000000000004</v>
      </c>
      <c r="D373" s="31">
        <v>2.8679999999999999</v>
      </c>
      <c r="E373" s="31">
        <v>9.3520000000000003</v>
      </c>
      <c r="F373" s="31">
        <v>19.152000000000001</v>
      </c>
      <c r="I373" s="16">
        <f t="shared" si="23"/>
        <v>2024</v>
      </c>
      <c r="J373" s="16">
        <f t="shared" si="24"/>
        <v>2</v>
      </c>
      <c r="K373" s="14">
        <f t="shared" si="25"/>
        <v>9.3520000000000003</v>
      </c>
    </row>
    <row r="374" spans="1:11" ht="15.75">
      <c r="A374" s="26" t="s">
        <v>95</v>
      </c>
      <c r="B374" s="20"/>
      <c r="C374" s="31">
        <v>6.2930000000000001</v>
      </c>
      <c r="D374" s="31">
        <v>2.0499999999999998</v>
      </c>
      <c r="E374" s="31">
        <v>8.3049999999999997</v>
      </c>
      <c r="F374" s="31">
        <v>16.648</v>
      </c>
      <c r="I374" s="16">
        <f t="shared" si="23"/>
        <v>2024</v>
      </c>
      <c r="J374" s="16">
        <f t="shared" si="24"/>
        <v>2</v>
      </c>
      <c r="K374" s="14">
        <f t="shared" si="25"/>
        <v>8.3049999999999997</v>
      </c>
    </row>
    <row r="375" spans="1:11" ht="15.75">
      <c r="A375" s="26" t="s">
        <v>95</v>
      </c>
      <c r="B375" s="20"/>
      <c r="C375" s="31">
        <v>7.7770000000000001</v>
      </c>
      <c r="D375" s="31">
        <v>1.641</v>
      </c>
      <c r="E375" s="31">
        <v>9.3160000000000007</v>
      </c>
      <c r="F375" s="31">
        <v>18.734000000000002</v>
      </c>
      <c r="I375" s="16">
        <f t="shared" si="23"/>
        <v>2024</v>
      </c>
      <c r="J375" s="16">
        <f t="shared" si="24"/>
        <v>2</v>
      </c>
      <c r="K375" s="14">
        <f t="shared" si="25"/>
        <v>9.3160000000000007</v>
      </c>
    </row>
    <row r="376" spans="1:11" ht="15.75">
      <c r="A376" s="26" t="s">
        <v>96</v>
      </c>
      <c r="B376" s="20"/>
      <c r="C376" s="31">
        <v>8.2899999999999991</v>
      </c>
      <c r="D376" s="31">
        <v>1.5429999999999999</v>
      </c>
      <c r="E376" s="31">
        <v>8.9730000000000008</v>
      </c>
      <c r="F376" s="31">
        <v>18.805999999999997</v>
      </c>
      <c r="I376" s="16">
        <f t="shared" si="23"/>
        <v>2024</v>
      </c>
      <c r="J376" s="16">
        <f t="shared" si="24"/>
        <v>3</v>
      </c>
      <c r="K376" s="14">
        <f t="shared" si="25"/>
        <v>8.9730000000000008</v>
      </c>
    </row>
    <row r="377" spans="1:11" ht="15.75">
      <c r="A377" s="26" t="s">
        <v>96</v>
      </c>
      <c r="B377" s="20"/>
      <c r="C377" s="31">
        <v>7.0830000000000002</v>
      </c>
      <c r="D377" s="31">
        <v>1.5</v>
      </c>
      <c r="E377" s="31">
        <v>9.6170000000000009</v>
      </c>
      <c r="F377" s="31">
        <v>18.200000000000003</v>
      </c>
      <c r="I377" s="16">
        <f t="shared" si="23"/>
        <v>2024</v>
      </c>
      <c r="J377" s="16">
        <f t="shared" si="24"/>
        <v>3</v>
      </c>
      <c r="K377" s="14">
        <f t="shared" si="25"/>
        <v>9.6170000000000009</v>
      </c>
    </row>
    <row r="378" spans="1:11" ht="15.75">
      <c r="A378" s="26" t="s">
        <v>96</v>
      </c>
      <c r="B378" s="20"/>
      <c r="C378" s="31">
        <v>7.53</v>
      </c>
      <c r="D378" s="31">
        <v>1.877</v>
      </c>
      <c r="E378" s="31">
        <v>10.641999999999999</v>
      </c>
      <c r="F378" s="31">
        <v>20.048999999999999</v>
      </c>
      <c r="I378" s="16">
        <f t="shared" si="23"/>
        <v>2024</v>
      </c>
      <c r="J378" s="16">
        <f t="shared" si="24"/>
        <v>3</v>
      </c>
      <c r="K378" s="14">
        <f t="shared" si="25"/>
        <v>10.641999999999999</v>
      </c>
    </row>
    <row r="379" spans="1:11" ht="15.75">
      <c r="A379" s="26" t="s">
        <v>96</v>
      </c>
      <c r="B379" s="20"/>
      <c r="C379" s="31">
        <v>7.7329999999999997</v>
      </c>
      <c r="D379" s="31">
        <v>2.081</v>
      </c>
      <c r="E379" s="31">
        <v>9.9710000000000001</v>
      </c>
      <c r="F379" s="31">
        <v>19.785</v>
      </c>
      <c r="I379" s="16">
        <f t="shared" si="23"/>
        <v>2024</v>
      </c>
      <c r="J379" s="16">
        <f t="shared" si="24"/>
        <v>3</v>
      </c>
      <c r="K379" s="14">
        <f t="shared" si="25"/>
        <v>9.9710000000000001</v>
      </c>
    </row>
    <row r="380" spans="1:11" ht="15.75">
      <c r="A380" s="26" t="s">
        <v>97</v>
      </c>
      <c r="B380" s="20"/>
      <c r="C380" s="31">
        <v>7.5640000000000001</v>
      </c>
      <c r="D380" s="31">
        <v>3.359</v>
      </c>
      <c r="E380" s="31">
        <v>9.3460000000000001</v>
      </c>
      <c r="F380" s="31">
        <v>20.268999999999998</v>
      </c>
      <c r="I380" s="16">
        <f t="shared" si="23"/>
        <v>2024</v>
      </c>
      <c r="J380" s="16">
        <f t="shared" si="24"/>
        <v>4</v>
      </c>
      <c r="K380" s="14">
        <f t="shared" si="25"/>
        <v>9.3460000000000001</v>
      </c>
    </row>
    <row r="381" spans="1:11" ht="15.75">
      <c r="A381" s="26" t="s">
        <v>97</v>
      </c>
      <c r="B381" s="20"/>
      <c r="C381" s="31">
        <v>7.8140000000000001</v>
      </c>
      <c r="D381" s="31">
        <v>4.0190000000000001</v>
      </c>
      <c r="E381" s="31">
        <v>8.7170000000000005</v>
      </c>
      <c r="F381" s="31">
        <v>20.55</v>
      </c>
      <c r="I381" s="16">
        <f t="shared" si="23"/>
        <v>2024</v>
      </c>
      <c r="J381" s="16">
        <f t="shared" si="24"/>
        <v>4</v>
      </c>
      <c r="K381" s="14">
        <f t="shared" si="25"/>
        <v>8.7170000000000005</v>
      </c>
    </row>
    <row r="382" spans="1:11" ht="15.75">
      <c r="A382" s="26" t="s">
        <v>97</v>
      </c>
      <c r="B382" s="20"/>
      <c r="C382" s="31">
        <v>7.53</v>
      </c>
      <c r="D382" s="31">
        <v>3.8420000000000001</v>
      </c>
      <c r="E382" s="31">
        <v>10.661</v>
      </c>
      <c r="F382" s="31">
        <v>22.033000000000001</v>
      </c>
      <c r="I382" s="16">
        <f t="shared" si="23"/>
        <v>2024</v>
      </c>
      <c r="J382" s="16">
        <f t="shared" si="24"/>
        <v>4</v>
      </c>
      <c r="K382" s="14">
        <f t="shared" si="25"/>
        <v>10.661</v>
      </c>
    </row>
    <row r="383" spans="1:11" ht="15.75">
      <c r="A383" s="26" t="s">
        <v>97</v>
      </c>
      <c r="B383" s="20"/>
      <c r="C383" s="31">
        <v>7.31</v>
      </c>
      <c r="D383" s="31">
        <v>3.5630000000000002</v>
      </c>
      <c r="E383" s="31">
        <v>10.766999999999999</v>
      </c>
      <c r="F383" s="31">
        <v>21.64</v>
      </c>
      <c r="I383" s="16">
        <f t="shared" si="23"/>
        <v>2024</v>
      </c>
      <c r="J383" s="16">
        <f t="shared" si="24"/>
        <v>4</v>
      </c>
      <c r="K383" s="14">
        <f t="shared" si="25"/>
        <v>10.766999999999999</v>
      </c>
    </row>
    <row r="384" spans="1:11" ht="15.75">
      <c r="A384" s="26" t="s">
        <v>97</v>
      </c>
      <c r="B384" s="20"/>
      <c r="C384" s="31">
        <v>7.4480000000000004</v>
      </c>
      <c r="D384" s="31">
        <v>3.4660000000000002</v>
      </c>
      <c r="E384" s="31">
        <v>9.8819999999999997</v>
      </c>
      <c r="F384" s="31">
        <v>20.795999999999999</v>
      </c>
      <c r="I384" s="16">
        <f t="shared" si="23"/>
        <v>2024</v>
      </c>
      <c r="J384" s="16">
        <f t="shared" si="24"/>
        <v>4</v>
      </c>
      <c r="K384" s="14">
        <f t="shared" si="25"/>
        <v>9.8819999999999997</v>
      </c>
    </row>
    <row r="385" spans="1:11" ht="15.75">
      <c r="A385" s="26" t="s">
        <v>98</v>
      </c>
      <c r="B385" s="20"/>
      <c r="C385" s="31">
        <v>7.524</v>
      </c>
      <c r="D385" s="31">
        <v>3.2410000000000001</v>
      </c>
      <c r="E385" s="31">
        <v>9.5050000000000008</v>
      </c>
      <c r="F385" s="31">
        <v>20.270000000000003</v>
      </c>
      <c r="I385" s="16">
        <f t="shared" si="23"/>
        <v>2024</v>
      </c>
      <c r="J385" s="16">
        <f t="shared" si="24"/>
        <v>5</v>
      </c>
      <c r="K385" s="14">
        <f t="shared" si="25"/>
        <v>9.5050000000000008</v>
      </c>
    </row>
    <row r="386" spans="1:11" ht="15.75">
      <c r="A386" s="26" t="s">
        <v>98</v>
      </c>
      <c r="B386" s="20"/>
      <c r="C386" s="31">
        <v>6.3739999999999997</v>
      </c>
      <c r="D386" s="31">
        <v>3.2040000000000002</v>
      </c>
      <c r="E386" s="31">
        <v>9.9629999999999992</v>
      </c>
      <c r="F386" s="31">
        <v>19.540999999999997</v>
      </c>
      <c r="I386" s="16">
        <f t="shared" si="23"/>
        <v>2024</v>
      </c>
      <c r="J386" s="16">
        <f t="shared" si="24"/>
        <v>5</v>
      </c>
      <c r="K386" s="14">
        <f t="shared" si="25"/>
        <v>9.9629999999999992</v>
      </c>
    </row>
    <row r="387" spans="1:11" ht="15.75">
      <c r="A387" s="26" t="s">
        <v>98</v>
      </c>
      <c r="B387" s="20"/>
      <c r="C387" s="31">
        <v>6.5590000000000002</v>
      </c>
      <c r="D387" s="31">
        <v>3.7050000000000001</v>
      </c>
      <c r="E387" s="31">
        <v>9.2409999999999997</v>
      </c>
      <c r="F387" s="31">
        <v>19.504999999999999</v>
      </c>
      <c r="I387" s="16">
        <f t="shared" si="23"/>
        <v>2024</v>
      </c>
      <c r="J387" s="16">
        <f t="shared" si="24"/>
        <v>5</v>
      </c>
      <c r="K387" s="14">
        <f t="shared" si="25"/>
        <v>9.2409999999999997</v>
      </c>
    </row>
    <row r="388" spans="1:11" ht="15.75">
      <c r="A388" s="26" t="s">
        <v>98</v>
      </c>
      <c r="B388" s="20"/>
      <c r="C388" s="31">
        <v>6.98</v>
      </c>
      <c r="D388" s="31">
        <v>3.2669999999999999</v>
      </c>
      <c r="E388" s="31">
        <v>10.116</v>
      </c>
      <c r="F388" s="31">
        <v>20.363</v>
      </c>
      <c r="I388" s="16">
        <f t="shared" si="23"/>
        <v>2024</v>
      </c>
      <c r="J388" s="16">
        <f t="shared" si="24"/>
        <v>5</v>
      </c>
      <c r="K388" s="14">
        <f t="shared" si="25"/>
        <v>10.116</v>
      </c>
    </row>
    <row r="389" spans="1:11" ht="15.75">
      <c r="A389" s="26" t="s">
        <v>99</v>
      </c>
      <c r="B389" s="20"/>
      <c r="C389" s="31">
        <v>7.1449999999999996</v>
      </c>
      <c r="D389" s="31">
        <v>3.7240000000000002</v>
      </c>
      <c r="E389" s="31">
        <v>10.704000000000001</v>
      </c>
      <c r="F389" s="31">
        <v>21.573</v>
      </c>
      <c r="I389" s="16">
        <f t="shared" ref="I389:I431" si="26">YEAR(A389)</f>
        <v>2024</v>
      </c>
      <c r="J389" s="16">
        <f t="shared" ref="J389:J431" si="27">MONTH(A389)</f>
        <v>6</v>
      </c>
      <c r="K389" s="14">
        <f t="shared" ref="K389:K431" si="28">E389</f>
        <v>10.704000000000001</v>
      </c>
    </row>
    <row r="390" spans="1:11" ht="15.75">
      <c r="A390" s="26" t="s">
        <v>99</v>
      </c>
      <c r="B390" s="20"/>
      <c r="C390" s="31">
        <v>7.1369999999999996</v>
      </c>
      <c r="D390" s="31">
        <v>3.5259999999999998</v>
      </c>
      <c r="E390" s="31">
        <v>10.068</v>
      </c>
      <c r="F390" s="31">
        <v>20.731000000000002</v>
      </c>
      <c r="I390" s="16">
        <f t="shared" si="26"/>
        <v>2024</v>
      </c>
      <c r="J390" s="16">
        <f t="shared" si="27"/>
        <v>6</v>
      </c>
      <c r="K390" s="14">
        <f t="shared" si="28"/>
        <v>10.068</v>
      </c>
    </row>
    <row r="391" spans="1:11" ht="15.75">
      <c r="A391" s="26" t="s">
        <v>99</v>
      </c>
      <c r="B391" s="20"/>
      <c r="C391" s="31">
        <v>5.7960000000000003</v>
      </c>
      <c r="D391" s="31">
        <v>3.0579999999999998</v>
      </c>
      <c r="E391" s="31">
        <v>8.7759999999999998</v>
      </c>
      <c r="F391" s="31">
        <v>17.63</v>
      </c>
      <c r="I391" s="16">
        <f t="shared" si="26"/>
        <v>2024</v>
      </c>
      <c r="J391" s="16">
        <f t="shared" si="27"/>
        <v>6</v>
      </c>
      <c r="K391" s="14">
        <f t="shared" si="28"/>
        <v>8.7759999999999998</v>
      </c>
    </row>
    <row r="392" spans="1:11" ht="15.75">
      <c r="A392" s="26" t="s">
        <v>99</v>
      </c>
      <c r="B392" s="20"/>
      <c r="C392" s="31">
        <v>5.9610000000000003</v>
      </c>
      <c r="D392" s="31">
        <v>2.58</v>
      </c>
      <c r="E392" s="31">
        <v>9.2710000000000008</v>
      </c>
      <c r="F392" s="31">
        <v>17.812000000000001</v>
      </c>
      <c r="I392" s="16">
        <f t="shared" si="26"/>
        <v>2024</v>
      </c>
      <c r="J392" s="16">
        <f t="shared" si="27"/>
        <v>6</v>
      </c>
      <c r="K392" s="14">
        <f t="shared" si="28"/>
        <v>9.2710000000000008</v>
      </c>
    </row>
    <row r="393" spans="1:11" ht="15.75">
      <c r="A393" s="26" t="s">
        <v>100</v>
      </c>
      <c r="B393" s="20"/>
      <c r="C393" s="31">
        <v>5.14</v>
      </c>
      <c r="D393" s="31">
        <v>2.6589999999999998</v>
      </c>
      <c r="E393" s="31">
        <v>8.7409999999999997</v>
      </c>
      <c r="F393" s="31">
        <v>16.54</v>
      </c>
      <c r="I393" s="16">
        <f t="shared" si="26"/>
        <v>2024</v>
      </c>
      <c r="J393" s="16">
        <f t="shared" si="27"/>
        <v>7</v>
      </c>
      <c r="K393" s="14">
        <f t="shared" si="28"/>
        <v>8.7409999999999997</v>
      </c>
    </row>
    <row r="394" spans="1:11" ht="15.75">
      <c r="A394" s="26" t="s">
        <v>100</v>
      </c>
      <c r="B394" s="20"/>
      <c r="C394" s="31">
        <v>5.7409999999999997</v>
      </c>
      <c r="D394" s="31">
        <v>3.1560000000000001</v>
      </c>
      <c r="E394" s="31">
        <v>9.4209999999999994</v>
      </c>
      <c r="F394" s="31">
        <v>18.317999999999998</v>
      </c>
      <c r="I394" s="16">
        <f t="shared" si="26"/>
        <v>2024</v>
      </c>
      <c r="J394" s="16">
        <f t="shared" si="27"/>
        <v>7</v>
      </c>
      <c r="K394" s="14">
        <f t="shared" si="28"/>
        <v>9.4209999999999994</v>
      </c>
    </row>
    <row r="395" spans="1:11" ht="15.75">
      <c r="A395" s="26" t="s">
        <v>100</v>
      </c>
      <c r="B395" s="20"/>
      <c r="C395" s="31">
        <v>6.8140000000000001</v>
      </c>
      <c r="D395" s="31">
        <v>3.2040000000000002</v>
      </c>
      <c r="E395" s="31">
        <v>10.003</v>
      </c>
      <c r="F395" s="31">
        <v>20.021000000000001</v>
      </c>
      <c r="I395" s="16">
        <f t="shared" si="26"/>
        <v>2024</v>
      </c>
      <c r="J395" s="16">
        <f t="shared" si="27"/>
        <v>7</v>
      </c>
      <c r="K395" s="14">
        <f t="shared" si="28"/>
        <v>10.003</v>
      </c>
    </row>
    <row r="396" spans="1:11" ht="15.75">
      <c r="A396" s="26" t="s">
        <v>100</v>
      </c>
      <c r="B396" s="20"/>
      <c r="C396" s="31">
        <v>6.2359999999999998</v>
      </c>
      <c r="D396" s="31">
        <v>2.7109999999999999</v>
      </c>
      <c r="E396" s="31">
        <v>9.4149999999999991</v>
      </c>
      <c r="F396" s="31">
        <v>18.361999999999998</v>
      </c>
      <c r="I396" s="16">
        <f t="shared" si="26"/>
        <v>2024</v>
      </c>
      <c r="J396" s="16">
        <f t="shared" si="27"/>
        <v>7</v>
      </c>
      <c r="K396" s="14">
        <f t="shared" si="28"/>
        <v>9.4149999999999991</v>
      </c>
    </row>
    <row r="397" spans="1:11" ht="15.75">
      <c r="A397" s="26" t="s">
        <v>100</v>
      </c>
      <c r="B397" s="20"/>
      <c r="C397" s="31">
        <v>6.2149999999999999</v>
      </c>
      <c r="D397" s="31">
        <v>1.8680000000000001</v>
      </c>
      <c r="E397" s="31">
        <v>9.702</v>
      </c>
      <c r="F397" s="31">
        <v>17.785</v>
      </c>
      <c r="I397" s="16">
        <f t="shared" si="26"/>
        <v>2024</v>
      </c>
      <c r="J397" s="16">
        <f t="shared" si="27"/>
        <v>7</v>
      </c>
      <c r="K397" s="14">
        <f t="shared" si="28"/>
        <v>9.702</v>
      </c>
    </row>
    <row r="398" spans="1:11" ht="15.75">
      <c r="A398" s="26" t="s">
        <v>101</v>
      </c>
      <c r="B398" s="20"/>
      <c r="C398" s="31">
        <v>5.7770000000000001</v>
      </c>
      <c r="D398" s="31">
        <v>1.6439999999999999</v>
      </c>
      <c r="E398" s="31">
        <v>9.3160000000000007</v>
      </c>
      <c r="F398" s="31">
        <v>16.737000000000002</v>
      </c>
      <c r="I398" s="16">
        <f t="shared" si="26"/>
        <v>2024</v>
      </c>
      <c r="J398" s="16">
        <f t="shared" si="27"/>
        <v>8</v>
      </c>
      <c r="K398" s="14">
        <f t="shared" si="28"/>
        <v>9.3160000000000007</v>
      </c>
    </row>
    <row r="399" spans="1:11" ht="15.75">
      <c r="A399" s="26" t="s">
        <v>101</v>
      </c>
      <c r="B399" s="20"/>
      <c r="C399" s="31">
        <v>6.1539999999999999</v>
      </c>
      <c r="D399" s="31">
        <v>1.792</v>
      </c>
      <c r="E399" s="31">
        <v>8.51</v>
      </c>
      <c r="F399" s="31">
        <v>16.456</v>
      </c>
      <c r="I399" s="16">
        <f t="shared" si="26"/>
        <v>2024</v>
      </c>
      <c r="J399" s="16">
        <f t="shared" si="27"/>
        <v>8</v>
      </c>
      <c r="K399" s="14">
        <f t="shared" si="28"/>
        <v>8.51</v>
      </c>
    </row>
    <row r="400" spans="1:11" ht="15.75">
      <c r="A400" s="26" t="s">
        <v>101</v>
      </c>
      <c r="B400" s="20"/>
      <c r="C400" s="31">
        <v>7.2809999999999997</v>
      </c>
      <c r="D400" s="31">
        <v>2.7930000000000001</v>
      </c>
      <c r="E400" s="31">
        <v>7.8019999999999996</v>
      </c>
      <c r="F400" s="31">
        <v>17.875999999999998</v>
      </c>
      <c r="I400" s="16">
        <f t="shared" si="26"/>
        <v>2024</v>
      </c>
      <c r="J400" s="16">
        <f t="shared" si="27"/>
        <v>8</v>
      </c>
      <c r="K400" s="14">
        <f t="shared" si="28"/>
        <v>7.8019999999999996</v>
      </c>
    </row>
    <row r="401" spans="1:11" ht="15.75">
      <c r="A401" s="26" t="s">
        <v>101</v>
      </c>
      <c r="B401" s="20"/>
      <c r="C401" s="31">
        <v>6.282</v>
      </c>
      <c r="D401" s="31">
        <v>2.5859999999999999</v>
      </c>
      <c r="E401" s="31">
        <v>8.9350000000000005</v>
      </c>
      <c r="F401" s="31">
        <v>17.803000000000001</v>
      </c>
      <c r="I401" s="16">
        <f t="shared" si="26"/>
        <v>2024</v>
      </c>
      <c r="J401" s="16">
        <f t="shared" si="27"/>
        <v>8</v>
      </c>
      <c r="K401" s="14">
        <f t="shared" si="28"/>
        <v>8.9350000000000005</v>
      </c>
    </row>
    <row r="402" spans="1:11" ht="15.75">
      <c r="A402" s="26" t="s">
        <v>102</v>
      </c>
      <c r="B402" s="20"/>
      <c r="C402" s="31">
        <v>6.5010000000000003</v>
      </c>
      <c r="D402" s="31">
        <v>2.3559999999999999</v>
      </c>
      <c r="E402" s="31">
        <v>8.0009999999999994</v>
      </c>
      <c r="F402" s="31">
        <v>16.857999999999997</v>
      </c>
      <c r="I402" s="16">
        <f t="shared" si="26"/>
        <v>2024</v>
      </c>
      <c r="J402" s="16">
        <f t="shared" si="27"/>
        <v>9</v>
      </c>
      <c r="K402" s="14">
        <f t="shared" si="28"/>
        <v>8.0009999999999994</v>
      </c>
    </row>
    <row r="403" spans="1:11" ht="15.75">
      <c r="A403" s="26" t="s">
        <v>102</v>
      </c>
      <c r="B403" s="20"/>
      <c r="C403" s="31">
        <v>5.569</v>
      </c>
      <c r="D403" s="31">
        <v>3.1459999999999999</v>
      </c>
      <c r="E403" s="31">
        <v>10.026999999999999</v>
      </c>
      <c r="F403" s="31">
        <v>18.741999999999997</v>
      </c>
      <c r="I403" s="16">
        <f t="shared" si="26"/>
        <v>2024</v>
      </c>
      <c r="J403" s="16">
        <f t="shared" si="27"/>
        <v>9</v>
      </c>
      <c r="K403" s="14">
        <f t="shared" si="28"/>
        <v>10.026999999999999</v>
      </c>
    </row>
    <row r="404" spans="1:11" ht="15.75">
      <c r="A404" s="26" t="s">
        <v>102</v>
      </c>
      <c r="B404" s="20"/>
      <c r="C404" s="31">
        <v>5.5650000000000004</v>
      </c>
      <c r="D404" s="31">
        <v>3.0459999999999998</v>
      </c>
      <c r="E404" s="31">
        <v>9.6560000000000006</v>
      </c>
      <c r="F404" s="31">
        <v>18.267000000000003</v>
      </c>
      <c r="I404" s="16">
        <f t="shared" si="26"/>
        <v>2024</v>
      </c>
      <c r="J404" s="16">
        <f t="shared" si="27"/>
        <v>9</v>
      </c>
      <c r="K404" s="14">
        <f t="shared" si="28"/>
        <v>9.6560000000000006</v>
      </c>
    </row>
    <row r="405" spans="1:11" ht="15.75">
      <c r="A405" s="26" t="s">
        <v>102</v>
      </c>
      <c r="B405" s="20"/>
      <c r="C405" s="31">
        <v>4.6740000000000004</v>
      </c>
      <c r="D405" s="31">
        <v>1.5</v>
      </c>
      <c r="E405" s="31">
        <v>8.4610000000000003</v>
      </c>
      <c r="F405" s="31">
        <v>14.635000000000002</v>
      </c>
      <c r="I405" s="16">
        <f t="shared" si="26"/>
        <v>2024</v>
      </c>
      <c r="J405" s="16">
        <f t="shared" si="27"/>
        <v>9</v>
      </c>
      <c r="K405" s="14">
        <f t="shared" si="28"/>
        <v>8.4610000000000003</v>
      </c>
    </row>
    <row r="406" spans="1:11" ht="15.75">
      <c r="A406" s="26" t="s">
        <v>102</v>
      </c>
      <c r="B406" s="20"/>
      <c r="C406" s="31">
        <v>5.1879999999999997</v>
      </c>
      <c r="D406" s="31">
        <v>2.3130000000000002</v>
      </c>
      <c r="E406" s="31">
        <v>7.5</v>
      </c>
      <c r="F406" s="31">
        <v>15.000999999999999</v>
      </c>
      <c r="I406" s="16">
        <f t="shared" si="26"/>
        <v>2024</v>
      </c>
      <c r="J406" s="16">
        <f t="shared" si="27"/>
        <v>9</v>
      </c>
      <c r="K406" s="14">
        <f t="shared" si="28"/>
        <v>7.5</v>
      </c>
    </row>
    <row r="407" spans="1:11" ht="15.75">
      <c r="A407" s="26" t="s">
        <v>103</v>
      </c>
      <c r="B407" s="20"/>
      <c r="C407" s="31">
        <v>6.6870000000000003</v>
      </c>
      <c r="D407" s="31">
        <v>2.1419999999999999</v>
      </c>
      <c r="E407" s="31">
        <v>7.1909999999999998</v>
      </c>
      <c r="F407" s="31">
        <v>16.02</v>
      </c>
      <c r="I407" s="16">
        <f t="shared" si="26"/>
        <v>2024</v>
      </c>
      <c r="J407" s="16">
        <f t="shared" si="27"/>
        <v>10</v>
      </c>
      <c r="K407" s="14">
        <f t="shared" si="28"/>
        <v>7.1909999999999998</v>
      </c>
    </row>
    <row r="408" spans="1:11" ht="15.75">
      <c r="A408" s="26" t="s">
        <v>103</v>
      </c>
      <c r="B408" s="20"/>
      <c r="C408" s="31">
        <v>5.5789999999999997</v>
      </c>
      <c r="D408" s="31">
        <v>2.95</v>
      </c>
      <c r="E408" s="31">
        <v>8.3870000000000005</v>
      </c>
      <c r="F408" s="31">
        <v>16.916</v>
      </c>
      <c r="I408" s="16">
        <f t="shared" si="26"/>
        <v>2024</v>
      </c>
      <c r="J408" s="16">
        <f t="shared" si="27"/>
        <v>10</v>
      </c>
      <c r="K408" s="14">
        <f t="shared" si="28"/>
        <v>8.3870000000000005</v>
      </c>
    </row>
    <row r="409" spans="1:11" ht="15.75">
      <c r="A409" s="26" t="s">
        <v>103</v>
      </c>
      <c r="B409" s="20"/>
      <c r="C409" s="31">
        <v>6.0010000000000003</v>
      </c>
      <c r="D409" s="31">
        <v>2.238</v>
      </c>
      <c r="E409" s="31">
        <v>8.5619999999999994</v>
      </c>
      <c r="F409" s="31">
        <v>16.801000000000002</v>
      </c>
      <c r="I409" s="16">
        <f t="shared" si="26"/>
        <v>2024</v>
      </c>
      <c r="J409" s="16">
        <f t="shared" si="27"/>
        <v>10</v>
      </c>
      <c r="K409" s="14">
        <f t="shared" si="28"/>
        <v>8.5619999999999994</v>
      </c>
    </row>
    <row r="410" spans="1:11" ht="15.75">
      <c r="A410" s="26" t="s">
        <v>103</v>
      </c>
      <c r="B410" s="20"/>
      <c r="C410" s="31">
        <v>6.3529999999999998</v>
      </c>
      <c r="D410" s="31">
        <v>1.881</v>
      </c>
      <c r="E410" s="31">
        <v>8.8230000000000004</v>
      </c>
      <c r="F410" s="31">
        <v>17.057000000000002</v>
      </c>
      <c r="I410" s="16">
        <f t="shared" si="26"/>
        <v>2024</v>
      </c>
      <c r="J410" s="16">
        <f t="shared" si="27"/>
        <v>10</v>
      </c>
      <c r="K410" s="14">
        <f t="shared" si="28"/>
        <v>8.8230000000000004</v>
      </c>
    </row>
    <row r="411" spans="1:11" ht="15.75">
      <c r="A411" s="26" t="s">
        <v>104</v>
      </c>
      <c r="B411" s="20"/>
      <c r="C411" s="31">
        <v>5.9260000000000002</v>
      </c>
      <c r="D411" s="31">
        <v>1.89</v>
      </c>
      <c r="E411" s="31">
        <v>8.3249999999999993</v>
      </c>
      <c r="F411" s="31">
        <v>16.140999999999998</v>
      </c>
      <c r="I411" s="16">
        <f t="shared" si="26"/>
        <v>2024</v>
      </c>
      <c r="J411" s="16">
        <f t="shared" si="27"/>
        <v>11</v>
      </c>
      <c r="K411" s="14">
        <f t="shared" si="28"/>
        <v>8.3249999999999993</v>
      </c>
    </row>
    <row r="412" spans="1:11" ht="15.75">
      <c r="A412" s="26" t="s">
        <v>104</v>
      </c>
      <c r="B412" s="20"/>
      <c r="C412" s="31">
        <v>6.0010000000000003</v>
      </c>
      <c r="D412" s="31">
        <v>1.7669999999999999</v>
      </c>
      <c r="E412" s="31">
        <v>8.6969999999999992</v>
      </c>
      <c r="F412" s="31">
        <v>16.465</v>
      </c>
      <c r="I412" s="16">
        <f t="shared" si="26"/>
        <v>2024</v>
      </c>
      <c r="J412" s="16">
        <f t="shared" si="27"/>
        <v>11</v>
      </c>
      <c r="K412" s="14">
        <f t="shared" si="28"/>
        <v>8.6969999999999992</v>
      </c>
    </row>
    <row r="413" spans="1:11" ht="15.75">
      <c r="A413" s="26" t="s">
        <v>104</v>
      </c>
      <c r="B413" s="20"/>
      <c r="C413" s="31">
        <v>5.7</v>
      </c>
      <c r="D413" s="31">
        <v>1.919</v>
      </c>
      <c r="E413" s="31">
        <v>9.1470000000000002</v>
      </c>
      <c r="F413" s="31">
        <v>16.765999999999998</v>
      </c>
      <c r="I413" s="16">
        <f t="shared" si="26"/>
        <v>2024</v>
      </c>
      <c r="J413" s="16">
        <f t="shared" si="27"/>
        <v>11</v>
      </c>
      <c r="K413" s="14">
        <f t="shared" si="28"/>
        <v>9.1470000000000002</v>
      </c>
    </row>
    <row r="414" spans="1:11" ht="15.75">
      <c r="A414" s="26" t="s">
        <v>104</v>
      </c>
      <c r="B414" s="20"/>
      <c r="C414" s="31">
        <v>5.8230000000000004</v>
      </c>
      <c r="D414" s="31">
        <v>2.141</v>
      </c>
      <c r="E414" s="31">
        <v>6.2709999999999999</v>
      </c>
      <c r="F414" s="31">
        <v>14.234999999999999</v>
      </c>
      <c r="I414" s="16">
        <f t="shared" si="26"/>
        <v>2024</v>
      </c>
      <c r="J414" s="16">
        <f t="shared" si="27"/>
        <v>11</v>
      </c>
      <c r="K414" s="14">
        <f t="shared" si="28"/>
        <v>6.2709999999999999</v>
      </c>
    </row>
    <row r="415" spans="1:11" ht="15.75">
      <c r="A415" s="26" t="s">
        <v>105</v>
      </c>
      <c r="B415" s="20"/>
      <c r="C415" s="31">
        <v>6.5330000000000004</v>
      </c>
      <c r="D415" s="31">
        <v>2.39</v>
      </c>
      <c r="E415" s="31">
        <v>8.5640000000000001</v>
      </c>
      <c r="F415" s="31">
        <v>17.487000000000002</v>
      </c>
      <c r="I415" s="16">
        <f t="shared" si="26"/>
        <v>2024</v>
      </c>
      <c r="J415" s="16">
        <f t="shared" si="27"/>
        <v>12</v>
      </c>
      <c r="K415" s="14">
        <f t="shared" si="28"/>
        <v>8.5640000000000001</v>
      </c>
    </row>
    <row r="416" spans="1:11" ht="15.75">
      <c r="A416" s="26" t="s">
        <v>105</v>
      </c>
      <c r="B416" s="20"/>
      <c r="C416" s="31">
        <v>6.9489999999999998</v>
      </c>
      <c r="D416" s="31">
        <v>2.4300000000000002</v>
      </c>
      <c r="E416" s="31">
        <v>6.4189999999999996</v>
      </c>
      <c r="F416" s="31">
        <v>15.797999999999998</v>
      </c>
      <c r="I416" s="16">
        <f t="shared" si="26"/>
        <v>2024</v>
      </c>
      <c r="J416" s="16">
        <f t="shared" si="27"/>
        <v>12</v>
      </c>
      <c r="K416" s="14">
        <f t="shared" si="28"/>
        <v>6.4189999999999996</v>
      </c>
    </row>
    <row r="417" spans="1:11" ht="15.75">
      <c r="A417" s="26" t="s">
        <v>105</v>
      </c>
      <c r="B417" s="20"/>
      <c r="C417" s="31">
        <v>6.6859999999999999</v>
      </c>
      <c r="D417" s="31">
        <v>2.468</v>
      </c>
      <c r="E417" s="31">
        <v>8.657</v>
      </c>
      <c r="F417" s="31">
        <v>17.811</v>
      </c>
      <c r="I417" s="16">
        <f t="shared" si="26"/>
        <v>2024</v>
      </c>
      <c r="J417" s="16">
        <f t="shared" si="27"/>
        <v>12</v>
      </c>
      <c r="K417" s="14">
        <f t="shared" si="28"/>
        <v>8.657</v>
      </c>
    </row>
    <row r="418" spans="1:11" ht="15.75">
      <c r="A418" s="26" t="s">
        <v>105</v>
      </c>
      <c r="B418" s="20"/>
      <c r="C418" s="31">
        <v>6.4450000000000003</v>
      </c>
      <c r="D418" s="31">
        <v>2.2440000000000002</v>
      </c>
      <c r="E418" s="31">
        <v>9.9600000000000009</v>
      </c>
      <c r="F418" s="31">
        <v>18.649000000000001</v>
      </c>
      <c r="I418" s="16">
        <f t="shared" si="26"/>
        <v>2024</v>
      </c>
      <c r="J418" s="16">
        <f t="shared" si="27"/>
        <v>12</v>
      </c>
      <c r="K418" s="14">
        <f t="shared" si="28"/>
        <v>9.9600000000000009</v>
      </c>
    </row>
    <row r="419" spans="1:11" ht="15.75">
      <c r="A419" s="26" t="s">
        <v>105</v>
      </c>
      <c r="B419" s="20"/>
      <c r="C419" s="31">
        <v>6.0679999999999996</v>
      </c>
      <c r="D419" s="31">
        <v>1.968</v>
      </c>
      <c r="E419" s="31">
        <v>7.5039999999999996</v>
      </c>
      <c r="F419" s="31">
        <v>15.54</v>
      </c>
      <c r="I419" s="16">
        <f t="shared" si="26"/>
        <v>2024</v>
      </c>
      <c r="J419" s="16">
        <f t="shared" si="27"/>
        <v>12</v>
      </c>
      <c r="K419" s="14">
        <f t="shared" si="28"/>
        <v>7.5039999999999996</v>
      </c>
    </row>
    <row r="420" spans="1:11" ht="15.75">
      <c r="A420" s="26" t="s">
        <v>106</v>
      </c>
      <c r="B420" s="20"/>
      <c r="C420" s="31">
        <v>6.5339999999999998</v>
      </c>
      <c r="D420" s="31">
        <v>2.1509999999999998</v>
      </c>
      <c r="E420" s="31">
        <v>8.9250000000000007</v>
      </c>
      <c r="F420" s="31">
        <v>17.61</v>
      </c>
      <c r="I420" s="16">
        <f t="shared" si="26"/>
        <v>2025</v>
      </c>
      <c r="J420" s="16">
        <f t="shared" si="27"/>
        <v>1</v>
      </c>
      <c r="K420" s="14">
        <f t="shared" si="28"/>
        <v>8.9250000000000007</v>
      </c>
    </row>
    <row r="421" spans="1:11" ht="15.75">
      <c r="A421" s="26" t="s">
        <v>106</v>
      </c>
      <c r="B421" s="20"/>
      <c r="C421" s="31">
        <v>7.0650000000000004</v>
      </c>
      <c r="D421" s="31">
        <v>2.8820000000000001</v>
      </c>
      <c r="E421" s="31">
        <v>8.5220000000000002</v>
      </c>
      <c r="F421" s="31">
        <v>18.469000000000001</v>
      </c>
      <c r="I421" s="16">
        <f t="shared" si="26"/>
        <v>2025</v>
      </c>
      <c r="J421" s="16">
        <f t="shared" si="27"/>
        <v>1</v>
      </c>
      <c r="K421" s="14">
        <f t="shared" si="28"/>
        <v>8.5220000000000002</v>
      </c>
    </row>
    <row r="422" spans="1:11" ht="15.75">
      <c r="A422" s="26" t="s">
        <v>106</v>
      </c>
      <c r="B422" s="20"/>
      <c r="C422" s="31">
        <v>6.3410000000000002</v>
      </c>
      <c r="D422" s="31">
        <v>2.5219999999999998</v>
      </c>
      <c r="E422" s="31">
        <v>7.2629999999999999</v>
      </c>
      <c r="F422" s="31">
        <v>16.125999999999998</v>
      </c>
      <c r="I422" s="16">
        <f t="shared" si="26"/>
        <v>2025</v>
      </c>
      <c r="J422" s="16">
        <f t="shared" si="27"/>
        <v>1</v>
      </c>
      <c r="K422" s="14">
        <f t="shared" si="28"/>
        <v>7.2629999999999999</v>
      </c>
    </row>
    <row r="423" spans="1:11" ht="15.75">
      <c r="A423" s="26" t="s">
        <v>106</v>
      </c>
      <c r="B423" s="20"/>
      <c r="C423" s="31">
        <v>7.4580000000000002</v>
      </c>
      <c r="D423" s="31">
        <v>2.7309999999999999</v>
      </c>
      <c r="E423" s="31">
        <v>8.6690000000000005</v>
      </c>
      <c r="F423" s="31">
        <v>18.858000000000001</v>
      </c>
      <c r="I423" s="16">
        <f t="shared" si="26"/>
        <v>2025</v>
      </c>
      <c r="J423" s="16">
        <f t="shared" si="27"/>
        <v>1</v>
      </c>
      <c r="K423" s="14">
        <f t="shared" si="28"/>
        <v>8.6690000000000005</v>
      </c>
    </row>
    <row r="424" spans="1:11" ht="15.75">
      <c r="A424" s="26" t="s">
        <v>107</v>
      </c>
      <c r="B424" s="20"/>
      <c r="C424" s="31">
        <v>8.3390000000000004</v>
      </c>
      <c r="D424" s="31">
        <v>1.841</v>
      </c>
      <c r="E424" s="31">
        <v>8.1479999999999997</v>
      </c>
      <c r="F424" s="31">
        <v>18.327999999999999</v>
      </c>
      <c r="I424" s="16">
        <f t="shared" si="26"/>
        <v>2025</v>
      </c>
      <c r="J424" s="16">
        <f t="shared" si="27"/>
        <v>2</v>
      </c>
      <c r="K424" s="14">
        <f t="shared" si="28"/>
        <v>8.1479999999999997</v>
      </c>
    </row>
    <row r="425" spans="1:11" ht="15.75">
      <c r="A425" s="26" t="s">
        <v>107</v>
      </c>
      <c r="B425" s="20"/>
      <c r="C425" s="31">
        <v>8.4610000000000003</v>
      </c>
      <c r="D425" s="31">
        <v>1.5589999999999999</v>
      </c>
      <c r="E425" s="31">
        <v>10.225</v>
      </c>
      <c r="F425" s="31">
        <v>20.244999999999997</v>
      </c>
      <c r="I425" s="16">
        <f t="shared" si="26"/>
        <v>2025</v>
      </c>
      <c r="J425" s="16">
        <f t="shared" si="27"/>
        <v>2</v>
      </c>
      <c r="K425" s="14">
        <f t="shared" si="28"/>
        <v>10.225</v>
      </c>
    </row>
    <row r="426" spans="1:11" ht="15.75">
      <c r="A426" s="26" t="s">
        <v>107</v>
      </c>
      <c r="B426" s="20"/>
      <c r="C426" s="31">
        <v>7.6059999999999999</v>
      </c>
      <c r="D426" s="31">
        <v>2.3330000000000002</v>
      </c>
      <c r="E426" s="31">
        <v>10.007</v>
      </c>
      <c r="F426" s="31">
        <v>19.945999999999998</v>
      </c>
      <c r="I426" s="16">
        <f t="shared" si="26"/>
        <v>2025</v>
      </c>
      <c r="J426" s="16">
        <f t="shared" si="27"/>
        <v>2</v>
      </c>
      <c r="K426" s="14">
        <f t="shared" si="28"/>
        <v>10.007</v>
      </c>
    </row>
    <row r="427" spans="1:11" ht="15.75">
      <c r="A427" s="33" t="s">
        <v>107</v>
      </c>
      <c r="B427" s="32"/>
      <c r="C427" s="34">
        <v>8.5470000000000006</v>
      </c>
      <c r="D427" s="34">
        <v>2.532</v>
      </c>
      <c r="E427" s="34">
        <v>9.34</v>
      </c>
      <c r="F427" s="34">
        <v>20.419</v>
      </c>
      <c r="I427" s="16">
        <f t="shared" si="26"/>
        <v>2025</v>
      </c>
      <c r="J427" s="16">
        <f t="shared" si="27"/>
        <v>2</v>
      </c>
      <c r="K427" s="14">
        <f t="shared" si="28"/>
        <v>9.34</v>
      </c>
    </row>
    <row r="428" spans="1:11" ht="15.75">
      <c r="A428" s="33" t="s">
        <v>108</v>
      </c>
      <c r="B428" s="32"/>
      <c r="C428" s="34">
        <v>6.3019999999999996</v>
      </c>
      <c r="D428" s="34">
        <v>2.1800000000000002</v>
      </c>
      <c r="E428" s="34">
        <v>10.395</v>
      </c>
      <c r="F428" s="34">
        <v>18.876999999999999</v>
      </c>
      <c r="I428" s="16">
        <f t="shared" si="26"/>
        <v>2025</v>
      </c>
      <c r="J428" s="16">
        <f t="shared" si="27"/>
        <v>3</v>
      </c>
      <c r="K428" s="14">
        <f t="shared" si="28"/>
        <v>10.395</v>
      </c>
    </row>
    <row r="429" spans="1:11" ht="15.75">
      <c r="A429" s="33" t="s">
        <v>108</v>
      </c>
      <c r="B429" s="32"/>
      <c r="C429" s="34">
        <v>6.8789999999999996</v>
      </c>
      <c r="D429" s="34">
        <v>2.3559999999999999</v>
      </c>
      <c r="E429" s="34">
        <v>9.7520000000000007</v>
      </c>
      <c r="F429" s="34">
        <v>18.987000000000002</v>
      </c>
      <c r="I429" s="16">
        <f t="shared" si="26"/>
        <v>2025</v>
      </c>
      <c r="J429" s="16">
        <f t="shared" si="27"/>
        <v>3</v>
      </c>
      <c r="K429" s="14">
        <f t="shared" si="28"/>
        <v>9.7520000000000007</v>
      </c>
    </row>
    <row r="430" spans="1:11" ht="15.75">
      <c r="A430" s="33" t="s">
        <v>108</v>
      </c>
      <c r="B430" s="32"/>
      <c r="C430" s="34">
        <v>8.0630000000000006</v>
      </c>
      <c r="D430" s="34">
        <v>2.5710000000000002</v>
      </c>
      <c r="E430" s="34">
        <v>11.039</v>
      </c>
      <c r="F430" s="34">
        <v>21.673000000000002</v>
      </c>
      <c r="I430" s="16">
        <f t="shared" si="26"/>
        <v>2025</v>
      </c>
      <c r="J430" s="16">
        <f t="shared" si="27"/>
        <v>3</v>
      </c>
      <c r="K430" s="14">
        <f t="shared" si="28"/>
        <v>11.039</v>
      </c>
    </row>
    <row r="431" spans="1:11" ht="15.75">
      <c r="A431" s="33" t="s">
        <v>108</v>
      </c>
      <c r="B431" s="32"/>
      <c r="C431" s="34">
        <v>6.9480000000000004</v>
      </c>
      <c r="D431" s="34">
        <v>1.9950000000000001</v>
      </c>
      <c r="E431" s="34">
        <v>10.44</v>
      </c>
      <c r="F431" s="34">
        <v>19.383000000000003</v>
      </c>
      <c r="I431" s="16">
        <f t="shared" si="26"/>
        <v>2025</v>
      </c>
      <c r="J431" s="16">
        <f t="shared" si="27"/>
        <v>3</v>
      </c>
      <c r="K431" s="14">
        <f t="shared" si="28"/>
        <v>10.44</v>
      </c>
    </row>
    <row r="432" spans="1:11" ht="15.75">
      <c r="A432" s="33" t="s">
        <v>108</v>
      </c>
      <c r="B432" s="32"/>
      <c r="C432" s="34">
        <v>8.2460000000000004</v>
      </c>
      <c r="D432" s="34">
        <v>3.0529999999999999</v>
      </c>
      <c r="E432" s="34">
        <v>13.042</v>
      </c>
      <c r="F432" s="34">
        <v>24.341000000000001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ARA PJK</vt:lpstr>
      <vt:lpstr>Graphs ARA PJK</vt:lpstr>
      <vt:lpstr>Data PADD 3</vt:lpstr>
      <vt:lpstr>PADD 3 graphs</vt:lpstr>
      <vt:lpstr>Data Singapore</vt:lpstr>
      <vt:lpstr>Data graphs</vt:lpstr>
      <vt:lpstr>Fujairah datas</vt:lpstr>
      <vt:lpstr>Fujairah EA datas</vt:lpstr>
    </vt:vector>
  </TitlesOfParts>
  <Company>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2025-03-18T11:06:58Z</dcterms:created>
  <dcterms:modified xsi:type="dcterms:W3CDTF">2025-06-20T13:22:28Z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eyIwIjoiSGlzdG9yeSIsIjEiOjEsIjIiOjEsIjMiOjEsIjQiOjEsIjUiOjEsIjYiOjEsIjciOjEsIjgiOjAsIjkiOjEsIjEwIjowLCIxMSI6MCwiMTIiOjB9</vt:lpwstr>
  </property>
  <property fmtid="{D5CDD505-2E9C-101B-9397-08002B2CF9AE}" pid="4" name="SpreadsheetBuilder_3">
    <vt:lpwstr>eyIwIjoiSGlzdG9yeSIsIjEiOjEsIjIiOjEsIjMiOjEsIjQiOjEsIjUiOjEsIjYiOjEsIjciOjEsIjgiOjAsIjkiOjEsIjEwIjowLCIxMSI6MSwiMTIiOjB9</vt:lpwstr>
  </property>
  <property fmtid="{D5CDD505-2E9C-101B-9397-08002B2CF9AE}" pid="5" name="SpreadsheetBuilder_4">
    <vt:lpwstr>eyIwIjoiSGlzdG9yeSIsIjEiOjAsIjIiOjEsIjMiOjEsIjQiOjEsIjUiOjEsIjYiOjEsIjciOjEsIjgiOjAsIjkiOjEsIjEwIjowLCIxMSI6MSwiMTIiOjB9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</Properties>
</file>