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86F"/>
  <workbookPr/>
  <bookViews>
    <workbookView windowWidth="27945" windowHeight="12375" tabRatio="862" firstSheet="1" activeTab="1"/>
  </bookViews>
  <sheets>
    <sheet name="樣板單" sheetId="19" state="hidden" r:id="rId1"/>
    <sheet name="9561" sheetId="46" r:id="rId2"/>
    <sheet name="布料MA" sheetId="20" r:id="rId3"/>
    <sheet name="包装MA" sheetId="17" r:id="rId4"/>
    <sheet name="取消单" sheetId="47" r:id="rId5"/>
  </sheets>
  <definedNames>
    <definedName name="_xlnm._FilterDatabase" localSheetId="0" hidden="1">樣板單!$A$3:$CZ$318</definedName>
    <definedName name="_xlnm._FilterDatabase" localSheetId="1" hidden="1">'9561'!$A$3:$CA$916</definedName>
    <definedName name="_xlnm._FilterDatabase" localSheetId="4" hidden="1">取消单!$A$1:$AX$51</definedName>
    <definedName name="_xlnm._FilterDatabase" localSheetId="3" hidden="1">包装MA!#REF!</definedName>
    <definedName name="_xlnm.Print_Area" localSheetId="2">布料MA!#REF!</definedName>
    <definedName name="_xlnm.Print_Area" localSheetId="1">包装MA!#REF!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<sst xmlns="http://schemas.openxmlformats.org/spreadsheetml/2006/main" count="13238" uniqueCount="3601">
  <si>
    <r>
      <rPr>
        <b/>
        <sz val="16"/>
        <rFont val="Arial"/>
        <charset val="0"/>
      </rPr>
      <t xml:space="preserve">ZURU  Rainbocorn </t>
    </r>
    <r>
      <rPr>
        <b/>
        <sz val="16"/>
        <rFont val="宋体"/>
        <charset val="134"/>
      </rPr>
      <t>樣板訂單</t>
    </r>
  </si>
  <si>
    <r>
      <rPr>
        <b/>
        <sz val="20"/>
        <color indexed="39"/>
        <rFont val="Arial"/>
        <charset val="0"/>
      </rPr>
      <t>1</t>
    </r>
    <r>
      <rPr>
        <b/>
        <sz val="20"/>
        <color indexed="39"/>
        <rFont val="宋体"/>
        <charset val="134"/>
      </rPr>
      <t>代珠片公仔</t>
    </r>
    <r>
      <rPr>
        <b/>
        <sz val="20"/>
        <color indexed="39"/>
        <rFont val="Arial"/>
        <charset val="0"/>
      </rPr>
      <t>#9201</t>
    </r>
  </si>
  <si>
    <r>
      <rPr>
        <b/>
        <sz val="20"/>
        <color indexed="10"/>
        <rFont val="宋体"/>
        <charset val="134"/>
      </rPr>
      <t>2代珠片公仔</t>
    </r>
    <r>
      <rPr>
        <b/>
        <sz val="20"/>
        <color indexed="10"/>
        <rFont val="Arial"/>
        <charset val="0"/>
      </rPr>
      <t>#9202</t>
    </r>
  </si>
  <si>
    <t>#9204</t>
  </si>
  <si>
    <t>#9214</t>
  </si>
  <si>
    <t>#9209</t>
  </si>
  <si>
    <t>#9202</t>
  </si>
  <si>
    <r>
      <rPr>
        <b/>
        <sz val="16"/>
        <rFont val="Arial"/>
        <charset val="0"/>
      </rPr>
      <t>#9214</t>
    </r>
    <r>
      <rPr>
        <b/>
        <sz val="16"/>
        <rFont val="宋体"/>
        <charset val="134"/>
      </rPr>
      <t>（第二代）</t>
    </r>
  </si>
  <si>
    <t>#9215</t>
  </si>
  <si>
    <t>#9212</t>
  </si>
  <si>
    <t>#9213</t>
  </si>
  <si>
    <t>#9207</t>
  </si>
  <si>
    <t>#9208</t>
  </si>
  <si>
    <t>收縮膜</t>
  </si>
  <si>
    <t>說明書</t>
  </si>
  <si>
    <r>
      <rPr>
        <b/>
        <sz val="11"/>
        <color indexed="39"/>
        <rFont val="Arial"/>
        <charset val="0"/>
      </rPr>
      <t>A</t>
    </r>
    <r>
      <rPr>
        <b/>
        <sz val="11"/>
        <color indexed="39"/>
        <rFont val="宋体"/>
        <charset val="134"/>
      </rPr>
      <t>版本</t>
    </r>
  </si>
  <si>
    <r>
      <rPr>
        <b/>
        <sz val="11"/>
        <color indexed="39"/>
        <rFont val="Arial"/>
        <charset val="0"/>
      </rPr>
      <t>B</t>
    </r>
    <r>
      <rPr>
        <b/>
        <sz val="11"/>
        <color indexed="39"/>
        <rFont val="宋体"/>
        <charset val="134"/>
      </rPr>
      <t>版本</t>
    </r>
  </si>
  <si>
    <t>香港接单日期</t>
  </si>
  <si>
    <r>
      <rPr>
        <b/>
        <sz val="11"/>
        <rFont val="Arial"/>
        <charset val="0"/>
      </rPr>
      <t xml:space="preserve">ZURU </t>
    </r>
    <r>
      <rPr>
        <b/>
        <sz val="11"/>
        <rFont val="宋体"/>
        <charset val="134"/>
      </rPr>
      <t>跟单</t>
    </r>
  </si>
  <si>
    <t>ZURU PO NO#</t>
  </si>
  <si>
    <r>
      <rPr>
        <b/>
        <sz val="11"/>
        <rFont val="Arial"/>
        <charset val="0"/>
      </rPr>
      <t>第三方客户</t>
    </r>
    <r>
      <rPr>
        <b/>
        <sz val="11"/>
        <rFont val="Arial"/>
        <charset val="0"/>
      </rPr>
      <t xml:space="preserve">
 PO NO#</t>
    </r>
  </si>
  <si>
    <t>第三方客户名称</t>
  </si>
  <si>
    <t>ITEM#</t>
  </si>
  <si>
    <t>中文名</t>
  </si>
  <si>
    <r>
      <rPr>
        <b/>
        <sz val="10"/>
        <rFont val="Arial"/>
        <charset val="0"/>
      </rPr>
      <t>PO</t>
    </r>
    <r>
      <rPr>
        <b/>
        <sz val="10"/>
        <rFont val="宋体"/>
        <charset val="134"/>
      </rPr>
      <t>数量</t>
    </r>
    <r>
      <rPr>
        <b/>
        <sz val="10"/>
        <rFont val="Arial"/>
        <charset val="0"/>
      </rPr>
      <t xml:space="preserve">
(pcs)</t>
    </r>
  </si>
  <si>
    <r>
      <rPr>
        <b/>
        <sz val="10"/>
        <rFont val="Arial"/>
        <charset val="0"/>
      </rPr>
      <t>内箱装箱数量</t>
    </r>
    <r>
      <rPr>
        <b/>
        <sz val="10"/>
        <rFont val="Arial"/>
        <charset val="0"/>
      </rPr>
      <t>(pcs)</t>
    </r>
  </si>
  <si>
    <r>
      <rPr>
        <b/>
        <sz val="11"/>
        <rFont val="Arial"/>
        <charset val="0"/>
      </rPr>
      <t>外箱装箱数量</t>
    </r>
    <r>
      <rPr>
        <b/>
        <sz val="11"/>
        <rFont val="Arial"/>
        <charset val="0"/>
      </rPr>
      <t>(pcs)</t>
    </r>
  </si>
  <si>
    <t>总箱数</t>
  </si>
  <si>
    <r>
      <rPr>
        <b/>
        <sz val="11"/>
        <rFont val="Arial"/>
        <charset val="0"/>
      </rPr>
      <t>单价</t>
    </r>
    <r>
      <rPr>
        <b/>
        <sz val="11"/>
        <rFont val="Arial"/>
        <charset val="0"/>
      </rPr>
      <t>USD</t>
    </r>
  </si>
  <si>
    <r>
      <rPr>
        <b/>
        <sz val="11"/>
        <rFont val="Arial"/>
        <charset val="0"/>
      </rPr>
      <t>金额</t>
    </r>
    <r>
      <rPr>
        <b/>
        <sz val="11"/>
        <rFont val="Arial"/>
        <charset val="0"/>
      </rPr>
      <t>USD</t>
    </r>
  </si>
  <si>
    <r>
      <rPr>
        <b/>
        <sz val="11"/>
        <rFont val="Arial"/>
        <charset val="0"/>
      </rPr>
      <t>ZURU</t>
    </r>
    <r>
      <rPr>
        <b/>
        <sz val="11"/>
        <rFont val="宋体"/>
        <charset val="134"/>
      </rPr>
      <t>验货</t>
    </r>
    <r>
      <rPr>
        <b/>
        <sz val="11"/>
        <rFont val="Arial"/>
        <charset val="0"/>
      </rPr>
      <t xml:space="preserve">
</t>
    </r>
    <r>
      <rPr>
        <b/>
        <sz val="11"/>
        <rFont val="宋体"/>
        <charset val="134"/>
      </rPr>
      <t>日期</t>
    </r>
  </si>
  <si>
    <t>驗貨結果</t>
  </si>
  <si>
    <t>第三方客户公证行验货</t>
  </si>
  <si>
    <r>
      <rPr>
        <b/>
        <sz val="11"/>
        <rFont val="Arial"/>
        <charset val="0"/>
      </rPr>
      <t>ZURU</t>
    </r>
    <r>
      <rPr>
        <b/>
        <sz val="11"/>
        <rFont val="宋体"/>
        <charset val="134"/>
      </rPr>
      <t>订单走货日期</t>
    </r>
  </si>
  <si>
    <r>
      <rPr>
        <b/>
        <sz val="11"/>
        <rFont val="Arial"/>
        <charset val="0"/>
      </rPr>
      <t>ZURU</t>
    </r>
    <r>
      <rPr>
        <b/>
        <sz val="11"/>
        <rFont val="宋体"/>
        <charset val="134"/>
      </rPr>
      <t>确认走货日期</t>
    </r>
  </si>
  <si>
    <r>
      <rPr>
        <b/>
        <sz val="11"/>
        <rFont val="Arial"/>
        <charset val="0"/>
      </rPr>
      <t>箱唛资料</t>
    </r>
    <r>
      <rPr>
        <b/>
        <sz val="11"/>
        <rFont val="Arial"/>
        <charset val="0"/>
      </rPr>
      <t>(</t>
    </r>
    <r>
      <rPr>
        <b/>
        <sz val="11"/>
        <rFont val="宋体"/>
        <charset val="134"/>
      </rPr>
      <t>收到日期</t>
    </r>
    <r>
      <rPr>
        <b/>
        <sz val="11"/>
        <rFont val="Arial"/>
        <charset val="0"/>
      </rPr>
      <t>)</t>
    </r>
  </si>
  <si>
    <r>
      <rPr>
        <b/>
        <sz val="11"/>
        <rFont val="Arial"/>
        <charset val="0"/>
      </rPr>
      <t>箱唛资料</t>
    </r>
    <r>
      <rPr>
        <b/>
        <sz val="11"/>
        <rFont val="Arial"/>
        <charset val="0"/>
      </rPr>
      <t>(确认日期)</t>
    </r>
  </si>
  <si>
    <r>
      <rPr>
        <b/>
        <sz val="11"/>
        <rFont val="Arial"/>
        <charset val="0"/>
      </rPr>
      <t>客供贴纸</t>
    </r>
    <r>
      <rPr>
        <b/>
        <sz val="11"/>
        <rFont val="Arial"/>
        <charset val="0"/>
      </rPr>
      <t>AI(</t>
    </r>
    <r>
      <rPr>
        <b/>
        <sz val="11"/>
        <rFont val="宋体"/>
        <charset val="134"/>
      </rPr>
      <t>收到日期</t>
    </r>
    <r>
      <rPr>
        <b/>
        <sz val="11"/>
        <rFont val="Arial"/>
        <charset val="0"/>
      </rPr>
      <t>)</t>
    </r>
  </si>
  <si>
    <r>
      <rPr>
        <b/>
        <sz val="11"/>
        <color indexed="39"/>
        <rFont val="Arial"/>
        <charset val="0"/>
      </rPr>
      <t>MA  1</t>
    </r>
    <r>
      <rPr>
        <b/>
        <sz val="11"/>
        <color indexed="39"/>
        <rFont val="宋体"/>
        <charset val="134"/>
      </rPr>
      <t>語收縮膜</t>
    </r>
  </si>
  <si>
    <r>
      <rPr>
        <b/>
        <sz val="11"/>
        <color indexed="39"/>
        <rFont val="Arial"/>
        <charset val="0"/>
      </rPr>
      <t>MA 3</t>
    </r>
    <r>
      <rPr>
        <b/>
        <sz val="11"/>
        <color indexed="39"/>
        <rFont val="宋体"/>
        <charset val="134"/>
      </rPr>
      <t>語收縮膜</t>
    </r>
  </si>
  <si>
    <t>客版收縮膜</t>
  </si>
  <si>
    <r>
      <rPr>
        <b/>
        <sz val="11"/>
        <color indexed="39"/>
        <rFont val="Arial"/>
        <charset val="0"/>
      </rPr>
      <t>MA 1</t>
    </r>
    <r>
      <rPr>
        <b/>
        <sz val="11"/>
        <color indexed="39"/>
        <rFont val="宋体"/>
        <charset val="134"/>
      </rPr>
      <t>語说明书
A版本</t>
    </r>
  </si>
  <si>
    <r>
      <rPr>
        <b/>
        <sz val="11"/>
        <color indexed="39"/>
        <rFont val="Arial"/>
        <charset val="0"/>
      </rPr>
      <t>MA 1</t>
    </r>
    <r>
      <rPr>
        <b/>
        <sz val="11"/>
        <color indexed="39"/>
        <rFont val="宋体"/>
        <charset val="134"/>
      </rPr>
      <t>語说明书</t>
    </r>
    <r>
      <rPr>
        <b/>
        <sz val="11"/>
        <color indexed="39"/>
        <rFont val="Arial"/>
        <charset val="0"/>
      </rPr>
      <t xml:space="preserve">
B版本</t>
    </r>
  </si>
  <si>
    <r>
      <rPr>
        <b/>
        <sz val="11"/>
        <color indexed="39"/>
        <rFont val="Arial"/>
        <charset val="0"/>
      </rPr>
      <t>MA 3</t>
    </r>
    <r>
      <rPr>
        <b/>
        <sz val="11"/>
        <color indexed="39"/>
        <rFont val="宋体"/>
        <charset val="134"/>
      </rPr>
      <t>語說明書</t>
    </r>
    <r>
      <rPr>
        <b/>
        <sz val="11"/>
        <color indexed="39"/>
        <rFont val="Arial"/>
        <charset val="0"/>
      </rPr>
      <t xml:space="preserve">
A版本</t>
    </r>
  </si>
  <si>
    <r>
      <rPr>
        <b/>
        <sz val="11"/>
        <color indexed="39"/>
        <rFont val="Arial"/>
        <charset val="0"/>
      </rPr>
      <t>MA 3</t>
    </r>
    <r>
      <rPr>
        <b/>
        <sz val="11"/>
        <color indexed="39"/>
        <rFont val="宋体"/>
        <charset val="134"/>
      </rPr>
      <t>語說明書</t>
    </r>
    <r>
      <rPr>
        <b/>
        <sz val="11"/>
        <color indexed="39"/>
        <rFont val="Arial"/>
        <charset val="0"/>
      </rPr>
      <t xml:space="preserve">
B</t>
    </r>
    <r>
      <rPr>
        <b/>
        <sz val="11"/>
        <color indexed="39"/>
        <rFont val="宋体"/>
        <charset val="134"/>
      </rPr>
      <t>版本</t>
    </r>
  </si>
  <si>
    <t>客版說明書</t>
  </si>
  <si>
    <t>布標</t>
  </si>
  <si>
    <r>
      <rPr>
        <b/>
        <sz val="11"/>
        <color indexed="10"/>
        <rFont val="Arial"/>
        <charset val="0"/>
      </rPr>
      <t>MA  1</t>
    </r>
    <r>
      <rPr>
        <b/>
        <sz val="11"/>
        <color indexed="10"/>
        <rFont val="宋体"/>
        <charset val="134"/>
      </rPr>
      <t>語收縮膜</t>
    </r>
  </si>
  <si>
    <r>
      <rPr>
        <b/>
        <sz val="11"/>
        <color indexed="10"/>
        <rFont val="Arial"/>
        <charset val="0"/>
      </rPr>
      <t>MA 3</t>
    </r>
    <r>
      <rPr>
        <b/>
        <sz val="11"/>
        <color indexed="10"/>
        <rFont val="宋体"/>
        <charset val="134"/>
      </rPr>
      <t>語收縮膜</t>
    </r>
  </si>
  <si>
    <r>
      <rPr>
        <b/>
        <sz val="11"/>
        <color indexed="10"/>
        <rFont val="Arial"/>
        <charset val="0"/>
      </rPr>
      <t>MA 1</t>
    </r>
    <r>
      <rPr>
        <b/>
        <sz val="11"/>
        <color indexed="10"/>
        <rFont val="宋体"/>
        <charset val="134"/>
      </rPr>
      <t>語说明书</t>
    </r>
    <r>
      <rPr>
        <b/>
        <sz val="11"/>
        <color indexed="10"/>
        <rFont val="Arial"/>
        <charset val="0"/>
      </rPr>
      <t xml:space="preserve">
A</t>
    </r>
    <r>
      <rPr>
        <b/>
        <sz val="11"/>
        <color indexed="10"/>
        <rFont val="宋体"/>
        <charset val="134"/>
      </rPr>
      <t>版本</t>
    </r>
  </si>
  <si>
    <r>
      <rPr>
        <b/>
        <sz val="11"/>
        <color indexed="10"/>
        <rFont val="Arial"/>
        <charset val="0"/>
      </rPr>
      <t>MA 1</t>
    </r>
    <r>
      <rPr>
        <b/>
        <sz val="11"/>
        <color indexed="10"/>
        <rFont val="宋体"/>
        <charset val="134"/>
      </rPr>
      <t>語说明书</t>
    </r>
    <r>
      <rPr>
        <b/>
        <sz val="11"/>
        <color indexed="10"/>
        <rFont val="Arial"/>
        <charset val="0"/>
      </rPr>
      <t xml:space="preserve">
B版本</t>
    </r>
  </si>
  <si>
    <r>
      <rPr>
        <b/>
        <sz val="11"/>
        <color indexed="10"/>
        <rFont val="Arial"/>
        <charset val="0"/>
      </rPr>
      <t>MA 3</t>
    </r>
    <r>
      <rPr>
        <b/>
        <sz val="11"/>
        <color indexed="10"/>
        <rFont val="宋体"/>
        <charset val="134"/>
      </rPr>
      <t>語說明書</t>
    </r>
    <r>
      <rPr>
        <b/>
        <sz val="11"/>
        <color indexed="10"/>
        <rFont val="Arial"/>
        <charset val="0"/>
      </rPr>
      <t xml:space="preserve">
A版本</t>
    </r>
  </si>
  <si>
    <r>
      <rPr>
        <b/>
        <sz val="11"/>
        <color indexed="10"/>
        <rFont val="Arial"/>
        <charset val="0"/>
      </rPr>
      <t>MA 3</t>
    </r>
    <r>
      <rPr>
        <b/>
        <sz val="11"/>
        <color indexed="10"/>
        <rFont val="宋体"/>
        <charset val="134"/>
      </rPr>
      <t>語說明書
B版本</t>
    </r>
  </si>
  <si>
    <t>MA 1語收縮膜</t>
  </si>
  <si>
    <t>MA 1語說明書</t>
  </si>
  <si>
    <t>MA 2語收縮膜（加拿大版本）</t>
  </si>
  <si>
    <t>MA 2語說明書（加拿大版本）</t>
  </si>
  <si>
    <t>落加拿大
棉花泥</t>
  </si>
  <si>
    <t>9201SQ1</t>
  </si>
  <si>
    <t>9204UQ1</t>
  </si>
  <si>
    <r>
      <rPr>
        <sz val="10"/>
        <rFont val="Arial"/>
        <charset val="0"/>
      </rPr>
      <t>MA 1</t>
    </r>
    <r>
      <rPr>
        <sz val="10"/>
        <rFont val="宋体"/>
        <charset val="134"/>
      </rPr>
      <t>語收縮膜</t>
    </r>
    <r>
      <rPr>
        <sz val="10"/>
        <rFont val="Arial"/>
        <charset val="0"/>
      </rPr>
      <t xml:space="preserve">
A</t>
    </r>
  </si>
  <si>
    <r>
      <rPr>
        <sz val="10"/>
        <rFont val="Arial"/>
        <charset val="0"/>
      </rPr>
      <t>MA 1</t>
    </r>
    <r>
      <rPr>
        <sz val="10"/>
        <rFont val="宋体"/>
        <charset val="134"/>
      </rPr>
      <t>語收縮膜
B</t>
    </r>
  </si>
  <si>
    <r>
      <rPr>
        <sz val="10"/>
        <rFont val="Arial"/>
        <charset val="0"/>
      </rPr>
      <t>MA 1</t>
    </r>
    <r>
      <rPr>
        <sz val="10"/>
        <rFont val="宋体"/>
        <charset val="134"/>
      </rPr>
      <t>語說明書</t>
    </r>
    <r>
      <rPr>
        <sz val="10"/>
        <rFont val="Arial"/>
        <charset val="0"/>
      </rPr>
      <t xml:space="preserve">
A</t>
    </r>
  </si>
  <si>
    <r>
      <rPr>
        <sz val="10"/>
        <rFont val="Arial"/>
        <charset val="0"/>
      </rPr>
      <t>MA 1</t>
    </r>
    <r>
      <rPr>
        <sz val="10"/>
        <rFont val="宋体"/>
        <charset val="134"/>
      </rPr>
      <t>語說明書
B</t>
    </r>
  </si>
  <si>
    <r>
      <rPr>
        <sz val="10"/>
        <rFont val="Arial"/>
        <charset val="0"/>
      </rPr>
      <t>MA</t>
    </r>
    <r>
      <rPr>
        <sz val="10"/>
        <rFont val="宋体"/>
        <charset val="134"/>
      </rPr>
      <t>领养卡</t>
    </r>
  </si>
  <si>
    <r>
      <rPr>
        <sz val="10"/>
        <rFont val="Arial"/>
        <charset val="0"/>
      </rPr>
      <t>9214SQ1
MA PDQ</t>
    </r>
    <r>
      <rPr>
        <sz val="10"/>
        <rFont val="宋体"/>
        <charset val="134"/>
      </rPr>
      <t>盒</t>
    </r>
  </si>
  <si>
    <r>
      <rPr>
        <sz val="10"/>
        <rFont val="Arial"/>
        <charset val="0"/>
      </rPr>
      <t xml:space="preserve">9214UQ1
</t>
    </r>
    <r>
      <rPr>
        <sz val="10"/>
        <rFont val="宋体"/>
        <charset val="134"/>
      </rPr>
      <t>客办</t>
    </r>
    <r>
      <rPr>
        <sz val="10"/>
        <rFont val="Arial"/>
        <charset val="0"/>
      </rPr>
      <t>PDQ盒</t>
    </r>
  </si>
  <si>
    <r>
      <rPr>
        <b/>
        <sz val="11"/>
        <color indexed="10"/>
        <rFont val="Arial"/>
        <charset val="0"/>
      </rPr>
      <t>MA 1</t>
    </r>
    <r>
      <rPr>
        <b/>
        <sz val="11"/>
        <color indexed="10"/>
        <rFont val="宋体"/>
        <charset val="134"/>
      </rPr>
      <t>語收縮膜</t>
    </r>
  </si>
  <si>
    <r>
      <rPr>
        <b/>
        <sz val="11"/>
        <color indexed="10"/>
        <rFont val="Arial"/>
        <charset val="0"/>
      </rPr>
      <t>MA 1</t>
    </r>
    <r>
      <rPr>
        <b/>
        <sz val="11"/>
        <color indexed="10"/>
        <rFont val="宋体"/>
        <charset val="134"/>
      </rPr>
      <t>語說明書</t>
    </r>
  </si>
  <si>
    <r>
      <rPr>
        <b/>
        <sz val="11"/>
        <color indexed="10"/>
        <rFont val="Arial"/>
        <charset val="0"/>
      </rPr>
      <t>MA 3</t>
    </r>
    <r>
      <rPr>
        <b/>
        <sz val="11"/>
        <color indexed="10"/>
        <rFont val="宋体"/>
        <charset val="134"/>
      </rPr>
      <t>語說明書</t>
    </r>
  </si>
  <si>
    <t>發票號</t>
  </si>
  <si>
    <r>
      <rPr>
        <b/>
        <sz val="11"/>
        <color indexed="39"/>
        <rFont val="宋体"/>
        <charset val="134"/>
      </rPr>
      <t>玫紅猴子</t>
    </r>
    <r>
      <rPr>
        <b/>
        <sz val="11"/>
        <color indexed="39"/>
        <rFont val="Arial"/>
        <charset val="0"/>
      </rPr>
      <t xml:space="preserve">
Monkey（A）</t>
    </r>
  </si>
  <si>
    <r>
      <rPr>
        <b/>
        <sz val="11"/>
        <color indexed="39"/>
        <rFont val="宋体"/>
        <charset val="134"/>
      </rPr>
      <t>黃色猴子</t>
    </r>
    <r>
      <rPr>
        <b/>
        <sz val="11"/>
        <color indexed="39"/>
        <rFont val="Arial"/>
        <charset val="0"/>
      </rPr>
      <t xml:space="preserve">
Monkey</t>
    </r>
    <r>
      <rPr>
        <b/>
        <sz val="11"/>
        <color indexed="39"/>
        <rFont val="宋体"/>
        <charset val="134"/>
      </rPr>
      <t>（B）</t>
    </r>
  </si>
  <si>
    <r>
      <rPr>
        <b/>
        <sz val="11"/>
        <color indexed="39"/>
        <rFont val="宋体"/>
        <charset val="134"/>
      </rPr>
      <t>粉紅貓</t>
    </r>
    <r>
      <rPr>
        <b/>
        <sz val="11"/>
        <color indexed="39"/>
        <rFont val="Arial"/>
        <charset val="0"/>
      </rPr>
      <t xml:space="preserve">
Kitty
</t>
    </r>
    <r>
      <rPr>
        <b/>
        <sz val="11"/>
        <color indexed="39"/>
        <rFont val="宋体"/>
        <charset val="134"/>
      </rPr>
      <t>（A）</t>
    </r>
  </si>
  <si>
    <r>
      <rPr>
        <b/>
        <sz val="11"/>
        <color indexed="39"/>
        <rFont val="宋体"/>
        <charset val="134"/>
      </rPr>
      <t>玫紅貓</t>
    </r>
    <r>
      <rPr>
        <b/>
        <sz val="11"/>
        <color indexed="39"/>
        <rFont val="Arial"/>
        <charset val="0"/>
      </rPr>
      <t xml:space="preserve">
Kitty
</t>
    </r>
    <r>
      <rPr>
        <b/>
        <sz val="11"/>
        <color indexed="39"/>
        <rFont val="宋体"/>
        <charset val="134"/>
      </rPr>
      <t>（B）</t>
    </r>
  </si>
  <si>
    <r>
      <rPr>
        <b/>
        <sz val="11"/>
        <color indexed="39"/>
        <rFont val="宋体"/>
        <charset val="134"/>
      </rPr>
      <t>白色兔子</t>
    </r>
    <r>
      <rPr>
        <b/>
        <sz val="11"/>
        <color indexed="39"/>
        <rFont val="Arial"/>
        <charset val="0"/>
      </rPr>
      <t xml:space="preserve">
Rabbit
</t>
    </r>
    <r>
      <rPr>
        <b/>
        <sz val="11"/>
        <color indexed="39"/>
        <rFont val="宋体"/>
        <charset val="134"/>
      </rPr>
      <t>（</t>
    </r>
    <r>
      <rPr>
        <b/>
        <sz val="11"/>
        <color indexed="39"/>
        <rFont val="Arial"/>
        <charset val="0"/>
      </rPr>
      <t>A）</t>
    </r>
  </si>
  <si>
    <r>
      <rPr>
        <b/>
        <sz val="11"/>
        <color indexed="39"/>
        <rFont val="宋体"/>
        <charset val="134"/>
      </rPr>
      <t>玫紅兔子</t>
    </r>
    <r>
      <rPr>
        <b/>
        <sz val="11"/>
        <color indexed="39"/>
        <rFont val="Arial"/>
        <charset val="0"/>
      </rPr>
      <t xml:space="preserve">
Rabbit
（B）</t>
    </r>
  </si>
  <si>
    <r>
      <rPr>
        <b/>
        <sz val="11"/>
        <color indexed="39"/>
        <rFont val="宋体"/>
        <charset val="134"/>
      </rPr>
      <t>白色獨角獸</t>
    </r>
    <r>
      <rPr>
        <b/>
        <sz val="11"/>
        <color indexed="39"/>
        <rFont val="Arial"/>
        <charset val="0"/>
      </rPr>
      <t xml:space="preserve">
Unicorn
</t>
    </r>
    <r>
      <rPr>
        <b/>
        <sz val="11"/>
        <color indexed="39"/>
        <rFont val="宋体"/>
        <charset val="134"/>
      </rPr>
      <t>（A）</t>
    </r>
  </si>
  <si>
    <r>
      <rPr>
        <b/>
        <sz val="11"/>
        <color indexed="39"/>
        <rFont val="宋体"/>
        <charset val="134"/>
      </rPr>
      <t>玫紅獨角獸</t>
    </r>
    <r>
      <rPr>
        <b/>
        <sz val="11"/>
        <color indexed="39"/>
        <rFont val="Arial"/>
        <charset val="0"/>
      </rPr>
      <t xml:space="preserve">
Unicorn
</t>
    </r>
    <r>
      <rPr>
        <b/>
        <sz val="11"/>
        <color indexed="39"/>
        <rFont val="宋体"/>
        <charset val="134"/>
      </rPr>
      <t>（B）</t>
    </r>
  </si>
  <si>
    <r>
      <rPr>
        <b/>
        <sz val="11"/>
        <color indexed="39"/>
        <rFont val="宋体"/>
        <charset val="134"/>
      </rPr>
      <t>紫色小狗</t>
    </r>
    <r>
      <rPr>
        <b/>
        <sz val="11"/>
        <color indexed="39"/>
        <rFont val="Arial"/>
        <charset val="0"/>
      </rPr>
      <t xml:space="preserve">
Puppy
（A）</t>
    </r>
  </si>
  <si>
    <r>
      <rPr>
        <b/>
        <sz val="11"/>
        <color indexed="39"/>
        <rFont val="宋体"/>
        <charset val="134"/>
      </rPr>
      <t>藍色小狗</t>
    </r>
    <r>
      <rPr>
        <b/>
        <sz val="11"/>
        <color indexed="39"/>
        <rFont val="Arial"/>
        <charset val="0"/>
      </rPr>
      <t xml:space="preserve">
Puppy
</t>
    </r>
    <r>
      <rPr>
        <b/>
        <sz val="11"/>
        <color indexed="39"/>
        <rFont val="宋体"/>
        <charset val="134"/>
      </rPr>
      <t>（B）</t>
    </r>
  </si>
  <si>
    <r>
      <rPr>
        <b/>
        <sz val="11"/>
        <color indexed="39"/>
        <rFont val="宋体"/>
        <charset val="134"/>
      </rPr>
      <t>粉色倉鼠</t>
    </r>
    <r>
      <rPr>
        <b/>
        <sz val="11"/>
        <color indexed="39"/>
        <rFont val="Arial"/>
        <charset val="0"/>
      </rPr>
      <t xml:space="preserve">
Hamster
（A）</t>
    </r>
  </si>
  <si>
    <r>
      <rPr>
        <b/>
        <sz val="11"/>
        <color indexed="39"/>
        <rFont val="宋体"/>
        <charset val="134"/>
      </rPr>
      <t>橙色倉鼠</t>
    </r>
    <r>
      <rPr>
        <b/>
        <sz val="11"/>
        <color indexed="39"/>
        <rFont val="Arial"/>
        <charset val="0"/>
      </rPr>
      <t xml:space="preserve">
Hamster
（B）</t>
    </r>
  </si>
  <si>
    <t>羊駝
Llama（白色）</t>
  </si>
  <si>
    <t>羊駝
Llama（紫色）</t>
  </si>
  <si>
    <t>火烈鳥
Flamingo
（玫紅色）</t>
  </si>
  <si>
    <t>火烈鳥
Flamingo
（彩虹色）</t>
  </si>
  <si>
    <t>火烈鳥
Flamingo
（金色）</t>
  </si>
  <si>
    <t>熊貓
Panda
（黑白色）</t>
  </si>
  <si>
    <t>熊貓
Panda
（粉紅色）</t>
  </si>
  <si>
    <t>貓頭鷹
OWL
（紫色）</t>
  </si>
  <si>
    <t>貓頭鷹
OWL
（白色）</t>
  </si>
  <si>
    <t>獨角獸
Unicorn
（白色）</t>
  </si>
  <si>
    <t>獨角獸
Unicorn
（紫色）</t>
  </si>
  <si>
    <t>獅子
Lion
（粉紅色）</t>
  </si>
  <si>
    <t>獅子
Lion
（黃色）</t>
  </si>
  <si>
    <t xml:space="preserve">白色獨角獸
Unicorn </t>
  </si>
  <si>
    <t>枚红色火烈鸟
Flamingo</t>
  </si>
  <si>
    <t>白色羊驼
Llama</t>
  </si>
  <si>
    <t>粉红色猫
Kitty</t>
  </si>
  <si>
    <t>紫色兔子
Bunny</t>
  </si>
  <si>
    <t>蓝色小狗
Puppy</t>
  </si>
  <si>
    <t>白色猫头鹰
White Owl</t>
  </si>
  <si>
    <t>粉色狮子
Pink Lion</t>
  </si>
  <si>
    <t>黄色猴子
Yellow Monkey</t>
  </si>
  <si>
    <t>紫色独角兽
Purple Unicorn</t>
  </si>
  <si>
    <t>白色熊猫
White Panda</t>
  </si>
  <si>
    <t>彩色火烈鸟
Colour Flamingo</t>
  </si>
  <si>
    <t xml:space="preserve">獨角獸
Unicorn </t>
  </si>
  <si>
    <t>孔雀
Peacock</t>
  </si>
  <si>
    <t>火烈鸟
Toucan</t>
  </si>
  <si>
    <t>树懒
Sloth</t>
  </si>
  <si>
    <t>大象
Elephant</t>
  </si>
  <si>
    <t>老虎
Tiger</t>
  </si>
  <si>
    <t>梅花鹿
Giraffe</t>
  </si>
  <si>
    <t>斑马
Zebra</t>
  </si>
  <si>
    <r>
      <rPr>
        <sz val="11"/>
        <color indexed="39"/>
        <rFont val="宋体"/>
        <charset val="134"/>
      </rPr>
      <t>兔子</t>
    </r>
    <r>
      <rPr>
        <sz val="11"/>
        <color indexed="39"/>
        <rFont val="Arial"/>
        <charset val="0"/>
      </rPr>
      <t xml:space="preserve">
Bunny
</t>
    </r>
    <r>
      <rPr>
        <sz val="11"/>
        <color indexed="39"/>
        <rFont val="宋体"/>
        <charset val="134"/>
      </rPr>
      <t>含海绵</t>
    </r>
  </si>
  <si>
    <r>
      <rPr>
        <sz val="11"/>
        <color indexed="39"/>
        <rFont val="宋体"/>
        <charset val="134"/>
      </rPr>
      <t>小狗</t>
    </r>
    <r>
      <rPr>
        <sz val="11"/>
        <color indexed="39"/>
        <rFont val="Arial"/>
        <charset val="0"/>
      </rPr>
      <t xml:space="preserve">
Puppy</t>
    </r>
  </si>
  <si>
    <r>
      <rPr>
        <sz val="11"/>
        <color indexed="39"/>
        <rFont val="宋体"/>
        <charset val="134"/>
      </rPr>
      <t>羊驼</t>
    </r>
    <r>
      <rPr>
        <sz val="11"/>
        <color indexed="39"/>
        <rFont val="Arial"/>
        <charset val="0"/>
      </rPr>
      <t xml:space="preserve"> 
Llama</t>
    </r>
  </si>
  <si>
    <r>
      <rPr>
        <sz val="11"/>
        <color indexed="39"/>
        <rFont val="宋体"/>
        <charset val="134"/>
      </rPr>
      <t>小猫</t>
    </r>
    <r>
      <rPr>
        <sz val="11"/>
        <color indexed="39"/>
        <rFont val="Arial"/>
        <charset val="0"/>
      </rPr>
      <t xml:space="preserve">
Kitty
</t>
    </r>
    <r>
      <rPr>
        <sz val="11"/>
        <color indexed="39"/>
        <rFont val="宋体"/>
        <charset val="134"/>
      </rPr>
      <t>含海绵</t>
    </r>
  </si>
  <si>
    <r>
      <rPr>
        <sz val="11"/>
        <color indexed="39"/>
        <rFont val="宋体"/>
        <charset val="134"/>
      </rPr>
      <t>独角兽</t>
    </r>
    <r>
      <rPr>
        <sz val="11"/>
        <color indexed="39"/>
        <rFont val="Arial"/>
        <charset val="0"/>
      </rPr>
      <t xml:space="preserve">
Unicorn</t>
    </r>
  </si>
  <si>
    <r>
      <rPr>
        <sz val="11"/>
        <color indexed="39"/>
        <rFont val="宋体"/>
        <charset val="134"/>
      </rPr>
      <t>猴子</t>
    </r>
    <r>
      <rPr>
        <sz val="11"/>
        <color indexed="39"/>
        <rFont val="Arial"/>
        <charset val="0"/>
      </rPr>
      <t xml:space="preserve">
Monkey</t>
    </r>
  </si>
  <si>
    <t>小猫
Kitten</t>
  </si>
  <si>
    <t>独角兽
Unicorn</t>
  </si>
  <si>
    <t>大嘴鸟
Toucan</t>
  </si>
  <si>
    <t>2PK超小蛋殼公仔</t>
  </si>
  <si>
    <t>4PK超小蛋殼公仔</t>
  </si>
  <si>
    <t>Binnie</t>
  </si>
  <si>
    <t>ZMPO18068</t>
  </si>
  <si>
    <t>9201-S001</t>
  </si>
  <si>
    <t>珠片公仔</t>
  </si>
  <si>
    <t>MA布標</t>
  </si>
  <si>
    <t>Amanda</t>
  </si>
  <si>
    <t>ZMPO18078</t>
  </si>
  <si>
    <t>Angela</t>
  </si>
  <si>
    <t>簽板</t>
  </si>
  <si>
    <t>Lingly</t>
  </si>
  <si>
    <r>
      <rPr>
        <sz val="12"/>
        <rFont val="Arial"/>
        <charset val="0"/>
      </rPr>
      <t>GP</t>
    </r>
    <r>
      <rPr>
        <sz val="12"/>
        <rFont val="宋体"/>
        <charset val="134"/>
      </rPr>
      <t>測試版</t>
    </r>
  </si>
  <si>
    <t>Holly</t>
  </si>
  <si>
    <t>寄客版</t>
  </si>
  <si>
    <t>Sara</t>
  </si>
  <si>
    <t>郵件</t>
  </si>
  <si>
    <t>Candide客户样品</t>
  </si>
  <si>
    <t>WABRO</t>
  </si>
  <si>
    <t>Tiffany</t>
  </si>
  <si>
    <t>大貨簽板</t>
  </si>
  <si>
    <t>EURO TOYS EUROPE BV</t>
  </si>
  <si>
    <t>Lucky</t>
  </si>
  <si>
    <t>產前測試</t>
  </si>
  <si>
    <t>CENCOSUD CHILE</t>
  </si>
  <si>
    <t>年齡評估樣品</t>
  </si>
  <si>
    <t>ZMPO18086</t>
  </si>
  <si>
    <t>丹麥布標</t>
  </si>
  <si>
    <t>GP FRANCE</t>
  </si>
  <si>
    <t>法國布標</t>
  </si>
  <si>
    <t>GP ITALY</t>
  </si>
  <si>
    <t>意大利布標</t>
  </si>
  <si>
    <t>TOY TRIANGLE CO.W.L.L</t>
  </si>
  <si>
    <t>Express Gifts Ltd</t>
  </si>
  <si>
    <t>9201-S006</t>
  </si>
  <si>
    <t>P.M.I TRADING &amp; ENTERPRISE LTS34</t>
  </si>
  <si>
    <t>TOYS kingdom</t>
  </si>
  <si>
    <t>CANDIDE IND E COM LTDA</t>
  </si>
  <si>
    <t>巴西布標</t>
  </si>
  <si>
    <t>WAL-MART.COM</t>
  </si>
  <si>
    <t>大貨版、簽板</t>
  </si>
  <si>
    <t>GP SPAIN</t>
  </si>
  <si>
    <t>西班牙布標</t>
  </si>
  <si>
    <t>GP TURKEY</t>
  </si>
  <si>
    <t>土耳其布標</t>
  </si>
  <si>
    <t>MA 3語簽板</t>
  </si>
  <si>
    <t>360 SALES SOLUTIONS INC</t>
  </si>
  <si>
    <t>大貨樣板</t>
  </si>
  <si>
    <t>B&amp;M RETAIL LIMITED</t>
  </si>
  <si>
    <t>9201-S003</t>
  </si>
  <si>
    <t>Intek 客户样品</t>
  </si>
  <si>
    <t>ZMPO18108</t>
  </si>
  <si>
    <t>TARGET US</t>
  </si>
  <si>
    <t>DISTRIBUIDORA JUGUETRON S.A DE C.V</t>
  </si>
  <si>
    <t>抽版</t>
  </si>
  <si>
    <t>粉紅色獨角獸</t>
  </si>
  <si>
    <t>大貨版</t>
  </si>
  <si>
    <t>GP法國</t>
  </si>
  <si>
    <t>ZMPO18123</t>
  </si>
  <si>
    <t>樣品訂單</t>
  </si>
  <si>
    <t>ZMPO18131</t>
  </si>
  <si>
    <t>Emily</t>
  </si>
  <si>
    <t>測試樣品</t>
  </si>
  <si>
    <t>C/Sam's club</t>
  </si>
  <si>
    <t>MO 20181120</t>
  </si>
  <si>
    <t>WMCA</t>
  </si>
  <si>
    <t>Ever</t>
  </si>
  <si>
    <r>
      <rPr>
        <sz val="11"/>
        <rFont val="Arial"/>
        <charset val="0"/>
      </rPr>
      <t>GP</t>
    </r>
    <r>
      <rPr>
        <sz val="11"/>
        <rFont val="宋体"/>
        <charset val="134"/>
      </rPr>
      <t>法國</t>
    </r>
  </si>
  <si>
    <r>
      <rPr>
        <sz val="11"/>
        <rFont val="Arial"/>
        <charset val="0"/>
      </rPr>
      <t>GP</t>
    </r>
    <r>
      <rPr>
        <sz val="11"/>
        <rFont val="宋体"/>
        <charset val="134"/>
      </rPr>
      <t>西班牙</t>
    </r>
  </si>
  <si>
    <t>GP西班牙</t>
  </si>
  <si>
    <t>Aimee</t>
  </si>
  <si>
    <t>ZY#5700005</t>
  </si>
  <si>
    <t>筑愉</t>
  </si>
  <si>
    <t>9201EC-S002</t>
  </si>
  <si>
    <t>空展示櫃</t>
  </si>
  <si>
    <t>SAM’S CLUB US</t>
  </si>
  <si>
    <t>9201PL-S002</t>
  </si>
  <si>
    <t>Ada</t>
  </si>
  <si>
    <t>ZMPO18162</t>
  </si>
  <si>
    <t>庫有</t>
  </si>
  <si>
    <t>廣州ITS測試版</t>
  </si>
  <si>
    <t>holly</t>
  </si>
  <si>
    <t>Elaine</t>
  </si>
  <si>
    <t>測試版</t>
  </si>
  <si>
    <t>RELIANCE LIFESTYLE HOLDINGS LIMITED</t>
  </si>
  <si>
    <t>Christal</t>
  </si>
  <si>
    <t>WM簽板</t>
  </si>
  <si>
    <t>WAL-MART STORES INC.USA</t>
  </si>
  <si>
    <t>9201PL-S003</t>
  </si>
  <si>
    <t>GP Spain</t>
  </si>
  <si>
    <t>大貨樣品</t>
  </si>
  <si>
    <t>EUROPRIS</t>
  </si>
  <si>
    <t>Tony</t>
  </si>
  <si>
    <t>BV測試版</t>
  </si>
  <si>
    <t>GP</t>
  </si>
  <si>
    <t>GP測試版</t>
  </si>
  <si>
    <t>9202-S001</t>
  </si>
  <si>
    <t>2代珠片公仔</t>
  </si>
  <si>
    <t>ASDA STORES LTD</t>
  </si>
  <si>
    <t>9202-WMUS-S001</t>
  </si>
  <si>
    <t>Maria</t>
  </si>
  <si>
    <t>TARGET AUSTRALIA PTY LTD</t>
  </si>
  <si>
    <t>QA測試版</t>
  </si>
  <si>
    <t>Bella</t>
  </si>
  <si>
    <t>9202-S005</t>
  </si>
  <si>
    <t>GRUPO RUZ</t>
  </si>
  <si>
    <t>1代珠片公仔</t>
  </si>
  <si>
    <t>小蛋殼毛絨公仔</t>
  </si>
  <si>
    <t>9204UQ3-S001</t>
  </si>
  <si>
    <t>Target US</t>
  </si>
  <si>
    <t>9202-S002</t>
  </si>
  <si>
    <t>9204UQ1-S002</t>
  </si>
  <si>
    <t>Hailey</t>
  </si>
  <si>
    <t>DOLLAR GENERAL CORPORATION</t>
  </si>
  <si>
    <t>9204-S004</t>
  </si>
  <si>
    <t>小蛋殼毛絨公仔
PDQ裝</t>
  </si>
  <si>
    <t>Victoria</t>
  </si>
  <si>
    <t>WM CA</t>
  </si>
  <si>
    <t>WM US</t>
  </si>
  <si>
    <t>測試樣+大貨樣</t>
  </si>
  <si>
    <t>bella</t>
  </si>
  <si>
    <t>B&amp;M</t>
  </si>
  <si>
    <t>9204SQ1-S001</t>
  </si>
  <si>
    <t>Ann</t>
  </si>
  <si>
    <t>Toy triangle</t>
  </si>
  <si>
    <t>樣板</t>
  </si>
  <si>
    <t>harmony</t>
  </si>
  <si>
    <t>邮件</t>
  </si>
  <si>
    <t>广告样品</t>
  </si>
  <si>
    <t>estate</t>
  </si>
  <si>
    <t>产前测试版</t>
  </si>
  <si>
    <t>9209-S001</t>
  </si>
  <si>
    <t>超大蛋壳</t>
  </si>
  <si>
    <t>Lori</t>
  </si>
  <si>
    <t>TOY TRIANGLE COMPANY(UAE)</t>
  </si>
  <si>
    <t>大货样板</t>
  </si>
  <si>
    <t>Vivian</t>
  </si>
  <si>
    <t>KC测试样品需求</t>
  </si>
  <si>
    <t>Monica</t>
  </si>
  <si>
    <t>Sam's</t>
  </si>
  <si>
    <t>见客版</t>
  </si>
  <si>
    <t>Andy</t>
  </si>
  <si>
    <t>Colony Brands</t>
  </si>
  <si>
    <t>测试样板</t>
  </si>
  <si>
    <t>9209A-S001</t>
  </si>
  <si>
    <t>火烈鸟</t>
  </si>
  <si>
    <t>Daisy</t>
  </si>
  <si>
    <t>TOYS R US JAPAN LTD</t>
  </si>
  <si>
    <t>Estate</t>
  </si>
  <si>
    <t>签版</t>
  </si>
  <si>
    <t>测试办</t>
  </si>
  <si>
    <t>GSS</t>
  </si>
  <si>
    <t>产前办</t>
  </si>
  <si>
    <t>小蛋壳毛絨公仔</t>
  </si>
  <si>
    <t>产中抽板</t>
  </si>
  <si>
    <t>签办</t>
  </si>
  <si>
    <t>Kalyn</t>
  </si>
  <si>
    <t>G.T. WHOLESALE LIMITED</t>
  </si>
  <si>
    <t>大货办</t>
  </si>
  <si>
    <t>9202-S009</t>
  </si>
  <si>
    <t>Abbey</t>
  </si>
  <si>
    <t>THE FARMERS'TRADING COMPANY LIMITE</t>
  </si>
  <si>
    <t>Kate</t>
  </si>
  <si>
    <t>筑愉（深圳）贸易有限公司</t>
  </si>
  <si>
    <t>IDA LI</t>
  </si>
  <si>
    <t>Lois</t>
  </si>
  <si>
    <t xml:space="preserve"> A.S. WATSON RETAIL (HK) LIMITED
</t>
  </si>
  <si>
    <t>9204SQ1-S002</t>
  </si>
  <si>
    <t>ORBICO SP.Z O O</t>
  </si>
  <si>
    <t>筑愉(深圳）贸易有限公司</t>
  </si>
  <si>
    <r>
      <rPr>
        <sz val="11"/>
        <rFont val="Arial"/>
        <charset val="0"/>
      </rPr>
      <t>9202-S007
(A</t>
    </r>
    <r>
      <rPr>
        <sz val="11"/>
        <rFont val="宋体"/>
        <charset val="134"/>
      </rPr>
      <t>款）</t>
    </r>
  </si>
  <si>
    <t>Sherry</t>
  </si>
  <si>
    <t>Smyths Toys HQ UC</t>
  </si>
  <si>
    <t>9209B-S001</t>
  </si>
  <si>
    <t>羊駝</t>
  </si>
  <si>
    <t>Angel</t>
  </si>
  <si>
    <t>WAL-MART CANADA CORP</t>
  </si>
  <si>
    <t>9202A</t>
  </si>
  <si>
    <t>Jannie</t>
  </si>
  <si>
    <t>LINIEX Aps</t>
  </si>
  <si>
    <r>
      <rPr>
        <sz val="10"/>
        <rFont val="Arial"/>
        <charset val="0"/>
      </rPr>
      <t>14</t>
    </r>
    <r>
      <rPr>
        <sz val="10"/>
        <rFont val="宋体"/>
        <charset val="134"/>
      </rPr>
      <t>寸蛋壳公仔</t>
    </r>
  </si>
  <si>
    <t>9202L</t>
  </si>
  <si>
    <t>Allyson</t>
  </si>
  <si>
    <t>COLRUYT GROUP-DREAMLAND</t>
  </si>
  <si>
    <t>Kiann</t>
  </si>
  <si>
    <t>Hester</t>
  </si>
  <si>
    <t>Blokker B.V</t>
  </si>
  <si>
    <t>9202-S010</t>
  </si>
  <si>
    <t>Sun, Ling</t>
  </si>
  <si>
    <t>SAM'S CLUB US</t>
  </si>
  <si>
    <t>9202PL-S006</t>
  </si>
  <si>
    <t>2代珠片公仔展示柜装</t>
  </si>
  <si>
    <t>9209-S003</t>
  </si>
  <si>
    <t>贴纸测试办</t>
  </si>
  <si>
    <t>Sarah</t>
  </si>
  <si>
    <t>EUROPRIS AS</t>
  </si>
  <si>
    <t>Judy</t>
  </si>
  <si>
    <t>样板</t>
  </si>
  <si>
    <t>14寸蛋壳公仔</t>
  </si>
  <si>
    <t>Shirley</t>
  </si>
  <si>
    <t>CONCENTRA-PRODUTOS PARA CRIANCAS</t>
  </si>
  <si>
    <t>GLOBAL SOURCING SERVICES LIMITED</t>
  </si>
  <si>
    <t>Icy</t>
  </si>
  <si>
    <t>PDQ样板</t>
  </si>
  <si>
    <t>9204SQ1</t>
  </si>
  <si>
    <t>Megan</t>
  </si>
  <si>
    <t>POPTOYS DE MEXICO</t>
  </si>
  <si>
    <t>Gama Brands S.M.P.C</t>
  </si>
  <si>
    <t>Amy</t>
  </si>
  <si>
    <r>
      <rPr>
        <sz val="9"/>
        <rFont val="宋体"/>
        <charset val="134"/>
      </rPr>
      <t>筑愉</t>
    </r>
    <r>
      <rPr>
        <sz val="9"/>
        <rFont val="Arial"/>
        <charset val="0"/>
      </rPr>
      <t>(</t>
    </r>
    <r>
      <rPr>
        <sz val="9"/>
        <rFont val="宋体"/>
        <charset val="134"/>
      </rPr>
      <t>深圳</t>
    </r>
    <r>
      <rPr>
        <sz val="9"/>
        <rFont val="Arial"/>
        <charset val="0"/>
      </rPr>
      <t>)贸易有限公司</t>
    </r>
  </si>
  <si>
    <t>MA</t>
  </si>
  <si>
    <t>Sunday</t>
  </si>
  <si>
    <t>Eudora</t>
  </si>
  <si>
    <t>LINIEX ApS</t>
  </si>
  <si>
    <t>Marcia</t>
  </si>
  <si>
    <t>筑愉(深圳)贸易有限公司</t>
  </si>
  <si>
    <t>Winnie</t>
  </si>
  <si>
    <t>DAS Companies Inc</t>
  </si>
  <si>
    <t>9204UQ1-S002-CA</t>
  </si>
  <si>
    <t>9204-S001</t>
  </si>
  <si>
    <t>PAKA SA</t>
  </si>
  <si>
    <t>ROFU KINDERLAND</t>
  </si>
  <si>
    <t>Susan</t>
  </si>
  <si>
    <t>carstensen</t>
  </si>
  <si>
    <t>Agnes</t>
  </si>
  <si>
    <t>AMAZON .COM</t>
  </si>
  <si>
    <r>
      <rPr>
        <sz val="10"/>
        <rFont val="Arial"/>
        <charset val="0"/>
      </rPr>
      <t>14</t>
    </r>
    <r>
      <rPr>
        <sz val="10"/>
        <rFont val="宋体"/>
        <charset val="134"/>
      </rPr>
      <t>寸蛋壳公仔邮包盒装</t>
    </r>
  </si>
  <si>
    <t>Sheba</t>
  </si>
  <si>
    <t>9214UQ1-S002
9214SLB-S001</t>
  </si>
  <si>
    <t>2代小蛋壳
PDQ盒装牛皮纸托盘</t>
  </si>
  <si>
    <t>9214SQ1-S001</t>
  </si>
  <si>
    <t>JAnnie</t>
  </si>
  <si>
    <t>TOYROCK OY</t>
  </si>
  <si>
    <t>9214SQ1-S00</t>
  </si>
  <si>
    <t>9202PL-S004</t>
  </si>
  <si>
    <t xml:space="preserve">TOY TRIANGLE COMPANY (UAE)
</t>
  </si>
  <si>
    <t>9214SQ1-S002</t>
  </si>
  <si>
    <t>I-VISION TOYS.INC</t>
  </si>
  <si>
    <t>WAL MART.COM</t>
  </si>
  <si>
    <t>9214-S001</t>
  </si>
  <si>
    <t>Ms.Yan Meng</t>
  </si>
  <si>
    <t>9214SQ1</t>
  </si>
  <si>
    <t>BARNES &amp; NOBLE PURCHASING,  INC.</t>
  </si>
  <si>
    <t>Harmony</t>
  </si>
  <si>
    <t>船头办</t>
  </si>
  <si>
    <t>A.S. WATSON RETAIL (HK)  LIMITED</t>
  </si>
  <si>
    <t>Shabalin Kirill</t>
  </si>
  <si>
    <t>ALISA</t>
  </si>
  <si>
    <t>9214-S002</t>
  </si>
  <si>
    <t>光身</t>
  </si>
  <si>
    <t>9215-WMUS-004</t>
  </si>
  <si>
    <t>中蛋殼毛絨公仔</t>
  </si>
  <si>
    <t>Coral</t>
  </si>
  <si>
    <t>DANIEL&amp;CO.(0/B D&amp;G ENTERPRISES LTD</t>
  </si>
  <si>
    <t>推销办</t>
  </si>
  <si>
    <t>9215-S001</t>
  </si>
  <si>
    <t>DAS Companies,Inc</t>
  </si>
  <si>
    <t>AMY ZHANG</t>
  </si>
  <si>
    <r>
      <rPr>
        <sz val="11"/>
        <rFont val="宋体"/>
        <charset val="134"/>
      </rPr>
      <t>筑愉</t>
    </r>
    <r>
      <rPr>
        <sz val="11"/>
        <rFont val="Arial"/>
        <charset val="0"/>
      </rPr>
      <t>(</t>
    </r>
    <r>
      <rPr>
        <sz val="11"/>
        <rFont val="宋体"/>
        <charset val="134"/>
      </rPr>
      <t>深圳）贸易有限公司</t>
    </r>
  </si>
  <si>
    <t>参考办</t>
  </si>
  <si>
    <t>9215-WMUS-S004</t>
  </si>
  <si>
    <t>Vicky Wu</t>
  </si>
  <si>
    <r>
      <rPr>
        <sz val="11"/>
        <rFont val="Arial"/>
        <charset val="0"/>
      </rPr>
      <t>MA B</t>
    </r>
    <r>
      <rPr>
        <sz val="11"/>
        <rFont val="宋体"/>
        <charset val="134"/>
      </rPr>
      <t>版本</t>
    </r>
  </si>
  <si>
    <t>WM TEAM</t>
  </si>
  <si>
    <t>产前测试办</t>
  </si>
  <si>
    <t>9212-WMUS-S002</t>
  </si>
  <si>
    <t>奖杯公仔</t>
  </si>
  <si>
    <t>LINIEX APS</t>
  </si>
  <si>
    <t>样办</t>
  </si>
  <si>
    <t>9215-S001-CA</t>
  </si>
  <si>
    <t>TOYS "R" US(CANADA)LTD</t>
  </si>
  <si>
    <t>Ruby Lan</t>
  </si>
  <si>
    <t>内销单</t>
  </si>
  <si>
    <t xml:space="preserve">补办                                       </t>
  </si>
  <si>
    <t>9215-WMUS-S001</t>
  </si>
  <si>
    <t>QA办</t>
  </si>
  <si>
    <t>9207TQ1</t>
  </si>
  <si>
    <t>9208TQ1</t>
  </si>
  <si>
    <t>DANIEL&amp;CO (0/B ENTERPRISES LTD</t>
  </si>
  <si>
    <t>KC测试办</t>
  </si>
  <si>
    <t>9214UQ2</t>
  </si>
  <si>
    <t>4PK超小蛋壳公仔</t>
  </si>
  <si>
    <t>Emma</t>
  </si>
  <si>
    <t>PJSC&lt;&lt;Detskymir&gt;&gt;</t>
  </si>
  <si>
    <t>开会办</t>
  </si>
  <si>
    <t>Irene</t>
  </si>
  <si>
    <t>韩国KC</t>
  </si>
  <si>
    <t>JANNIE</t>
  </si>
  <si>
    <t>Sam's Club US</t>
  </si>
  <si>
    <t>Laura</t>
  </si>
  <si>
    <t>Dirk Rossmann GmbH</t>
  </si>
  <si>
    <t>2PK超小蛋壳公仔</t>
  </si>
  <si>
    <t>BARNES &amp; NOBLE PURCHASING.INC</t>
  </si>
  <si>
    <t>BV测试办</t>
  </si>
  <si>
    <t>SUSAN</t>
  </si>
  <si>
    <t>REAL,SB-WARENHAUS GMBH(MGB)</t>
  </si>
  <si>
    <t>BIG  W</t>
  </si>
  <si>
    <t>SAM'S CLUB US DOT.COM</t>
  </si>
  <si>
    <t>BIG W</t>
  </si>
  <si>
    <t>大蛋殼毛絨公仔</t>
  </si>
  <si>
    <t>中文内销单</t>
  </si>
  <si>
    <t>TOYS "R" US(CANADA) LTD</t>
  </si>
  <si>
    <t>LINIES APS</t>
  </si>
  <si>
    <t>改PET签办</t>
  </si>
  <si>
    <t>ALBERTSONS LLC</t>
  </si>
  <si>
    <t xml:space="preserve">Daisy </t>
  </si>
  <si>
    <t>Aldi,Inc</t>
  </si>
  <si>
    <r>
      <rPr>
        <sz val="11"/>
        <rFont val="Arial"/>
        <charset val="0"/>
      </rPr>
      <t>QA</t>
    </r>
    <r>
      <rPr>
        <sz val="11"/>
        <rFont val="宋体"/>
        <charset val="134"/>
      </rPr>
      <t>办</t>
    </r>
  </si>
  <si>
    <t>Aubrey</t>
  </si>
  <si>
    <t>见客办</t>
  </si>
  <si>
    <t>MEGAN</t>
  </si>
  <si>
    <t>I-VISION TOYS .INC</t>
  </si>
  <si>
    <t>9214SQ1-S004</t>
  </si>
  <si>
    <t>9215-S007</t>
  </si>
  <si>
    <t>4500031762</t>
  </si>
  <si>
    <t>9212-S001</t>
  </si>
  <si>
    <t>Amazon US</t>
  </si>
  <si>
    <t>小蛋壳毛绒公仔</t>
  </si>
  <si>
    <t>超大蛋毛绒公仔</t>
  </si>
  <si>
    <t>Lydia</t>
  </si>
  <si>
    <t>ZUFU France</t>
  </si>
  <si>
    <t>4500033659</t>
  </si>
  <si>
    <t xml:space="preserve"> STUDIO RETAIL LTD</t>
  </si>
  <si>
    <t>A.S WATSON RETAIL (HK) LIMITED</t>
  </si>
  <si>
    <t>4500033736</t>
  </si>
  <si>
    <t>DAVID LOWE &amp; CO LTD</t>
  </si>
  <si>
    <t>SHOPPER'S DRUGMART</t>
  </si>
  <si>
    <t>4500033542</t>
  </si>
  <si>
    <t>4500033596</t>
  </si>
  <si>
    <t>4500031801</t>
  </si>
  <si>
    <t>4500032893</t>
  </si>
  <si>
    <t>4500033943</t>
  </si>
  <si>
    <t>AMAZON UK</t>
  </si>
  <si>
    <t>9215B</t>
  </si>
  <si>
    <t>4500032716</t>
  </si>
  <si>
    <t>PRICE SMART INC</t>
  </si>
  <si>
    <t>4500033224</t>
  </si>
  <si>
    <t>4500029405</t>
  </si>
  <si>
    <t>IDEN HAMBURG GMBH</t>
  </si>
  <si>
    <t>9215-TGUS-S003</t>
  </si>
  <si>
    <t>9207TQ3-S002</t>
  </si>
  <si>
    <t>9208TQ4-S001</t>
  </si>
  <si>
    <t>4500032688</t>
  </si>
  <si>
    <t>4500033217</t>
  </si>
  <si>
    <t>俄罗斯</t>
  </si>
  <si>
    <t>4500028065</t>
  </si>
  <si>
    <t>Maggie</t>
  </si>
  <si>
    <t>4500034461</t>
  </si>
  <si>
    <t>G.T WHOLESALE LIMITED</t>
  </si>
  <si>
    <t>Kmart</t>
  </si>
  <si>
    <t>超大蛋壳毛绒公仔</t>
  </si>
  <si>
    <t>4500033222</t>
  </si>
  <si>
    <t>4500033553</t>
  </si>
  <si>
    <t>WOOLWORTHS LTD</t>
  </si>
  <si>
    <t>4500033074</t>
  </si>
  <si>
    <t>AMAZON.COM.DEDC,LLC</t>
  </si>
  <si>
    <t>4500031109</t>
  </si>
  <si>
    <t>4500030141</t>
  </si>
  <si>
    <t>Liniex Aps</t>
  </si>
  <si>
    <t>4500029422</t>
  </si>
  <si>
    <t>UPD,INC</t>
  </si>
  <si>
    <t>4500035722</t>
  </si>
  <si>
    <t>4500033144</t>
  </si>
  <si>
    <t>THE FARMERS' TRADING COMPANY LIMITE</t>
  </si>
  <si>
    <t>4500035469</t>
  </si>
  <si>
    <t>4500032866</t>
  </si>
  <si>
    <t>GLOBUS Logistik GmbH &amp;Co KG</t>
  </si>
  <si>
    <t>Angel/Belle</t>
  </si>
  <si>
    <t>TRU CA</t>
  </si>
  <si>
    <t>Doris</t>
  </si>
  <si>
    <t>4500035520</t>
  </si>
  <si>
    <t>ITM ALIMENTAIRE INTERNATIONAL</t>
  </si>
  <si>
    <t>3L</t>
  </si>
  <si>
    <t>4500032575</t>
  </si>
  <si>
    <r>
      <rPr>
        <sz val="9"/>
        <rFont val="宋体"/>
        <charset val="134"/>
      </rPr>
      <t>筑恰</t>
    </r>
    <r>
      <rPr>
        <sz val="9"/>
        <rFont val="Arial"/>
        <charset val="0"/>
      </rPr>
      <t>(</t>
    </r>
    <r>
      <rPr>
        <sz val="9"/>
        <rFont val="宋体"/>
        <charset val="134"/>
      </rPr>
      <t>深圳）贸易有限公司</t>
    </r>
  </si>
  <si>
    <t>4500035040</t>
  </si>
  <si>
    <t>KIK Textilien und Non-Food GmbH</t>
  </si>
  <si>
    <t>4500032114</t>
  </si>
  <si>
    <t>TOYS "R" US IBERIA</t>
  </si>
  <si>
    <t>GLOBUS Logistik GmbH &amp; CO KG</t>
  </si>
  <si>
    <t>Total:</t>
  </si>
  <si>
    <t>（黃色表示更改或增加）</t>
  </si>
  <si>
    <t>（蓝色表示已完货）</t>
  </si>
  <si>
    <t>（綠色表示調整貨期）</t>
  </si>
  <si>
    <t xml:space="preserve"> </t>
  </si>
  <si>
    <t>收缩膜</t>
  </si>
  <si>
    <t>展示架</t>
  </si>
  <si>
    <t>接单日期</t>
  </si>
  <si>
    <t>国家</t>
  </si>
  <si>
    <r>
      <rPr>
        <b/>
        <sz val="11"/>
        <rFont val="Arial"/>
        <charset val="0"/>
      </rPr>
      <t>PO</t>
    </r>
    <r>
      <rPr>
        <b/>
        <sz val="11"/>
        <rFont val="宋体"/>
        <charset val="0"/>
      </rPr>
      <t>号</t>
    </r>
  </si>
  <si>
    <t>客户PO号</t>
  </si>
  <si>
    <t>SKU</t>
  </si>
  <si>
    <r>
      <rPr>
        <b/>
        <sz val="10"/>
        <rFont val="Arial"/>
        <charset val="0"/>
      </rPr>
      <t>PO</t>
    </r>
    <r>
      <rPr>
        <b/>
        <sz val="10"/>
        <rFont val="宋体"/>
        <charset val="0"/>
      </rPr>
      <t>数量</t>
    </r>
    <r>
      <rPr>
        <b/>
        <sz val="10"/>
        <rFont val="Arial"/>
        <charset val="0"/>
      </rPr>
      <t xml:space="preserve">
(pcs)</t>
    </r>
  </si>
  <si>
    <r>
      <rPr>
        <b/>
        <sz val="10"/>
        <rFont val="宋体"/>
        <charset val="0"/>
      </rPr>
      <t>内箱装箱数量</t>
    </r>
    <r>
      <rPr>
        <b/>
        <sz val="10"/>
        <rFont val="Arial"/>
        <charset val="0"/>
      </rPr>
      <t>(pcs)</t>
    </r>
  </si>
  <si>
    <r>
      <rPr>
        <b/>
        <sz val="11"/>
        <rFont val="宋体"/>
        <charset val="0"/>
      </rPr>
      <t>外箱装箱数量</t>
    </r>
    <r>
      <rPr>
        <b/>
        <sz val="11"/>
        <rFont val="Arial"/>
        <charset val="0"/>
      </rPr>
      <t>(pcs)</t>
    </r>
  </si>
  <si>
    <r>
      <rPr>
        <b/>
        <sz val="11"/>
        <rFont val="宋体"/>
        <charset val="0"/>
      </rPr>
      <t>客</t>
    </r>
    <r>
      <rPr>
        <b/>
        <sz val="11"/>
        <rFont val="Arial"/>
        <charset val="0"/>
      </rPr>
      <t>PO</t>
    </r>
    <r>
      <rPr>
        <b/>
        <sz val="11"/>
        <rFont val="宋体"/>
        <charset val="0"/>
      </rPr>
      <t>期</t>
    </r>
  </si>
  <si>
    <t>验货期</t>
  </si>
  <si>
    <t>第三方验货期</t>
  </si>
  <si>
    <r>
      <rPr>
        <b/>
        <sz val="11"/>
        <rFont val="宋体"/>
        <charset val="0"/>
      </rPr>
      <t>船期</t>
    </r>
    <r>
      <rPr>
        <b/>
        <sz val="11"/>
        <rFont val="Arial"/>
        <charset val="0"/>
      </rPr>
      <t>SO</t>
    </r>
  </si>
  <si>
    <t>箱唛资料</t>
  </si>
  <si>
    <t>外箱贴纸</t>
  </si>
  <si>
    <t>客贴纸资料</t>
  </si>
  <si>
    <t>布料</t>
  </si>
  <si>
    <t>说明书（书纸）</t>
  </si>
  <si>
    <t>客供物料</t>
  </si>
  <si>
    <t>日期码</t>
  </si>
  <si>
    <t>备注</t>
  </si>
  <si>
    <r>
      <rPr>
        <b/>
        <sz val="11"/>
        <rFont val="Arial"/>
        <charset val="0"/>
      </rPr>
      <t xml:space="preserve">ZURU </t>
    </r>
    <r>
      <rPr>
        <b/>
        <sz val="11"/>
        <rFont val="宋体"/>
        <charset val="0"/>
      </rPr>
      <t>跟单</t>
    </r>
  </si>
  <si>
    <r>
      <rPr>
        <b/>
        <sz val="11"/>
        <rFont val="宋体"/>
        <charset val="0"/>
      </rPr>
      <t>单价</t>
    </r>
    <r>
      <rPr>
        <b/>
        <sz val="11"/>
        <rFont val="Arial"/>
        <charset val="0"/>
      </rPr>
      <t>USD</t>
    </r>
  </si>
  <si>
    <r>
      <rPr>
        <b/>
        <sz val="11"/>
        <rFont val="宋体"/>
        <charset val="0"/>
      </rPr>
      <t>金额</t>
    </r>
    <r>
      <rPr>
        <b/>
        <sz val="11"/>
        <rFont val="Arial"/>
        <charset val="0"/>
      </rPr>
      <t>USD</t>
    </r>
  </si>
  <si>
    <t>发票号</t>
  </si>
  <si>
    <t>系统货号</t>
  </si>
  <si>
    <t>是否入系统</t>
  </si>
  <si>
    <r>
      <rPr>
        <b/>
        <sz val="11"/>
        <rFont val="Arial"/>
        <charset val="0"/>
      </rPr>
      <t>MA  1</t>
    </r>
    <r>
      <rPr>
        <b/>
        <sz val="11"/>
        <rFont val="宋体"/>
        <charset val="0"/>
      </rPr>
      <t>L收缩膜</t>
    </r>
  </si>
  <si>
    <r>
      <rPr>
        <b/>
        <sz val="11"/>
        <rFont val="Arial"/>
        <charset val="0"/>
      </rPr>
      <t>MA  5</t>
    </r>
    <r>
      <rPr>
        <b/>
        <sz val="11"/>
        <rFont val="宋体"/>
        <charset val="0"/>
      </rPr>
      <t>L收缩膜</t>
    </r>
  </si>
  <si>
    <t>MA 1L收缩膜B版</t>
  </si>
  <si>
    <t>MA 5L收缩膜</t>
  </si>
  <si>
    <t>MA 5L收缩膜B版</t>
  </si>
  <si>
    <t>MA 6L说明书</t>
  </si>
  <si>
    <t>MA6L说明书B版</t>
  </si>
  <si>
    <t>客版说明书</t>
  </si>
  <si>
    <t>客版收藏指南</t>
  </si>
  <si>
    <t>纸卡A版</t>
  </si>
  <si>
    <t>纸卡B版</t>
  </si>
  <si>
    <t>EC展示架1L</t>
  </si>
  <si>
    <t>EC展示架3L</t>
  </si>
  <si>
    <t>合计数量</t>
  </si>
  <si>
    <t>累计数量</t>
  </si>
  <si>
    <t>ZPO2411015</t>
  </si>
  <si>
    <t>9561-S001</t>
  </si>
  <si>
    <t>魔法小鸟</t>
  </si>
  <si>
    <t>#</t>
  </si>
  <si>
    <t>9561EC-S001</t>
  </si>
  <si>
    <t>THE WAREHOUSE LIMITED</t>
  </si>
  <si>
    <t>新西兰</t>
  </si>
  <si>
    <t>4500156569-20</t>
  </si>
  <si>
    <t>走PP</t>
  </si>
  <si>
    <t xml:space="preserve">日期码格式：ZURU INC(BVI) 标准格式 日期：按实际生产日期 </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</si>
  <si>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9561: 包装正面和说明书都需要加电池警告语贴纸（法规要求）
 9561：外箱四个面要加一张大黄贴："ZURU Product for NZ test "
Remark: 9561: 3PCS LR41 BATTERIES(INCLUDED)</t>
  </si>
  <si>
    <t>Abby Liang</t>
  </si>
  <si>
    <t>94694-4.3</t>
  </si>
  <si>
    <t>已入</t>
  </si>
  <si>
    <t>PT.MAP Aktif Adiperkasa, Tbk</t>
  </si>
  <si>
    <t>印度尼西亚</t>
  </si>
  <si>
    <t>241227-2MAAJKTQ225-ZURU</t>
  </si>
  <si>
    <t>4500155574-40</t>
  </si>
  <si>
    <t>PASS</t>
  </si>
  <si>
    <t>无</t>
  </si>
  <si>
    <t>2/6进口商贴纸</t>
  </si>
  <si>
    <t>日期码格式：ZURU INC(BVI) 标准格式 日期：按实际生产日期 
Packaging Info: MA UPC包装（优先1L)+1张进口商贴纸,
 所有item使用含电池信息的进口商贴纸，贴纸待提供
 1.可能会被抽大货样做测试，请多备料，CRD前半个月会通知是否有抽到该订单中的item。
2.此订单送普通仓，送仓后会有第三方验货，所以需要按CRD准时完货。
Remark: 
 9561-3pcs LR41 Batteries（included）</t>
  </si>
  <si>
    <t>Emma Wu</t>
  </si>
  <si>
    <t>94672-3.29</t>
  </si>
  <si>
    <t>ALL BRANDS TOYS PTY LTD</t>
  </si>
  <si>
    <t>澳大利亚</t>
  </si>
  <si>
    <t>83575</t>
  </si>
  <si>
    <t>4500156597-20</t>
  </si>
  <si>
    <t xml:space="preserve">口商贴纸+一张收缩膜纽扣电池警告语进口商贴纸 + 1张说明书纽扣电池+警告语贴纸
 </t>
  </si>
  <si>
    <t>日期码格式：ZURU INC(BVI) 标准格式 日期：按实际生产日期
Packaging Info: 
9561：MA_UPC版本包装（收缩膜/彩卡和说明书, MA首选1L，如无1L可用多语且含英语的配套多语UPC包装）+ 1张收缩膜纽扣电池警告语进口商贴纸 + 1张说明书纽
扣电池警告语贴纸
Remark: 1.按实际生产日期;
2.出澳大利亚，请按照相应标准生产;</t>
  </si>
  <si>
    <t>Lydia Wu</t>
  </si>
  <si>
    <t>94724-4.8</t>
  </si>
  <si>
    <t>83576</t>
  </si>
  <si>
    <t>4500156675-10</t>
  </si>
  <si>
    <t>进口商贴纸+一张收缩膜纽扣电池警告语进口商贴纸 + 1张说明书纽
 扣电池警告语贴纸
 警告语贴纸翻单4500156597</t>
  </si>
  <si>
    <t>日期码格式：ZURU INC(BVI) 标准格式 日期：按实际生产日期 
Packaging Info: 9560：MA_UPC版本包装（收缩膜/彩卡和说明书, MA首选1L，如无1L可用多语且含英语的配套多语UPC包装）+ 1张收缩膜纽扣电池警告语进口商贴纸 + 1张说明书纽
 扣电池警告语贴纸
 警告语贴纸翻单4500156597
Remark:</t>
  </si>
  <si>
    <t>94664-3.28</t>
  </si>
  <si>
    <t>PRO &amp; PACIFIC CO.,LTD</t>
  </si>
  <si>
    <t>台湾</t>
  </si>
  <si>
    <t>ZU25021702</t>
  </si>
  <si>
    <t>4500158781-30</t>
  </si>
  <si>
    <t>3/6进口商贴纸</t>
  </si>
  <si>
    <t>日期码格式：ZURU INC(BVI) 标准格式 日期：按实际生产日期
Packaging Info: MA 1L UPC包装+1张进口商贴纸,贴纸资料待提供
Remark:</t>
  </si>
  <si>
    <t>94827-4.22</t>
  </si>
  <si>
    <t>2447992</t>
  </si>
  <si>
    <t>4500157612-10</t>
  </si>
  <si>
    <t>有</t>
  </si>
  <si>
    <t>3/3SSCC label外箱贴纸+2/24纽扣电池警告语贴纸</t>
  </si>
  <si>
    <t>日期码格式：ZURU INC(BVI) 标准格式 日期：按实际生产日期 
Packaging Info: 9561：英文MA包装(UPC版本，首选1L，无1L可用多L含英语)+箱唛+SSCC label外箱贴纸，另外9561包含纽扣电池，包装跟说明书上需加纽扣电池警告语贴纸。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</si>
  <si>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Christine Liao</t>
  </si>
  <si>
    <t>94741-4.10</t>
  </si>
  <si>
    <t>KINGSKY CLEAN-TECH CO., LTD.</t>
  </si>
  <si>
    <t>香港</t>
  </si>
  <si>
    <t>ZU25020701HK</t>
  </si>
  <si>
    <t>4500158006-10</t>
  </si>
  <si>
    <t>3/5进口商贴纸</t>
  </si>
  <si>
    <t>日期码格式：ZURU INC(BVI) 标准格式 日期：按实际生产日期 
Packaging Info: MA UPC包装（优先1L)+1张进口商贴纸
 贴纸AW、位置图待提供
此单客人要求4月初出货，所以后面会尽量提前交期，请尽快处理此单
Remark: 3PCS LR44 BATTERIES(INCLUDED)</t>
  </si>
  <si>
    <t>94742-4.10</t>
  </si>
  <si>
    <t>DM LLC</t>
  </si>
  <si>
    <t>俄罗斯联邦</t>
  </si>
  <si>
    <t>出Bekasovo 2</t>
  </si>
  <si>
    <t>4500155065-10</t>
  </si>
  <si>
    <t>2/12进口商贴纸+ EAN条码贴纸</t>
  </si>
  <si>
    <t>外箱不要打ZURU标准日期码!胶件可以打日期码。</t>
  </si>
  <si>
    <t>日期码格式：外包装/外箱不要打ZURU标准日期码 日期： 
Packaging Info: 注意:外包装(指:收缩膜/彩卡/铝箔袋/挂卡/PDQ)/外箱不要打ZURU标准日期码!胶件可以打日期码。
 1L MA 收缩膜 + 进口商贴纸+ EAN条码贴纸， MA 指南/说明书（如有）；
Remark: 标准配比
 请按期完货， 会有罚金。
 出港口Bekasovo 2和</t>
  </si>
  <si>
    <t>Ann Zhang</t>
  </si>
  <si>
    <t>94818-4.23</t>
  </si>
  <si>
    <t>出Ural</t>
  </si>
  <si>
    <t>4500155065-20</t>
  </si>
  <si>
    <t>美国</t>
  </si>
  <si>
    <t>10001240713-3890</t>
  </si>
  <si>
    <t>4500158830-20</t>
  </si>
  <si>
    <t>暂停出货</t>
  </si>
  <si>
    <t>外箱正唛左上角位置粘贴条码箱贴纸，来料贴纸上显示的客户DPCI#086-08-0267, UPC显示10193052078909+Event label内容显示Toys Set Date：7/20/2025</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</si>
  <si>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此订单所有item：
 1. 外箱正唛箱唛内容右侧需贴一张Event label，内容显示Toys Set Date：7/20/2025，工厂自行订购；
 2. 产品和包装上印刷 tracking code信息，格式为ZURU常规格式;
 3. 出货方式：货代自提</t>
  </si>
  <si>
    <t>Holly Zheng</t>
  </si>
  <si>
    <t>ZB00336-5.27 ZB00390-6.2</t>
  </si>
  <si>
    <t>KMART AUSTRALIA LTD(NEW ZEALAND)</t>
  </si>
  <si>
    <t>4500159288-10</t>
  </si>
  <si>
    <t>1张包装纽扣电池警告语贴纸 + 1张说明书纽扣电池警告语
贴纸 （贴纸及位置图翻单: PO#4500157612）+ 1张防盗贴纸 (贴纸以及位置图翻单PO#4500159287）</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</si>
  <si>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配比信息：3pcs mini turtles: 4pcs mini tutles: 5pcs mini turtles= 87:10:3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</si>
  <si>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94784-4.17</t>
  </si>
  <si>
    <t>KMART AUSTRALIA LTD</t>
  </si>
  <si>
    <t>4500159287-10</t>
  </si>
  <si>
    <t>1张包装纽扣电池警告语贴纸 + 1张说明书纽扣电池警告语
贴纸 （贴纸及位置图翻单: PO#4500157612）+ 1张防盗贴纸+ 箱唛 + 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</si>
  <si>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箱唛 + 外箱SSCC Label
配比信息：3pcs mini turtles: 4pcs mini tutles: 5pcs mini turtles= 87:10:3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</si>
  <si>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94783-4.17</t>
  </si>
  <si>
    <t>PPTOYS PTE LTD (SG)</t>
  </si>
  <si>
    <t>新加坡</t>
  </si>
  <si>
    <t>ZU25022002SG</t>
  </si>
  <si>
    <t>4500159608-20</t>
  </si>
  <si>
    <t>3/14进口商贴纸</t>
  </si>
  <si>
    <t>日期码格式：ZURU INC(BVI) 标准格式 日期：按实际生产日期
Packaging Info: MA UPC包装（优先1L)+1张进口商贴纸
其他item贴纸AW、位置图待提供
此客人用的贴纸内容都是一样的，个别item可能存在尺寸差别，如果发现贴纸尺寸没差别，就请都统一订购节省成本
Remark:
9561-3PCS LR44 BATTERIES(INCLUDED)</t>
  </si>
  <si>
    <t>94794-4.18</t>
  </si>
  <si>
    <t>ZURU LLC</t>
  </si>
  <si>
    <t>4500159483-10</t>
  </si>
  <si>
    <t>9561-S003-MB-MTS</t>
  </si>
  <si>
    <t>魔法小鸟     （邮包盒装）</t>
  </si>
  <si>
    <t>邮包盒图稿翻EU单4500159392.</t>
  </si>
  <si>
    <t>日期码格式：ZURU INC(BVI) 标准格式 日期：按实际生产日期
Packaging Info: 9561 MA UPC版 包装入邮包盒，邮包盒图稿翻EU单4500159392.
Remark: 1.Amazon domestic 订单。出口美国。外箱最长边不能超过25" （超过了，case pack只能为1），不符合要求的大货，一律不接受。
2.无第三方验货/测试要求。
3.日期码使用ZURU标准版本。</t>
  </si>
  <si>
    <t>Kelly Shen/Mia Pan/P</t>
  </si>
  <si>
    <t>ZB00163-4.23</t>
  </si>
  <si>
    <t>SSF793</t>
  </si>
  <si>
    <t>4500159217-10</t>
  </si>
  <si>
    <t>4/1包装正面和说明书都需要加电池警告语贴纸（法规要求）+可移动材质的价格贴纸（价格贴纸要切虚线）</t>
  </si>
  <si>
    <t>日期码格式：ZURU INC(BVI) 标准格式 日期：按实际生产日期
Packaging Info: #9561:3PCS LR44 BATTERIES(INCLUDED);包装正面和说明书都需要加电池警告语贴纸（法规要求）
Remark: MA UPC英语包装（优先1L英语版本,或者3L/L含英语即可);
可移动材质的价格贴纸（价格贴纸要切虚线）</t>
  </si>
  <si>
    <t>94884-4.30</t>
  </si>
  <si>
    <t>ZURU Germany GMBH</t>
  </si>
  <si>
    <t>德国</t>
  </si>
  <si>
    <t>4500157858-70</t>
  </si>
  <si>
    <t>9561-S001-MTS</t>
  </si>
  <si>
    <t>3/7EAN条码贴纸+FR/DE/IT/ES警语贴纸+FR/DE/IT/ES说明书黑白书纸+WEEE通用黑白书纸（8L)</t>
  </si>
  <si>
    <t>日期码格式：ZURU INC(BVI) 标准格式 日期：按实际生产日期
Packaging Info: 
9561：MA最新版5L EAN收缩膜+多语折叠语警告贴纸+MA最新版5L收藏指南+MA最新版6L说明书+WEEE通用黑白书纸（8L)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</si>
  <si>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</si>
  <si>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94852-4.28</t>
  </si>
  <si>
    <t>9561-S001-5L</t>
  </si>
  <si>
    <t>Babyhouse</t>
  </si>
  <si>
    <t>乌兹别克斯坦</t>
  </si>
  <si>
    <t>4500159866-30</t>
  </si>
  <si>
    <t>日期码格式：ZURU INC(BVI) 标准格式 日期：按实际生产日期
Packaging Info: 9561 : 1L MA 收缩膜 + 进口商贴纸 ; MA 说明书/指南（如有）;
Remark: 标准配比</t>
  </si>
  <si>
    <t>94879-4.29</t>
  </si>
  <si>
    <t>Smyths Toys HQ UC IE</t>
  </si>
  <si>
    <t>爱尔兰</t>
  </si>
  <si>
    <t>4500159926-10</t>
  </si>
  <si>
    <t>日期码格式：ZURU INC(BVI) 标准格式 日期：按实际生产日期
Packaging Info: 9561：MA 5L-6L EAN收缩膜+MA 5L-6L说明书&lt;(&gt;&amp;&lt;)&gt;收藏指南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</si>
  <si>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May Wu</t>
  </si>
  <si>
    <t>SMYTHS TOYS HQ UC</t>
  </si>
  <si>
    <t>法国</t>
  </si>
  <si>
    <t>4500160446-10</t>
  </si>
  <si>
    <t>日期码格式：ZURU INC(BVI) 标准格式 日期：按实际生产日期
Packaging Info: 1.9561:MA 5L-6L EAN收缩膜+MA 5L-6L说明书&lt;(&gt;&amp;&lt;)&gt;收藏指南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</si>
  <si>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Ula Zhao</t>
  </si>
  <si>
    <t>94812-4.22</t>
  </si>
  <si>
    <t>英国</t>
  </si>
  <si>
    <t>客户PO4400471
627</t>
  </si>
  <si>
    <t>4500159895-10</t>
  </si>
  <si>
    <t>94853-4.28</t>
  </si>
  <si>
    <t>客户PO4400471
628</t>
  </si>
  <si>
    <t>4500159895-20</t>
  </si>
  <si>
    <t>日期码格式：ZURU INC(BVI) 标准格式 日期：按实际生产日期 
Packaging Info: 9561：MA 5L-6L EAN收缩膜+MA 5L-6L说明书&lt;(&gt;&amp;&lt;)&gt;收藏指南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</si>
  <si>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PERTINI TOYS doo</t>
  </si>
  <si>
    <t>塞尔维亚/蒙特内</t>
  </si>
  <si>
    <t>4500158989-10</t>
  </si>
  <si>
    <t>3/20EAN条码贴纸+进口商贴纸</t>
  </si>
  <si>
    <t>日期码格式：ZURU INC(BVI) 标准格式 日期：按实际生产日期 
Packaging Info: 9561: MA 1L UPC 收缩膜+EAN条码贴纸+进口商贴纸;MA A版指南书，MA 5L+6L警告语/收藏指南
Remark: 此单出EU，需满足EU测试标准要求，不能含微塑料。
 1. 9561-S001: 3PCS LR44 BATTERIES(INCLUDED)
 2. 9543GQ1-S001: Ratio:bule/purple/pink/orange =5:6:6:5; 2PCS AAA BATTERIES(NOT INCLUDED)</t>
  </si>
  <si>
    <t>Sharon Zhao</t>
  </si>
  <si>
    <t>94930-5.6</t>
  </si>
  <si>
    <t>THE ENTERTAINER</t>
  </si>
  <si>
    <t>4500160901-1:
FB12977</t>
  </si>
  <si>
    <t>4500160901-20</t>
  </si>
  <si>
    <t>3/24一张2国语言电池说明书(英语+阿拉伯语)</t>
  </si>
  <si>
    <t>日期码格式：ZURU INC(BVI) 标准格式 日期：按实际生产日期
Packaging Info:
9561-S001: MA 最新1L UPC包装+一张2国语言电池说明书(英语+阿拉伯语); BARCODE: 193052078902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</si>
  <si>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Sandy Shao</t>
  </si>
  <si>
    <t>94866-4.29</t>
  </si>
  <si>
    <t>4500160901-2:
FB12978</t>
  </si>
  <si>
    <t>4500160901-110</t>
  </si>
  <si>
    <t>4500160901-3:
FB12979</t>
  </si>
  <si>
    <t>4500160901-200</t>
  </si>
  <si>
    <t>ZMPO250315</t>
  </si>
  <si>
    <t>空白外箱</t>
  </si>
  <si>
    <t>Remark:大货最新版本/大货标准箱装箱/箱唛参照邮件附件;备注：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</si>
  <si>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Angus</t>
  </si>
  <si>
    <t>DIAMANT TOYS LTD</t>
  </si>
  <si>
    <t>以色列</t>
  </si>
  <si>
    <t>56121</t>
  </si>
  <si>
    <t>4500157252-10</t>
  </si>
  <si>
    <t>3/10进口商贴纸+2张彩色贴纸</t>
  </si>
  <si>
    <t>日期码格式：ZURU INC(BVI) 标准格式 日期：按实际生产日期 Tracking Code:
Packaging Info: 9561：1L MA包装+进口商贴纸+2张彩色贴纸; MA说明书
Remark:</t>
  </si>
  <si>
    <t>Lena Huang</t>
  </si>
  <si>
    <t>94885-4.30</t>
  </si>
  <si>
    <t>B0DR3T17RV</t>
  </si>
  <si>
    <t>4500160498-20</t>
  </si>
  <si>
    <t>日期码格式：ZURU INC(BVI) 标准格式 日期：按实际生产日期
Packaging Info:
#9561: MA 1L UPC版包装入邮包盒，邮包盒图稿翻EU单4500159392.
Remark: 1.Amazon domestic 订单。出口美国。外箱最长边不能超过25" （超过了，case pack只能为1），不符合要求的大货，一律不接受。
2.无第三方验货/测试要求。
3.日期码使用ZURU标准版本。
4.邮包盒要印刷日期码。</t>
  </si>
  <si>
    <t>ZB00241-5.13</t>
  </si>
  <si>
    <t>Model &amp; Hobby Toys</t>
  </si>
  <si>
    <t>匈牙利</t>
  </si>
  <si>
    <t>4500161125-10</t>
  </si>
  <si>
    <t>4/3进口商贴纸</t>
  </si>
  <si>
    <t>日期码格式：ZURU INC(BVI) 标准格式 日期：按实际生产日期
Packaging Info: 9561: A 版5L MA 收缩膜+进口商贴纸; A 版 5L MA guide book
Remark: 1、若产品有比例使用ZURU STD 比例
2、所有item 均用MA UPC 条码，若包装不是UPC 条码的请告知
3、此单出欧洲需满足EU测试标准要求</t>
  </si>
  <si>
    <t>Snowy</t>
  </si>
  <si>
    <t>FELYX TOYS</t>
  </si>
  <si>
    <t>保加利亚</t>
  </si>
  <si>
    <t>4500161118-10</t>
  </si>
  <si>
    <t>4/7进口商贴纸</t>
  </si>
  <si>
    <t>日期码格式：ZURU INC(BVI) 标准格式 日期：按实际生产日期
Packaging Info: 9561:A 版 1L MA 收缩膜+进口商贴纸；客版guide book/客版说明书
Remark: 1、若产品有比例使用ZURU STD 比例
2、所有item 均用MA UPC 条码，若包装不是UPC 条码的请告知
3、此单出欧洲需满足EU测试标准要求</t>
  </si>
  <si>
    <t>Snowy Wu</t>
  </si>
  <si>
    <t>94953-5.9</t>
  </si>
  <si>
    <t>9561-S001-1</t>
  </si>
  <si>
    <t>4500161118-20</t>
  </si>
  <si>
    <t>日期码格式：ZURU INC(BVI) 标准格式 日期：按实际生产日期
Packaging Info:
9561EC:A 版 1L MA 收缩膜+进口商贴纸；客版guide book/客版说明书/A 版 1L MA 展示架
Remark: 1、若产品有比例使用ZURU STD 比例
2、所有item 均用MA UPC 条码，若包装不是UPC 条码的请告知
3、此单出欧洲需满足EU测试标准要求</t>
  </si>
  <si>
    <r>
      <rPr>
        <sz val="11"/>
        <color rgb="FF0000FF"/>
        <rFont val="Arial"/>
        <charset val="0"/>
      </rPr>
      <t>9561EC-S001-</t>
    </r>
    <r>
      <rPr>
        <sz val="11"/>
        <color rgb="FF0000FF"/>
        <rFont val="宋体"/>
        <charset val="0"/>
      </rPr>
      <t>1</t>
    </r>
  </si>
  <si>
    <t>Smyths Toys EU HQ UC</t>
  </si>
  <si>
    <t>4400474092</t>
  </si>
  <si>
    <t>4500161489-10</t>
  </si>
  <si>
    <t>产品贴纸(ZURU FRANCE 地址)翻单#4500136411+客版WEEE声明通用8L说明书(带电池，翻4500155594),
EAN 条码：4894680042520</t>
  </si>
  <si>
    <t>日期码格式：ZURU INC(BVI) 标准格式 日期：按实际生产日期
Packaging Info: 9561:最新MA 5L(6L warning) EAN 收缩膜+MA 6L Guide book+产品贴纸(ZURU FRANCE 地址)+客版WEEE声明通用8L说明书(带电池，翻4500155594)+说明书法语贴纸
（翻4500160446）,EAN 条码：4894680042520
请核对条码后再做货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所有出往德国订单，化学品需无堋无香版本。
7. 标准配比</t>
  </si>
  <si>
    <t>Shirley Zhou</t>
  </si>
  <si>
    <t>20722717</t>
  </si>
  <si>
    <t>4500161020-10</t>
  </si>
  <si>
    <t>94954-5.9</t>
  </si>
  <si>
    <t>20722716</t>
  </si>
  <si>
    <t>4500161007-10</t>
  </si>
  <si>
    <t>1张包装纽扣电池警告语贴纸 + 1张说明书纽扣电池警告语
贴纸 （贴纸及位置图翻单: PO#4500157612）+ 1张防盗贴纸 (贴纸以及位置图翻单PO#4500159287）+ 箱唛 + 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</si>
  <si>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配比信息：3pcs mini turtles: 4pcs mini tutles: 5pcs mini turtles= 87:10:3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</si>
  <si>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94956-5.9</t>
  </si>
  <si>
    <t>ZURU Denmark ApS</t>
  </si>
  <si>
    <t>丹麦</t>
  </si>
  <si>
    <t>5200006527</t>
  </si>
  <si>
    <t>4500162346-40</t>
  </si>
  <si>
    <t>1*多语折叠警告语贴纸（翻单4500157858）+ 北欧六语客版说明书(英语/丹麦/瑞典/芬兰/挪威/爱沙尼亚语言&lt;(&gt;,&lt;)&gt;翻单#450
0160993)+
北欧六语客版guide book(英语/丹麦/瑞典/芬兰/挪威/爱沙尼亚语言, 翻单#4500160993) + 8L Slime袋子 + 北欧五语通用Slime黑白说明书 + 北欧五语通用带电池
出货黑白电池说明书+ZURU地址贴纸贴在鸟身上</t>
  </si>
  <si>
    <t>日期码格式：ZURU INC(BVI) 标准格式 日期：按实际生产日期
Packaging Info: 
9561: MA 5L+9L警语 EAN A版包装 +1*多语折叠警告语贴纸（翻单4500157858）+ 北欧六语客版说明书(英语/丹麦/瑞典/芬兰/挪威/爱沙尼亚语言&lt;(&gt;,&lt;)&gt;翻单#450
0160993)+
北欧六语客版guide book(英语/丹麦/瑞典/芬兰/挪威/爱沙尼亚语言, 翻单#4500160993) + 8L Slime袋子 + 北欧五语通用Slime黑白说明书 + 北欧6语通用带电池
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</si>
  <si>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</si>
  <si>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94941-5.7</t>
  </si>
  <si>
    <r>
      <rPr>
        <sz val="11"/>
        <color rgb="FF0000FF"/>
        <rFont val="Arial"/>
        <charset val="0"/>
      </rPr>
      <t>9561-S001-</t>
    </r>
    <r>
      <rPr>
        <sz val="11"/>
        <color rgb="FF0000FF"/>
        <rFont val="宋体"/>
        <charset val="0"/>
      </rPr>
      <t>芬兰</t>
    </r>
  </si>
  <si>
    <t>COOP Cooperative</t>
  </si>
  <si>
    <t>瑞士</t>
  </si>
  <si>
    <t>7186490420</t>
  </si>
  <si>
    <t>4500159905-10</t>
  </si>
  <si>
    <t>4/3WEEE说明书+客人价格贴纸</t>
  </si>
  <si>
    <t>日期码格式：ZURU INC(BVI) 标准格式 日期：按实际生产日期
Packaging Info: 9561: 最新MA 5L+6L EAN 收缩膜+ 最新MA 6L警语收藏指南+ WEEE说明书+客人价格贴纸
Remark: "1. 大货样品3套/item，用于第三方验货签办，请多备料。
2. 价格贴纸需使用可移动并无表面处理
3. EAN条码贴纸覆盖原先的条码；球的价格贴纸尽量贴平整避免起翘
4. 出口欧洲 微塑料需合规"</t>
  </si>
  <si>
    <t>Joyce Chen</t>
  </si>
  <si>
    <t>客户PO:019236
28/1</t>
  </si>
  <si>
    <t>4500159546-20</t>
  </si>
  <si>
    <t>日期码格式：ZURU INC(BVI) 标准格式 日期：按实际生产日期
Packaging Info: 标准配比
Remark: 订单对应2个PO，请分开做货，一个PO一个柜， 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</si>
  <si>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</si>
  <si>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客户PO:019236
30/1</t>
  </si>
  <si>
    <t>4500159546-40</t>
  </si>
  <si>
    <t>Ambiental Paraguay</t>
  </si>
  <si>
    <t>巴拉圭</t>
  </si>
  <si>
    <t>4500157158-60</t>
  </si>
  <si>
    <t>进口商贴纸和UPC贴纸合并为一张</t>
  </si>
  <si>
    <t>日期码格式：ZURU INC(BVI) 标准格式 日期：按实际生产日期
Packaging Info: 9561; MA 3L EAN包装+MA多语收藏指南+进口商贴纸+箱唛(进口商贴纸和UPC贴纸合并为一张）
Remark: 
9561：3PCS LR41 BATTERIES(INCLUDED)</t>
  </si>
  <si>
    <t>Ava Liang</t>
  </si>
  <si>
    <t>94962-5.10</t>
  </si>
  <si>
    <t>10001260966-3758</t>
  </si>
  <si>
    <t>4500161830-10</t>
  </si>
  <si>
    <t>4/16收缩膜上的UPC显示193052078902+外箱正唛左上角位置粘贴条码箱贴纸，每箱只贴一张，由ZURU订购。来料贴纸上显示的客户DPCI#086-08-0267, UPC显示10193052078909;</t>
  </si>
  <si>
    <t>日期码格式：ZURU INC(BVI) 标准格式 日期：按实际生产日期
Packaging Info: 产品包装MA 收缩膜(UPC版)
Remark: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4.产品和包装上印刷 tracking code信息，格式为ZURU常规格式;
5. 出货方式：货代自提</t>
  </si>
  <si>
    <t>ZB00351-5.28</t>
  </si>
  <si>
    <t>ZMPO250340</t>
  </si>
  <si>
    <t>Remark:大货最新版本/大货标准箱装箱/箱唛参照邮件附件;备注： 收到样品订单后尽快安排 /注意样板品质质量要求要高于大货品质质量 ，送货时必须要附带送货单(没有送货单和QC检验合格报告的仓库一律拒绝收货)，请知悉，谢谢！</t>
  </si>
  <si>
    <t xml:space="preserve">Angus </t>
  </si>
  <si>
    <t>AB Gee of Ripley Ltd.</t>
  </si>
  <si>
    <t>777 1MAY25</t>
  </si>
  <si>
    <t>4500161792-60</t>
  </si>
  <si>
    <t>日期码格式：ZURU INC(BVI) 标准格式 日期：按实际生产日期
Packaging Info: MA 最新UPC包装，各款的条码如下，请先检查条码是否正确再安排做货，如有问题请告知
9561-S001:193052078902
配比跟MA
Remark: 1.产品及包装需要印UKCA图标，包装需要有ZURU UK LTD/ZURU France地址信息，QC同事请核查，如有问题与跟单确认。
2. 需要符合欧洲标准不能含有闪粉和微塑料，否则不和法规会有客诉产生</t>
  </si>
  <si>
    <t>Yoga Huang</t>
  </si>
  <si>
    <t>T. PLANET SHOPS SL</t>
  </si>
  <si>
    <t>西班牙</t>
  </si>
  <si>
    <t>4500162134-10</t>
  </si>
  <si>
    <t>4/22进口商贴纸+产品贴纸</t>
  </si>
  <si>
    <t>日期码格式：20250202</t>
  </si>
  <si>
    <t>日期码格式：20250202 日期：
Packaging Info: 9561:MA5L收缩膜+进口商贴纸+产品贴纸+MA B 5L收藏指南+MA 最新8L Slime bag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另外，15701 &lt;(&gt;&amp;&lt;)&gt; 15727 &lt;(&gt;&amp;&lt;)&gt; 15726 按MA配比
6. 其他款，若产品有比例使用ZURU STD 比例
8. 客户指定日期码码20250202，包装/产品/外箱需保持一致</t>
  </si>
  <si>
    <t>Mary Zhong</t>
  </si>
  <si>
    <t>ZMPO250350</t>
  </si>
  <si>
    <t>大货最新版本/大货标准箱装箱/箱唛参照邮件附件                                                                                                                                                                      备注：收到样品订单后尽快安排 ，注意样板品质质量要求要高于大货品质要求 ，送货时必须要附带送货单(没有送货单和QC检验合格报告的仓库一律拒绝收货)，请知悉，谢谢！</t>
  </si>
  <si>
    <t>5200006461</t>
  </si>
  <si>
    <t>4500161394-10</t>
  </si>
  <si>
    <t>9561-S004-MTS</t>
  </si>
  <si>
    <t>多语折叠语警告贴纸+WEEE通用黑白书纸</t>
  </si>
  <si>
    <t>日期码格式：ZURU INC(BVI) 标准格式 日期：按实际生产日期</t>
  </si>
  <si>
    <t>日期码格式：ZURU INC(BVI) 标准格式 日期：按实际生产日期
Packaging Info: MA最新版5L EAN收缩膜+多语折叠语警告贴纸+MA最新版5L收藏指南+MA最新版6L说明书+WEEE通用黑白书纸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</si>
  <si>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9561-S004-1</t>
  </si>
  <si>
    <t>MEIJER DISTRIBUTION, INC.</t>
  </si>
  <si>
    <t>216951853</t>
  </si>
  <si>
    <t>4500161445-10</t>
  </si>
  <si>
    <t>9561-S004</t>
  </si>
  <si>
    <t>日期码格式：ZURU INC(BVI) 标准格式 日期：
Packaging Info: 1. MA 1L 包装
2. 客人指定箱唛排版
Remark: 出货前 Zuru QC 验货</t>
  </si>
  <si>
    <t>Cherie Li</t>
  </si>
  <si>
    <t>ZB00300-5.22</t>
  </si>
  <si>
    <t>216951858</t>
  </si>
  <si>
    <t>4500161496-10</t>
  </si>
  <si>
    <t>ESAL ENTERPRISES FZC</t>
  </si>
  <si>
    <t>卡塔尔</t>
  </si>
  <si>
    <t>QATAR</t>
  </si>
  <si>
    <t>4500162472-10</t>
  </si>
  <si>
    <t>4/28贴纸</t>
  </si>
  <si>
    <t>日期码格式：ZURU INC(BVI) 标准格式 日期：按实际生产日期
Packaging Info: 9561:MA+进口商贴纸+说明书（加贴纸）
Remark:</t>
  </si>
  <si>
    <t>ESAL TRADING L.L.C.</t>
  </si>
  <si>
    <t>阿拉伯联合酋长国</t>
  </si>
  <si>
    <t>4500162345-20</t>
  </si>
  <si>
    <t>日期码格式：ZURU INC(BVI) 标准格式 日期：按实际生产日期
Packaging Info:
 9561:MA+进口商贴纸+说明书（加贴纸）
Remark:</t>
  </si>
  <si>
    <t>沙特阿拉伯</t>
  </si>
  <si>
    <t>KSA</t>
  </si>
  <si>
    <t>4500162474-60</t>
  </si>
  <si>
    <t>9561PLB-S001</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</si>
  <si>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</si>
  <si>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96584-9.30</t>
  </si>
  <si>
    <t>巴西</t>
  </si>
  <si>
    <t>BR25882</t>
  </si>
  <si>
    <t>4500162877-20</t>
  </si>
  <si>
    <t>4/24进口商贴纸（进口商贴纸和客户条码贴纸合并为一张）+客版葡萄语说明书</t>
  </si>
  <si>
    <t>日期码格式：ZURU INC(BVI) 标准格式 日期：按实际生产日期
Packaging Info: 
9561:MA 5L EAN包装+进口商贴纸（进口商贴纸和客户条码贴纸合并为一张）+客版葡萄语说明书+箱唛
Remark: 外箱胶带要用CANDIDE格式</t>
  </si>
  <si>
    <t>9561-S001-5L-1</t>
  </si>
  <si>
    <t>TAS IMPORT AS(Lekekassen)</t>
  </si>
  <si>
    <t>挪威</t>
  </si>
  <si>
    <t>11098</t>
  </si>
  <si>
    <t>4500160993-20</t>
  </si>
  <si>
    <t>4/16挪威/瑞典/丹麦语警告语/客人进口商地址贴纸做成一张贴纸</t>
  </si>
  <si>
    <t>日期码格式：ZURU INC(BVI) 标准格式 日期：按实际生产日期
Packaging Info:
2. 9561: MA 5L-6L EAN版收缩膜+挪威/瑞典/丹麦语警告语/客人进口商地址贴纸做成一张贴纸+北欧六语客版说明书(英语/丹麦/瑞典/芬兰/挪威/爱沙尼亚语言)+
北欧六语客版guide book(英语/丹麦/瑞典/芬兰/挪威/爱沙尼亚语言)
4.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9561:4894680042520</t>
  </si>
  <si>
    <t>5200006607</t>
  </si>
  <si>
    <t>4500163539-10</t>
  </si>
  <si>
    <t>1张多语可折叠警告语贴纸+1*BG 名字贴纸+ZURU地址贴纸贴在鸟身上</t>
  </si>
  <si>
    <t>日期码格式：ZURU INC(BVI) 标准格式 日期：按实际生产日期
Packaging Info: 1.9561:MA 5L+6L EAN收缩膜+1张多语可折叠警告语贴纸+1*BG 名字贴纸 +其它MA包装;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</si>
  <si>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TOYS "R" US (CANADA) LTD.</t>
  </si>
  <si>
    <t>加拿大</t>
  </si>
  <si>
    <t>3501527773</t>
  </si>
  <si>
    <t>4500161332-20</t>
  </si>
  <si>
    <t>4/24UPC 贴纸，UPC#193052078902</t>
  </si>
  <si>
    <t>日期码格式：ZURU INC(BVI) 标准格式 日期：按实际生产日期
Packaging Info: 1. 出口加拿大市场，MA UPC版本包装。
#9561：MA 5L+6L EAN版本加UPC 贴纸，UPC#193052078902; 3PCS LR44 BATTERIES(INCLUDED);说明书需要增加贴纸
2. 产品、包装、外箱上面tracking code的时间格式需要一致
Remark: 3. 需要第三方SGS验货，验货时间2025/05/19，每款每色请备1PC完整带包装样品供验货人员参考。用完后若无损坏可以放回大货里。</t>
  </si>
  <si>
    <t>Abby Mai,Lluvia Zeng</t>
  </si>
  <si>
    <t>Amazon ES</t>
  </si>
  <si>
    <t>Amazon ES:
84MVCGXJ</t>
  </si>
  <si>
    <t>4500159392-10</t>
  </si>
  <si>
    <t>9561-S003-MB</t>
  </si>
  <si>
    <t>客版邮包盒(UPC#+英法德意西5L警示语+FR/ES/IT环保标+ZURU邮箱care@zuru.co
m)</t>
  </si>
  <si>
    <t>日期码格式：ZURU INC(BVI) 标准格式 日期：按实际生产日期
Packaging Info: Amazon ES(9561)
1. 9561：MAIL BOX WITH PRODUCT PACKAGE, 1PCS/MAIL BOX,2PCS/2MAIL BOX/CTN; 客版邮包盒(UPC#+英法德意西5L警示语+FR/ES/IT环保标+ZURU邮箱care@zuru.co
m)+MA 1L(1L warning)收缩膜+MA 6L warning 收藏指南+其他最新MA配套包装；
2. 最迟验货不得晚于2025/5/23;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</si>
  <si>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</si>
  <si>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Amazon UK:
31XGVX7Q</t>
  </si>
  <si>
    <t>4500159549-30</t>
  </si>
  <si>
    <t>客版邮包盒(UPC#+英法德意西5L警示语+FR/ES/IT环保标+ZURU邮箱care@zuru.com）</t>
  </si>
  <si>
    <t>客版邮包盒(UPC#+英法德意西5L警示语+FR/ES/IT环保标+ZURU邮箱care@zuru.co
m，参考翻单4500159392)</t>
  </si>
  <si>
    <t>日期码格式：ZURU INC(BVI) 标准格式 日期：按实际生产日期
Packaging Info: Amazon UK(71152, 9561)/DE(71152, 9561)
2. 9561：MAIL BOX WITH PRODUCT PACKAGE, 1PCS/MAIL BOX,2PCS/2MAIL BOX/CTN; 客版邮包盒(UPC#+英法德意西5L警示语+FR/ES/IT环保标+ZURU邮箱care@zuru.co
m，参考翻单4500159392)+MA 1L(1L warning)收缩膜+MA 6L warning 收藏指南+其他最新MA配套包装；
3. 最迟验货不得晚于2025/5/23;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</si>
  <si>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</si>
  <si>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Amazon DE:
475LP6EN</t>
  </si>
  <si>
    <t>4500159549-40</t>
  </si>
  <si>
    <t>ZURU France</t>
  </si>
  <si>
    <t>5200006540</t>
  </si>
  <si>
    <t>4500162314-60</t>
  </si>
  <si>
    <t>多语警语折叠贴纸（含包装缺失的法/意/西环保标）</t>
  </si>
  <si>
    <t>日期码格式：ZURU INC(BVI) 标准格式 日期：按实际生产日期
Packaging Info: 
9561: A版 5L EAN收缩膜+MA A版5L+6L说明书（带法国说明书警语贴纸）+A版5L收藏指南+多语警语折叠贴纸（含包装缺失的法/意/西环保标）+ 多语版WEEE电池垃
圾桶的回收声明说明书（ included）,,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</si>
  <si>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</si>
  <si>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BINGO GLOBAL GROUP FOR TRADING SUPP</t>
  </si>
  <si>
    <t>埃及</t>
  </si>
  <si>
    <t>4500159286-30</t>
  </si>
  <si>
    <t>4/27进口商贴纸</t>
  </si>
  <si>
    <t>日期码格式：ZURU INC(BVI) 标准格式 日期：按实际生产日期
Packaging Info: 
9561: MA 5L EAN 收缩膜+ 进口商贴纸 +MA收藏指南/说明书
Remark:</t>
  </si>
  <si>
    <t>Bol.com</t>
  </si>
  <si>
    <t>荷兰</t>
  </si>
  <si>
    <t>P2505494</t>
  </si>
  <si>
    <t>4500164929-10</t>
  </si>
  <si>
    <t>客版邮包盒(UPC#+英法德意西5L警示语+FR/ES/IT环保标+ZURU邮箱care@zuru.co
m，参考翻单4500159392)+2张贴纸(1张EAN#，1张NL警告语)+WEEE电子产品说明书(带电池
走货版，参考翻单PO#4500159555)；</t>
  </si>
  <si>
    <t>日期码格式：ZURU INC(BVI) 标准格式 日期：按实际生产日期
Packaging Info: BOL NL(9561)
1. 9561：MAIL BOX WITH PRODUCT PACKAGE, 1PCS/MAIL BOX,2PCS/2MAIL BOX/CTN; 客版邮包盒(UPC#+英法德意西5L警示语+FR/ES/IT环保标+ZURU邮箱care@zuru.co
m，参考翻单4500159392)+2张贴纸(1张EAN#，1张NL警告语)+MA 1L(1L warning)收缩膜+MA 6L warning 收藏指南+其他最新MA配套包装+WEEE电子产品说明书(带电池
走货版，参考翻单PO#4500159555)；
2. 最迟验货不得晚于2025/5/26;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</si>
  <si>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95192-6.4</t>
  </si>
  <si>
    <t>COOP NORGE HANDEL AS - DOM</t>
  </si>
  <si>
    <t>32577893</t>
  </si>
  <si>
    <t>4500162197-10</t>
  </si>
  <si>
    <t>4/30挪威语警语贴纸</t>
  </si>
  <si>
    <t>日期码格式：ZURU INC(BVI) 标准格式 日期：按实际生产日期
Packaging Info: 1.9561：MA_A EAN 5L+6L收缩膜+挪威语警语贴纸+客版说明书（翻单4500160993）+客版guide book(翻单4500160993)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9561-7254588-4894680042520-10193052078909
6/配比:</t>
  </si>
  <si>
    <t>Zoe Zhou</t>
  </si>
  <si>
    <t>Lekia AB</t>
  </si>
  <si>
    <t>瑞典</t>
  </si>
  <si>
    <t>156653-2</t>
  </si>
  <si>
    <t>4500164226-20</t>
  </si>
  <si>
    <t>警告语/进口商贴纸</t>
  </si>
  <si>
    <t>日期码格式：ZURU INC(BVI) 标准格式 日期：按实际生产日期
Packaging Info: 
 9561-S001:MA 5L-6L EAN版收缩膜+北欧客版说明书(英语/丹麦/瑞典/芬兰/挪威/爱沙尼亚/德语/荷兰语语言)+北欧客版guide book(英语/丹麦/瑞典/芬兰/挪威/爱
 沙尼亚/德语/荷兰语语言)--客版说明书和guide book翻TAS PO#4500160993+警告语/进口商贴纸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9561-S001//100-220511489//4894680042520</t>
  </si>
  <si>
    <t>Luna Lin</t>
  </si>
  <si>
    <r>
      <rPr>
        <sz val="11"/>
        <color rgb="FF0E2EF0"/>
        <rFont val="Arial"/>
        <charset val="0"/>
      </rPr>
      <t>9561-S001-</t>
    </r>
    <r>
      <rPr>
        <sz val="11"/>
        <color rgb="FF0E2EF0"/>
        <rFont val="宋体"/>
        <charset val="0"/>
      </rPr>
      <t>芬兰</t>
    </r>
  </si>
  <si>
    <t>JUGUETES PASTOR S.L.</t>
  </si>
  <si>
    <t>4500163040-50</t>
  </si>
  <si>
    <t>日期码格式：ZURU INC(BVI) 标准格式 日期：按实际生产日期
Packaging Info:
4.9561:最新MA 5L EAN版本包装+MA 5L说明书；
Remark:</t>
  </si>
  <si>
    <t>Miya Fang</t>
  </si>
  <si>
    <t>ARGOS LIMITED</t>
  </si>
  <si>
    <t>PO#239937-Cus
tomer
SKU#7659423</t>
  </si>
  <si>
    <t>4500163218-10</t>
  </si>
  <si>
    <t>4/29客人白色Cat.label 1张覆盖ZURU条码</t>
  </si>
  <si>
    <t>日期码格式：ZURU INC(BVI) 标准格式 日期：按实际生产日期
Packaging Info: 9561-S001
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</si>
  <si>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5200006584</t>
  </si>
  <si>
    <t>4500163334-80</t>
  </si>
  <si>
    <t>MA A版5L+6L说明书（带法国说明书警语贴纸+多语警语折叠贴纸（含包装缺失的法/意/西环保标）+ 多语版WEEE电池垃
圾桶的回收声明说明书（ included）（贴纸和WEEE翻4500162314）</t>
  </si>
  <si>
    <t>日期码格式：ZURU INC(BVI) 标准格式 日期：按实际生产日期
Packaging Info:
9561: A版 5L EAN收缩膜+MA A版5L+6L说明书（带法国说明书警语贴纸）+A版5L收藏指南+多语警语折叠贴纸（含包装缺失的法/意/西环保标）+ 多语版WEEE电池垃
圾桶的回收声明说明书（ included）（贴纸和WEEE翻4500162314）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</si>
  <si>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</si>
  <si>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KESKO OYJ</t>
  </si>
  <si>
    <t>芬兰</t>
  </si>
  <si>
    <t>4545554958</t>
  </si>
  <si>
    <t>4500163047-20</t>
  </si>
  <si>
    <t>4/111张警示语贴纸+史莱姆说明书+客版说明书</t>
  </si>
  <si>
    <t>日期码格式：ZURU INC(BVI) 标准格式 日期：按实际生产日期
Packaging Info: 9561-收缩膜MA EAN 5L+6L A+1张警示语贴纸+客版guide book（翻单4500160993）+客版说明书（翻单4500160993）
Remark: 1/ SKU-客户货号-EAN-GTIN
9561-10193052078909-4894680042520-10193052078909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
5/需ZURU验货通过
6/每个产品需额外准备2套大货样，大货样需加上SAMPLE TAG,并于5/15前寄到罗湖办公室</t>
  </si>
  <si>
    <t>4500163047-30</t>
  </si>
  <si>
    <t>日期码格式：ZURU INC(BVI) 标准格式 日期：按实际生产日期
Packaging Info:
9561EC-收缩膜MA EAN 5L+6L A+1张警示语贴纸+客版guide book（翻单4500160993）+客版说明书（翻单4500160993）
Remark: 1/ SKU-客户货号-EAN-GTIN
9561EC-50193052078907-4894680052154-50193052078907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
5/需ZURU验货通过
6/每个产品需额外准备2套大货样，大货样需加上SAMPLE TAG,并于5/15前寄到罗湖办公室</t>
  </si>
  <si>
    <t>PT. TOYS GAMES INDONESIA</t>
  </si>
  <si>
    <t>4500163317-10</t>
  </si>
  <si>
    <t>4/23进口商贴纸</t>
  </si>
  <si>
    <t>日期码格式：ZURU INC(BVI) 标准格式 日期：按实际生产日期
Packaging Info: 1.MA UPC PKG（优先1L）+ 进口商贴纸(后续提供资料)；
2.装柜前有第三方验货，需要把货送到主拼工厂同其他货一起验，具体验货时间及安排届时邮件通知工厂；
3.第三方验货前所有产品须经过ZURU OQC检验通过，我司验货请在完货前 提前至少一周联系Minty@zuru.com预定验货日期；
Remark: 9561:3PCS LR44 BATTERIES(INCLUDED);</t>
  </si>
  <si>
    <t>Cathy.chen</t>
  </si>
  <si>
    <t>5200006663</t>
  </si>
  <si>
    <t>4500164783-110</t>
  </si>
  <si>
    <t>1*多语折叠警语贴纸+5/6黑白5L（PL+HU+CZ+SK+RO)说明书+WEEE声明通用30L说明书(带电池)</t>
  </si>
  <si>
    <t>日期码格式：ZURU INC(BVI) 标准格式 日期：按实际生产日期
Packaging Info:
11.9561：最新MA 5L(6L warning) EAN 收缩膜+1*多语折叠警语贴纸+MA 6L Guide book+1*黑白5L（PL+HU+CZ+SK+RO)说明书+WEEE声明通用30L说明书(带电池)；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</si>
  <si>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</si>
  <si>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HARVEY WHOLESALE LTD</t>
  </si>
  <si>
    <t>3006</t>
  </si>
  <si>
    <t>4500163518-30</t>
  </si>
  <si>
    <t>日期码格式：ZURU INC(BVI) 标准格式 日期：按实际生产日期
Packaging Info: #9561:3PCS LR44 BATTERIES(INCLUDED)
Remark: MA UPC 英语包装（优先1L英语版本,或者3L/L含英语即可</t>
  </si>
  <si>
    <t>95196-6.4</t>
  </si>
  <si>
    <t>Indeks Retail A/S</t>
  </si>
  <si>
    <t>253501</t>
  </si>
  <si>
    <t>4500164118-40</t>
  </si>
  <si>
    <t>丹麦语警告语贴纸+北欧客版说明书(英语/丹麦/瑞典/芬兰/挪威/爱沙尼亚/德语/荷兰语语言)+北欧客版guide book(英语/丹
麦/瑞典/芬兰/挪威/爱沙尼亚/德语/荷兰语语言)--客版说明书和guide book翻TAS PO#4500160993</t>
  </si>
  <si>
    <t>日期码格式：ZURU INC(BVI) 标准格式 日期：按实际生产日期
Packaging Info: 
4. 9561-S001: MA 5L-6L EAN版收缩膜+丹麦语警告语贴纸+北欧客版说明书(英语/丹麦/瑞典/芬兰/挪威/爱沙尼亚/德语/荷兰语语言)+北欧客版guide book(英语/丹
麦/瑞典/芬兰/挪威/爱沙尼亚/德语/荷兰语语言)--客版说明书和guide book翻TAS PO#4500160993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9561-S001:4894680042520</t>
  </si>
  <si>
    <t xml:space="preserve"> PPTOYS PTE LTD (SG)</t>
  </si>
  <si>
    <t xml:space="preserve"> ZU25042302SG</t>
  </si>
  <si>
    <t>4500165878-20</t>
  </si>
  <si>
    <t>1张进口商贴纸
9561-贴纸AW、位置图翻单4500159608</t>
  </si>
  <si>
    <t>日期码格式：ZURU INC(BVI) 标准格式 日期：按实际生产日期
Packaging Info: MA UPC包装（优先1L)+1张进口商贴纸
9561-贴纸AW、位置图翻单4500159608
此客人用的贴纸内容都是一样的，个别item可能存在尺寸差别，如果发现贴纸尺寸没差别，就请都统一订购节省成本
Remark: 
 9561-3PCS LR44 BATTERIES(INCLUDED)</t>
  </si>
  <si>
    <t xml:space="preserve"> Emma Wu</t>
  </si>
  <si>
    <t>TESCO CE</t>
  </si>
  <si>
    <t>斯洛伐克</t>
  </si>
  <si>
    <t>999-44517 999-44528</t>
  </si>
  <si>
    <t>4500164228-60</t>
  </si>
  <si>
    <t>4/274国警告语贴纸(Czech-Hugarian-Polish-Slovak，不能覆盖GB语言）</t>
  </si>
  <si>
    <t>日期码格式：ZURU INC(BVI) 标准格式 日期：按实际生产日期
Packaging Info: 
- 9561: MA B版1L收缩膜+4国警告语贴纸(Czech-Hugarian-Polish-Slovak，不能覆盖GB语言）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</si>
  <si>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KAUFHAUS MARTIN STOLZ GMBH</t>
  </si>
  <si>
    <t>4500160865-10</t>
  </si>
  <si>
    <t>4/21客供价格贴纸+WEEE 欧洲通用30L带电池出货版说明书</t>
  </si>
  <si>
    <t>日期码格式：ZURU INC(BVI) 标准格式 日期：按实际生产日期
Packaging Info: 9561:最新MA 5L+6L EAN收缩膜（4894680042520）+最新MA 5L+6L 说明书+客供价格贴纸+WEEE 欧洲通用30L带电池出货版说明书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</si>
  <si>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3501527848</t>
  </si>
  <si>
    <t>4500164212-20</t>
  </si>
  <si>
    <t>UPC贴纸；UPC#193052078902</t>
  </si>
  <si>
    <t>日期码格式：ZURU INC(BVI) 标准格式 日期：按实际生产日期
Packaging Info: 1. 出口加拿大市场。
#9561: MA 5L EAN版本 + UPC贴纸；UPC#193052078902; 3PCS LR44 BATTERIES(INCLUDED)
2. 产品、包装、外箱上面tracking code的时间格式需要一致，tracking code的时间为：DG20250526
Remark: 3. 需要第三方SGS验货，验货时间2025/06/09，每款每色请备1PC完整带包装样品供验货人员参考。用完后若无损坏可以放回大货里。</t>
  </si>
  <si>
    <t>Lluvia Zeng</t>
  </si>
  <si>
    <t>SUOMEN OSUUSKAUPPOJEN KESKUSKUNTA</t>
  </si>
  <si>
    <t>164147</t>
  </si>
  <si>
    <t>4500160378-10</t>
  </si>
  <si>
    <t>瑞典芬兰爱沙尼亚语警告语/MADE IN CHINA翻译成瑞典芬兰爱沙尼亚语言做成一张贴纸(贴纸和位置图翻K􀃤rkk􀃤inen PO#450016157
3</t>
  </si>
  <si>
    <t>日期码格式：ZURU INC(BVI) 标准格式 日期：按实际生产日期
Packaging Info: 1. 9561: MA 5L-6L EAN版收缩膜+瑞典芬兰爱沙尼亚语警告语/MADE IN CHINA翻译成瑞典芬兰爱沙尼亚语言/电池信息产品包含信息翻译做成一张贴纸+北欧客版说明
书(英语/丹麦/瑞典/芬兰/挪威/爱沙尼亚/德语/荷兰语语言)+北欧客版guide book(英语/丹麦/瑞典/芬兰/挪威/爱沙尼亚/德语/荷兰语语言)--客版说明书和guide b
 ook翻TAS PO#4500160993
 7. 配比跟MA
Remark:
 1. 9561: 需要在6/11安排ITS第三方验货，请多备料
 请在6/2之前各提供一套大货签板给我们签回供第三方验货用，签板必须跟大货完全一致，否则验货会不合格
 2. 9561新款: 请在6/2之前各提供两套大货样给我们寄给客人留底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9561-S001:4894680042520</t>
  </si>
  <si>
    <t>Sheba Ye</t>
  </si>
  <si>
    <t>95522-7.1</t>
  </si>
  <si>
    <t>CANADIAN TIRE</t>
  </si>
  <si>
    <t>09848926</t>
  </si>
  <si>
    <t>4500165230-20</t>
  </si>
  <si>
    <t>UPC 贴纸， UPC 193052078902</t>
  </si>
  <si>
    <t>日期码格式：ZURU INC(BVI) 标准格式 日期：按实际生产日期
Packaging Info: 
9561 ： MA多语收缩膜+UPC 贴纸， UPC 193052078902； MA 多语收藏指南
Remark: 出加拿大
Zuru验货.日期跟踪码：产品外包装及产品本身都必须有日期跟踪码，ZURU标准格式日期码</t>
  </si>
  <si>
    <t>Summer Mo</t>
  </si>
  <si>
    <t>WALMART INC.</t>
  </si>
  <si>
    <t>0923153988</t>
  </si>
  <si>
    <t>4500165199-10</t>
  </si>
  <si>
    <t>9561-S002</t>
  </si>
  <si>
    <t>5/12客供贴纸</t>
  </si>
  <si>
    <t>日期码格式：ZURU DGYYYYMMDD CHINA(日期避开周末和法定节假日即可） 日期：按实际生产日期
Packaging Info: 9561-S002
1.包装要求：
MA 1L收缩膜+MA 5L 收藏指南+MA Guide book +MA 8L Slime bag
每pcs产品上要贴1张RFID贴纸，贴纸由ZURU提供，贴纸位置请严格按照我们签回的签板；
Remark: 9561-S002
1.包装要求：
MA 1L收缩膜+MA 5L 收藏指南+MA Guide book +MA 8L Slime bag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carton出货，1pc/CTN</t>
  </si>
  <si>
    <t>Maggie Xie</t>
  </si>
  <si>
    <t>ZB00859-7.25
ZB00990-7.31</t>
  </si>
  <si>
    <t>0923153970</t>
  </si>
  <si>
    <t>4500165199-20</t>
  </si>
  <si>
    <t>ZB00893-7.26</t>
  </si>
  <si>
    <t>0923153974</t>
  </si>
  <si>
    <t>4500165199-30</t>
  </si>
  <si>
    <t>ZB00840-7.23</t>
  </si>
  <si>
    <t>DISTRIBUIDORA JUGUETRON S.A. DE C.V</t>
  </si>
  <si>
    <t>墨西哥</t>
  </si>
  <si>
    <t>50212500921</t>
  </si>
  <si>
    <t>4500164861-80</t>
  </si>
  <si>
    <t>进口商贴纸产品/包装/说明书都需要贴一张进口商贴纸</t>
  </si>
  <si>
    <t>日期码格式：ZURU INC(BVI) 标准格式 日期：按实际生产日期
Packaging Info:
9561:MA 3L EAN包装+UPC贴纸+MA 多语说明书+保证书+进口商贴纸+外箱贴纸，产品/包装/说明书都需要贴一张进口商贴纸
9561 保证书是通用的，翻单PO4500156374,请一起订购
Remark: 此单有第三方监柜，需要每款多备1套完整物料</t>
  </si>
  <si>
    <t>10001260978-3758</t>
  </si>
  <si>
    <t>4500166019-10</t>
  </si>
  <si>
    <t>ZB00440-6.10</t>
  </si>
  <si>
    <t xml:space="preserve"> ZURU France</t>
  </si>
  <si>
    <t>5200006789</t>
  </si>
  <si>
    <t>4500169682-20</t>
  </si>
  <si>
    <t>4500164804转单、4500166428再转</t>
  </si>
  <si>
    <t>带法国说明书警语贴纸++多语警语折叠贴纸（含包装缺失的法/意/西环保标）+多语版WEEE电池垃圾桶的
回收声明说明书（included）（贴纸和WEEE翻4500162314）</t>
  </si>
  <si>
    <t>日期码格式：ZURU INC(BVI) 标准格式 日期：按实际生产日期
Packaging Info:
9561:A版5LEAN收缩膜+MAA版5L+6L说明书（带法国说明书警语贴纸）+A版5L收藏指南+多语警语折叠贴纸（含包装缺失的法/意/西环保标）+多语版WEEE电池垃圾桶的
回收声明说明书（included）（贴纸和WEEE翻4500162314）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</si>
  <si>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 xml:space="preserve"> SD83</t>
  </si>
  <si>
    <t>NORDIC TOY TEAM AS - DOM</t>
  </si>
  <si>
    <t>1310</t>
  </si>
  <si>
    <t>4500164402-40</t>
  </si>
  <si>
    <t>5/9进口商贴纸+30L WEEE带电池走货</t>
  </si>
  <si>
    <t>日期码格式：ZURU INC(BVI) 标准格式 日期：按实际生产日期
Packaging Info: 
9561: MA 5L-6L EAN版收缩膜+1进口商贴纸+MA说明书+WEEE带电池走货说明书30L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</si>
  <si>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COOLSHOP(ENTERTAINMENT TRADINGS APS</t>
  </si>
  <si>
    <t>272908</t>
  </si>
  <si>
    <t>4500160030-20</t>
  </si>
  <si>
    <t>丹麦瑞典挪威芬兰语警告语/客人进口商贴纸做成一张贴纸+北欧客版说明书(英语/丹麦/瑞典/芬兰/挪威/爱沙尼亚/德语/荷兰语语</t>
  </si>
  <si>
    <t>日期码格式：ZURU INC(BVI) 标准格式 日期：按实际生产日期
Packaging Info:
2.9561：MA 5L-6L EAN版收缩膜+丹麦瑞典挪威芬兰语警告语/客人进口商贴纸做成一张贴纸+北欧客版说明书(英语/丹麦/瑞典/芬兰/挪威/爱沙尼亚/德语/荷兰语语
言)+北欧客版guide book(英语/丹麦/瑞典/芬兰/挪威/爱沙尼亚/德语/荷兰语语言)--客版说明书和guide book翻TAS PO#4500160993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配比跟MA
8.SKU-客户款号-条码
9258-1195533-4894680021082
9561-1283417-4894680042520</t>
  </si>
  <si>
    <t>Meloman Home Video LLP</t>
  </si>
  <si>
    <t>哈萨克斯坦</t>
  </si>
  <si>
    <t>4500164596-30</t>
  </si>
  <si>
    <t>通用进口商贴纸</t>
  </si>
  <si>
    <t>日期码格式：ZURU INC(BVI) 标准格式 日期：按实际生产日期
Packaging Info: 1L MA UPC 包装+ 通用进口商贴纸， MA 指南/说明书（如果有的话）
Remark: 标准配比</t>
  </si>
  <si>
    <t>ZU25042301SG</t>
  </si>
  <si>
    <t>4500165924-10</t>
  </si>
  <si>
    <t>进口商贴纸贴纸AW、位置图翻单4500159608</t>
  </si>
  <si>
    <t>日期码格式：ZURU INC(BVI) 标准格式 日期：按实际生产日期
Packaging Info: MA UPC包装（优先1L)+1张进口商贴纸
9561-贴纸AW、位置图翻单4500159608
Remark: 3PCS LR44 BATTERIES(INCLUDED)</t>
  </si>
  <si>
    <t>土耳其</t>
  </si>
  <si>
    <t>4500164154-10</t>
  </si>
  <si>
    <t>5/9进口商贴纸（含客户条码）+MA 说明书（加贴纸）+slime bag 加贴纸</t>
  </si>
  <si>
    <t>日期码格式：ZUR5164</t>
  </si>
  <si>
    <t>日期码格式：ZUR5164 日期：
Packaging Info: 
 9561EC：MA 1L 展示架+ 产品MA 1L 包装+进口商贴纸（含客户条码）+客版说明书+客版收藏指南.
 2.客户日期码：ZUR5164, 产品/包装/外箱请保持一致。产品外收缩膜需要印日期ZUR5164
 3.9561EC需要两套完整大货样,还需要一套MA样，寄到客户香港办公室，请多备料，地址如下：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Remark: 9561EC-S001 &lt;(&gt;&amp;&lt;)&gt;9561: Pink, just one assortment
 9561EC-S001 &lt;(&gt;&amp;&lt;)&gt;9561: 3PCS LR44 BATTERIES(INCLUDED)</t>
  </si>
  <si>
    <t>95751-7.24</t>
  </si>
  <si>
    <t>9561EC-S001-2</t>
  </si>
  <si>
    <t>4500164154-20</t>
  </si>
  <si>
    <t xml:space="preserve">日期码格式：ZUR5164 日期：
Packaging Info: 1.9561: MA 1L 包装+进口商贴纸（含客户条码）+客版说明书+客版收藏指南；
 2.客户日期码：ZUR5164, 产品/包装/外箱请保持一致。产品外收缩膜需要印日期ZUR5164
 3.9561需要两套完整大货样,还需要一套MA样，寄到客户香港办公室，请多备料，地址如下：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#9561-3 pcs（包含三种不同颜色的沙子）
Remark: </t>
  </si>
  <si>
    <r>
      <rPr>
        <sz val="11"/>
        <color rgb="FF0000FF"/>
        <rFont val="Arial"/>
        <charset val="0"/>
      </rPr>
      <t>9561-S001-</t>
    </r>
    <r>
      <rPr>
        <sz val="11"/>
        <color rgb="FF0000FF"/>
        <rFont val="宋体"/>
        <charset val="0"/>
      </rPr>
      <t>土耳其</t>
    </r>
  </si>
  <si>
    <t xml:space="preserve"> Navy Exchange Service Command</t>
  </si>
  <si>
    <t>PO#37490767</t>
  </si>
  <si>
    <t>4500165547-30</t>
  </si>
  <si>
    <t>外箱除了需要印刷箱唛外，还需额外加贴Packing Slip, UCC 贴纸和上架时间的贴纸 各一张</t>
  </si>
  <si>
    <t>日期码格式：ZURU INC(BVI) 标准格式</t>
  </si>
  <si>
    <t>日期码格式：ZURU INC(BVI) 标准格式 日期：按实际生产日期
Packaging Info: ZURU MA UPC优先1L包装；出口美国
Remark: 1. 日期跟踪码：产品外包装及产品本身都必须有日期跟踪码，并且确保两者的日期跟踪码要一致；ZURU标准格式日期码 (请自行调整具体年月日生产期，但不能为
周末）
2. 外箱贴纸：
外箱除了需要印刷箱唛外，还需额外加贴Packing Slip一张
Packing Slip: 每款产品第一箱的外箱都需在1面正唛右上角处贴上Packing Slip（跟单提供资料；工厂用A4纸打印）&lt;(&gt;,&lt;)&gt;见箱唛资料详细内容。
3. 需要提供ZURU QC验货图片及验货报告给客户才能放SO出货，请QC验货时尽可能拍详细的图片。</t>
  </si>
  <si>
    <t xml:space="preserve"> Annie Huang</t>
  </si>
  <si>
    <t>ZB00565-6.24</t>
  </si>
  <si>
    <t>PO#37490629</t>
  </si>
  <si>
    <t>4500165547-40</t>
  </si>
  <si>
    <t>MILLS FLEET FARM</t>
  </si>
  <si>
    <t>PO#4647606</t>
  </si>
  <si>
    <t>4500160726-40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</si>
  <si>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</si>
  <si>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</si>
  <si>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ZB00534-6.21</t>
  </si>
  <si>
    <t>UNIPAM SRL</t>
  </si>
  <si>
    <t>意大利</t>
  </si>
  <si>
    <t>4500164781-50</t>
  </si>
  <si>
    <t>一张意大利环保贴纸+ 多语版WEEE电池垃圾桶的回收声明说明书（ incl
uded，翻4500162314）</t>
  </si>
  <si>
    <t>日期码格式：ZURU INC(BVI) 标准格式 日期：按实际生产日期
Packaging Info:
3.9561:A版 5L EAN收缩膜+MA A版5L+6L说明书（带法国说明书警语贴纸）+A版5L收藏指南+一张意大利环保贴纸+ 多语版WEEE电池垃圾桶的回收声明说明书（ incl
uded，翻4500162314）+一张收缩膜callout 贴纸（翻4500166253）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</si>
  <si>
    <t>Christine He</t>
  </si>
  <si>
    <t>BASILE GIOCATTOLI SRL</t>
  </si>
  <si>
    <t>4500164791-10</t>
  </si>
  <si>
    <t>5/12意大利sorting logo含进口商地址贴纸+WEEE带电池走货欧洲30语通用黑白说明书</t>
  </si>
  <si>
    <t>日期码格式：ZURU INC(BVI) 标准格式 日期：按实际生产日期
Packaging Info: 9561:MA最新5L收缩膜+1*意大利sorting logo含进口商地址贴纸+MA 最新 5L收藏指南+MA 最新8L Slime bag+WEEE带电池走货欧洲30语通用黑白说明书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</si>
  <si>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4500164791-20</t>
  </si>
  <si>
    <t>日期码格式：ZURU INC(BVI) 标准格式 日期：按实际生产日期
Packaging Info:
9561EC:MA 3L展示架+MA最新5L收缩膜+1*意大利sorting logo含进口商地址贴纸+MA 最新 5L收藏指南+MA 最新8L Slime bag+WEEE带电池走货欧洲30语通用黑白说明
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</si>
  <si>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9561EC-S001-3L</t>
  </si>
  <si>
    <t xml:space="preserve"> 已入</t>
  </si>
  <si>
    <t>SIPLEC</t>
  </si>
  <si>
    <t>1042701</t>
  </si>
  <si>
    <t>4500162245-60</t>
  </si>
  <si>
    <t>4/271张警语条码贴纸+1张PL/PT/SL贴纸++1张额外PL/PT/SL指引书+1张PL/SL警语贴纸+1张30LWEEE声明书(含电池版)</t>
  </si>
  <si>
    <t>日期码格式：1042701-23 日期：</t>
  </si>
  <si>
    <t>日期码格式：1042701-23 日期：
Packaging Info:
4.9561:MA 5语收缩膜+1张警语条码贴纸+MA 5L+6L收藏指南(英法德意西荷)+1张PL/PT/SL贴纸+MA 5L指引书+1张额外PL/PT/SL指引书+MA8L slime bag+1张PL/SL警语
贴纸+1张30LWEEE声明书(含电池版)
Remark: 1.预计6/16第三方验货+抽板测试，此单需每款抽办8套左右测试，请多备料。5/20前准备好2套大货签板；
2.纸箱上加4张条形码贴纸, 外箱条码参考如下：
9561:53660441938052
3. 需在客户指定贴纸供货商Checkpoint订购， 联系方式如下, 并订购时请把范本发给Checkpoint Systems (ZJG) Co. Ltd.
B Block, 28 Gang-ao Road, Zhangjiagang Free Trade Zone,
Jiangsu, China, 215634
Office:+(86) 512 3500 3769
Mia.Wang
Email: Mia.Wang@checkpt.com
4.每箱放3包透明颗粒状干燥剂(每包约5g)，包干燥剂的袋子要有"SILICA GEL - DO NOT EAT - DESSICANT - THROW AWAY " 字样
5. 包装禁止使用PVC塑料;
6. 此票出法国，需符合EU标准及微塑料法规，包装需含法国回收logo;</t>
  </si>
  <si>
    <t>95727-7.22</t>
  </si>
  <si>
    <t>4500162245-100</t>
  </si>
  <si>
    <t>5200006588</t>
  </si>
  <si>
    <t>4500163394-60</t>
  </si>
  <si>
    <t>多语警语折叠贴纸（含包装缺失的法/意/西环保标）+ 多语版WEEE电池垃
圾桶的回收声明说明书（ included）（贴纸和WEEE翻4500162314）</t>
  </si>
  <si>
    <t>日期码格式：ZURU INC(BVI) 标准格式 日期：按实际生产日期
Packaging Info:
9561: A版 5L EAN收缩膜+MA A版5L+6L说明书（带法国说明书警语贴纸）+A版5L收藏指南+多语警语折叠贴纸（含包装缺失的法/意/西环保标）+ 多语版WEEE电池垃
圾桶的回收声明说明书（ included）（贴纸和WEEE翻4500162314）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</si>
  <si>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Salling Group A/S</t>
  </si>
  <si>
    <t>4041650918</t>
  </si>
  <si>
    <t>4500165307-40</t>
  </si>
  <si>
    <t>丹麦语警告语贴纸(贴纸和位置图翻Indeks PO#4500164118)</t>
  </si>
  <si>
    <t>日期码格式：ZURU INC(BVI) 标准格式 日期：按实际生产日期
Packaging Info: 
4. 9561: MA 5L-6L EAN版收缩膜+丹麦语警告语贴纸(贴纸和位置图翻Indeks PO#4500164118)+北欧客版说明书(英语/丹麦/瑞典/芬兰/挪威/爱沙尼亚/德语/荷兰语
语言)+北欧客版guide book(英语/丹麦/瑞典/芬兰/挪威/爱沙尼亚/德语/荷兰语语言)--客版说明书和guide book翻TAS PO#4500160993
Remark: 9561： 是新品，请在6/2前寄两套大货样给客人留底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9561-S001:489468004252010193052078909</t>
  </si>
  <si>
    <t>95676-7.17</t>
  </si>
  <si>
    <t>JUGUETERIAS REUNIDAS S.L.</t>
  </si>
  <si>
    <t>4500163490-20</t>
  </si>
  <si>
    <t>5/26一张客户进口商贴纸</t>
  </si>
  <si>
    <t>日期码格式：ZURU INC(BVI) 标准格式 日期：按实际生产日期
Packaging Info:
9561：最新MA 5L EAN版本包装+一张客户进口商贴纸+MA 5L说明书；
Remark:</t>
  </si>
  <si>
    <t>0911850271</t>
  </si>
  <si>
    <t>4500166834-10</t>
  </si>
  <si>
    <t>5/26客供贴纸</t>
  </si>
  <si>
    <t>日期码格式：ZURU DGYYYYMMDD CHINA(日期避开周末和法定节假日即可） 日期：按实际生产日期
Packaging Info: 9561-S002
1.包装要求：
MA 1L收缩膜+MA 5L 收藏指南+MA Guide book
每pcs产品上要贴1张RFID贴纸，贴纸由ZURU提供，贴纸位置请严格按照我们签回的签板；
Remark: 9561-S002
1.包装要求：
MA 1L收缩膜+MA 5L 收藏指南+MA Guide book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</si>
  <si>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ZB00532-6.21
ZB00533-6.21</t>
  </si>
  <si>
    <t>0923153961</t>
  </si>
  <si>
    <t>4500165200-20</t>
  </si>
  <si>
    <t>ZB00894-7.26</t>
  </si>
  <si>
    <t>0923153964</t>
  </si>
  <si>
    <t>4500165200-10</t>
  </si>
  <si>
    <t>ZB00939-7.29</t>
  </si>
  <si>
    <t>0923153967</t>
  </si>
  <si>
    <t>4500165201-20</t>
  </si>
  <si>
    <t>0923153972</t>
  </si>
  <si>
    <t>4500165201-10</t>
  </si>
  <si>
    <t>ZB00989-7.31</t>
  </si>
  <si>
    <t xml:space="preserve"> RIALTO SPA</t>
  </si>
  <si>
    <t>4500163632-70</t>
  </si>
  <si>
    <t>1*意大利sorting logo含进口商地址）+CALLOUT 贴纸+MA 5L B版收藏指南+CALLOUT 贴纸+MA B版guide book+CALLOUT 贴纸+MA B版slime
bag +WEEE 带电池走货 通用30L 说明书</t>
  </si>
  <si>
    <t>日期码格式：ZURU INC(BVI) 标准格式 日期：按实际生产日期
Packaging Info: 
9561: MA 5L EAN 收缩膜(+1*意大利sorting logo含进口商地址）+CALLOUT 贴纸+MA 5L B版收藏指南+CALLOUT 贴纸+MA B版guide book+CALLOUT 贴纸+MA B版slime
bag +WEEE 带电池走货 通用30L 说明书
Remark: 1. 此单出意大利，需符合EU标准，不含微塑料，如果含slime等化学品，需要不含硼
2. 需保证按期完货，延期罚款
3.贴纸切勿盖住意大利警告语</t>
  </si>
  <si>
    <t xml:space="preserve"> Lena Li</t>
  </si>
  <si>
    <t>BJ'S WHOLESALE CLUB, INC.</t>
  </si>
  <si>
    <t>116538939</t>
  </si>
  <si>
    <t>4500166708-10</t>
  </si>
  <si>
    <t>9561UQ1-S001</t>
  </si>
  <si>
    <t>客版PDQ</t>
  </si>
  <si>
    <t>日期码格式：ZURU INC(BVI) 标准格式 日期：按实际生产日期
Packaging Info: MA UPC版本包装+客版PDQ，PDQ AW 翻单PO#4500166706。
Remark: 1. 此单需一个40GP装完，且40GP柜最少要超过50CBM。箱唛上体积数和实际要相符，如体积数和PO上有不一致，客人会有罚款。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</si>
  <si>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</si>
  <si>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ZB00511R1-6.19</t>
  </si>
  <si>
    <t>116538936</t>
  </si>
  <si>
    <t>4500166707-10</t>
  </si>
  <si>
    <t>ZB00509R1-6.18</t>
  </si>
  <si>
    <t>116538935</t>
  </si>
  <si>
    <t>4500166706-10</t>
  </si>
  <si>
    <t>日期码格式：ZURU INC(BVI) 标准格式 日期：按实际生产日期
Packaging Info: MA UPC版本包装+客版PDQ。
Remark: 1. 此单大概5月26日需寄6套左右大货样给UL实验室做测试，具体的后面邮件会再通知。另外，还需要再备多4套大货样板到时候寄给客户。
2. 此单需一个40GP装完，且40GP柜最少要超过50CBM。箱唛上体积数和实际要相符，如体积数和PO上有不一致，客人会有罚款。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</si>
  <si>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ZB00510R1-6.19</t>
  </si>
  <si>
    <t>WALMART INC. Q</t>
  </si>
  <si>
    <t>0911850020</t>
  </si>
  <si>
    <t>4500166833-10</t>
  </si>
  <si>
    <t>ZB00531-6.21
ZB00558-6.24</t>
  </si>
  <si>
    <t>0911850219</t>
  </si>
  <si>
    <t>4500166833-20</t>
  </si>
  <si>
    <t>ZB00524-6.20</t>
  </si>
  <si>
    <t>116538937</t>
  </si>
  <si>
    <t>4500166710-10</t>
  </si>
  <si>
    <t>ZB00512R1-6.19</t>
  </si>
  <si>
    <t>116538938</t>
  </si>
  <si>
    <t>4500166711-10</t>
  </si>
  <si>
    <t>日期码格式：ZURU INC(BVI) 标准格式 日期：按实际生产日期
Packaging Info: MA UPC版本包装+客版PDQ，PDQ AW 翻单PO#4500166706。
Remark: 1.此单需一个40GP装完，且40GP最少要50CBM。箱唛上体积数和实际要相符，如体积数和PO上有不一致，客人会有罚款。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</si>
  <si>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ZB00513R1-6.19</t>
  </si>
  <si>
    <t>ADC BLACKFIRE ENTERTAINMENT SRL</t>
  </si>
  <si>
    <t>罗马尼亚</t>
  </si>
  <si>
    <t>PO-01457</t>
  </si>
  <si>
    <t>4500160647-10</t>
  </si>
  <si>
    <t>4/22口商贴纸</t>
  </si>
  <si>
    <t>日期码格式：ZURU INC(BVI) 标准格式 日期：按实际生产日期
Packaging Info: 9561:A 版 1L MA 收缩膜+进口商贴纸;客版guide book/黑白说明书书纸
Remark: 1、所有item 均用MA UPC 条码，若包装不是UPC 条码的请告知
2、此单出欧洲需满足EU测试标准要求</t>
  </si>
  <si>
    <t>217457718</t>
  </si>
  <si>
    <t>4500168889-40</t>
  </si>
  <si>
    <t>转单4500166083</t>
  </si>
  <si>
    <t>ZB00502-6.18</t>
  </si>
  <si>
    <t>转单</t>
  </si>
  <si>
    <t>217461007</t>
  </si>
  <si>
    <t>4500168832-30</t>
  </si>
  <si>
    <t>转单4500166087</t>
  </si>
  <si>
    <t>ZB00503-6.18</t>
  </si>
  <si>
    <t>MAGGIO 3 SRL</t>
  </si>
  <si>
    <t>4500163950-40</t>
  </si>
  <si>
    <t>5/7进口商含意大利环保标贴纸</t>
  </si>
  <si>
    <t>日期码格式：ZURU INC(BVI) 标准格式 日期：按实际生产日期
Packaging Info:
9561:MA最新5L收缩膜含EAN条码+进口商含意大利环保标贴纸+MA 最新 5L收藏指南+MA 最新8L Slime bag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</si>
  <si>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95665-7.17</t>
  </si>
  <si>
    <t>4500163950-50</t>
  </si>
  <si>
    <t>5/7进口商含意大利环保标贴纸+5/81张展示架ITF14条码贴纸</t>
  </si>
  <si>
    <t>日期码格式：ZURU INC(BVI) 标准格式 日期：按实际生产日期
Packaging Info: 
 9561EC: （MA3L展示架+1张展示架ITF14条码贴纸）+MA最新5L收缩膜含EAN条码+进口商含意大利环保标贴纸+MA 最新 5L收藏指南+MA 最新8L Slime bag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</si>
  <si>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4500157269-10</t>
  </si>
  <si>
    <t>5/22进口商贴纸+彩色贴纸</t>
  </si>
  <si>
    <t>日期码格式：ZURU INC(BVI) 标准格式 日期：按实际生产日期 
Packaging Info: 9561：1L MA包装+进口商贴纸+彩色贴纸; MA说明书
Remark:</t>
  </si>
  <si>
    <t xml:space="preserve"> TARGET AUSTRALIA PTY LTD</t>
  </si>
  <si>
    <t>2465858</t>
  </si>
  <si>
    <t>4500165331-10</t>
  </si>
  <si>
    <t>纽扣电池警告语贴纸翻单4500157612</t>
  </si>
  <si>
    <t>日期码格式：ZURU INC(BVI) 标准格式 日期：按实际生产日期
Packaging Info: 1.9561：英文MA包装(UPC版本，首选1L，无1L可用多L含英语)+箱唛+SSCC label外箱贴纸，另外9561包含纽扣电池，包装跟说明书上需加纽扣电池警告语贴纸。贴纸
 翻单4500157612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</si>
  <si>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 xml:space="preserve"> Christine Liao</t>
  </si>
  <si>
    <t xml:space="preserve"> Zhuyu(Shenzhen)Trading Co.,Ltd.</t>
  </si>
  <si>
    <t>中国</t>
  </si>
  <si>
    <t xml:space="preserve"> 5000001867</t>
  </si>
  <si>
    <t>4500165582-10</t>
  </si>
  <si>
    <t xml:space="preserve">5/20  3C中文贴纸 </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</si>
  <si>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2 9561 MA+ 3C中文贴纸 +中文说明书 +收藏指南
此单为新单  9561 请各提供6个大货样</t>
  </si>
  <si>
    <t xml:space="preserve"> Dona Tang</t>
  </si>
  <si>
    <r>
      <rPr>
        <sz val="11"/>
        <color rgb="FF0000FF"/>
        <rFont val="Arial"/>
        <charset val="0"/>
      </rPr>
      <t>9561-S001-</t>
    </r>
    <r>
      <rPr>
        <sz val="11"/>
        <color rgb="FF0000FF"/>
        <rFont val="宋体"/>
        <charset val="0"/>
      </rPr>
      <t>中国</t>
    </r>
  </si>
  <si>
    <t>MPO03491</t>
  </si>
  <si>
    <t>带电池、产品带电池 ，需要增加，需要增加WEEE通用说明书。</t>
  </si>
  <si>
    <t>带电池、产品带电池 ，需要增加，需要增加WEEE通用说明书。MA 1L UPC收缩膜；收缩膜；MA指南（如有）</t>
  </si>
  <si>
    <t>cora zhou</t>
  </si>
  <si>
    <t>95828-7.30</t>
  </si>
  <si>
    <t>OTTO SIMON B.V.</t>
  </si>
  <si>
    <t>IO-2501159</t>
  </si>
  <si>
    <t>4500165821-20</t>
  </si>
  <si>
    <t>5/22客人款号EAN （4894680042520）条码贴纸+WE
EE_带电池走货 _ 说明书欧洲EN+30L-OL， MA 8L警语史莱姆袋子</t>
  </si>
  <si>
    <t>日期码格式：ZURU INC(BVI) 标准格式 日期：按实际生产日期
Packaging Info:
9561： MA A版本 5L收缩膜 +客人款号EAN（4894680042520)条码贴纸+MA A版说明书（加法国警语贴纸）+收藏指南（加法国警语贴纸)+WEEE带电走货说明书（30L款
）
Remark: 1.所有产品按符合欧洲标准走货，微塑料需合规。
2.所有包装材料都不允许PVC, 请用PET代替
3.样板需求： 每个item 需要寄出1 PC 大货样，请多备料
4.日期码和批次号都要打在产品和包装上，日期码按ZURU标准格式，批次号是 IO-2501159（客人PO#, 前面2个为英文大写字母IO)
5.所有出往欧洲市场订单的电子产品需增加一张WEEE声明说明书，区分带电池和不带电池版本, 如已做客版说明书可忽略此要求。
6. 客人款号
9561 576-9561</t>
  </si>
  <si>
    <t>Amber Zhang</t>
  </si>
  <si>
    <t>CONAD - CALCIO</t>
  </si>
  <si>
    <t>4500166253-10</t>
  </si>
  <si>
    <t>日期码格式：ZURU INC(BVI) 标准格式 日期：按实际生产日期
Packaging Info: 9561:A版5LEAN收缩膜（需要加上5L callout 贴纸）+MAA版5L+6L说明书+A版5L收藏指南（需要加上5L callout 贴纸）+意大利环保标贴纸+30L语WEEE带电池出货欧
洲通用电池回收声明说明书
Remark: 1. 此单出意大利，需要满足EU标准，通过ZURU验货即可；
2. 产品均符合EU微塑料法规要求：不能含有微塑料/闪粉
3, SMASHERS 或含Slime产品，所有化合物使用无硼版本出意大利。
4, 带电池产品需要带上WEEE欧洲通用电池回收说明书。
5, 意大利订单包装彩卡请确保含法规要求的环保回收logo。</t>
  </si>
  <si>
    <t>CONAD - ANAGNI</t>
  </si>
  <si>
    <t>4500166257-10</t>
  </si>
  <si>
    <t>日期码格式：ZURU INC(BVI) 标准格式 日期：按实际生产日期
Packaging Info: 9561:A版5LEAN收缩膜（需要加上5L callout 贴纸）+MAA版5L+6L说明书+A版5L收藏指南（需要加上5L callout 贴纸）+意大利环保标贴纸+30L语WEEE带电池出货欧
洲通用电池回收声明说明书（翻4500166253）
Remark: 1. 此单出意大利，需要满足EU标准，通过ZURU验货即可；
2. 产品均符合EU微塑料法规要求：不能含有微塑料/闪粉
3, SMASHERS 或含Slime产品，所有化合物使用无硼版本出意大利。
4, 带电池产品需要带上WEEE欧洲通用电池回收说明书。
5, 意大利订单包装彩卡请确保含法规要求的环保回收logo。</t>
  </si>
  <si>
    <t xml:space="preserve"> ROFU Kinderland Spielwarenhandelsge</t>
  </si>
  <si>
    <t xml:space="preserve"> 246989</t>
  </si>
  <si>
    <t>4500165600-80</t>
  </si>
  <si>
    <t>5/20客供价格贴纸+WEEE 带电池走货 通用30L 说明书</t>
  </si>
  <si>
    <t>日期码格式：ZURU INC(BVI) 标准格式 日期：按实际生产日期
Packaging Info:
9561: MA 5L A版收缩膜+ Top 10 Logo 贴纸（翻单：4500167869）+客供价格贴纸 +MA A版收藏指南+MA A版 Guide Book+MA 8L Slime Bag+WEEE 带电池走货 通用3
0L 说明书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</si>
  <si>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</si>
  <si>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ZU25041801</t>
  </si>
  <si>
    <t>4500166599-30</t>
  </si>
  <si>
    <t>5/23进口商贴纸</t>
  </si>
  <si>
    <t>日期码格式：ZURU INC(BVI) 标准格式 日期：按实际生产日期
Packaging Info: 1.MA UPC包装（优先1L)+1张进口商贴纸
9561贴纸AW、位置图翻单4500158781
其他item贴纸AW、位置图待提供
2.9561必须用产品本身搭配的LR44 only电池。不能随意更换电池，因为如果换了客人要在货期前一个多月安排电池测试的。
3.此单分批出货，92125 7月出货，走20GP
Remark: 9561-3PCS LR44 BATTERIES(INCLUDED)</t>
  </si>
  <si>
    <t>Fun Time Enterprises Incorporated</t>
  </si>
  <si>
    <t>菲律宾</t>
  </si>
  <si>
    <t>ZUR-F250217-01</t>
  </si>
  <si>
    <t>4500162445-20</t>
  </si>
  <si>
    <t>日期码格式：ZURU INC(BVI) 标准格式 日期：按实际生产日期
Packaging Info: 
9561: MA 1L PKG, MA 说明书
Remark:</t>
  </si>
  <si>
    <t>Doris Shou</t>
  </si>
  <si>
    <t>ZURU Italy SRL</t>
  </si>
  <si>
    <t>5200006591</t>
  </si>
  <si>
    <t>4500164017-20</t>
  </si>
  <si>
    <t>9561EC-S001-MTS</t>
  </si>
  <si>
    <t>多语警语折叠贴纸（含包装缺失的法/意/西环保标）+ 多语版WEEE电池
垃圾桶的回收声明说明书（ included），翻4500162314</t>
  </si>
  <si>
    <t>日期码格式：ZURU INC(BVI) 标准格式 日期：按实际生产日期
Packaging Info:
2.9561EC:A版 5L EAN收缩膜+MA A版5L+6L说明书（带法国说明书警语贴纸）+A版5L收藏指南+最新MA 3L展示架+多语警语折叠贴纸（含包装缺失的法/意/西环保标）
+ 多语版WEEE电池垃圾桶的回收声明说明书（ included），翻4500162314+一张callout贴纸（贴收缩膜，翻4500166253）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</si>
  <si>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 xml:space="preserve"> THE WAREHOUSE LIMITED</t>
  </si>
  <si>
    <t>29120433</t>
  </si>
  <si>
    <t>4500166595-10</t>
  </si>
  <si>
    <t>5/16包装正面和说明书都需要加电池警告语贴纸（法规要求）</t>
  </si>
  <si>
    <t>日期码格式：ZURU INC(BVI) 标准格式 日期：按实际生产日期
Packaging Info: #9561:3PCS LR44 BATTERIES(INCLUDED),有纽扣电池，包装正面和说明书都需要加电池警告语贴纸（法规要求）
 UPC:193052078902
Remark: MA UPC 英语包装（优先1L英语版本，或者3L/5L含英语都可）                                                                                                                                                               此客人不接受易掉落或者剥落或者可直接触碰的闪粉，可降解也不行，但可以接受符合欧洲微塑料标准的珠光粉或者闪片
 #9561:有纽扣电池，包装正面和说明书都需要加电池警告语贴纸（法规要求）</t>
  </si>
  <si>
    <t xml:space="preserve"> Abby Liang</t>
  </si>
  <si>
    <t>29120444</t>
  </si>
  <si>
    <t>4500166594-10</t>
  </si>
  <si>
    <t>日期码格式：ZURU INC(BVI) 标准格式 日期：按实际生产日期
Packaging Info: #9561:3PCS LR44 BATTERIES(INCLUDED),有纽扣电池，包装正面和说明书都需要加电池警告语贴纸（法规要求）
 UPC:193052078902
Remark: MA UPC 英语包装（优先1L英语版本，或者3L/5L含英语都可）                                                                                                                                                              此客人不接受易掉落或者剥落或者可直接触碰的闪粉，可降解也不行，但可以接受符合欧洲微塑料标准的珠光粉或者闪片
 #9561:有纽扣电池，包装正面和说明书都需要加电池警告语贴纸（法规要求）</t>
  </si>
  <si>
    <t xml:space="preserve"> ivy li</t>
  </si>
  <si>
    <t>95539-7.3</t>
  </si>
  <si>
    <t>Distruibuciones Universales, SA - D</t>
  </si>
  <si>
    <t>洪都拉斯</t>
  </si>
  <si>
    <t>4500167533-110</t>
  </si>
  <si>
    <t>UPC贴纸</t>
  </si>
  <si>
    <t>日期码格式：ZURU INC(BVI) 标准格式 日期：按实际生产日期
Packaging Info:9561: MA多语EAN包装+UPC贴纸+MA 多语收藏指南+箱唛
Remark: 
11. 9561: 3PCS LR44 BATTERIES(INCLUDED)</t>
  </si>
  <si>
    <t>Mid-States Distributing, LLC</t>
  </si>
  <si>
    <t>Theisen
Supply PO
4495956-99</t>
  </si>
  <si>
    <t>4500161570-300</t>
  </si>
  <si>
    <t>日期码格式：ZURU INC(BVI) 标准格式 日期：按实际生产日期
Packaging Info: 1.使用 MA UPC版本包装，优先1L，出口美国。
Remark: 1.产品和包装上印刷tracking code信息，格式为ZURU常规。
2.ZURU QC验货</t>
  </si>
  <si>
    <t>Cara Li</t>
  </si>
  <si>
    <t>ZB00612R1-6.30</t>
  </si>
  <si>
    <t>D &lt;(&gt;&amp;&lt;)&gt; B
Supply PO
1744605</t>
  </si>
  <si>
    <t>4500161570-310</t>
  </si>
  <si>
    <t>ZB00611-6.30</t>
  </si>
  <si>
    <t>Big R Store
PO 168854003</t>
  </si>
  <si>
    <t>4500161570-320</t>
  </si>
  <si>
    <t>ZB00601R1-6.28</t>
  </si>
  <si>
    <t>Farm &lt;(&gt;&amp;&lt;)&gt;
Home Supply
PO 1620196-99</t>
  </si>
  <si>
    <t>4500161570-340</t>
  </si>
  <si>
    <t>L &lt;(&gt;&amp;&lt;)&gt; M
Fleet Supply
PO P10007409</t>
  </si>
  <si>
    <t>4500161570-350</t>
  </si>
  <si>
    <t>Bomgaars
ZENITH PO
230504PT</t>
  </si>
  <si>
    <t>4500161570-360</t>
  </si>
  <si>
    <t>ZB00647-7.1</t>
  </si>
  <si>
    <t xml:space="preserve"> JUGUETES Y PELUCHES SANCHIS S.A.</t>
  </si>
  <si>
    <t>4500166563-20</t>
  </si>
  <si>
    <t xml:space="preserve">5/28警语贴纸+WEEE带电池走货欧洲30语通用黑白说明书 </t>
  </si>
  <si>
    <t>日期码格式：ZURU INC(BVI) 标准格式 日期：按实际生产日期
Packaging Info:
 9561：最新MA 5L EAN版本包装+一张客户警语贴纸+MA 5L说明书+WEEE带电池走货欧洲30语通用黑白说明书 ；
Remark: 1.此单出西班牙市场，需满足EU测试标准要求，微塑料需符合EU法规。
 2.此单LC条款，延迟出货有罚款；
 3.此单每款产品各寄一套大货样到深圳办公室，请注意备料；</t>
  </si>
  <si>
    <t xml:space="preserve"> Mary Zhong</t>
  </si>
  <si>
    <t>95563-7.5</t>
  </si>
  <si>
    <t>0911850063</t>
  </si>
  <si>
    <t>4500166836-10</t>
  </si>
  <si>
    <t>日期码格式：ZURU DGYYYYMMDD CHINA(日期避开周末和法定节假日即可） 日期：按实际生产日期
Packaging Info: 9561-S002
1.包装要求：
MA 1L B版收缩膜+MA 5L B版收藏指南+MA Guide B版book+ MA 8L B版拉丝沙袋
每pcs产品上要贴1张RFID贴纸，贴纸由ZURU提供，贴纸位置请严格按照我们签回的签板；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</si>
  <si>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ZB00666-7.7</t>
  </si>
  <si>
    <t>North 40 PO
A000188345</t>
  </si>
  <si>
    <t>4500161570-330</t>
  </si>
  <si>
    <t>恢复生产</t>
  </si>
  <si>
    <t>Bomgaars
Moberly PO
230530PT</t>
  </si>
  <si>
    <t>4500161570-370</t>
  </si>
  <si>
    <t>ZB00583R1-6.25</t>
  </si>
  <si>
    <t>10001260973-3758</t>
  </si>
  <si>
    <t>4500167005-20</t>
  </si>
  <si>
    <t xml:space="preserve"> 外箱正唛左上角位置粘贴条码箱贴纸，每箱只贴一张，由ZURU订购</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</si>
  <si>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</si>
  <si>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ZB00635-7.3</t>
  </si>
  <si>
    <t>Gullskógar ehf - DOM</t>
  </si>
  <si>
    <t>冰岛</t>
  </si>
  <si>
    <t>4500166269-150</t>
  </si>
  <si>
    <t>日期码格式：ZURU INC(BVI) 标准格式 日期：按实际生产日期
Packaging Info:
9561:MA 收缩膜 EAN 5L+6L+MA 收藏指南 5L B+ 说明书5L B+Slime 袋子 8L A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</si>
  <si>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</si>
  <si>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20784126</t>
  </si>
  <si>
    <t>4500163861-40</t>
  </si>
  <si>
    <t xml:space="preserve"> 1张包装纽扣电池警告语贴纸 + 1张说明书纽扣电池警告语
 贴纸 （贴纸及位置图翻单: PO#4500157612）+ 1张防盗贴纸 (贴纸以及位置图翻单PO#4500159287）+ 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</si>
  <si>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</si>
  <si>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20784125</t>
  </si>
  <si>
    <t>4500163864-40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</si>
  <si>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</si>
  <si>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NORWEGIAN TOY IMPORT AS - DOM</t>
  </si>
  <si>
    <t>14675.</t>
  </si>
  <si>
    <t>4500163205-50</t>
  </si>
  <si>
    <t>5/13进口商贴纸</t>
  </si>
  <si>
    <t>日期码格式：ZURU INC(BVI) 标准格式 日期：按实际生产日期
Packaging Info:
9561：MA-A EAN 5L+6L收缩膜 +进口商贴纸+客版说明书（翻单4500160993）+客版guide book(翻单4500160993)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</si>
  <si>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4500163205-180</t>
  </si>
  <si>
    <t>日期码格式：ZURU INC(BVI) 标准格式 日期：按实际生产日期
Packaging Info:
9561EC：MA-A EAN 5L+6L收缩膜+MA 3L 展示架+进口商贴纸+客版说明书（翻单4500160993）+客版guide book(翻单4500160993)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</si>
  <si>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4500164226-110</t>
  </si>
  <si>
    <t>警告语/进口商贴纸+EAN贴纸+北欧五语通用Slime黑白说明书
 带纽扣电池走货北欧六语通用黑白电池说明书</t>
  </si>
  <si>
    <t>日期码格式：ZURU INC(BVI) 标准格式 日期：按实际生产日期
Packaging Info: 
 9561EC-S001:MA 5L-6L EAN版收缩膜+北欧客版说明书(英语/丹麦/瑞典/芬兰/挪威/爱沙尼亚/德语/荷兰语语言)+北欧客版guide book(英语/丹麦/瑞典/芬兰/挪威/
 爱沙尼亚/德语/荷兰语语言)--客版说明书和guide book翻TAS PO#4500160993+MA展示架+警告语/进口商贴纸+EAN贴纸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9561EC-S001//100-220511490//4894680054400</t>
  </si>
  <si>
    <r>
      <rPr>
        <sz val="11"/>
        <color rgb="FF0000FF"/>
        <rFont val="Arial"/>
        <charset val="0"/>
      </rPr>
      <t>9561EC-S001-</t>
    </r>
    <r>
      <rPr>
        <sz val="11"/>
        <color rgb="FF0000FF"/>
        <rFont val="宋体"/>
        <charset val="0"/>
      </rPr>
      <t>芬兰</t>
    </r>
  </si>
  <si>
    <t xml:space="preserve"> Smyths Toys HQ UC UK</t>
  </si>
  <si>
    <t>4400481637</t>
  </si>
  <si>
    <t>4500165624-10</t>
  </si>
  <si>
    <t>客版WEEE声明通用30L说明书(带电池)</t>
  </si>
  <si>
    <t>日期码格式：ZURU INC(BVI) 标准格式 日期：按实际生产日期
Packaging Info: 9561：MA 5L-6L EAN收缩膜+MA 5L-6L说明书&lt;(&gt;&amp;&lt;)&gt;收藏指南+客版WEEE声明通用30L说明书(带电池)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</si>
  <si>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 xml:space="preserve"> May Wu</t>
  </si>
  <si>
    <t>95191-6.4</t>
  </si>
  <si>
    <t xml:space="preserve"> Smyths Toys HQ UC IE</t>
  </si>
  <si>
    <t>4400481636</t>
  </si>
  <si>
    <t>4500165619-10</t>
  </si>
  <si>
    <t>Amazon EU SARL, Ndl Deutschland</t>
  </si>
  <si>
    <t>Amazon
UK:3NLI853G</t>
  </si>
  <si>
    <t>4500164250-120</t>
  </si>
  <si>
    <t>空白外箱（加印带Zuru字样的最新logo，除了邮包盒直接做外箱的产品） + SSCC LABEL一张, 无箱唛，MADE IN CHINA 外箱只印一正一侧。箱唛资料按照给定的
标准去做即可，无需发回我方再行审批(新标准将另行通知)。</t>
  </si>
  <si>
    <t>客版邮包盒(UPC#+英法德意西5L警示语+FR/ES/IT环保标+ZURU邮箱care@zuru.co
m，参考翻单4500159392)+MA 1L(1L warning)收缩膜+MA 6L warning 收藏指南+其他最新MA配套包装；</t>
  </si>
  <si>
    <t>日期码格式：ZURU INC(BVI) 标准格式 日期：按实际生产日期
Packaging Info: Amazon UK(15714K/7150B/77673/77723/92119AH/9279B/9561)/FR(9543D)/DE(71126/77555/77731/92104G/9543E)
7. 9561：MAIL BOX WITH PRODUCT PACKAGE, 1PCS/MAIL BOX,2PCS/2MAIL BOX/CTN; 客版邮包盒(UPC#+英法德意西5L警示语+FR/ES/IT环保标+ZURU邮箱care@zuru.co
m，参考翻单4500159392)+MA 1L(1L warning)收缩膜+MA 6L warning 收藏指南+其他最新MA配套包装；
13. 9561: MAIL BOX WITH PRODUCT PACKAGE, 1PCS/MAIL BOX,2PCS/2MAIL BOX/CTN; 客版邮包盒(UPC#+英法德意西5L警示语+FR/ES/IT环保标+ZURU邮箱care@zuru.c
om，参考翻单4500159392)+MA 1L(1L warning)收缩膜+MA 6L warning 收藏指南+其他最新MA配套包装；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</si>
  <si>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DE:689ANHEQ</t>
  </si>
  <si>
    <t>4500164250-150</t>
  </si>
  <si>
    <t>Amazon
DE:46914SPY</t>
  </si>
  <si>
    <t>4500164250-160</t>
  </si>
  <si>
    <t>K􀃤rkk􀃤inen Oy /Centrawla rehouse</t>
  </si>
  <si>
    <t>4100411993</t>
  </si>
  <si>
    <t>4500161573-130</t>
  </si>
  <si>
    <t>瑞典芬兰爱沙尼亚语警告语/MADE IN CHINA翻译成瑞典芬兰爱沙尼亚语言做成一张贴纸+北欧客版说明书(英语/丹麦/瑞典/芬兰/
挪威/爱沙尼亚/德语/荷兰语语言)+北欧客版guide book(英语/丹麦/瑞典/芬兰/挪威/爱沙尼亚/德语/荷兰语语言)--客版说明书和guide book翻TAS PO#4500160993</t>
  </si>
  <si>
    <t>日期码格式：ZURU INC(BVI) 标准格式 日期：按实际生产日期
Packaging Info:
13. 9561: MA 5L-6L EAN版收缩膜+瑞典芬兰爱沙尼亚语警告语/MADE IN CHINA翻译成瑞典芬兰爱沙尼亚语言做成一张贴纸+北欧客版说明书(英语/丹麦/瑞典/芬兰/
挪威/爱沙尼亚/德语/荷兰语语言)+北欧客版guide book(英语/丹麦/瑞典/芬兰/挪威/爱沙尼亚/德语/荷兰语语言)--客版说明书和guide book翻TAS PO#4500160993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9561:4894680042520</t>
  </si>
  <si>
    <t>4500154916-20</t>
  </si>
  <si>
    <t>言)+北欧客版guide book(英语/丹麦/瑞典/芬兰/挪威/爱沙尼亚/德语/荷兰语语言)--客版说明书和guide book翻TAS PO#4500160993</t>
  </si>
  <si>
    <t>日期码格式：外包装/外箱不要打ZURU标准日期码 日期： 
Packaging Info: 注意:外包装(指:收缩膜/彩卡/铝箔袋/挂卡/PDQ)/外箱不要打ZURU标准日期码!胶件可以打日期码。
 9561 ： 1L MA 收缩膜 + 进口商贴纸翻4500155065+ EAN条码贴纸翻4500155065， MA 指南/说明书/PDQ （如有）
Remark: 标准配比
 请按期完货， 会有罚金。
 出2个港口Bekasovo 2 &lt;(&gt;&amp;&lt;)&gt; Ural</t>
  </si>
  <si>
    <t>95825-7.30</t>
  </si>
  <si>
    <t>4500154916-40</t>
  </si>
  <si>
    <t>进口商贴纸翻4500155065+ EAN条码贴纸翻450015506</t>
  </si>
  <si>
    <t>APOLLO D.O.O.</t>
  </si>
  <si>
    <t>斯洛文尼亚</t>
  </si>
  <si>
    <t>4500164331-10</t>
  </si>
  <si>
    <t>日期码格式：ZURU INC(BVI) 标准格式 日期：按实际生产日期
Packaging Info: 9561： MA最新包装含UPC条码+进口商贴纸+客版说明书
Remark: 此单出欧洲斯洛文尼亚， 需满足EU测试标准要求，不能含微塑料，需出无闪粉版本
9561: 3PCS LR44 BATTERIES(INCLUDED)</t>
  </si>
  <si>
    <t>95572-7.7</t>
  </si>
  <si>
    <r>
      <rPr>
        <sz val="11"/>
        <color rgb="FF0000FF"/>
        <rFont val="Arial"/>
        <charset val="0"/>
      </rPr>
      <t>9561-S001-</t>
    </r>
    <r>
      <rPr>
        <sz val="11"/>
        <color rgb="FF0000FF"/>
        <rFont val="宋体"/>
        <charset val="0"/>
      </rPr>
      <t>斯洛文尼亚</t>
    </r>
  </si>
  <si>
    <t>4500164331-20</t>
  </si>
  <si>
    <t>日期码格式：ZURU INC(BVI) 标准格式 日期：按实际生产日期
Packaging Info:
9561EC: MA最新包装含UPC条码+进口商贴纸+客版说明书;MA展示架
Remark: 此单出欧洲斯洛文尼亚， 需满足EU测试标准要求，不能含微塑料，需出无闪粉版本</t>
  </si>
  <si>
    <r>
      <rPr>
        <sz val="11"/>
        <color rgb="FF0000FF"/>
        <rFont val="Arial"/>
        <charset val="0"/>
      </rPr>
      <t>9561EC-S001-</t>
    </r>
    <r>
      <rPr>
        <sz val="11"/>
        <color rgb="FF0000FF"/>
        <rFont val="宋体"/>
        <charset val="0"/>
      </rPr>
      <t>斯洛文尼亚</t>
    </r>
  </si>
  <si>
    <t>KING JOUET LOGISTIQUE</t>
  </si>
  <si>
    <t>2000007579</t>
  </si>
  <si>
    <t>4500165276-40</t>
  </si>
  <si>
    <t>5/27一张进口商贴纸+一张产品贴纸+一张weee说明书纸</t>
  </si>
  <si>
    <t>日期码格式：LOT2525 日期：
Packaging Info:
4. 9561：最新MA 5L EAN收缩膜+最新MA 5L 收藏指南+最新MA 5L包装+一张进口商贴纸+一张产品贴纸+一张weee说明书纸
Remark: 1. 大货样品2套/item，用于客人验货签板。验货后还会抽办1套/item，请多备料；
2. 客版日期码LOT2525,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包装印刷油墨中含的MOAH/MOSH的质量浓度不能超过1%, 否则出货
到法国被抽检出现问题, 供应商需要对此负责;
7. 此客户需要第三方验货，请在约三方验货前必须PASS ZURU验货。</t>
  </si>
  <si>
    <t>95540-7.3</t>
  </si>
  <si>
    <t>4500164017-10</t>
  </si>
  <si>
    <t>日期码格式：ZURU INC(BVI) 标准格式 日期：按实际生产日期
Packaging Info: 1.9561：A版 5L EAN收缩膜+MA A版5L+6L说明书（带法国说明书警语贴纸）+A版5L收藏指南+多语警语折叠贴纸（含包装缺失的法/意/西环保标）+ 多语版WEEE电池
垃圾桶的回收声明说明书（ included），翻4500162314+一张callout贴纸（贴收缩膜，翻4500166253）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</si>
  <si>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CRG</t>
  </si>
  <si>
    <t>哥斯达黎加</t>
  </si>
  <si>
    <t>ZU02-2025</t>
  </si>
  <si>
    <t>4500167152-150</t>
  </si>
  <si>
    <t>5/30进口商贴纸和UPC贴纸</t>
  </si>
  <si>
    <t>日期码格式：ZURU INC(BVI) 标准格式 日期：按实际生产日期
Packaging Info:9561：MA多语EAN包装+UPC贴纸+MA 多语收藏指南+进口商贴纸+箱唛
Remark:
14. 9561：3PCS LR44 BATTERIES(INCLUDED)</t>
  </si>
  <si>
    <t>0911850148</t>
  </si>
  <si>
    <t>4500166837-10</t>
  </si>
  <si>
    <t>ZB00636-7.3</t>
  </si>
  <si>
    <t xml:space="preserve"> Van Cranenbroek ELC bv</t>
  </si>
  <si>
    <t xml:space="preserve"> IO-01000011314</t>
  </si>
  <si>
    <t>4500163986-40</t>
  </si>
  <si>
    <t>WEEE_带电池走货 _
 说明书欧洲EN+30L-OL+法语贴纸</t>
  </si>
  <si>
    <t>日期码格式：ZURU INC(BVI) 标准格式 日期：按实际生产日期
Packaging Info: 
9561: MA B版 5L+6L警告语（英法西德意荷）收缩膜 （EAN4894680042520），MA A 版5L+6L警告语(英法西德意荷)说明书+加法国警语贴纸 +收藏指南（加法国警
语贴纸+WEEE带电走货说明书（30L款）
Remark: 1.出口欧洲，所有产品微塑料需符合法规
2. 标准产品，没有特殊配比要求
3. 所有出往欧洲市场订单的电子产品需增加一张WEEE声明说明书，区分带电池和不带电池版本, 如已做客版说明书可忽略此要求。</t>
  </si>
  <si>
    <t xml:space="preserve"> Amber Zhang</t>
  </si>
  <si>
    <t>95640-7.14</t>
  </si>
  <si>
    <t xml:space="preserve"> Sirius Sales (PTY) Ltd</t>
  </si>
  <si>
    <t>南非</t>
  </si>
  <si>
    <t>4500166516-60</t>
  </si>
  <si>
    <t>日期码格式：ZURU INC(BVI) 标准格式 日期：按实际生产日期
Packaging Info: 1. MA UPC PKG(优先1L)
Remark:</t>
  </si>
  <si>
    <t xml:space="preserve"> Doris Shou</t>
  </si>
  <si>
    <t>95520-7.1</t>
  </si>
  <si>
    <t>Amazon FR:
8K9PR6MT</t>
  </si>
  <si>
    <t>4500167501-180</t>
  </si>
  <si>
    <t>空白外箱（加印带Zuru字样的最新logo，除了邮包盒直接做外箱的产品） + SSCC LABEL一张, 无箱唛，MADE IN CHINA 外箱只印一正一侧。箱唛资料按照给定的</t>
  </si>
  <si>
    <t>UPC#+英法德意西5L警示语+FR/ES/IT环保标+ZURU邮箱care@zuru.co
m，参考翻单4500159392+WEEE电子产品说明书(带电池走货版)</t>
  </si>
  <si>
    <t>日期码格式：ZURU INC(BVI) 标准格式 日期：按实际生产日期
Packaging Info: Amazon UK(15714D/15728BEG/15762ADE/77673/77723/92119BD)/DE(15710B/15714G)/FR(15710B/15728E/15762B/15763B/77731/9561)
10. 9561: MAIL BOX WITH PRODUCT PACKAGE, 1PCS/MAIL BOX,2PCS/2MAIL BOX/CTN; 客版邮包盒(UPC#+英法德意西5L警示语+FR/ES/IT环保标+ZURU邮箱care@zuru.c
om，参考翻单4500159392)+MA 1L(1L warning)收缩膜+MA 6L warning 收藏指南+其他最新MA配套包装+WEEE电子产品说明书30L(带电池走货版)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</si>
  <si>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95644-7.14</t>
  </si>
  <si>
    <t>SWATOW PUERTO RICO CORP.</t>
  </si>
  <si>
    <t>波多黎各</t>
  </si>
  <si>
    <t>4500167920-10</t>
  </si>
  <si>
    <t>日期码格式：ZURU INC(BVI) 标准格式 日期：按实际生产日期
Packaging Info: 1. ZURU MA （首选1L/多语可以接受）UPC包装
Remark: 2. 产品和包装上印刷tracking code信息，格式为ZURU常规
3. 外箱需要印ZURU LOGO, 箱唛资料由跟单提供
4. ZURU 验货通过后便可出货</t>
  </si>
  <si>
    <t>Jessi Xu</t>
  </si>
  <si>
    <t>ZB00696-7.5</t>
  </si>
  <si>
    <t>DAVID LOWE&amp;CO LTD</t>
  </si>
  <si>
    <t>110814</t>
  </si>
  <si>
    <t>4500168033-20</t>
  </si>
  <si>
    <t>WEEE 30L 带电池版本电池说明书</t>
  </si>
  <si>
    <t>日期码格式：ZURU INC(BVI) 标准格式 日期：按实际生产日期
Packaging Info: 
9561: MA UPC 全套包装+ ZURU 标准版WEEE 30L 带电池版本电池说明书， UPC 条码： 193052078902， 请核对条码正确再做货
外箱GTIN:
9561: 05099070226019
Remark: 1.产品及包装需要印UKCA图标，包装需要有ZURU UK LTD 及 ZURU France地址信息，QC同事请核查，如有问题与跟单确认
2. 外箱正唛一面右下角需要印刷客人外箱OCC条码，条码size：17.5x6.5 cm，格式是ITF-14格式
3. 订单必须经过ZURU QC验货并且通过后方可出货
4. 大货样： 请在6/20之前寄出每款各2整套大货样到ZURU 办公室7B Sandy Shao 收</t>
  </si>
  <si>
    <t>95726-7.22</t>
  </si>
  <si>
    <t>Cladellas 2000 S.L</t>
  </si>
  <si>
    <t>4500167713-20</t>
  </si>
  <si>
    <t>6/5进口商贴纸</t>
  </si>
  <si>
    <t>日期码格式：ZURU INC(BVI) 标准格式 日期：按实际生产日期
Packaging Info: 
2.9561:最新MA 5L EAN版本包装+MA 5L说明书+一张客户进口商贴纸；
Remark: 1.此单出西班牙市场，需满足EU测试标准要求，微塑料需符合EU法规。
2.此单每款产品需各寄2套大货样到深圳办公室，请注意备料；</t>
  </si>
  <si>
    <t>95636-7.14</t>
  </si>
  <si>
    <t>NASA Panama</t>
  </si>
  <si>
    <t>巴拿马</t>
  </si>
  <si>
    <t>4500168463-70</t>
  </si>
  <si>
    <t>日期码格式：ZURU INC(BVI) 标准格式 日期：按实际生产日期
Packaging Info:9561:MA多语EAN+UPC贴纸+箱唛
Remark: 请确保包装上的条形码是UPC，如有不一致，请及时提出。谢谢！</t>
  </si>
  <si>
    <t>Aimee Huang</t>
  </si>
  <si>
    <t>95581-7.7
95582-7.7</t>
  </si>
  <si>
    <t>4500168594-60</t>
  </si>
  <si>
    <t>95787-7.26</t>
  </si>
  <si>
    <t>BLAIN SUPPLY, INC</t>
  </si>
  <si>
    <t>PO#V125777-1</t>
  </si>
  <si>
    <t>4500167614-10</t>
  </si>
  <si>
    <t>日期码格式：ZURU INC(BVI) 标准格式 日期：按实际生产日期
Packaging Info: 1. 包装：ZURU MA 1L UPC最新包装；出口美国
Remark: 2. 日期跟踪码：产品外包装及产品本身都必须有日期跟踪码，并且确保两者的日期跟踪码要一致；ZURU标准格式日期码(请自行调整具体年月日生产期，但不能为
周末）。
3. 出货配比：ZURU MA 配比</t>
  </si>
  <si>
    <t>Elsa Zheng</t>
  </si>
  <si>
    <t>ZB00654R1-7.4</t>
  </si>
  <si>
    <t>TOYS CENTRE SL</t>
  </si>
  <si>
    <t>4500168264-50</t>
  </si>
  <si>
    <t>WEEE带电池走货欧洲30语通用黑白说明书</t>
  </si>
  <si>
    <t>日期码格式：ZURU INC(BVI) 标准格式 日期：按实际生产日期
Packaging Info: 
5.9561:最新MA 5L EAN版本包装+MA 5L说明书+WEEE带电池走货欧洲30语通用黑白说明书 ；
Remark: 1.此单出西班牙市场，需满足EU测试标准要求，微塑料需符合EU法规。
2.此单每款产品需各寄2套大货样到深圳办公室，请注意备料；</t>
  </si>
  <si>
    <t>JUGUETES PANRE S.L.</t>
  </si>
  <si>
    <t>4500168249-10</t>
  </si>
  <si>
    <t>6/10一张进口商内容贴纸+WEEE带电池走货欧洲30语通用黑白说明书</t>
  </si>
  <si>
    <t>日期码格式：ZURU INC(BVI) 标准格式 日期：按实际生产日期
Packaging Info: 1.9561:最新MA 5L EAN版本包装+一张进口商内容贴纸+MA 5L说明书+WEEE带电池走货欧洲30语通用黑白说明书 ；
Remark: 1.此单出西班牙市场，需满足EU测试标准要求，微塑料需符合EU法规。</t>
  </si>
  <si>
    <t>95624-7.12
95627-7.12</t>
  </si>
  <si>
    <t xml:space="preserve"> G.N MOUSTAKAS SA</t>
  </si>
  <si>
    <t>希腊</t>
  </si>
  <si>
    <t>4500166058-30</t>
  </si>
  <si>
    <t>5/26警语贴纸+一张欧洲通用30L WEEE说明书纸（include）</t>
  </si>
  <si>
    <t>日期码格式：ZURU INC(BVI) 标准格式 日期：按实际生产日期
Packaging Info: 
3.9561: 最新MA 5L EAN 收缩膜+客版2L收藏指南（英语+希腊语）+客版2L GUIDE BOOK+最新MA 5L包装+一张客人警语贴纸+一张欧洲通用30L WEEE说明书纸（inclu
de）
Remark: 1. 此单出希腊，需要满足EU标准； 产品均符合EU微塑料法规要求：不能含有微塑料闪粉
2. 本订单所有 具有 baby items / assorted items 的款式，零售包装上都要用 母 EAN;</t>
  </si>
  <si>
    <t xml:space="preserve"> Christine He</t>
  </si>
  <si>
    <t>95573-7.7</t>
  </si>
  <si>
    <r>
      <rPr>
        <sz val="11"/>
        <color rgb="FF0000FF"/>
        <rFont val="Arial"/>
        <charset val="0"/>
      </rPr>
      <t>9561-S001-</t>
    </r>
    <r>
      <rPr>
        <sz val="11"/>
        <color rgb="FF0000FF"/>
        <rFont val="宋体"/>
        <charset val="0"/>
      </rPr>
      <t>希腊</t>
    </r>
  </si>
  <si>
    <t>2950866802</t>
  </si>
  <si>
    <t>9561SLB-S001</t>
  </si>
  <si>
    <t>魔法小鸟    （卡板装）</t>
  </si>
  <si>
    <t>需要在正唛、侧唛右下角各贴一张slip sheet贴纸，直接用A4纸打印出来即可，贴纸尺寸160mm width x 140mm high</t>
  </si>
  <si>
    <t>日期码格式：ZURU INC(BVI) 标准格式 日期：按实际生产日期
Packaging Info: 
3. 9561SLB-S001
9561-S002: MA 最新UPC包装，UPC# 193052078902&lt;(&gt;,&lt;)&gt;请先检查条码是否正确再安排做货；
Slip sheet: 1pcs/CTN Carton size(22.5*22.5*36.1cm), 13*5H=65pcs/65CTN/Slip Sheet&lt;(&gt;,&lt;)&gt;一共需要5套slip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</si>
  <si>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95731-7.23</t>
  </si>
  <si>
    <t>4500162761-30</t>
  </si>
  <si>
    <t>日期码格式：ZURU INC(BVI) 标准格式 日期：按实际生产日期
Packaging Info: 
3. 9561SLB-S001
9561-S002: MA 最新UPC包装，UPC# 193052078902&lt;(&gt;,&lt;)&gt;请先检查条码是否正确再安排做货；
Slip sheet: 1pcs/CTN Carton size(22.5*22.5*36.1cm), 13*5H=65pcs/65CTN/Slip Sheet&lt;(&gt;,&lt;)&gt;一共需要8套slip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</si>
  <si>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95730-7.23</t>
  </si>
  <si>
    <t>4500167858-30</t>
  </si>
  <si>
    <t>上WEEE带电池走货欧洲30语通用黑白说明书</t>
  </si>
  <si>
    <t>日期码格式：ZURU INC(BVI) 标准格式 日期：按实际生产日期
Packaging Info:
3. 9561SLB-S001
9561-S002: MA 最新UPC包装，UPC# 193052078902,请先检查条码是否正确再安排做货；
Slip sheet: 1pcs/CTN Carton size(22.5*22.5*36.1cm), 13*5H=65pcs/65CTN/Slip Sheet,一共需要5套slip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</si>
  <si>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4400487110</t>
  </si>
  <si>
    <t>4500167869-10</t>
  </si>
  <si>
    <t>产品贴纸(ZURU FRANCE 地址)翻单#4500161489+说明书法语贴纸+WEEE声明带电池走货
欧洲通用30L说明书+Top 10 logo贴纸</t>
  </si>
  <si>
    <t>日期码格式：ZURU INC(BVI) 标准格式 日期：按实际生产日期
Packaging Info: 最新MA 5L(6L warning) EAN 收缩膜+Top 10 logo贴纸+MA 6L Guide book+产品贴纸(ZURU FRANCE 地址)翻单#4500161489+ A版 5L+6L说明书+说明书法语贴纸+WEEE
声明带电池走货欧洲通用30L说明书
EAN 条码：4894680042520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</si>
  <si>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Joan Wang</t>
  </si>
  <si>
    <t>95597-7.9</t>
  </si>
  <si>
    <t>ToyChamp Belgium nv</t>
  </si>
  <si>
    <t>比利时</t>
  </si>
  <si>
    <t>250400000359</t>
  </si>
  <si>
    <t>4500166992-70</t>
  </si>
  <si>
    <t>张WEEE通用30L带电池说明书</t>
  </si>
  <si>
    <t>日期码格式：ZURU INC(BVI) 标准格式 日期：按实际生产日期
Packaging Info:
7.9561：最新MA 5L+6L EAN 收缩膜+MA 6L Guide book+MA 5L+6L收藏指南+MA 8L slime bag+1张WEEE通用30L带电池说明书；
Remark: 1.STD配比；
2.外箱需要印条码，请确保条码可以清晰扫描且条码内容正确；
3.出欧洲，微塑料需合规（如item本身不含微塑料,则忽略此要求）;
4.所有产品需要符合REACH申明。</t>
  </si>
  <si>
    <t>Bella Wang</t>
  </si>
  <si>
    <t>95850-7.31</t>
  </si>
  <si>
    <t>(MAPA) Exclusivas Teide</t>
  </si>
  <si>
    <t>4500168288-20</t>
  </si>
  <si>
    <t>日期码格式：ZURU INC(BVI) 标准格式 日期：按实际生产日期
Packaging Info: 
2.9561：最新MA 5L EAN版本包装+MA 5L说明书+WEEE带电池走货欧洲30语通用黑白说明书；
Remark: 1.此单出西班牙市场，需满足EU测试标准要求，微塑料需符合EU法规。</t>
  </si>
  <si>
    <t>95623-7.12</t>
  </si>
  <si>
    <t>4500168055-80</t>
  </si>
  <si>
    <t>6/5UPC贴纸</t>
  </si>
  <si>
    <t>日期码格式：ZURU INC(BVI) 标准格式 日期：按实际生产日期
Packaging Info: 9561:MA多语EAN+UPC贴纸+箱唛
Remark:</t>
  </si>
  <si>
    <t>96338-2-9.6</t>
  </si>
  <si>
    <t>0911850225</t>
  </si>
  <si>
    <t>4500168335-10</t>
  </si>
  <si>
    <t>6/5客供贴纸</t>
  </si>
  <si>
    <t>ZB00691-7.9</t>
  </si>
  <si>
    <t>0911850275</t>
  </si>
  <si>
    <t>4500168335-20</t>
  </si>
  <si>
    <t>ZB00675-7.8
ZB00676-7.8
ZB00792-7.18</t>
  </si>
  <si>
    <t>Intertoys B.V.</t>
  </si>
  <si>
    <t>4500152867</t>
  </si>
  <si>
    <t>4500164301-10</t>
  </si>
  <si>
    <t>客人款号EAN条码贴纸+6L警告语(英法西德意荷)说明书-collector guide+WEEE_带电池走货 _
说明书欧洲EN+30L-OL</t>
  </si>
  <si>
    <t>日期码格式：ZURU INC(BVI) 标准格式 日期：按实际生产日期
Packaging Info: 9561: MA B版 5L+6L警告语（英法西德意荷）收缩膜+客人款号EAN条码贴纸，MA B 版5L+6L警告语(英法西德意荷)说明书-collector guide+WEEE_带电池走货 _
说明书欧洲EN+30L-OL， MA 8L警语史莱姆袋子
Remark: 1. STD配比
2. 出欧洲，微塑料需合规（如item本身不含微塑料 则忽略此要求）
3. 客人款号
9561 2008213
4. 大货样
请在6/18日前寄2PCS到罗湖办公室， Amber Zhang 收</t>
  </si>
  <si>
    <t>95650-7.15</t>
  </si>
  <si>
    <t>Amazon
UK:16AIQ52V</t>
  </si>
  <si>
    <t>4500159555-30</t>
  </si>
  <si>
    <t>UPC#+英法德意西5L警示语+FR/ES/IT环保标+ZURU邮箱care@zuru.co
m，参考翻单4500159392+WEEE电子产品说明书(带电池走货版)+1张获奖图标贴纸(贴在收
缩膜上指定位置;仅出DE需要增加)；</t>
  </si>
  <si>
    <t>日期码格式：ZURU INC(BVI) 标准格式 日期：按实际生产日期
Packaging Info: Amazon UK(77731/71152/9561)/DE(9561)/FR(9561)
3. 9561：MAIL BOX WITH PRODUCT PACKAGE, 1PCS/MAIL BOX,2PCS/2MAIL BOX/CTN; 客版邮包盒(UPC#+英法德意西5L警示语+FR/ES/IT环保标+ZURU邮箱care@zuru.co
m，参考翻单4500159392)+MA 1L(1L warning)收缩膜+MA 6L warning 收藏指南+其他最新MA配套包装+WEEE电子产品说明书(带电池走货版)+1张获奖图标贴纸(贴在收
缩膜上指定位置;仅出DE需要增加)；
4. 最迟验货不得晚于2025/6/27&lt;(&gt;&amp;&lt;)&gt;2025/7/3(9561);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</si>
  <si>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95598-7.9</t>
  </si>
  <si>
    <t>Amazon
DE:7GYCS8GA</t>
  </si>
  <si>
    <t>4500159555-40</t>
  </si>
  <si>
    <t>95643-7.14</t>
  </si>
  <si>
    <t>Amazon FR:
5ZGO3TGT</t>
  </si>
  <si>
    <t>4500159555-50</t>
  </si>
  <si>
    <t>0923154115</t>
  </si>
  <si>
    <t>4500169839-10</t>
  </si>
  <si>
    <t>6/28客供贴纸</t>
  </si>
  <si>
    <t>ZB00940-7.29</t>
  </si>
  <si>
    <t>0923154131</t>
  </si>
  <si>
    <t>4500169839-20</t>
  </si>
  <si>
    <t>ZB00817-7.21</t>
  </si>
  <si>
    <t>0923154255</t>
  </si>
  <si>
    <t>4500169839-30</t>
  </si>
  <si>
    <t>ZB00830-7.22</t>
  </si>
  <si>
    <t>4500165582-30</t>
  </si>
  <si>
    <t>95635-7.14</t>
  </si>
  <si>
    <t>4500165582-40</t>
  </si>
  <si>
    <t>4500165582-50</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</si>
  <si>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2 9561 MA+ 3C中文贴纸 +中文说明书 +收藏指南
此单为新单 9561 请各提供6个大货样
2. 50行： 箱唛仓位 标注："K004"</t>
  </si>
  <si>
    <t>4500165582-70</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</si>
  <si>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2 9561 MA+ 3C中文贴纸 +中文说明书 +收藏指南
此单为新单 9561 请各提供6个大货样
3. 70行： 箱唛仓位 标注："E012”</t>
  </si>
  <si>
    <t>Wonderland Toys, Inc.</t>
  </si>
  <si>
    <t>4500167544-130</t>
  </si>
  <si>
    <t>日期码格式：ZURU INC(BVI) 标准格式 日期：按实际生产日期
Packaging Info: 1. 出口美国，MA UPC 版本包装，优先1L。
#9561: 3PCS LR44 BATTERIES(INCLUDED);
Remark: 2. Zuru QC 验货即可</t>
  </si>
  <si>
    <t>ZB00805R1-7.18</t>
  </si>
  <si>
    <t>30250713A</t>
  </si>
  <si>
    <t>4500168067-60</t>
  </si>
  <si>
    <t>9561-S006-PKC</t>
  </si>
  <si>
    <t>欧洲通用WEEE声明30L说明书(带电池)+电子产品身上需要加字唛，为ZURU FRANCE 地址+Top 10 logo贴纸(翻单#4500167869)</t>
  </si>
  <si>
    <t>日期码格式：ZURU INC(BVI) 标准格式 日期：按实际生产日期
Packaging Info: 
9561: 最新MA 5L+6L警语EAN收缩膜/说明书/Guide book+8L Slime袋子+欧洲通用WEEE声明30L说明书(带电池)+Top 10 logo贴纸(翻单#4500167869)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所有出往德国订单的电子产品需增加一张欧洲通用WEEE声明说明书，区分带电池和不带电池版本, 如已做客版说明书可忽略此要求。</t>
  </si>
  <si>
    <t>9561-S006-5L</t>
  </si>
  <si>
    <t>3501527849</t>
  </si>
  <si>
    <t>4500168921-20</t>
  </si>
  <si>
    <t>A版本说明书上面的警告语需要加法语贴纸；UPC#193052078902</t>
  </si>
  <si>
    <t>日期码格式：ZURU INC(BVI) 标准格式 日期：按实际生产日期
Packaging Info: 1. 出口加拿大市场。
#9561: MA 5L EAN_A版本收缩膜 + UPC贴纸, A版本说明书上面的警告语需要加法语贴纸；UPC#193052078902；3PCS LR44 BATTERIES(INCLUDED)
2. 产品、包装、外箱上面tracking code的时间格式需要一致.
Remark: 3. 需要第三方SGS验货，验货时间2025/07/09，每款每色请备1PC完整带包装样品供验货人员参考。用完后若无损坏可以放回大货里。</t>
  </si>
  <si>
    <t>95732-7.23</t>
  </si>
  <si>
    <t>777 7MAY25</t>
  </si>
  <si>
    <t>4500167998-10</t>
  </si>
  <si>
    <t>日期码格式：ZURU INC(BVI) 标准格式 日期：按实际生产日期
Packaging Info: 1.9561-S001:MA 最新UPC包装, UPC#193052078902，请先检查条码是否正确再安排做货
Remark: 1.产品及包装需要印UKCA图标，包装需要有ZURU UK LTD/ZURU France地址信息，QC同事请核查，如有问题与跟单确认。
2. 需要符合欧洲标准不能含有闪粉和微塑料，否则不和法规会有客诉产生</t>
  </si>
  <si>
    <t>95678-7.17</t>
  </si>
  <si>
    <t>MAC HOLDING SRL</t>
  </si>
  <si>
    <t>4500166748-30</t>
  </si>
  <si>
    <t>日期码格式：ZURU INC(BVI) 标准格式 日期：按实际生产日期
Packaging Info:
9561EC:MA3L展示架+MA最新B 版本5L收缩膜含EAN条码+1*意大利sorting logo含进口商贴纸+MA 最新B版本 5L收藏指南+最新MA B版本 Guide book+MA 最新8L Slime
bag+WEEE带电池走货欧洲30语通用黑白说明书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</si>
  <si>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95671-7.17</t>
  </si>
  <si>
    <t>BRICKLAND LLC</t>
  </si>
  <si>
    <t>蒙古</t>
  </si>
  <si>
    <t>Zuru.2025Q3</t>
  </si>
  <si>
    <t>4500167048-10</t>
  </si>
  <si>
    <t>5/27进口商贴纸</t>
  </si>
  <si>
    <t>日期码格式：ZURU INC(BVI) 标准格式 日期：按实际生产日期
Packaging Info: MA UPC包装(优先1L)+1张进口商贴纸
Remark:</t>
  </si>
  <si>
    <t>95715-7.21</t>
  </si>
  <si>
    <t>4500167444-50</t>
  </si>
  <si>
    <t>日期码格式：ZURU INC(BVI) 标准格式 日期：按实际生产日期
Packaging Info:
#9561: MA 1L UPC版包装入邮包盒，邮包盒图稿翻单4500160498。
Remark: 1.Amazon domestic 订单。出口美国。外箱最长边不能超过25" （超过了，case pack只能为1），不符合要求的大货，一律不接受。
2.无第三方验货/测试要求。
3.日期码使用ZURU标准版本。
4.邮包盒要印刷日期码。</t>
  </si>
  <si>
    <t>ZB00719-7.10</t>
  </si>
  <si>
    <t>Zhuyu(Shenzhen)Trading Co.,Ltd.</t>
  </si>
  <si>
    <t xml:space="preserve"> 中国</t>
  </si>
  <si>
    <t>5000001867</t>
  </si>
  <si>
    <t>4500165582-80</t>
  </si>
  <si>
    <t>Dona Tang</t>
  </si>
  <si>
    <t>N.V. DREAMLAND</t>
  </si>
  <si>
    <t>4500061201</t>
  </si>
  <si>
    <t>4500169123-50</t>
  </si>
  <si>
    <t>1张WEEE通用30L带电池说明书（翻单4500166992）</t>
  </si>
  <si>
    <t>日期码格式：ZURU INC(BVI) 标准格式 日期：按实际生产日期
Packaging Info:
5.9561：最新MA 5L+6L EAN 收缩膜+MA 6L Guide book+MA 5L+6L收藏指南+MA 8L slime bag+1张WEEE通用30L带电池说明书（翻单4500166992）；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</si>
  <si>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95892-8.2</t>
  </si>
  <si>
    <t>0923154169</t>
  </si>
  <si>
    <t>4500169840-10</t>
  </si>
  <si>
    <t>客供贴纸</t>
  </si>
  <si>
    <t>ZB00910-7.28</t>
  </si>
  <si>
    <t>J D Williams &amp; Company Limited</t>
  </si>
  <si>
    <t>CUS
PO#1141617CUS
SKU#TC903</t>
  </si>
  <si>
    <t>4500166275-10</t>
  </si>
  <si>
    <t>9561-S005-MB</t>
  </si>
  <si>
    <t>WEEE(带)电池走货欧洲30语通用黑白说明书+邮包盒加贴1张白色产品号贴于1侧面右下角</t>
  </si>
  <si>
    <t>日期码格式：ZURU INC(BVI) 标准格式 日期：按实际生产日期
Packaging Info: 9561: MA-1L 最新UPC包装+WEEE(带)电池走货欧洲30语通用黑白说明书，单个产品入一个空白棕色邮包盒，邮包盒加贴1张白色产品号贴于1侧面右下角，按订单要求
2个邮包盒入一个外箱
Remark: 1# MA版本按工厂现有最新库存即可,订单出英国，请注意检查产品及包装应带UKCA图标，包装显示ZURU UK LTD信息，QC同事请查核，如有问题与跟单确认。
2# 当2个或2个以上装一箱时 ，外箱尺寸范围应为以下，如产品开发过程中发现订单显示尺寸不符（外箱不能留空），务必要与ZURU跟单确认并在尺寸确认ok 的前
提下及时要求ZURU跟单更新尺寸在订单上以免数据不一致导致出现错误而产生高额罚款(工厂承担)；外箱一旦完成打样，请用测量工具度量出外箱实际尺寸并拍照给
跟单进行留底（订舱前的数据复核）。
长25-63cm
宽25-33cm
高20-40cm
3# 产品应符合英国当地法规，涉及到硼的请使用无硼/低硼版本，不含微塑料；
4# 所有订单都需要经过ZURU QC验货并且通过后方可出货，ZURU QC务必要按照订单显示尺寸验货同时注意与工厂复核以上第2点，验货时请用测量工具度量出外箱
实际尺寸并拍照给跟单进行留底（出货前的数据复核），如有疑问请及时与跟单沟通。</t>
  </si>
  <si>
    <t>95859-7.31</t>
  </si>
  <si>
    <t>9561-S005</t>
  </si>
  <si>
    <t>5200007051</t>
  </si>
  <si>
    <t>4500170289-40</t>
  </si>
  <si>
    <t>转PO4500168521</t>
  </si>
  <si>
    <t>多语警语折叠贴纸（含包装缺失的法/意/西环保标）+ WEEE带电池走货欧
洲30语通用黑白说明书（贴纸和WEEE翻4500162314）</t>
  </si>
  <si>
    <r>
      <rPr>
        <sz val="11"/>
        <color rgb="FF0000FF"/>
        <rFont val="宋体"/>
        <charset val="134"/>
      </rPr>
      <t>日期码格式：ZURU INC(BVI) 标准格式 日期：按实际生产日期
Packaging Info: 
9561: A版 5L EAN收缩膜</t>
    </r>
    <r>
      <rPr>
        <sz val="11"/>
        <color rgb="FFFF0000"/>
        <rFont val="宋体"/>
        <charset val="134"/>
      </rPr>
      <t>+MA A版5L+6L说明书+A版5L收藏指南+多语警语折叠贴纸（含包装缺失的法/意/西环保标）+ 多语版WEEE电池垃圾桶的回收声明说明书（ i
ncluded）（贴纸和WEEE翻4500162314）</t>
    </r>
    <r>
      <rPr>
        <sz val="11"/>
        <color rgb="FF0000FF"/>
        <rFont val="宋体"/>
        <charset val="134"/>
      </rPr>
      <t xml:space="preserve">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r>
  </si>
  <si>
    <t>95652-7.15</t>
  </si>
  <si>
    <r>
      <rPr>
        <sz val="11"/>
        <color rgb="FF0000FF"/>
        <rFont val="Arial"/>
        <charset val="0"/>
      </rPr>
      <t>9561-S001-</t>
    </r>
    <r>
      <rPr>
        <sz val="11"/>
        <color rgb="FF0000FF"/>
        <rFont val="宋体"/>
        <charset val="0"/>
      </rPr>
      <t>西班牙</t>
    </r>
  </si>
  <si>
    <t>4500165582-20</t>
  </si>
  <si>
    <t>FB13021</t>
  </si>
  <si>
    <t>4500167693-50</t>
  </si>
  <si>
    <t>WEEE电池说明书</t>
  </si>
  <si>
    <t>日期码格式：ZURU INC(BVI) 标准格式 日期：按实际生产日期
Packaging Info:
9561-S001： MA 最新1L UPC包装+一张WEEE电池说明书;条码请核对: 193052078902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</si>
  <si>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</si>
  <si>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PLASTICOSUR S.A.</t>
  </si>
  <si>
    <t>4500168656-10</t>
  </si>
  <si>
    <t>使用A版本</t>
  </si>
  <si>
    <t>日期码格式：ZURU INC(BVI) 标准格式 日期：按实际生产日期
Packaging Info: 1.9561:最新MA 5L EAN版本包装+MA 5L说明书+WEEE带电池走货欧洲30语通用黑白说明书 ；
Remark: 1.西班牙订单，需满足EU测试标准要求，微塑料需符合EU法规；</t>
  </si>
  <si>
    <t>95637-7.14</t>
  </si>
  <si>
    <t>Modelo Continebte International Tra</t>
  </si>
  <si>
    <t>4500167790-40</t>
  </si>
  <si>
    <t>6/25进口商贴纸+WEEE带电池走货欧洲30语通用黑白说明书</t>
  </si>
  <si>
    <t>日期码格式：ZURU INC(BVI) 标准格式 日期：按实际生产日期
Packaging Info: 
9561:MA最新5L收缩膜含EAN条码+1张进口商贴纸+客版收藏指南+客版说明书+MA 最新8L Slime bag
Remark: 1.此单有第三方验货，请多备料。
2.大货样品2套/item，CRD前两周寄出。
3. 此单出葡萄牙，需满足EU测试标准，微塑料需符合法规。
4.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bebés e
crian as!</t>
  </si>
  <si>
    <t>95761-7.24</t>
  </si>
  <si>
    <t>FREDMEYER INC</t>
  </si>
  <si>
    <t>000040072116</t>
  </si>
  <si>
    <t>4500169249-10</t>
  </si>
  <si>
    <t>日期码格式：ZURU INC(BVI) 标准格式 日期：按实际生产日期
Packaging Info: 1、包装方式：MA UPC优先1L最新版，出口美国
Remark: 2、无测试无验货要求
3、纸箱4面印ZURU LOGO + 箱唛
4、日期码请按ZURU标准版执行即可
5、ZURU QC验货</t>
  </si>
  <si>
    <t>ZB00816-7.21</t>
  </si>
  <si>
    <t>COMERCIAL JOMAN S.L.</t>
  </si>
  <si>
    <t>4500169530-20</t>
  </si>
  <si>
    <t>一张进口商贴纸（贴纸翻单4500168249）+最新版本WEEE带电池走货欧洲30语通用黑白说明书 ；（贴纸翻单4500168249）</t>
  </si>
  <si>
    <t>日期码格式：ZURU INC(BVI) 标准格式 日期：按实际生产日期
Packaging Info: 
2.9561：最新MA 5L EAN版本包装+一张进口商内容贴纸+MA 5L说明书+最新版本WEEE带电池走货欧洲30语通用黑白说明书 ；（贴纸翻单4500168249）
Remark: 1.此单出西班牙市场，需满足EU测试标准要求，微塑料需符合EU法规。
2.此单每款产品需在CRD前一周各寄2套大货样到深圳办公室，请注意备料；</t>
  </si>
  <si>
    <t>95762-7.24</t>
  </si>
  <si>
    <t>9561-S001-PDQ-3L</t>
  </si>
  <si>
    <t>30250713B</t>
  </si>
  <si>
    <t>4500168346-60</t>
  </si>
  <si>
    <t>使用A版本有第三方</t>
  </si>
  <si>
    <t>欧洲通用WEEE声明30L说明书(带电池)+电子产品身上需要加字唛，为ZURU FRANCE 地址</t>
  </si>
  <si>
    <r>
      <rPr>
        <sz val="11"/>
        <rFont val="宋体"/>
        <charset val="134"/>
      </rPr>
      <t>日期码格式：ZURU INC(BVI) 标准格式 日期：按实际生产日期
Packaging Info: 
9561: 最新MA 5L+6L警语EAN收缩膜/说明书/Guide book+8L Slime袋子+欧洲通用WEEE声明30L说明书(带电池)</t>
    </r>
    <r>
      <rPr>
        <sz val="11"/>
        <color rgb="FFFF0000"/>
        <rFont val="宋体"/>
        <charset val="134"/>
      </rPr>
      <t>+Top 10 logo贴纸(翻单#4500167869)</t>
    </r>
    <r>
      <rPr>
        <sz val="11"/>
        <rFont val="宋体"/>
        <charset val="134"/>
      </rPr>
      <t xml:space="preserve">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所有电子产品身上需要加字唛，为ZURU FRANCE 地址 (如无电子产品，产品布标有此地址，或产品太小无法增加可忽略此信息)
ZURU France 1/3, Rue d'Argenteuil 95210 SAINT-GRATIEN, FRANCE
11. 所有出往德国订单的电子产品需增加一张欧洲通用WEEE声明说明书，区分带电池和不带电池版本, 如已做客版说明书可忽略此要求。
12. 标准配比</t>
    </r>
  </si>
  <si>
    <t>10001260994-3890</t>
  </si>
  <si>
    <t>4500169687-20</t>
  </si>
  <si>
    <t xml:space="preserve"> 7/2外箱正唛左上角位置粘贴条码箱贴纸，每箱只贴一张，由ZURU订购</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</si>
  <si>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</si>
  <si>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ZB00858-7.25</t>
  </si>
  <si>
    <t>ANVOL LTD.</t>
  </si>
  <si>
    <t>爱沙尼亚</t>
  </si>
  <si>
    <t>4500169018-10</t>
  </si>
  <si>
    <t>进口商贴纸</t>
  </si>
  <si>
    <t>日期码格式：ZURU INC(BVI) 标准格式 日期：按实际生产日期
Packaging Info: 9561：B 版 1L MA 收缩膜+进口商贴纸；B 版 5L MA 收藏指南/B 版 5L MA guide book
Remark: 1、若产品有比例使用ZURU STD 比例
2、所有item 均用MA UPC 条码，若包装不是UPC 条码的请告知
3、此单出欧洲需满足EU测试标准要求</t>
  </si>
  <si>
    <t>95813-7.29</t>
  </si>
  <si>
    <t>5200006976</t>
  </si>
  <si>
    <t>4500169909-30</t>
  </si>
  <si>
    <t>1*多语折叠警语贴纸（翻单4500157858）+1*TOP10 贴纸（翻单4500167869）+MA 6L Guide book+WEEE声明通用30L说明</t>
  </si>
  <si>
    <t>日期码格式：ZURU INC(BVI) 标准格式 日期：按实际生产日期
Packaging Info:
9561：最新MA 5L(6L warning) EAN 收缩膜+1*多语折叠警语贴纸（翻单4500157858）+1*TOP10 贴纸（翻单4500167869）+MA 6L Guide book+WEEE声明通用30L说明
书(带电池)；
Remark: 1.德国内销单，需要通过ZURU 验货结果后才能出货 (工厂需要主动提前同ZURU QC预约验货避免延期出货造成不必要麻烦)；
2.产品如含有化学品，需要无硼。无微塑料版本。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</si>
  <si>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AMY XIAO</t>
  </si>
  <si>
    <t>95757-7.24</t>
  </si>
  <si>
    <t>2950866803</t>
  </si>
  <si>
    <t>4500170362-10</t>
  </si>
  <si>
    <t>日期码格式：ZURU INC(BVI) 标准格式 日期：按实际生产日期
Packaging Info: 1. 9561SLB-S001
9561-S002: MA 最新UPC包装，UPC# 193052078902,请先检查条码是否正确再安排做货；
Slip sheet: 1pcs/CTN Carton size(22.5*22.5*36.1cm), 13*5H=65pcs/65CTN/Slip Sheet,一共需要29套slip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4.以上产品如果是电子产品带电池出货，请加上WEEE带电池走货欧洲30语通用黑白说明书,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</si>
  <si>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95908-8.5</t>
  </si>
  <si>
    <t>JOINCO IMPORTA􀃇􀃃O E EXPORTA􀃇 L􀃃DAO</t>
  </si>
  <si>
    <t>葡萄牙</t>
  </si>
  <si>
    <t>4500168108-30</t>
  </si>
  <si>
    <t>6/24进口商贴纸</t>
  </si>
  <si>
    <t>日期码格式：ZURU INC(BVI) 标准格式 日期：按实际生产日期
Packaging Info: 
9561EC：MA3L展示架+MA最新5L收缩膜+进口商地址贴纸+客版收藏指南 &lt;(&gt;&amp;&lt;)&gt; 客版说明书都翻PO#4500167790+MA 最新8L Slime bag
Remark:
1.此单有第三方验货，请多备料。走LC信用证。需准时完货 延期有罚款。
2.大货样品2套/item，CRD前两周寄出。
3. 此单出葡萄牙，需满足EU测试标准，微塑料需符合法规</t>
  </si>
  <si>
    <r>
      <rPr>
        <sz val="11"/>
        <color rgb="FF0000FF"/>
        <rFont val="Arial"/>
        <charset val="0"/>
      </rPr>
      <t>9561EC-S001-3L-</t>
    </r>
    <r>
      <rPr>
        <sz val="11"/>
        <color rgb="FF0000FF"/>
        <rFont val="宋体"/>
        <charset val="0"/>
      </rPr>
      <t>葡萄牙</t>
    </r>
  </si>
  <si>
    <t>0923154177</t>
  </si>
  <si>
    <t>4500169841-10</t>
  </si>
  <si>
    <t>ZB00909-7.28</t>
  </si>
  <si>
    <t>KIDDISVIT LTD</t>
  </si>
  <si>
    <t>乌克兰</t>
  </si>
  <si>
    <t>4500169438-10</t>
  </si>
  <si>
    <t>7/18第三方</t>
  </si>
  <si>
    <t>日期码格式：ZURU INC(BVI) 标准格式 日期：按实际生产日期
Packaging Info: 9561：B 版5L MA 收缩膜+进口商贴纸；乌克兰语客版收藏指南/乌克兰语客版 guide book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</si>
  <si>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95739-7.23</t>
  </si>
  <si>
    <r>
      <rPr>
        <sz val="11"/>
        <color rgb="FF0000FF"/>
        <rFont val="Arial"/>
        <charset val="0"/>
      </rPr>
      <t>9561-S001-</t>
    </r>
    <r>
      <rPr>
        <sz val="11"/>
        <color rgb="FF0000FF"/>
        <rFont val="宋体"/>
        <charset val="0"/>
      </rPr>
      <t>乌克兰</t>
    </r>
  </si>
  <si>
    <t>4500169438-30</t>
  </si>
  <si>
    <t xml:space="preserve"> TOYS "R" US – JAPAN, LTD</t>
  </si>
  <si>
    <t>日本</t>
  </si>
  <si>
    <t>47:0003136471</t>
  </si>
  <si>
    <t>4500165807-10</t>
  </si>
  <si>
    <t>6/251张日语警语贴(AW待客人提供）</t>
  </si>
  <si>
    <t>日期码格式：ZURU INC(BVI) 标准格式 日期：按实际生产日期
Packaging Info: 9561：MA 1L UPC PKG+1张日语警语贴+MA 收藏指南+客版guide book，日语贴纸和客版guide book 翻PO#4500165804
Remark: 9561：3PCS LR44 BATTERIES(INCLUDED)
出日本首单需安排样板测试， 请按邮件要求先寄出MA包装的样板做测试。
大货的产品内容和MA包装版本以及产品品质需严格跟到寄出的测试版。</t>
  </si>
  <si>
    <t xml:space="preserve"> Aimee Huang</t>
  </si>
  <si>
    <t>95753-7.24</t>
  </si>
  <si>
    <r>
      <rPr>
        <sz val="11"/>
        <color rgb="FF0000FF"/>
        <rFont val="Arial"/>
        <charset val="0"/>
      </rPr>
      <t>9561-S001-</t>
    </r>
    <r>
      <rPr>
        <sz val="11"/>
        <color rgb="FF0000FF"/>
        <rFont val="宋体"/>
        <charset val="0"/>
      </rPr>
      <t>日本</t>
    </r>
  </si>
  <si>
    <t xml:space="preserve"> 46:0003136469</t>
  </si>
  <si>
    <t>4500165804-10</t>
  </si>
  <si>
    <t>日期码格式：ZURU INC(BVI) 标准格式 日期：按实际生产日期
Packaging Info: 9561：MA 1L UPC PKG+1张日语警语贴+MA 收藏指南+客版guide book
Remark: 9561：3PCS LR44 BATTERIES(INCLUDED)
出日本首单需安排样板测试， 请按邮件要求先寄出MA包装的样板做测试。
大货的产品内容和MA包装版本以及产品品质需严格跟到寄出的测试版。</t>
  </si>
  <si>
    <t>95752-7.24</t>
  </si>
  <si>
    <t>Concentra, S.A.</t>
  </si>
  <si>
    <t>4500163278-30</t>
  </si>
  <si>
    <t>1*CONCENTRA"logo彩色贴纸+1*进口商黑白贴纸+ WEEE带电池出货 欧洲通用30L说明书</t>
  </si>
  <si>
    <t>日期码格式：ZURU INC(BVI) 标准格式 日期：按实际生产日期
Packaging Info: 
9561:最新MA收缩膜+最新MA5L（6Lwarning）收藏指南+1*CONCENTRA"logo彩色贴纸+1*进口商黑白贴纸+ WEEE带电池出货 欧洲通用30L说明书
Remark: 1, 所有产品不带闪粉和微塑料，客人需要验货图片确认OK 才能放货，请务必按时完货。</t>
  </si>
  <si>
    <t>95782-7.26</t>
  </si>
  <si>
    <t>COMERCIALIZADORA MEXICO AMERICANA S</t>
  </si>
  <si>
    <t>5251217124</t>
  </si>
  <si>
    <t>4500169652-40</t>
  </si>
  <si>
    <t>进口商贴纸+保证书+箱唛，产品/包装/收藏指南上各贴一张进口商贴纸，贴纸和保证书全部翻单4500169652</t>
  </si>
  <si>
    <t>东莞生产的格式：LOTDGYYYYMMDD, DG是东莞拼音首字母，YYYYMMDD是实际的年月日，例如(LOTDG20240920)
9561: 3pcs LR44 Batteries(Include)</t>
  </si>
  <si>
    <t>日期码格式：LOTDGYYYYMMDD 日期：按实际生产日期
Packaging Info: 9561: MA 5L EAN收缩膜+UPC贴纸+MA多语收藏指南+进口商贴纸+保证书+箱唛，产品/包装/收藏指南上各贴一张进口商贴纸
Remark: 1. 客版日期码要求：LOT+ZURU标准日期码格式。东莞生产的格式：LOTDGYYYYMMDD, DG是东莞拼音首字母，YYYYMMDD是实际的年月日，例如(LOTDG20240920)
9561: 3pcs LR44 Batteries(Include)
3.此单有第三方监柜，至少多备一套完整的物料用于监柜，请多备料。
4. WM墨西哥防霉的新要求:货物必须在出货主箱和集装箱中按要求放置干燥剂，干燥剂指定品牌干霸
71152/9561 每箱放置6小包干燥剂，每包干燥剂重量2g
如走柜货等loading plan 确认后再通知集装箱干燥剂数量</t>
  </si>
  <si>
    <t>Ever Li</t>
  </si>
  <si>
    <t>95904-8.4</t>
  </si>
  <si>
    <t>ZU25060601SG</t>
  </si>
  <si>
    <t>4500170947-20</t>
  </si>
  <si>
    <t>1张固定进口商贴纸,贴纸位置图及图稿翻单如下;
9561-4500159608</t>
  </si>
  <si>
    <t>日期码格式：ZURU INC(BVI) 标准格式 日期：按实际生产日期
Packaging Info: MA 1L UPC包装+1张固定进口商贴纸,贴纸位置图及图稿翻单如下;
9561-4500159608
Remark: 9543GQ1-bule/purple/pink/orange =5:6:6:5;</t>
  </si>
  <si>
    <t>4500170480-10</t>
  </si>
  <si>
    <t>1张收缩膜纽扣电池警告语进口商贴纸 + 1张说明书纽
扣电池警告语贴纸(贴纸AW和位置图翻单4500156675）</t>
  </si>
  <si>
    <t>日期码格式：ZURU INC(BVI) 标准格式 日期：按实际生产日期
Packaging Info: 9561: MA_UPC版本包装（收缩膜/彩卡和说明书, MA首选1L，如无1L可用多语且含英语的配套多语UPC包装）+ 1张收缩膜纽扣电池警告语进口商贴纸 + 1张说明书纽
扣电池警告语贴纸(贴纸AW和位置图翻单4500156675）
Remark: 1.按实际生产日期;
2.出澳大利亚，请按照相应标准生产;</t>
  </si>
  <si>
    <t>95778-7.25</t>
  </si>
  <si>
    <t>20905006</t>
  </si>
  <si>
    <t>4500169287-20</t>
  </si>
  <si>
    <t xml:space="preserve"> 1张包装纽扣电池警告语贴纸 + 1张说明书纽扣电池警告语
 贴纸 （贴纸及位置图翻单: PO#4500157612）+ 1张防盗贴纸 (贴纸以及位置图翻单PO#4500159287）+ 6/18外箱SSCC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</si>
  <si>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</si>
  <si>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95773-7.25</t>
  </si>
  <si>
    <t>20905005</t>
  </si>
  <si>
    <t>4500169286-20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</si>
  <si>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</si>
  <si>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95772-7.25</t>
  </si>
  <si>
    <t>20926267</t>
  </si>
  <si>
    <t>4500169286-30</t>
  </si>
  <si>
    <t>95884-8.2</t>
  </si>
  <si>
    <t>0923154118</t>
  </si>
  <si>
    <t>4500169843-10</t>
  </si>
  <si>
    <t>7/16客供贴纸</t>
  </si>
  <si>
    <t>ZB01076-8.6</t>
  </si>
  <si>
    <t>0923154129</t>
  </si>
  <si>
    <t>4500169843-20</t>
  </si>
  <si>
    <t>0923154136</t>
  </si>
  <si>
    <t>4500169843-30</t>
  </si>
  <si>
    <t>ZB01052-8.5</t>
  </si>
  <si>
    <t>0923154237</t>
  </si>
  <si>
    <t>4500169843-40</t>
  </si>
  <si>
    <t>ZB01009-8.1</t>
  </si>
  <si>
    <t>PR􀃉NATAL RETAIL GROUP ASIA PACIFIC</t>
  </si>
  <si>
    <t>2002651048</t>
  </si>
  <si>
    <t>4500170062-30</t>
  </si>
  <si>
    <t>6/30一张进口商贴纸（含希腊警语+意大利环保标）+一张产品贴纸</t>
  </si>
  <si>
    <t>客人日期码：LOT2529</t>
  </si>
  <si>
    <t>日期码格式：LOT2529 日期：
Packaging Info:
3.9561：最新MA 5L EAN 收缩膜+客版收藏指南（含weee说明书）+客版说明书+最新MA 5L包装+一张进口商贴纸（含希腊警语+意大利环保标）+一张产品贴纸
Remark: 1.RATIO 同MA 一致。
2.客人日期码：LOT2529，产品（蛋壳等）/包装（收缩膜等）/外箱 请保持一致。
3.产品均符合EU微塑料法规要求：不能含有微塑料/闪粉
4. SMASHERS 或含Slime产品，所有化合物使用无硼版本出意大利。
5. 本订单所有 具有 baby items / assorted items 的款式，零售包装上都要用 母 EAN;
7. 本单需要通过ZURU 验货结果后才能出货 (工厂需要主动提前同ZURU QC预约验货避免延期出货造成不必要麻烦)</t>
  </si>
  <si>
    <t>95913-8.5</t>
  </si>
  <si>
    <r>
      <rPr>
        <sz val="11"/>
        <color rgb="FF0000FF"/>
        <rFont val="Arial"/>
        <charset val="0"/>
      </rPr>
      <t>9561-S001-</t>
    </r>
    <r>
      <rPr>
        <sz val="11"/>
        <color rgb="FF0000FF"/>
        <rFont val="宋体"/>
        <charset val="0"/>
      </rPr>
      <t>意大利</t>
    </r>
  </si>
  <si>
    <t>0923154153</t>
  </si>
  <si>
    <t>4500169845-10</t>
  </si>
  <si>
    <t>0923154174</t>
  </si>
  <si>
    <t>4500169845-20</t>
  </si>
  <si>
    <t>ZB01075-8.6</t>
  </si>
  <si>
    <t>5000001933</t>
  </si>
  <si>
    <t>4500171640-30</t>
  </si>
  <si>
    <t>翻单</t>
  </si>
  <si>
    <t xml:space="preserve">3C中文贴纸 </t>
  </si>
  <si>
    <t>日期码格式：ZURU INC(BVI) 标准格式 日期：按实际生产日期
Packaging Info: 物料要求 SKU
3 9561 MA+ 3C中文贴纸 +中文说明书 +收藏指南 翻单： 4500165582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</si>
  <si>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0923154151</t>
  </si>
  <si>
    <t>4500169846-10</t>
  </si>
  <si>
    <t>AB GEE OF RIPLEY LTD.</t>
  </si>
  <si>
    <t>777 3AUG</t>
  </si>
  <si>
    <t>4500171689-50</t>
  </si>
  <si>
    <t>WEEE带电池走货欧洲30语B版通用黑白说明书</t>
  </si>
  <si>
    <t>日期码格式：ZURU INC(BVI) 标准格式 日期：按实际生产日期
Packaging Info: MA 最新UPC包装，各款的条码如下，请先检查条码是否正确再安排做货，如有问题请告知,配比跟MA
9561: 193052078902
以上产品如果是电子产品带电池出货，请加上WEEE带电池走货欧洲30语B版通用黑白说明书, 如果是电子产品不带电池出货，请加上WEEE不带电池走货欧洲30语B版
通用黑白说明书
Remark: 1.产品及包装需要印UKCA图标，包装需要有ZURU UK LTD/ZURU France地址信息，QC同事请核查，如有问题与跟单确认。
2. 需要符合欧洲标准不能含有闪粉和微塑料，否则不合法规会有客诉产生</t>
  </si>
  <si>
    <t>95907-8.5</t>
  </si>
  <si>
    <t>NASA PANAMA</t>
  </si>
  <si>
    <t>4500172103-110</t>
  </si>
  <si>
    <t>日期码格式：ZURU INC(BVI) 标准格式 日期：按实际生产日期
Packaging Info: 请确保包装上的条形码是UPC，如果是babyUPC，需要用mother UPC覆盖，如有不一致，请及时提出。谢谢!
9561 MA多语EAN包装+UPC贴纸+MA 多语收藏指南+箱唛
Remark: 
9561,,3PCS LR44 BATTERIES(INCLUDED),,</t>
  </si>
  <si>
    <t>96595-3-9.30</t>
  </si>
  <si>
    <t>10001351558-3891</t>
  </si>
  <si>
    <t>4500169692-20</t>
  </si>
  <si>
    <t>ZB00907-7.28</t>
  </si>
  <si>
    <t>MPO03580</t>
  </si>
  <si>
    <t>MPO03580-10</t>
  </si>
  <si>
    <t>空白箱</t>
  </si>
  <si>
    <t>5/16客户货号贴纸</t>
  </si>
  <si>
    <t>Remark: 1、9561：MA5L EAN收缩膜+1张客户货号贴纸+其余包材用MA多语(含法语)
2、此票通过ZURU OQC验货, 无需客验；
3、 此票出法国, 请确保所有产品符合EU标准及微塑料法规, 零售包装需含有法国回收logo；
4、此票涉及6家子件工厂（包含母件厂丹尼），请确保7/22前收到另外5家子件工厂的所有数量以便组装；
5、客户全部用EAN条码；
6、所有出口法国的产品, 法规规定禁止在包装和共公众用的印刷品中使用矿物油中含有的物质, 包装印刷油墨中含有的MOAH/MOSH的质量浓度不能超过1%, 否则出
货到法国被抽检出现问题, 供应商需要对此负责。</t>
  </si>
  <si>
    <t>Ula</t>
  </si>
  <si>
    <t>London Supply Group SA</t>
  </si>
  <si>
    <t>乌拉圭</t>
  </si>
  <si>
    <t>4500169604-110</t>
  </si>
  <si>
    <t>UPC 条码贴纸</t>
  </si>
  <si>
    <t>日期码格式：ZURU INC(BVI) 标准格式 日期：按实际生产日期
Packaging Info:
9561: MA 5L EAN PKG+UPC 条码贴纸+MA 说明书+MA 收藏指南+箱唛
Remark: 
9561: 3PCS LR44 BATTERIES(INCLUDED)</t>
  </si>
  <si>
    <t>96590-3-9.30</t>
  </si>
  <si>
    <t>10001260995-3758</t>
  </si>
  <si>
    <t>4500168782-20</t>
  </si>
  <si>
    <t>6/24外箱正唛左上角位置粘贴条码箱贴纸，每箱只贴一张，由ZURU订购</t>
  </si>
  <si>
    <t>日期码格式：ZURU INC(BVI) 标准格式 日期：按实际生产日期
Packaging Info: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t>
  </si>
  <si>
    <t>ZB00908-7028</t>
  </si>
  <si>
    <t>0923154158</t>
  </si>
  <si>
    <t>4500170273-10</t>
  </si>
  <si>
    <t>0923154224</t>
  </si>
  <si>
    <t>4500170273-20</t>
  </si>
  <si>
    <t>0923154239</t>
  </si>
  <si>
    <t>4500170273-30</t>
  </si>
  <si>
    <t>0923154250</t>
  </si>
  <si>
    <t>4500170273-40</t>
  </si>
  <si>
    <t>2000007581</t>
  </si>
  <si>
    <t>4500169306-40</t>
  </si>
  <si>
    <t>一张进口商贴纸+一张产品贴纸+一张weee说明书纸翻4500165276</t>
  </si>
  <si>
    <t>日期码格式：LOT2529 日期：
Packaging Info:
4. 9561：最新MA 5L EAN收缩膜+最新MA 5L 收藏指南+最新MA 5L包装+一张进口商贴纸+一张产品贴纸+一张weee说明书纸，贴纸和说明书纸翻4500165276
Remark: 1. 大货样品2套/item，用于客人验货签板。验货后还会抽办1套/item，请多备料；
2. 客版日期码LOT2529,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</si>
  <si>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10001260963-3758</t>
  </si>
  <si>
    <t>4500170254-20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</si>
  <si>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</si>
  <si>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ZB01051-8.5</t>
  </si>
  <si>
    <t>4400493880</t>
  </si>
  <si>
    <t>4500171129-10</t>
  </si>
  <si>
    <t>B版 带电池走货欧洲 30 语通用黑白说明书
EAN 条码：4894680042520</t>
  </si>
  <si>
    <t>日期码格式：ZURU INC(BVI) 标准格式 日期：按实际生产日期
Packaging Info: 9561:最新MA 5L(6L warning) EAN 收缩膜+B版 MA 5L+6L收藏指南+B 版MA 5L+ 6L Guide book+MA8L slime bag+B版 带电池走货欧洲 30 语通用黑白说明书
EAN 条码：4894680042520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</si>
  <si>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10001260961-3890</t>
  </si>
  <si>
    <t>4500170249-20</t>
  </si>
  <si>
    <t>TJX CANADA</t>
  </si>
  <si>
    <t>40279125 45276449</t>
  </si>
  <si>
    <t>4500171342-440</t>
  </si>
  <si>
    <t>UPC 贴纸+客供价格贴</t>
  </si>
  <si>
    <t>日期码格式：ZURU INC(BVI) 标准格式 日期：按实际生产日期
Packaging Info: 
9561 标版5L 收缩膜+UPC 贴纸， +多语言说明书 UPC 193052078902
Remark: 出加拿大
有客供价格贴
每行对应不同的客户PO，唛头要一一对应， 放唛头时跟单会提供清单
Zuru验货.日期跟踪码：产品外包装及产品本身都必须有日期跟踪码，ZURU标准格式
日期码</t>
  </si>
  <si>
    <t>4500171342-450</t>
  </si>
  <si>
    <t>4500171342-460</t>
  </si>
  <si>
    <t>4500171342-470</t>
  </si>
  <si>
    <t>4500171342-480</t>
  </si>
  <si>
    <t>0923154144</t>
  </si>
  <si>
    <t>4500170272-10</t>
  </si>
  <si>
    <t>240127</t>
  </si>
  <si>
    <t>4500164200-10</t>
  </si>
  <si>
    <t>WEEE带电池走货说明书北欧B版+客人白色Cat.label</t>
  </si>
  <si>
    <t>日期码格式：ZURU INC(BVI) 标准格式 日期：按实际生产日期
Packaging Info: 9561：
1.MA -1L UPC包装+WEEE带电池走货说明书北欧B版+客人白色Cat.label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（14.17pt），条码扫描结果应为7659423。
-此订单对应客户2个PO号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</si>
  <si>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10001351556-3890</t>
  </si>
  <si>
    <t>4500170258-20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</si>
  <si>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</si>
  <si>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ZB01074-8.6</t>
  </si>
  <si>
    <t>10001260986-3891</t>
  </si>
  <si>
    <t>4500170255-20</t>
  </si>
  <si>
    <t xml:space="preserve"> 7/16外箱正唛左上角位置粘贴条码箱贴纸，每箱只贴一张，由ZURU订购</t>
  </si>
  <si>
    <t>0926241311</t>
  </si>
  <si>
    <t>4500170789-10</t>
  </si>
  <si>
    <t>7/2客供贴纸</t>
  </si>
  <si>
    <t>JUGATOYS S.L.</t>
  </si>
  <si>
    <t>4500170833-10</t>
  </si>
  <si>
    <t>欧洲通用B版 30L WEEE带电池走货说明书</t>
  </si>
  <si>
    <t>DG20250801</t>
  </si>
  <si>
    <t>日期码格式：日期码格式：LOTE：41-工厂城市名缩写 20250801,只显示在包装上面即 日期：
Packaging Info: 9561:MA最新5L收缩膜含EAN条码+1张进口商地址贴纸+MA 最新 5L收藏指南 &lt;(&gt;&amp;&lt;)&gt; 说明书+MA 最新8L Slime bag+WEEE带电池走货欧洲30语通用黑白说明书
Remark: 1. 此单出西班牙，需满足EU测试标准要求，另外微塑料需符合EU法规；
2. 标准配比
3. 客户日期码格式：LOTE：41-工厂城市名缩写 20250801,只显示在包装上面即可，否则会有客诉。不用重复显示在产品上面，产品&lt;(&gt;&amp;&lt;)&gt; 外箱格式可以用回ZURU
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</si>
  <si>
    <t xml:space="preserve">美国 </t>
  </si>
  <si>
    <t>217405827</t>
  </si>
  <si>
    <t>4500170119-30</t>
  </si>
  <si>
    <t>217405708</t>
  </si>
  <si>
    <t>4500170092-30</t>
  </si>
  <si>
    <t>0926241309</t>
  </si>
  <si>
    <t>4500170793-10</t>
  </si>
  <si>
    <t>8/4抽1062个货</t>
  </si>
  <si>
    <t>SAINSBURY'S SUPERMARKTLTD</t>
  </si>
  <si>
    <t>MPO03623</t>
  </si>
  <si>
    <t>空白外箱条码193052078902</t>
  </si>
  <si>
    <t>Remark: 1、1L UPC B版 MA包装。
2、条码193052078902。
3、产品条码以订单显示为准 ，请安排生产前先核对再生产。
4、外箱上的条码请确保清晰可扫描 ，左上角的条码格式是UPC-A格式，下面14位数的条码格式是ITF-14格式，否则到目的仓无法扫描入仓由工厂承担责任 。
5、所有产品按符合欧洲标准走货，微塑料需合规 。
6、涉及到硼的，需要符合欧洲标准。
7、客户不接受PVC材质。
8、外箱不得使用带金属夹子或带扣。</t>
  </si>
  <si>
    <t>Ina Song</t>
  </si>
  <si>
    <t>Smyths Toys HQ UC UK</t>
  </si>
  <si>
    <t>4400485479</t>
  </si>
  <si>
    <t>4500167583-10</t>
  </si>
  <si>
    <t>日期码格式：ZURU INC(BVI) 标准格式 日期：按实际生产日期
Packaging Info: 9561：MA 5L-6L EAN收缩膜+MA 5L-6L说明书&lt;(&gt;&amp;&lt;)&gt;收藏指南+客版WEEE声明通用30L说明书(带电池)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</si>
  <si>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THE KROGER CO.</t>
  </si>
  <si>
    <t>700-19290</t>
  </si>
  <si>
    <t>4500171377-10</t>
  </si>
  <si>
    <t>日期码格式：ZURU INC(BVI) 标准格式 日期：按实际生产日期
Packaging Info: 1、包装方式: MA UPC 优先1L最新版，出口美国
Remark: 2、无测试无验货要求
3、纸箱4面印ZURU LOGO + 箱唛
4、日期码请按ZURU标准版执行即可
5、ZURU OQC验货</t>
  </si>
  <si>
    <t>PO#700-19267</t>
  </si>
  <si>
    <t>4500171377-50</t>
  </si>
  <si>
    <t>PO#500-36266</t>
  </si>
  <si>
    <t>4500171377-90</t>
  </si>
  <si>
    <t>SALLING GROUP A/S</t>
  </si>
  <si>
    <t>4041588248</t>
  </si>
  <si>
    <t>4500169773-60</t>
  </si>
  <si>
    <t>日期码格式：ZURU INC(BVI) 标准格式 日期：按实际生产日期
Packaging Info: 
6.9561-S001:MA 5L-6L EAN版收缩膜+丹麦语警告语贴纸(贴纸和位置图翻Indeks PO#4500164118)+北欧客版说明书(英语/丹麦/瑞典/芬兰/挪威/爱沙尼亚/德语/荷兰
语语言)+北欧客版guide book(英语/丹麦/瑞典/芬兰/挪威/爱沙尼亚/德语/荷兰语语言)--客版说明书和guide book翻TAS PO#4500160993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9561-S001:11024122-4894680042520-10193052078909</t>
  </si>
  <si>
    <t>3501527850</t>
  </si>
  <si>
    <t>4500170571-20</t>
  </si>
  <si>
    <t>UPC贴纸, 说明书加法语贴纸 ; UPC#193052078902</t>
  </si>
  <si>
    <t>日期码格式：ZURU INC(BVI) 标准格式 日期：按实际生产日期
Packaging Info: 1. 出口加拿大市场。
#9561: MA 5L EAN_B版本收缩膜 + UPC贴纸, 说明书加法语贴纸 ; UPC#193052078902；3PCS LR44 BATTERIES(INCLUDED)；
2. 产品、包装、外箱上面tracking code的时间格式需要一致.
Remark: 3. 需要第三方SGS验货，验货时间暂定2025/08/05,每款每色请备1PC完整带包装样品供验货人员参考。用完后若无损坏可以放回大货里。</t>
  </si>
  <si>
    <t>SAINSBURY'S SUPERMARKET LTD</t>
  </si>
  <si>
    <t>4500172306-10</t>
  </si>
  <si>
    <t>9561-S007</t>
  </si>
  <si>
    <t>WEEE带电池走货欧洲30L黑白说明书B版</t>
  </si>
  <si>
    <t>日期码格式：ZURU INC(BVI) 标准格式 日期：按实际生产日期
Packaging Info: 9561：
1L UPC B版 MA包装+WEEE带电池走货欧洲30L黑白说明书B版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</si>
  <si>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阿根廷</t>
  </si>
  <si>
    <t>4500171253-160</t>
  </si>
  <si>
    <t>进口商贴纸（进口商贴纸和UPC贴纸合并一张</t>
  </si>
  <si>
    <t>日期码格式：ZURU INC(BVI) 标准格式 日期：按实际生产日期
Packaging Info: 
9561 MA多语EAN包装+MA 多语收藏指南+进口商贴纸（进口商贴纸和UPC贴纸合并一张）+箱唛
Remark: LR44 BATTERY 指定品牌 NEW LEADER；AAA BATTERIES 指定品牌 VINNIC
9561 ： 3PCS LR44 BATTERIES(INCLUDED)</t>
  </si>
  <si>
    <t>96587-4-9.30</t>
  </si>
  <si>
    <t>0923154218</t>
  </si>
  <si>
    <t>4500170275-10</t>
  </si>
  <si>
    <t>ARCHIBRAND, S.A. DE C.V.</t>
  </si>
  <si>
    <t>4500170750-40</t>
  </si>
  <si>
    <t>UPC 条码贴纸+进口商贴纸+所有带电产品的保证书通用1份</t>
  </si>
  <si>
    <t>日期码格式：ZURU INC(BVI) 标准格式 日期：按实际生产日期
Packaging Info: 
9561:MA 5L EAN PKG+UPC 条码贴纸+MA 收藏指南+MA 多语说明书+进口商贴纸+箱唛+保证书
所有带电产品的保证书通用1份
Remark: 
9561:3PCS LR44 BATTERIES(INCLUDED)</t>
  </si>
  <si>
    <t>96589-9.30</t>
  </si>
  <si>
    <t>SMYTHS TOYS HQ UC IE</t>
  </si>
  <si>
    <t>CUS
PO#4400494417</t>
  </si>
  <si>
    <t>4500172673-20</t>
  </si>
  <si>
    <t>客版WEEE声明通用30L-B版说明书(带电池)</t>
  </si>
  <si>
    <t>日期码格式：ZURU INC(BVI) 标准格式 日期：按实际生产日期
Packaging Info: 
9561：MA 5L-6L EAN收缩膜+MA 5L-6L说明书&lt;(&gt;&amp;&lt;)&gt;收藏指南+客版WEEE声明通用30L-B版说明书(带电池)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</si>
  <si>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Sherry Lu</t>
  </si>
  <si>
    <t>5251217448 5251217443</t>
  </si>
  <si>
    <t>4500169691-130</t>
  </si>
  <si>
    <t>日期码格式：LOTDGYYYYMMDD 日期：按实际生产日期
Packaging Info:
9561: MA 5L EAN收缩膜+UPC贴纸+MA多语收藏指南 +进口商贴纸+保证书+箱唛，产品/包装/收藏指南上各贴一张进口商贴纸，贴纸和保证书全部翻单4500169652
Remark: 1. 客版日期码要求：LOT+ZURU标准日期码格式。东莞生产的格式：LOTDGYYYYMMDD, DG是东莞拼音首字母，YYYYMMDD是实际的年月日，例如(LOTDG20240920)
9561: 3pcs LR44 Batteries(Include)
3.此单有第三方监柜，至少多备一套完整的物料用于监柜，请多备料。
4. WM墨西哥防霉的新要求:货物必须在出货主箱和集装箱中按要求放置干燥剂，干燥剂指定品牌干霸
如走柜货等loading plan 确认后再通知集装箱干燥剂数量
此单工厂将与其他单合并安排1*40HQ，每个HQ需要放置10包干燥剂，每包干燥剂1KG；</t>
  </si>
  <si>
    <t>10001260987-3758</t>
  </si>
  <si>
    <t>4500172197-20</t>
  </si>
  <si>
    <t>日期码格式：ZURU INC(BVI) 标准格式 日期：按实际生产日期
Packaging Info: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</si>
  <si>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SUCKOT SAC</t>
  </si>
  <si>
    <t>秘鲁</t>
  </si>
  <si>
    <t>4500166157-80</t>
  </si>
  <si>
    <t>7/11进口商贴纸和UPC贴纸</t>
  </si>
  <si>
    <t>日期码格式：ZURU INC(BVI) 标准格式 日期：按实际生产日期
Packaging Info:
3. 9561: MA多语EAN包装+UPC贴纸+MA 多语收藏指南+进口商贴纸+箱唛
Remark: 
8. 9561：3PCS LR44 BATTERIES(INCLUDED)</t>
  </si>
  <si>
    <t>96196-8.28</t>
  </si>
  <si>
    <t>0923154246</t>
  </si>
  <si>
    <t>4500170276-10</t>
  </si>
  <si>
    <t>0926241312</t>
  </si>
  <si>
    <t>4500170792-10</t>
  </si>
  <si>
    <t>ZB01654-9.3</t>
  </si>
  <si>
    <t>0926241310</t>
  </si>
  <si>
    <t>4500170792-20</t>
  </si>
  <si>
    <t>THE NORTH WEST COMPANY LP</t>
  </si>
  <si>
    <t>467344 467347</t>
  </si>
  <si>
    <t>4500170899-10</t>
  </si>
  <si>
    <t>已完成</t>
  </si>
  <si>
    <t>UPC贴纸193052078902</t>
  </si>
  <si>
    <t>日期码格式： 标准格式 日期：按实际生产日期
Packaging Info: 9561 MA 5L B （EAN+UPC贴纸193052078902+收藏指南+guide book）
Remark: 出加拿大
Zuru验货.日期跟踪码：产品外包装及产品本身都必须有日期跟踪码，ZURU标准格式日期码</t>
  </si>
  <si>
    <t>PT.MAP AKTIF ADIPERKASA, TBK</t>
  </si>
  <si>
    <t>251006-7MAAJKTQ225-ZURU</t>
  </si>
  <si>
    <t>4500172603-50</t>
  </si>
  <si>
    <t>贴纸AW、位置图翻单如下：
9561-4500155574</t>
  </si>
  <si>
    <t>日期码格式：ZURU INC(BVI) 标准格式 日期：按实际生产日期
Packaging Info: MA UPC包装（优先1L)+1张进口商贴纸
贴纸AW、位置图翻单如下：
9561-4500155574
1.可能会被抽大货样做测试，请多备料，CRD前半个月会通知是否有抽到该订单中的item。
2.此订单送仓，送仓后会有第三方验货，所以需要按CRD准时完货。
Remark: 71126-one assorment，3PCS AAA BATTERIES(NOT INCLUDED)
9561-3PCS LR44 BATTERIES(INCLUDED)</t>
  </si>
  <si>
    <t>95992-8.13</t>
  </si>
  <si>
    <t>ZURU SPAIN S.L.</t>
  </si>
  <si>
    <t>5200007107</t>
  </si>
  <si>
    <t>4500172096-10</t>
  </si>
  <si>
    <t>多语警语折叠贴纸（含包装缺失的法/意/西环保标）（翻4500162314）</t>
  </si>
  <si>
    <t>日期码格式：ZURU INC(BVI) 标准格式 日期：按实际生产日期
Packaging Info: 
92119:最新MA 3L （23L warning）EAN收缩膜+最新MA 5L收藏指南+最新MA 布标+多语警语折叠贴纸（含包装缺失的法/意/西环保标）（翻4500162314）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</si>
  <si>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10001260985-3890</t>
  </si>
  <si>
    <t>4500172828-20</t>
  </si>
  <si>
    <t>10001351555-3891</t>
  </si>
  <si>
    <t>4500173155-20</t>
  </si>
  <si>
    <t>2465881</t>
  </si>
  <si>
    <t>4500171263-30</t>
  </si>
  <si>
    <t>纽扣电池，包装跟说明书上需加纽扣电池警告语贴纸。贴
纸及位置图翻单4500157612;</t>
  </si>
  <si>
    <t>日期码格式：ZURU INC(BVI) 标准格式 日期：按实际生产日期
Packaging Info:
Ratio: bule/purple/pink/orange =5:6:6:5; 2PCS AAA BATTERIES(NOT INCLUDED)
3. 9561：英文MA包装(UPC版本，首选1L，无1L可用多L含英语)+箱唛+SSCC label外箱贴纸，另外9561包含纽扣电池，包装跟说明书上需加纽扣电池警告语贴纸。贴
纸及位置图翻单4500157612;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</si>
  <si>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LEKIA AB</t>
  </si>
  <si>
    <t>4500172551-50</t>
  </si>
  <si>
    <t>警告语/进口商贴纸(翻单4500164226）</t>
  </si>
  <si>
    <t>日期码格式：ZURU INC(BVI) 标准格式 日期：按实际生产日期
Packaging Info: 
9561EC-S001:MA 5L-6L EAN版收缩膜+北欧客版说明书(英语/丹麦/瑞典/芬兰/挪威/爱沙尼亚/德语/荷兰语语言)+北欧客版guide book(英语/丹麦/瑞典/芬兰/挪威/
爱沙尼亚/德语/荷兰语语言)--客版说明书和guide book翻TAS PO#4500160993+警告语/进口商贴纸(翻单4500164226）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9561EC-S001;100-220511490-4894680042520</t>
  </si>
  <si>
    <t>0923154301</t>
  </si>
  <si>
    <t>4500170277-10</t>
  </si>
  <si>
    <t>SMYK S.A.</t>
  </si>
  <si>
    <t>波兰</t>
  </si>
  <si>
    <t>24032/2025/1</t>
  </si>
  <si>
    <t>4500172381-10</t>
  </si>
  <si>
    <t>进口商贴纸+带电池走货WEEE 30L 通用说明书</t>
  </si>
  <si>
    <t>日期码格式：ZURU INC(BVI) 标准格式 日期：按实际生产日期
Packaging Info: 9561:B 版5L MA 收缩膜+进口商贴纸+EAN条码贴纸；波兰语客版收藏指南/波兰语客版 guide book+带电池走货WEEE 30L 通用说明书
Remark: 1、若产品有比例使用ZURU STD 比例
2、所有item 均用MA EAN条码，若包装上的EAN 条码与PO 不一致的请告知
baby EAN：
3、此单出欧洲需满足EU测试标准要求
4、此单LC 货期不可延</t>
  </si>
  <si>
    <r>
      <rPr>
        <sz val="11"/>
        <color rgb="FF0000FF"/>
        <rFont val="Arial"/>
        <charset val="0"/>
      </rPr>
      <t>9561-S001-</t>
    </r>
    <r>
      <rPr>
        <sz val="11"/>
        <color rgb="FF0000FF"/>
        <rFont val="宋体"/>
        <charset val="0"/>
      </rPr>
      <t>波兰</t>
    </r>
  </si>
  <si>
    <t>TURTLE TRADING SAL</t>
  </si>
  <si>
    <t>黎巴嫩</t>
  </si>
  <si>
    <t>4500172909-10</t>
  </si>
  <si>
    <t>一张WEEE声明（带电池走货版本的说明书）</t>
  </si>
  <si>
    <t>日期码格式：ZURU INC(BVI) 标准格式 日期：按实际生产日期
Packaging Info: 9561EC：1L MA收缩膜; MA说明书/收藏指南/slime袋子/展架; 无进口商贴纸; 需要增加一张WEEE声明（带电池走货版本的说明书）
Remark:</t>
  </si>
  <si>
    <t>96307-9.3</t>
  </si>
  <si>
    <t>AMAZON.COM SERVICES LLC</t>
  </si>
  <si>
    <t>2VY8TODE</t>
  </si>
  <si>
    <t>4500174649-10</t>
  </si>
  <si>
    <t>日期码格式：ZURU INC(BVI) 标准格式 日期：按实际生产日期
Packaging Info: #9561 MA UPC版包装入邮包盒，邮包盒图稿翻EU单4500159392.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</si>
  <si>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5N8J1SCF</t>
  </si>
  <si>
    <t>4500174648-10</t>
  </si>
  <si>
    <t>日期码格式：ZURU INC(BVI) 标准格式 日期：按实际生产日期
Packaging Info: #9561 MA UPC版包装入邮包盒，邮包盒图稿翻EU单4500159392.可消耗Amazon EU&lt;(&gt;&amp;&lt;)&gt;UK取消订单4500169785和4500170600#9561共2988PCS的邮包盒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</si>
  <si>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8CFRUU8Q</t>
  </si>
  <si>
    <t>4500174647-10</t>
  </si>
  <si>
    <t>AEON CO. (M) BHD</t>
  </si>
  <si>
    <t>马来西亚</t>
  </si>
  <si>
    <t>4500173798-30</t>
  </si>
  <si>
    <t>7/221张价格条码贴+1张警语贴</t>
  </si>
  <si>
    <t xml:space="preserve">日期码格式：ZURU INC(BVI) 标准格式 日期：按实际生产日期
Packaging Info: 1. MA 1L PKG+1张价格条码贴+1张警语贴（贴纸资料7/22发工厂）
2. 每个产品包装要贴1张价格贴纸和1张警语贴，每个外箱也要贴2张价格贴纸，订贴纸请留意数量）
Remark: </t>
  </si>
  <si>
    <t>Patsy Liang</t>
  </si>
  <si>
    <t>0923154134</t>
  </si>
  <si>
    <t>4500170279-10</t>
  </si>
  <si>
    <t>7、2客供贴纸</t>
  </si>
  <si>
    <t>ZB01702-9.5</t>
  </si>
  <si>
    <t>0923154188</t>
  </si>
  <si>
    <t>4500170279-20</t>
  </si>
  <si>
    <t>0923154260</t>
  </si>
  <si>
    <t>4500170279-30</t>
  </si>
  <si>
    <t>ZB01816-9.10</t>
  </si>
  <si>
    <t>0923154325</t>
  </si>
  <si>
    <t>4500170279-40</t>
  </si>
  <si>
    <t>ZB01674-9.4</t>
  </si>
  <si>
    <t>0923154225</t>
  </si>
  <si>
    <t>4500172415-10</t>
  </si>
  <si>
    <t>ZB01673-9.4</t>
  </si>
  <si>
    <t>0923154241</t>
  </si>
  <si>
    <t>4500172415-20</t>
  </si>
  <si>
    <t>0923154270</t>
  </si>
  <si>
    <t>4500172415-30</t>
  </si>
  <si>
    <t>0923154287</t>
  </si>
  <si>
    <t>4500172415-40</t>
  </si>
  <si>
    <t>0926241308</t>
  </si>
  <si>
    <t>4500170795-10</t>
  </si>
  <si>
    <t>ZB0164.3-9.2</t>
  </si>
  <si>
    <t>0926241307</t>
  </si>
  <si>
    <t>4500170796-10</t>
  </si>
  <si>
    <t>ZB01814-9.10</t>
  </si>
  <si>
    <t>0923154342</t>
  </si>
  <si>
    <t>4500172418-10</t>
  </si>
  <si>
    <t>ZB01655-9.3</t>
  </si>
  <si>
    <t>H&amp;D RETAIL PTY LTD T/AS TOYMATE</t>
  </si>
  <si>
    <t>PO1132544-YTF
CL-MELB</t>
  </si>
  <si>
    <t>4500173377-50</t>
  </si>
  <si>
    <t>2张纽扣电池警告语带进口商信息贴纸（分别贴在包装和说明书上）</t>
  </si>
  <si>
    <t>日期码格式：ZURU INC(BVI) 标准格式 日期：按实际生产日期
Packaging Info: 
5. 9561：英文MA包装(UPC版本，首选1L，无1L可用多L含英语)+箱唛+2张纽扣电池警告语带进口商信息贴纸（分别贴在包装和说明书上）
Remark: 1. 此单出澳大利亚，请按澳洲标准生产并满足当地法规要求</t>
  </si>
  <si>
    <t>96204-8.29</t>
  </si>
  <si>
    <t>PO1132543-YTF
CL-BRIS</t>
  </si>
  <si>
    <t>4500173375-60</t>
  </si>
  <si>
    <t>日期码格式：ZURU INC(BVI) 标准格式 日期：按实际生产日期
Packaging Info:
5. 9561：英文MA包装(UPC版本，首选1L，无1L可用多L含英语)+箱唛+2张纽扣电池警告语带进口商信息贴纸（分别贴在包装和说明书上）
Remark: 1. 此单出澳大利亚，请按澳洲标准生产并满足当地法规要求</t>
  </si>
  <si>
    <t>96203-8.29</t>
  </si>
  <si>
    <t>PO1132541-YTF
C1-SYD</t>
  </si>
  <si>
    <t>4500173373-50</t>
  </si>
  <si>
    <t>96190-8.28</t>
  </si>
  <si>
    <t>0923154269</t>
  </si>
  <si>
    <t>4500170282-10</t>
  </si>
  <si>
    <t>ZB01815-9.10</t>
  </si>
  <si>
    <t>0926241306</t>
  </si>
  <si>
    <t>4500170797-10</t>
  </si>
  <si>
    <t>ZB01728-9.6</t>
  </si>
  <si>
    <t>0923154259</t>
  </si>
  <si>
    <t>4500172522-10</t>
  </si>
  <si>
    <t>欠客供贴纸</t>
  </si>
  <si>
    <t>ZB0172522-9.6</t>
  </si>
  <si>
    <t>客户PO:020853
81/1</t>
  </si>
  <si>
    <t>4500172155-10</t>
  </si>
  <si>
    <t>WEEE_带电池走货 _ 说明书欧洲EN+30L-B版</t>
  </si>
  <si>
    <t>日期码格式：ZURU INC(BVI) 标准格式 日期：按实际生产日期
Packaging Info: 9561：需要加WEEE_带电池走货 _ 说明书欧洲EN+30L-B版
Remark: 订单对应3个客户PO，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</si>
  <si>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</si>
  <si>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96284-9.1</t>
  </si>
  <si>
    <t>SMYTHS TOYS EU HQ UC</t>
  </si>
  <si>
    <t>CUS
PO#4400493210</t>
  </si>
  <si>
    <t>4500172137-10</t>
  </si>
  <si>
    <t>Top 10 logo贴纸+产品贴纸(ZURU FRANCE 地址)翻单#4500161489+WEEE声明带电池走货欧洲通用30L黑白B版说明书+说明书法语
贴纸</t>
  </si>
  <si>
    <t>日期码格式：ZURU INC(BVI) 标准格式 日期：按实际生产日期
Packaging Info: 9561：最新MA 5L(6L warning) EAN 收缩膜+Top 10 logo贴纸+MA 6L Guide book+产品贴纸(ZURU FRANCE 地址)翻单#4500161489+ A版 5L+6L收藏指南+说明书法语
贴纸+WEEE声明带电池走货欧洲通用30L黑白B版说明书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</si>
  <si>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96352-9.8</t>
  </si>
  <si>
    <t>SMYTHS TOYS HQ UC UK</t>
  </si>
  <si>
    <t>4400494427</t>
  </si>
  <si>
    <t>4500174469-10</t>
  </si>
  <si>
    <t>WEEE声明通用30L说明书(带电池)</t>
  </si>
  <si>
    <t>日期码格式：ZURU INC(BVI) 标准格式 日期：按实际生产日期
Packaging Info: 9561:最新MA 5L-6L EAN收缩膜+MA 5L-6L说明书&lt;(&gt;&amp;&lt;)&gt;收藏指南+WEEE声明通用30L说明书(带电池)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</si>
  <si>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10001400059-3891</t>
  </si>
  <si>
    <t>4500173156-10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</si>
  <si>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</si>
  <si>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0923154312</t>
  </si>
  <si>
    <t>4500170281-10</t>
  </si>
  <si>
    <t>ZB01656-9.3</t>
  </si>
  <si>
    <t>GP- Giocheria</t>
  </si>
  <si>
    <t>4500163648-40</t>
  </si>
  <si>
    <t>7/22一张客人警语贴纸，翻4500163648 +欧洲通用说明书EN+30LWEEE</t>
  </si>
  <si>
    <t>日期码格式：ZUR5201</t>
  </si>
  <si>
    <t>日期码格式：ZUR5201 日期：
Packaging Info:
3.9561:最新MA 5L EAN收缩膜+最新MA B版 多语包装+一张客人警语贴纸
Remark: 1.大货样品2套，请多备料
2.客人日期码：ZUR5201，产品/包装(收缩膜）/外箱 请保持一致
3.含Slime产品，所有化合物使用无硼版本出意大利
4.请自行根据产品是否带电池出货，相应订购"欧洲通用说明书EN+30L"</t>
  </si>
  <si>
    <t>Lena Li</t>
  </si>
  <si>
    <t>96283-9.1</t>
  </si>
  <si>
    <t>4500163718-60</t>
  </si>
  <si>
    <t>日期码格式：ZUR5201 日期：
Packaging Info:
6.9561: 最新MA 5L EAN收缩膜+最新MA B版 多语包装+一张客人警语贴纸，翻4500163648
Remark: 1.客人日期码：ZUR5201，产品/包装（收缩膜等）/外箱 请保持一致
2.含Slime产品，所有化合物使用无硼版本出意大利
3.请自行根据产品是否带电池出货，相应订购"欧洲通用说明书EN+30L"</t>
  </si>
  <si>
    <t>96282-9.1</t>
  </si>
  <si>
    <t>4500164293-20</t>
  </si>
  <si>
    <t>日期码格式：ZURU INC(BVI) 标准格式 日期：按实际生产日期
Packaging Info:
9561：
1.MA -1L UPC包装+WEEE带电池走货说明书北欧B版+客人白色Cat.label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（14.17pt），条码扫描结果应为7659423。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</si>
  <si>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777 2SEP</t>
  </si>
  <si>
    <t>4500173502-10</t>
  </si>
  <si>
    <t>日期码格式：ZURU INC(BVI) 标准格式 日期：按实际生产日期
Packaging Info: 9561-S001:MA 最新UPC包装upc193052078902
"请先检查条码是否正确再安排做货，如有问题请告知
2.配比跟MA"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</si>
  <si>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4500163648-50</t>
  </si>
  <si>
    <t>日期码格式：ZUR5201 日期：
Packaging Info:
4.9561EC:最新MA 5L EAN收缩膜+最新MA B版 5L收藏指南+最新MA 多语包装+最新MA展示架+一张客人警语贴纸
Remark: 1.大货样品2套，请多备料
2.客人日期码：ZUR5201，产品/包装(收缩膜）/外箱 请保持一致
3.含Slime产品，所有化合物使用无硼版本出意大利
4.请自行根据产品是否带电池出货，相应订购"欧洲通用说明书EN+30L"</t>
  </si>
  <si>
    <t>4500163718-70</t>
  </si>
  <si>
    <t>日期码格式：ZUR5201 日期：
Packaging Info:
7.9561EC: 最新MA 5L EAN收缩膜+最新MA B版 5L收藏指南+最新MA 多语包装+最新MA展示架+一张客人警语贴纸，翻4500163648
Remark: 1.客人日期码：ZUR5201，产品/包装（收缩膜等）/外箱 请保持一致
2.含Slime产品，所有化合物使用无硼版本出意大利
3.请自行根据产品是否带电池出货，相应订购"欧洲通用说明书EN+30L"</t>
  </si>
  <si>
    <t>MCD BRANDS SAS</t>
  </si>
  <si>
    <t>4500172951-70</t>
  </si>
  <si>
    <t>欠进口商贴纸+客户条码贴纸</t>
  </si>
  <si>
    <t>日期码格式：ZURU INC(BVI) 标准格式 日期：按实际生产日期
Packaging Info: 
9561:MA 多语 EAN包装+进口商贴纸+箱唛+客户条码贴纸
Remark: 进口商贴纸请多备料5pcs,出货后需要寄给客户</t>
  </si>
  <si>
    <t>JULIO CEPEDA JUGUETERIAS</t>
  </si>
  <si>
    <t>24724</t>
  </si>
  <si>
    <t>4500170747-60</t>
  </si>
  <si>
    <t>8/13UPC贴纸+进口商贴纸</t>
  </si>
  <si>
    <t>日期码格式：ZURU INC(BVI) 标准格式 日期：按实际生产日期
Packaging Info:
9561: MA多语EAN包装+UPC贴纸+MA 多语收藏指南+进口商贴纸+箱唛
Remark:
9561:3PCS LR44 BATTERIES(INCLUDED)</t>
  </si>
  <si>
    <t>FRATELLO (PTY) LTD</t>
  </si>
  <si>
    <t>1100029671-3</t>
  </si>
  <si>
    <t>4500173241-110</t>
  </si>
  <si>
    <t>日期码格式：ZURU INC(BVI) 标准格式 日期：按实际生产日期
Packaging Info: MA PKG , 优先1L
Remark:</t>
  </si>
  <si>
    <t>96163-8.26</t>
  </si>
  <si>
    <t>4500163683-50</t>
  </si>
  <si>
    <t>日期码格式：ZUR5201 日期：
Packaging Info:
4.9561:最新MA 5L EAN收缩膜+最新MA B版 多语包装+一张客人警语贴纸，翻4500163648
Remark: 
2.客人日期码：ZUR5201，产品/包装/外箱 请保持一致
3.含Slime产品，所有化合物使用无硼版本出意大利
4.请自行根据产品是否带电池出货，相应订购"欧洲通用说明书EN+30L"</t>
  </si>
  <si>
    <t>96281-9.1</t>
  </si>
  <si>
    <t>4500163683-60</t>
  </si>
  <si>
    <t>日期码格式：ZUR5201 日期：
Packaging Info:
5.9561EC:最新MA 5L EAN收缩膜+最新MA B版 5L收藏指南+最新MA 多语包装+最新MA展示架+一张客人警语贴纸，翻4500163648
Remark: 
2.客人日期码：ZUR5201，产品/包装/外箱 请保持一致
3.含Slime产品，所有化合物使用无硼版本出意大利
4.请自行根据产品是否带电池出货，相应订购"欧洲通用说明书EN+30L"</t>
  </si>
  <si>
    <t>4500162048-20</t>
  </si>
  <si>
    <t>日期码格式：ZUR5132 日期：
Packaging Info:
2.9561:B版 5L EAN收缩膜+MA B版5L说明书+B版5L收藏指南+一张警语贴纸+一张欧洲通用30L weee说明书纸（includ，说明书纸翻4500162314）
Remark: 1.大货样品每款3pcs，请多备料；若有多个assortment，每个assortment寄3pcs
2.客人日期码：ZUR5132，产品/彩盒/外箱 请保持一致；客人只接受指定日期码
3.本单出意大利，需要出无硼版本</t>
  </si>
  <si>
    <t>96280-9.1</t>
  </si>
  <si>
    <t>0923154251</t>
  </si>
  <si>
    <t>4500172794-20</t>
  </si>
  <si>
    <t>ZB01955-9.17</t>
  </si>
  <si>
    <t>5200007239</t>
  </si>
  <si>
    <t>4500173486-50</t>
  </si>
  <si>
    <t>多语警语折叠贴纸(含包装缺失的法/意/西环保标)+WEEE带电池走货欧</t>
  </si>
  <si>
    <t>日期码格式：ZURU INC(BVI) 标准格式 日期：按实际生产日期
Packaging Info: 
9561: A版 5L EAN收缩膜+客版说明书（翻4500167790）+客版收藏指南（翻4500167790）+多语警语折叠贴纸（含包装缺失的法/意/西环保标）+ WEEE带电池走货欧
洲30语通用黑白说明书（贴纸翻4500162314）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</si>
  <si>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96322-9.4</t>
  </si>
  <si>
    <t>INTERTOYS B.V.</t>
  </si>
  <si>
    <t>4500152585</t>
  </si>
  <si>
    <t>4500171031-30</t>
  </si>
  <si>
    <t>1张客人款号EAN条码贴纸（客人款号：2008213）（翻单4500152867）+1张B版 WEEE通用30L带电池说明书。EAN:4894680042520</t>
  </si>
  <si>
    <t>日期码格式：ZURU INC(BVI) 标准格式 日期：按实际生产日期
Packaging Info:
3.9561 :最新MA 5L+6L EAN 收缩膜+1张客人款号EAN条码贴纸（客人款号：2008213）（翻单4500152867）+MA 6L Guide book+MA 5L+6L收藏指南+MA 8L slime bag+
1张B版 WEEE通用30L带电池说明书。EAN:4894680042520
Remark: 1. STD配比
2. 出欧洲，微塑料需合规（如item本身不含微塑料 则忽略此要求）
3. 客人款号：
9561 2008213</t>
  </si>
  <si>
    <t>96360-9.8</t>
  </si>
  <si>
    <t>10001351588-3891</t>
  </si>
  <si>
    <t>4500174051-20</t>
  </si>
  <si>
    <t>ZB01628-9.1</t>
  </si>
  <si>
    <t>2000007584</t>
  </si>
  <si>
    <t>4500170965-40</t>
  </si>
  <si>
    <t>一张进口商贴纸+一张产品贴纸+一张weee说明书纸，贴纸和说明书纸翻4500165276</t>
  </si>
  <si>
    <t>客版日期码LOT2534</t>
  </si>
  <si>
    <t>日期码格式：LOT2534 日期：
Packaging Info:
4.9561:最新MA 5L EAN收缩膜+最新MA 5L 收藏指南+最新MA 5L包装+一张进口商贴纸+一张产品贴纸+一张weee说明书纸，贴纸和说明书纸翻4500165276
Remark: 1. 大货样品2套/item，用于客人验货签板。验货后还会抽办1套/item，请多备料；
2. 客版日期码LOT2534,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
Order</t>
  </si>
  <si>
    <t>96411-9.12</t>
  </si>
  <si>
    <t>0923154191</t>
  </si>
  <si>
    <t>4500170283-10</t>
  </si>
  <si>
    <t>ZB01907-9.15</t>
  </si>
  <si>
    <t>ZMPO250672</t>
  </si>
  <si>
    <t>9/2送库有</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</si>
  <si>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t>
  </si>
  <si>
    <t>96603-9.30</t>
  </si>
  <si>
    <t>0923154217</t>
  </si>
  <si>
    <t>4500172794-10</t>
  </si>
  <si>
    <t>ZB02005-9.19</t>
  </si>
  <si>
    <t>84451</t>
  </si>
  <si>
    <t>4500173754-10</t>
  </si>
  <si>
    <t>1张收缩膜纽扣电池警告语进口商贴纸 + 1张说明书纽</t>
  </si>
  <si>
    <t xml:space="preserve">日期码格式：ZURU INC(BVI) 标准格式 日期：按实际生产日期
Packaging Info:
Remark: 9561: MA_UPC版本包装（收缩膜/彩卡和说明书, MA首选1L，如无1L可用多语且含英语的配套多语UPC包装）+ 1张收缩膜纽扣电池警告语进口商贴纸 + 1张说明书纽
扣电池警告语贴纸(贴纸AW和位置图翻单4500156675）
</t>
  </si>
  <si>
    <t>96329-9.5</t>
  </si>
  <si>
    <t>2465836</t>
  </si>
  <si>
    <t>4500175221-20</t>
  </si>
  <si>
    <t>SSCC label外箱贴纸，另外9561包含纽扣电池，包装跟说明书上需加纽扣电池警告语贴纸。贴
纸及位置图翻单4500157612</t>
  </si>
  <si>
    <t>日期码格式：ZURU INC(BVI) 标准格式 日期：按实际生产日期
Packaging Info: 
2. 9561：英文MA包装(UPC版本，首选1L，无1L可用多L含英语)+箱唛+SSCC label外箱贴纸，另外9561包含纽扣电池，包装跟说明书上需加纽扣电池警告语贴纸。贴
纸及位置图翻单4500157612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</si>
  <si>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96409-9.12</t>
  </si>
  <si>
    <t>10001400058-3890</t>
  </si>
  <si>
    <t>4500174313-10</t>
  </si>
  <si>
    <t>日期码格式：ZURU INC(BVI) 标准格式 日期：按实际生产日期
Packaging Info: 9561：产品包装MA 收缩膜(UPC版)
Remark: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</si>
  <si>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ZB01778-9.9</t>
  </si>
  <si>
    <t>10001351552-3890</t>
  </si>
  <si>
    <t>4500175208-20</t>
  </si>
  <si>
    <t>ZB01753-9.8  ZB01779-9.9</t>
  </si>
  <si>
    <t>10001351587-3890</t>
  </si>
  <si>
    <t>4500175207-20</t>
  </si>
  <si>
    <t>ZB01883-9.13</t>
  </si>
  <si>
    <t>0935840862</t>
  </si>
  <si>
    <t>4500176039-90</t>
  </si>
  <si>
    <t>欠客供产品上要贴1张RFID贴纸</t>
  </si>
  <si>
    <t>日期码格式：ZURU DGYYMMDD CHINA(日期避开周末和法定节假日） 日期：按实际生产日期
Packaging Info:
"包装要求：
9561: MA 1L收缩膜+MA 5L 收藏指南+MA Guide book+MA 8L Slime bag
每pcs产品上要贴1张RFID贴纸，贴纸由ZURU提供，贴纸位置请严格按照我们签回的签板；
Remark: 
"9561-S002: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</si>
  <si>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Lorraine Liang</t>
  </si>
  <si>
    <t>ZB01789(REV1)-9.9</t>
  </si>
  <si>
    <t>0935840864</t>
  </si>
  <si>
    <t>4500176039-100</t>
  </si>
  <si>
    <t>ZB01821-9.10</t>
  </si>
  <si>
    <t>0935840869</t>
  </si>
  <si>
    <t>4500176039-110</t>
  </si>
  <si>
    <t>ZB01887-9.13</t>
  </si>
  <si>
    <t>0935885512</t>
  </si>
  <si>
    <t>4500176039-120</t>
  </si>
  <si>
    <t>ZB02262-10.8</t>
  </si>
  <si>
    <t>0923154359</t>
  </si>
  <si>
    <t>4500172795-10</t>
  </si>
  <si>
    <t>扣电池警告语贴纸(贴纸AW和位置图翻单4500156675）</t>
  </si>
  <si>
    <t>ZB02316-10.10</t>
  </si>
  <si>
    <t>0923154309</t>
  </si>
  <si>
    <t>4500172797-10</t>
  </si>
  <si>
    <t>ZB02240-9.30</t>
  </si>
  <si>
    <t>0923154330</t>
  </si>
  <si>
    <t>4500172797-20</t>
  </si>
  <si>
    <t>ZB02119-9.26</t>
  </si>
  <si>
    <t>A&amp;A GLOBAL INDUSTRIES</t>
  </si>
  <si>
    <t>PO#0221444</t>
  </si>
  <si>
    <t>4500175914-20</t>
  </si>
  <si>
    <t>日期码格式：ZURU INC(BVI) 标准格式 日期：按实际生产日期
Packaging Info: 1. 包装：ZURU MA 最新UPC版本；出口美国；
Remark: 2. 日期跟踪码：产品包装及产品本身都必须有日期跟踪码，并且确保两者的日期跟踪码要一致；ZURU标准格式日期码(请自行调整具体年月日生产期，但不能为周
末）。
3. 出货配比: Zuru 标版配比。</t>
  </si>
  <si>
    <t>ZB02267-10.8</t>
  </si>
  <si>
    <t>LULU SRL</t>
  </si>
  <si>
    <t>摩尔多瓦</t>
  </si>
  <si>
    <t>4500175435-70</t>
  </si>
  <si>
    <t>客户通用贴纸</t>
  </si>
  <si>
    <t>日期码格式：ZURU INC(BVI) 标准格式 日期：按实际生产日期
Packaging Info:9561：1L MA UPC收缩膜+客户通用贴纸；MA 指南
Remark:</t>
  </si>
  <si>
    <t>96556-2-9.29</t>
  </si>
  <si>
    <t>218056796</t>
  </si>
  <si>
    <t>4500177372-10</t>
  </si>
  <si>
    <t>Agnes Zheng</t>
  </si>
  <si>
    <t>ZB02074-9.25</t>
  </si>
  <si>
    <t>218056791</t>
  </si>
  <si>
    <t>4500177371-10</t>
  </si>
  <si>
    <t>ZB02205-9.29</t>
  </si>
  <si>
    <t>出 B-2</t>
  </si>
  <si>
    <t>4500176673-10</t>
  </si>
  <si>
    <t>返工</t>
  </si>
  <si>
    <t>消耗4500155075物料</t>
  </si>
  <si>
    <t>全数消耗4500155075 成品呆滞， 需要返工进口商贴纸， 外箱/条码贴纸不用返工 ： 1L MA 收缩膜 + 进口商贴纸，成品呆滞的条码是EAN（0193052078</t>
  </si>
  <si>
    <t>日期码格式：外包装/外箱不要打ZURU标准日期码 日期：
Packaging Info: 注意 ：外包装 (指: 收缩膜/彩卡/铝箔袋/挂卡/PDQ) /外箱不要打ZURU标准日期码！胶件可以打日期码。
9561 ：全数消耗4500155075 成品呆滞， 需要返工进口商贴纸， 外箱/条码贴纸不用返工 ： 1L MA 收缩膜 + 进口商贴纸，成品呆滞的条码是EAN（0193052078
902）， MA 指南 ；
Remark: 标准配比
请按期完货， 会有罚金。
出2个港口Bekasovo 2 &lt;(&gt;&amp;&lt;)&gt; Ural</t>
  </si>
  <si>
    <t>转单已入</t>
  </si>
  <si>
    <t>出URAL</t>
  </si>
  <si>
    <t>4500176673-20</t>
  </si>
  <si>
    <t>A96631-10.11</t>
  </si>
  <si>
    <t>2950866804</t>
  </si>
  <si>
    <t>4500170363-10</t>
  </si>
  <si>
    <t>日期码格式：ZURU INC(BVI) 标准格式 日期：按实际生产日期
Packaging Info: 9561SLB-S001
9561-S002: MA 最新UPC包装，UPC# 193052078902,请先检查条码是否正确再安排做货；
Slip sheet: 1pcs/CTN Carton size(22.5*22.5*36.1cm), 13*5H=65pcs/65CTN/Slip Sheet,一共需要5套slip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</si>
  <si>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96523-9.26</t>
  </si>
  <si>
    <t>0923154290</t>
  </si>
  <si>
    <t>4500176414-10</t>
  </si>
  <si>
    <t>8/25客供贴纸</t>
  </si>
  <si>
    <t>ZB02376-10.13</t>
  </si>
  <si>
    <t>10001483017-0581</t>
  </si>
  <si>
    <t>4500177168-20</t>
  </si>
  <si>
    <t>ZB02118-9.26  ZB02169-9.27</t>
  </si>
  <si>
    <t>29120445</t>
  </si>
  <si>
    <t>4500176215-10</t>
  </si>
  <si>
    <t>包装正面和说明书都需要加电池警告语贴纸（法规要求）</t>
  </si>
  <si>
    <t>日期码格式：ZURU INC(BVI) 标准格式 日期：按实际生产日期
Packaging Info: MA UPC 英语包装（优先1L英语版本，或者3L/5L含英语都可）
产品有纽扣电池，包装正面和说明书都需要加电池警告语贴纸（法规要求）
Remark: 3PCS LR44 BATTERIES(INCLUDED)
此客人不接受易掉落或者剥落或者可直接触碰的闪粉，可降解也不行，但可以接受符合欧洲微塑料标准的珠光粉或者闪片。</t>
  </si>
  <si>
    <t>Ivy Li</t>
  </si>
  <si>
    <t>A96656-10.15</t>
  </si>
  <si>
    <t>29120437</t>
  </si>
  <si>
    <t>4500176215-20</t>
  </si>
  <si>
    <t>A96669-10.16</t>
  </si>
  <si>
    <t>777 1OCT</t>
  </si>
  <si>
    <t>4500175085-10</t>
  </si>
  <si>
    <t>日期码格式：ZURU INC(BVI) 标准格式 日期：按实际生产日期
Packaging Info: 9561:最新MA UPC包装+B版 WEEE声明带电池走货欧洲 30 语通用黑白说明书，UPC#193052078902 ,配比都跟MA
Remark: 1.产品及包装需要印UKCA图标，包装需要有ZURU UK LTD/ZURU France地址信息，QC同事请核查，如有问题与跟单确认。
2. 需要符合欧洲标准不能含有闪粉和微塑料，否则不合法规会有客诉产生</t>
  </si>
  <si>
    <t>96510-9.23</t>
  </si>
  <si>
    <t>0923154286</t>
  </si>
  <si>
    <t>4500176415-10</t>
  </si>
  <si>
    <t>ZB02339-10.11</t>
  </si>
  <si>
    <t>ZHUYU(SHENZHEN)TRADING CO.,LTD.</t>
  </si>
  <si>
    <t>4500177169-10</t>
  </si>
  <si>
    <t>3C中文贴纸</t>
  </si>
  <si>
    <t>日期码格式：ZURU INC(BVI) 标准格式 日期：按实际生产日期
Packaging Info: 物料要求 SKU
1 9561 MA+ 3C中文贴纸 +中文说明书 +收藏指南 翻单： 4500171640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</si>
  <si>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96554-9.29</t>
  </si>
  <si>
    <t>MELOMAN HOME VIDEO LLP</t>
  </si>
  <si>
    <t>4500176381-20</t>
  </si>
  <si>
    <t xml:space="preserve"> 通用进口商贴纸</t>
  </si>
  <si>
    <t>日期码格式：ZURU INC(BVI) 标准格式 日期：按实际生产日期
Packaging Info: MA UPC最新包装+ 通用进口商贴纸 ， MA PDQ ，MA 指南/说明书（如果有的话）
Remark: 标准配比</t>
  </si>
  <si>
    <t>Joyce</t>
  </si>
  <si>
    <t>A96679-10.17</t>
  </si>
  <si>
    <t>0923154306</t>
  </si>
  <si>
    <t>4500176416-10</t>
  </si>
  <si>
    <t>ZB02482-10.17</t>
  </si>
  <si>
    <t>0923154211</t>
  </si>
  <si>
    <t>4500176417-10</t>
  </si>
  <si>
    <t>ZB02411-10.14</t>
  </si>
  <si>
    <t>0923154245</t>
  </si>
  <si>
    <t>4500176417-20</t>
  </si>
  <si>
    <t>ZB02480(REV1)-10.17</t>
  </si>
  <si>
    <t>0923154329</t>
  </si>
  <si>
    <t>4500176417-30</t>
  </si>
  <si>
    <t>ZB02481(REV1)-10.17</t>
  </si>
  <si>
    <t>4500176698-20</t>
  </si>
  <si>
    <t>进口商贴纸翻4500176673+ EAN条码贴纸翻4500155065</t>
  </si>
  <si>
    <t>日期码格式：外包装/外箱不要打ZURU标准日期码 日期：
Packaging Info: 注意 ：外包装 (指: 收缩膜/彩卡/铝箔袋/挂卡/PDQ) /外箱不要打ZURU标准日期码！胶件可以打日期码。
9561 ： 1L MA 收缩膜 + 进口商贴纸翻4500176673+ EAN条码贴纸翻4500155065， MA 指南 ；
Remark: 标准配比
请按期完货， 会有罚金。
出2个港口Bekasovo 2 &lt;(&gt;&amp;&lt;)&gt; Ural</t>
  </si>
  <si>
    <t>A96630-10.11
96567-9.30</t>
  </si>
  <si>
    <t>4500176698-40</t>
  </si>
  <si>
    <t>进口商贴纸翻4500176673+ EAN条码贴纸翻4500176673</t>
  </si>
  <si>
    <t>96567-9.30</t>
  </si>
  <si>
    <t>0923154283</t>
  </si>
  <si>
    <t>4500177599-10</t>
  </si>
  <si>
    <t>纸及位置图翻单4500157612</t>
  </si>
  <si>
    <t>ZB02655-10.27</t>
  </si>
  <si>
    <t>0923154230</t>
  </si>
  <si>
    <t>4500177601-10</t>
  </si>
  <si>
    <t>ZB02680-10.29</t>
  </si>
  <si>
    <t>4500178665-60</t>
  </si>
  <si>
    <t>日期码格式：ZURU INC(BVI) 标准格式 日期：按实际生产日期
Packaging Info:
9561-S001:MA 5L-6L EAN B版收缩膜（4894680042520）+客版collector guide+客版Guide book+警告语/进口商贴纸(翻单4500164226）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条码信息
9561-S001:4894680042520</t>
  </si>
  <si>
    <t>A96700-10.21</t>
  </si>
  <si>
    <t>客户PO;020853
86/1</t>
  </si>
  <si>
    <t>4500172155-40</t>
  </si>
  <si>
    <t>A96696-10.21</t>
  </si>
  <si>
    <t>0923154369</t>
  </si>
  <si>
    <t>4500178046-10</t>
  </si>
  <si>
    <t>ZB02656-10.27</t>
  </si>
  <si>
    <t>FUN TIME ENTERPRISES INCORPORATED</t>
  </si>
  <si>
    <t>ZUR-F250814-03</t>
  </si>
  <si>
    <t>4500178685-20</t>
  </si>
  <si>
    <t>Chelsea Luo</t>
  </si>
  <si>
    <t>0923154357</t>
  </si>
  <si>
    <t>4500178047-10</t>
  </si>
  <si>
    <t>9/8客供贴纸</t>
  </si>
  <si>
    <t>ZB02715-10.31</t>
  </si>
  <si>
    <t>0923154328</t>
  </si>
  <si>
    <t>4500178048-10</t>
  </si>
  <si>
    <t>ZB02765-11.3</t>
  </si>
  <si>
    <t>0923154331</t>
  </si>
  <si>
    <t>4500178048-20</t>
  </si>
  <si>
    <t>ZB02766-11.3</t>
  </si>
  <si>
    <t>诶及</t>
  </si>
  <si>
    <t>4500175451-20</t>
  </si>
  <si>
    <t>WEEE声明（带电池走货版本的30L通用说明书）。</t>
  </si>
  <si>
    <t>日期码格式：ZURU INC(BVI) 标准格式 日期：按实际生产日期
Packaging Info: 
9561:包装MA EAN收缩膜+进口商贴纸，收缩膜EAN条码显示4894680042520，产品年龄3+
客人箱唛排版，印4面，条码内容4894680042520；
需要增加一张WEEE声明（带电池走货版本的30L通用说明书）。
Remark:</t>
  </si>
  <si>
    <t>Nora Pan</t>
  </si>
  <si>
    <t>A97461-1.7</t>
  </si>
  <si>
    <t>777 2JAN26</t>
  </si>
  <si>
    <t>4500179105-90</t>
  </si>
  <si>
    <t>日期码格式：ZURU INC(BVI) 标准格式 日期：按实际生产日期
Packaging Info: MA 最新UPC包装，各款的条码如下，请先检查条码是否正确再安排做货，如有问题请告知
配比跟MA
7.9561:MA 最新UPC包装+B版 WEEE声明带电池走货欧洲 30 语通用黑白说明书, UPC#193052078902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</si>
  <si>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97000-11.22</t>
  </si>
  <si>
    <t>0923154320</t>
  </si>
  <si>
    <t>4500180986-10</t>
  </si>
  <si>
    <t>货期提前在10月28号</t>
  </si>
  <si>
    <t>ZBO2744-11.1</t>
  </si>
  <si>
    <t>0923154337</t>
  </si>
  <si>
    <t>4500180985-10</t>
  </si>
  <si>
    <t>ZB02877-11.11</t>
  </si>
  <si>
    <t>5000001997</t>
  </si>
  <si>
    <t>4500179217-20</t>
  </si>
  <si>
    <t>日期码格式：ZURU INC(BVI) 标准格式 日期：按实际生产日期
Packaging Info: 物料要求 SKU
2 9561 MA+ 3C中文贴纸 +中文说明书 +收藏指南 翻单： 4500177169
4. 此单启用防窜码贴纸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</si>
  <si>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97068-11.29</t>
  </si>
  <si>
    <t>4500179217-50</t>
  </si>
  <si>
    <t>4500179217-100</t>
  </si>
  <si>
    <t>4500179217-110</t>
  </si>
  <si>
    <t>Zuru.2025Q4</t>
  </si>
  <si>
    <t>4500181872-20</t>
  </si>
  <si>
    <t>1张固定进口商贴纸贴纸图稿及位置图翻单如下;
9561-4500167048</t>
  </si>
  <si>
    <t>日期码格式：ZURU INC(BVI) 标准格式 日期：按实际生产日期
Packaging Info: MA UPC包装(优先1L)+1张固定进口商贴纸,贴纸图稿及位置图翻单如下;
9561-4500167048
此客人一般是集中所有货物在一个东莞的工厂提货, 做发票收款前请同我确认价格类型;订单先开EXW;
Remark:</t>
  </si>
  <si>
    <t>0923154310</t>
  </si>
  <si>
    <t>4500182037-10</t>
  </si>
  <si>
    <t>ZB03031-11.22
ZB03149-11.29</t>
  </si>
  <si>
    <t>0923154311</t>
  </si>
  <si>
    <t>4500182037-20</t>
  </si>
  <si>
    <t>0923154421</t>
  </si>
  <si>
    <t>4500182037-30</t>
  </si>
  <si>
    <t>ZB02949-11.18</t>
  </si>
  <si>
    <t xml:space="preserve">MEIJER DISTRIBUTION, INC.
</t>
  </si>
  <si>
    <t>218139647
DC 802</t>
  </si>
  <si>
    <t>4500179587-150</t>
  </si>
  <si>
    <t xml:space="preserve">日期码格式：ZURU INC(BVI) 标准格式 日期：
Packaging Info:  1.  MA 1L 包装
2. 客人指定箱唛排版
Remark: 出货前 Zuru QC 验货
</t>
  </si>
  <si>
    <t>ZB03145-11.28</t>
  </si>
  <si>
    <t>218139645 DC
086</t>
  </si>
  <si>
    <t>4500179587-160</t>
  </si>
  <si>
    <t>ZURU DENMARK APS</t>
  </si>
  <si>
    <t>5200007921</t>
  </si>
  <si>
    <t>4500181278-160</t>
  </si>
  <si>
    <t>1*多语折叠警语贴纸+1*黑白(DK+NO+SE+FI)说明书+1* WEEE B 30L 通用带电池出货
黑白电池说明书</t>
  </si>
  <si>
    <t>日期码格式：ZURU INC(BVI) 标准格式 日期：按实际生产日期
Packaging Info:
9561 MA 5L+6L EAN 收缩膜+1*多语折叠警语贴纸+MA 5L+6L 最新版收藏指南+MA 5L+6Lguidebook +1*黑白(DK+NO+SE+FI)说明书+1* WEEE B 30L 通用带电池出货
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</si>
  <si>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Niki Chen</t>
  </si>
  <si>
    <t>97063-11.29</t>
  </si>
  <si>
    <t>0953861074</t>
  </si>
  <si>
    <t>4500182920-10</t>
  </si>
  <si>
    <t>ZB03056-11.24</t>
  </si>
  <si>
    <t>0953861084</t>
  </si>
  <si>
    <t>4500182920-20</t>
  </si>
  <si>
    <t>0953861091</t>
  </si>
  <si>
    <t>4500182920-30</t>
  </si>
  <si>
    <t>ZB03057-11.24</t>
  </si>
  <si>
    <t>4500180068-70</t>
  </si>
  <si>
    <t>北欧客版说明书B版(英语/丹麦/瑞典/芬兰/挪威/爱沙尼亚/德语/荷
兰语语言)+北欧客版guide book B版(英语/丹麦/瑞典/芬兰/挪威/爱沙尼亚/德语/荷兰语语言)--客版说明书和guide book翻Lekia PO#4500178665)</t>
  </si>
  <si>
    <t>日期码格式：ZURU INC(BVI) 标准格式 日期：按实际生产日期
Packaging Info:
7. 9561: MA B 5L-6L EAN版收缩膜+丹麦语警告语贴纸(贴纸和位置图翻Indeks PO#4500164118)+北欧客版说明书B版(英语/丹麦/瑞典/芬兰/挪威/爱沙尼亚/德语/荷
兰语语言)+北欧客版guide book B版(英语/丹麦/瑞典/芬兰/挪威/爱沙尼亚/德语/荷兰语语言)--客版说明书和guide book翻Lekia PO#4500178665)
Remark: *92129+9565是新品，请在11/3前各寄两套大货样给客人留底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9561-S001:4894680042520</t>
  </si>
  <si>
    <t>97111-2-10.1</t>
  </si>
  <si>
    <t>韩国</t>
  </si>
  <si>
    <t>IVI-0930PM</t>
  </si>
  <si>
    <t>4500182298-10</t>
  </si>
  <si>
    <t>2张韩语贴纸（1张贴正面，1张贴背面）</t>
  </si>
  <si>
    <t>日期码格式：ZURU INC(BVI) 标准格式 日期：按实际生产日期
Packaging Info: 9561 ： MA 1L UPC 收缩膜+2张韩语贴纸（1张贴正面，1张贴背面）, 客版韩语收藏指南，客版韩语guide book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t>
  </si>
  <si>
    <t>97046-11.27</t>
  </si>
  <si>
    <r>
      <rPr>
        <sz val="11"/>
        <color rgb="FF0000FF"/>
        <rFont val="Arial"/>
        <charset val="0"/>
      </rPr>
      <t>9561-S001-</t>
    </r>
    <r>
      <rPr>
        <sz val="11"/>
        <color rgb="FF0000FF"/>
        <rFont val="宋体"/>
        <charset val="0"/>
      </rPr>
      <t>韩国</t>
    </r>
  </si>
  <si>
    <t>QAT</t>
  </si>
  <si>
    <t>4500180453-90</t>
  </si>
  <si>
    <t>进口商贴纸 (含G Mark, QR code, 阿拉伯警语); 贴纸上的QR code需微信可扫，扫描结果另外通知; UPC条码显示193052078902+需要增加一张WEEE声明（带电池走货版本的通用30L说明书）</t>
  </si>
  <si>
    <t>日期码格式：ZURU INC(BVI) 标准格式 日期：按实际生产日期
Packaging Info: 
9561-S001: 1. MA 收缩膜+进口商贴纸 (含G Mark, QR code, 阿拉伯警语)(贴纸翻单4500162345); 贴纸上的QR code需微信可扫，扫描结果为74664; UPC条码显示
193052078902; 收藏指南+贴纸翻单4500162345; 产品年龄3+;
2. 客人箱唛排版，印4面，条码内容193052078902；
需要增加一张WEEE声明（带电池走货版本的通用30L说明书）
Remark:</t>
  </si>
  <si>
    <t>A97502-1.12</t>
  </si>
  <si>
    <t>UAE</t>
  </si>
  <si>
    <t>4500180436-170</t>
  </si>
  <si>
    <t>日期码格式：ZURU INC(BVI) 标准格式 日期：按实际生产日期
Packaging Info: 
9561-S001: 1. MA 收缩膜+进口商贴纸 (含G Mark, QR code, 阿拉伯警语)(贴纸翻单4500162345); 贴纸上的QR code需微信可扫，扫描结果为74664; UPC条码显示
193052078902; 产品年龄3+; MA 收藏指南+贴纸(贴纸翻单4500162345);
2. 客人箱唛排版，印4面，条码内容193052078902；
需要增加一张WEEE声明（带电池走货版本的通用30L说明书）
Remark:</t>
  </si>
  <si>
    <t>A97537-1.14</t>
  </si>
  <si>
    <t>ST MATKO COMPANY</t>
  </si>
  <si>
    <t>4500181871-20</t>
  </si>
  <si>
    <t>进口商贴纸+ QR code贴纸</t>
  </si>
  <si>
    <t>日期码格式：ZURU INC(BVI) 标准格式 日期：按实际生产日期
Packaging Info:
9561： 1L MA UPC 收缩膜+ 进口商贴纸+ QR code贴纸（要求每1PCS 的QR 不一样）， MA 说明书/指南（如有）；
此单QR code 需要追踪到柜。
Remark: 注意： 1. QR code 贴纸需要含item和序列号 ， 二维码部分要求尺寸大于1CM （正方形边长间于1-1.5cm），强粘不易脱落 ， 材质同进口商贴纸 ，印刷质量不低
于1.5c .
2. 二维码贴纸位置要远离包装上的条码及其他二维码， 贴在背面。
3. QR code贴纸（要求一物一码，每PCS的二维码不一样）;
标准配比</t>
  </si>
  <si>
    <t>97062-11.29</t>
  </si>
  <si>
    <t>TJX COMPANIES, INC</t>
  </si>
  <si>
    <t>Marshalls
PO#533156,SKU
#892325
DC#881-208PCS
,
DC#884-156PCS
,
DC#886-236PCS
,
DC#887-196PCS
,
DC#888-204PCS</t>
  </si>
  <si>
    <t>4500183797-90</t>
  </si>
  <si>
    <t>价格贴纸，价格贴纸客供</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</si>
  <si>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</si>
  <si>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Emily Wu</t>
  </si>
  <si>
    <t>TJ MAXX
PO#533249,SKU
#170744
DC#891-264PCS
,
DC#894-180PCS
,
DC#896-288PCS
,
DC#897-228PCS
,
DC#898-240PCS</t>
  </si>
  <si>
    <t>4500183798-90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</si>
  <si>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</si>
  <si>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0957323079</t>
  </si>
  <si>
    <t>4500184851-10</t>
  </si>
  <si>
    <t>0957323096</t>
  </si>
  <si>
    <t>4500184851-30</t>
  </si>
  <si>
    <t>0957323097</t>
  </si>
  <si>
    <t>4500184851-40</t>
  </si>
  <si>
    <t>DISTRIBUIDORA LIVERPOOL S.A DE C.V.</t>
  </si>
  <si>
    <t>62007655</t>
  </si>
  <si>
    <t>4500177859-20</t>
  </si>
  <si>
    <t>外箱消耗取消订单PO4500165982</t>
  </si>
  <si>
    <t>UPC贴纸+进口商贴纸+价标贴纸+保证书+包装/产品/说明书都需要贴一张进口商贴纸</t>
  </si>
  <si>
    <t>日期码格式：ZURU INC(BVI) 标准格式 日期：按实际生产日期
Packaging Info: MA 多语EAN包装+UPC贴纸+进口商贴纸+价标贴纸+保证书+MA 多语说明书（含西语）+箱唛，包装/说明书都需要贴一张进口商贴纸
外箱消耗取消订单PO4500165982,价标贴纸后续确认是否直接沿用，请不要报废PO4500165982的价标贴纸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</si>
  <si>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A97487</t>
  </si>
  <si>
    <t>5251218405</t>
  </si>
  <si>
    <t>4500179539-140</t>
  </si>
  <si>
    <t>UPC贴纸+MA多语收藏指南 +进口商贴纸+保证书+箱唛，产品/包装/收藏指南上各贴一张进口商贴纸，贴纸和保证书全部翻单4500169652</t>
  </si>
  <si>
    <t>日期码格式：LOTDGYYYYMMDD 日期：按实际生产日期
Packaging Info:
12. 9561: MA 5L EAN收缩膜+UPC贴纸+MA多语收藏指南 +进口商贴纸+保证书+箱唛，产品/包装/收藏指南上各贴一张进口商贴纸，贴纸和保证书全部翻单4500169652
Remark: 1：客版日期码要求：LOT+ZURU标准日期码格式。东莞生产的格式：LOTDGYYYYMMDD, DG是东莞拼音首字母，YYYYMMDD是实际的年月日
2.
9561: 3pcs LR44 Batteries(Include)
3. 此单有第三方监柜，至少多备一套完整的物料用于监柜，请多备料。
4. WM墨西哥防霉的新要求:货物必须在出货主箱和集装箱中按要求放置干燥剂，干燥剂指定品牌干霸
9561：每箱需放置6小包干燥剂, 每包重2-3g
5. 如走柜货等loading plan 确认后再通知集装箱干燥剂数量
此单会和其他工厂的产品合并出4*40HC，每个HC需要放置20包干燥剂，每包干燥剂1KG</t>
  </si>
  <si>
    <t>62050798</t>
  </si>
  <si>
    <t>4500182578-260</t>
  </si>
  <si>
    <t>日期码格式：ZURU INC(BVI) 标准格式 日期：按实际生产日期
Packaging Info: 9561:MA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</si>
  <si>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Z`</t>
  </si>
  <si>
    <t xml:space="preserve"> 0957323094</t>
  </si>
  <si>
    <t>4500184851-20</t>
  </si>
  <si>
    <t>ZUR-F250922-01</t>
  </si>
  <si>
    <t>4500183131-10</t>
  </si>
  <si>
    <t>5000002057</t>
  </si>
  <si>
    <t>4500185221-50</t>
  </si>
  <si>
    <t>日期码格式：ZURU INC(BVI) 标准格式 日期：按实际生产日期
Packaging Info: 物料要求 SKU
5 9561 MA+ 3C中文贴纸 +中文说明书 +收藏指南 翻单： 4500179217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</si>
  <si>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r>
      <rPr>
        <sz val="11"/>
        <color rgb="FF1506E0"/>
        <rFont val="Arial"/>
        <charset val="0"/>
      </rPr>
      <t>9561-S001-</t>
    </r>
    <r>
      <rPr>
        <sz val="11"/>
        <color rgb="FF1506E0"/>
        <rFont val="宋体"/>
        <charset val="0"/>
      </rPr>
      <t>中国</t>
    </r>
  </si>
  <si>
    <t>ZMPO251093</t>
  </si>
  <si>
    <t>ZMPO251093-10</t>
  </si>
  <si>
    <t>Remark:跟4500184851订单一起安排
备注：收到样品订单后尽快安排 ，注意样板品质质量要求要高于大货品质要求 ，送货时必须要附带送货单(没有送货单和QC检验合格报告的仓库一律拒绝收货)，请知悉，谢谢！</t>
  </si>
  <si>
    <t>ROSS PROCUREMENT.INC</t>
  </si>
  <si>
    <t>4500185315-10</t>
  </si>
  <si>
    <t>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</si>
  <si>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</si>
  <si>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Blanche Huang</t>
  </si>
  <si>
    <t>G.N MOUSTAKAS SA</t>
  </si>
  <si>
    <t>4500186145-50</t>
  </si>
  <si>
    <t>张希腊警语贴纸+一张欧洲通用30L WEEE说明书纸（include
），都翻4500166058</t>
  </si>
  <si>
    <t>日期码格式：ZURU INC(BVI) 标准格式 日期：按实际生产日期
Packaging Info: 
5. 9561：最新MA 5L EAN 收缩膜+最新MA 5L收藏指南+最新MA 5Lguide book+最新MA 5L包装+一张希腊警语贴纸（翻4500166058）+一张希腊语说明书纸（含收藏指
南+weee说明）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欧洲通用说明书EN+30L-B版"说明书纸</t>
  </si>
  <si>
    <t>A97482</t>
  </si>
  <si>
    <t>0960241793</t>
  </si>
  <si>
    <t>4500186936-10</t>
  </si>
  <si>
    <t>0960241798</t>
  </si>
  <si>
    <t>4500186936-20</t>
  </si>
  <si>
    <t>0960241818</t>
  </si>
  <si>
    <t>4500186936-30</t>
  </si>
  <si>
    <t>0960241827</t>
  </si>
  <si>
    <t>4500186936-40</t>
  </si>
  <si>
    <t>0960241846</t>
  </si>
  <si>
    <t>4500186936-50</t>
  </si>
  <si>
    <t>0960241849</t>
  </si>
  <si>
    <t>4500186936-60</t>
  </si>
  <si>
    <t>0960241852</t>
  </si>
  <si>
    <t>4500186936-70</t>
  </si>
  <si>
    <t>4500180758-180</t>
  </si>
  <si>
    <t>进口商贴纸+需要增加一张WEEE声明（带电池走货版本的通用30L说明书）</t>
  </si>
  <si>
    <t>日期码格式：ZURU INC(BVI) 标准格式 日期：按实际生产日期
Packaging Info:）
9561-S001: 1. MA 收缩膜+进口商贴纸 (含G Mark, QR code, 阿拉伯警语)( 贴纸翻单4500162345); 贴纸上的QR code需微信可扫，扫描结果另外通知; UPC条码显
示193052078902; 说明书+贴纸（说明书贴纸翻单4500162345）；产品年龄3+;
2. 客人箱唛排版，印4面，条码内容193052078902；
需要增加一张WEEE声明（带电池走货版本的通用30L说明书）
Remark:</t>
  </si>
  <si>
    <t>A97522-1.13</t>
  </si>
  <si>
    <t>ZMPO251075</t>
  </si>
  <si>
    <t>ZMPO251075-30</t>
  </si>
  <si>
    <t>23号提货</t>
  </si>
  <si>
    <t>Remark:大货最新版本/大货标准箱装箱/箱唛参照邮件附件;
备注：收到样品订单后尽快安排 ，注意样板品质质量要求要高于大货品质要求 ，送货时必须要附带送货单(没有送货单和QC检验合格报告的仓库一律拒绝收货)，请知悉，谢谢！</t>
  </si>
  <si>
    <t>4500185070-210</t>
  </si>
  <si>
    <t>指定电池</t>
  </si>
  <si>
    <t>日期码格式：ZURU INC(BVI) 标准格式 日期：按实际生产日期
Packaging Info: 1. 请注意有电池指定品牌：
2. 请确保包装上的条形码是UPC，如果是babyUPC，需要用mother UPC覆盖，如有不一致，请及时提出。谢谢!
9561,,MA多语EAN包装+MA 多语收藏指南+进口商贴纸（进口商贴纸和UPC贴纸合并一张）+箱唛,, 指定电池品牌为：NEW LEADER
Remark:</t>
  </si>
  <si>
    <t>ROYAL FOODS LLC</t>
  </si>
  <si>
    <t>阿塞拜疆</t>
  </si>
  <si>
    <t>4500184600-10</t>
  </si>
  <si>
    <t>日期码格式：ZURU INC(BVI) 标准格式 日期：按实际生产日期
Packaging Info: 9561:MA UPC收缩膜+通用贴纸；MA 说明书
Remark:</t>
  </si>
  <si>
    <t>4500183736-20</t>
  </si>
  <si>
    <t>ZETA</t>
  </si>
  <si>
    <t>4500183545-50</t>
  </si>
  <si>
    <t>日期码格式：ZURU INC(BVI) 标准格式 日期：按实际生产日期
Packaging Info: 9561：1L MA UPC收缩膜+通用贴纸；MA 指南
Remark:</t>
  </si>
  <si>
    <t>TOYZOONA LIMITED</t>
  </si>
  <si>
    <t>肯尼亚</t>
  </si>
  <si>
    <t>4500186837-20</t>
  </si>
  <si>
    <t>日期码格式：ZURU INC(BVI) 标准格式 日期：按实际生产日期
Packaging Info: MA PKG， 优先1L PKG
Remark: 此单按EXW +送货运费实报实销，请留意船务出货通知安排。</t>
  </si>
  <si>
    <t xml:space="preserve"> TJX COMPANIES, INC</t>
  </si>
  <si>
    <t>Marshalls
PO#533219,SKU
#892588
DC#881-220PCS
,
DC#884-164PCS
,
DC#886-220PCS
,
DC#887-200PCS
,
DC#888-196PCS</t>
  </si>
  <si>
    <t>4500183805-70</t>
  </si>
  <si>
    <t>TJ MAXXPO#533283,SKU
#170984
DC#891-264PCS
,
DC#894-180PCS
,
DC#896-288PCS
,
DC#897-228PCS
,
DC#898-240PCS</t>
  </si>
  <si>
    <t>4500183809-70</t>
  </si>
  <si>
    <t>出B-2仓库</t>
  </si>
  <si>
    <t>4500182880-20</t>
  </si>
  <si>
    <t>可使用5L</t>
  </si>
  <si>
    <t>QR code 贴纸（要求待定）+ 进口商贴纸（含EAN 条码）</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</si>
  <si>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9561: 5L MA EAN包装 + QR code 贴纸（一物一码）+ 进口商贴纸+ EAN 条码贴纸， MA 说明书/指南（如有）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</si>
  <si>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A97453-1.6</t>
  </si>
  <si>
    <t>出URAL 仓库</t>
  </si>
  <si>
    <t>4500182880-50</t>
  </si>
  <si>
    <t>A97445-1.5</t>
  </si>
  <si>
    <t>765819</t>
  </si>
  <si>
    <t>4500187228-40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</si>
  <si>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item#9561: Marshalls PO#765819,SKU#899684 DC#882-1000PCS;</t>
  </si>
  <si>
    <t>765820</t>
  </si>
  <si>
    <t>4500187232-40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</si>
  <si>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item#9561: TJ MAXX PO#765820,SKU#178336 DC#891-244PCS, DC#894-204PCS, DC#896-184PCS, DC#897-372PCS, DC#898-196PCS;</t>
  </si>
  <si>
    <t>0963300562</t>
  </si>
  <si>
    <t>4500188161-10</t>
  </si>
  <si>
    <t>0963300566</t>
  </si>
  <si>
    <t>4500188161-20</t>
  </si>
  <si>
    <t>0963300567</t>
  </si>
  <si>
    <t>4500188161-30</t>
  </si>
  <si>
    <t>0963300600</t>
  </si>
  <si>
    <t>4500188161-40</t>
  </si>
  <si>
    <t>10001637642-0581</t>
  </si>
  <si>
    <t>4500188335-10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</si>
  <si>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</si>
  <si>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4500187670-20</t>
  </si>
  <si>
    <t>日期码格式：ZURU INC(BVI) 标准格式 日期：按实际生产日期
Packaging Info:
9561:B 版5L MA 收缩膜+进口商贴纸；乌克兰语客版收藏指南（翻4500169438）/乌克兰语客版 guide book+B 版 29L（不含俄罗斯语言） 带电池走货WEEE 通用说
明书（翻4500184577）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</si>
  <si>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r>
      <rPr>
        <sz val="11"/>
        <color rgb="FF1506E0"/>
        <rFont val="Arial"/>
        <charset val="0"/>
      </rPr>
      <t>9561-S001-</t>
    </r>
    <r>
      <rPr>
        <sz val="11"/>
        <color rgb="FF1506E0"/>
        <rFont val="宋体"/>
        <charset val="0"/>
      </rPr>
      <t>乌克兰</t>
    </r>
  </si>
  <si>
    <t>0963300605</t>
  </si>
  <si>
    <t>4500188161-50</t>
  </si>
  <si>
    <t>0963300608</t>
  </si>
  <si>
    <t>4500188161-60</t>
  </si>
  <si>
    <t>0963300628</t>
  </si>
  <si>
    <t>4500188161-70</t>
  </si>
  <si>
    <t>IMPORTADORA CHICOCOS</t>
  </si>
  <si>
    <t>玻利维亚</t>
  </si>
  <si>
    <t>4500185120-50</t>
  </si>
  <si>
    <t xml:space="preserve">日期码格式：ZURU INC(BVI) 标准格式 日期：按实际生产日期
Packaging Info: 
其余item：MA 多语包装+ UPC贴纸+箱唛，无客户贴纸
Remark: </t>
  </si>
  <si>
    <t>0967514531</t>
  </si>
  <si>
    <t>4500189530-10</t>
  </si>
  <si>
    <t>0967514532</t>
  </si>
  <si>
    <t>4500189530-20</t>
  </si>
  <si>
    <t>0967514534</t>
  </si>
  <si>
    <t>4500189530-30</t>
  </si>
  <si>
    <t>0967514589</t>
  </si>
  <si>
    <t>4500189530-40</t>
  </si>
  <si>
    <t>0967514710</t>
  </si>
  <si>
    <t>4500189530-50</t>
  </si>
  <si>
    <t>0967514727</t>
  </si>
  <si>
    <t>4500189530-60</t>
  </si>
  <si>
    <t>0967514823</t>
  </si>
  <si>
    <t>4500189530-70</t>
  </si>
  <si>
    <t>4500182922-20</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</si>
  <si>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9561: 5L MA EAN 包装 + QR code 贴纸（一物一码）+ 进口商贴纸翻4500182880+ EAN 条码贴纸翻4500182880， MA 说明书/指南（如有）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</si>
  <si>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URAL仓库</t>
  </si>
  <si>
    <t>4500182922-50</t>
  </si>
  <si>
    <t>4500189691-160</t>
  </si>
  <si>
    <t>日期码格式：ZURU INC(BVI) 标准格式 日期：按实际生产日期
Packaging Info: 请确保包装上的条形码是UPC，如果是babyUPC，需要用mother UPC覆盖，如有不一致，请及时提出。谢谢!
9561,,MA多语EAN包装+UPC贴纸+MA 多语收藏指南+箱唛,,
Remark:
Common: Equal ratio,,
9561,,3PCS LR44 BATTERIES(INCLUDED),,</t>
  </si>
  <si>
    <t>10001669586-0
581</t>
  </si>
  <si>
    <t>4500190436-10</t>
  </si>
  <si>
    <t>4500188307-100</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</si>
  <si>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</si>
  <si>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DISTRIBUIDORA COMERCIAL DEL NORTE</t>
  </si>
  <si>
    <t>厄瓜多尔</t>
  </si>
  <si>
    <t>4500190544-30</t>
  </si>
  <si>
    <t>日期码格式：ZURU INC(BVI) 标准格式 日期：按实际生产日期
Packaging Info: 1.优先多语 MA UPC或者3L/5L MA EAN 包装+进口商贴纸
2.请确保包装上的条形码是UPC，如果是babyUPC、需要用mother UPC覆盖，如有不一致，请及时提出。
9561:MA多语EAN包装+UPC贴纸+MA 多语收藏指南+进口商贴纸+箱唛
Remark: 
9561:3PCS LR44 BATTERIES(INCLUDED)</t>
  </si>
  <si>
    <t>IVI-0106PS</t>
  </si>
  <si>
    <t>4500190759-10</t>
  </si>
  <si>
    <t>翻单4500182298</t>
  </si>
  <si>
    <t>2张韩语贴纸（新稿，1张贴正面，1张贴背面</t>
  </si>
  <si>
    <t>日期码格式：ZURU INC(BVI) 标准格式 日期：按实际生产日期
Packaging Info: 9561 ： MA 1L 收缩膜+2张韩语贴纸（新稿，1张贴正面，1张贴背面）+ 额外加一张KC 贴纸，覆盖韩语贴纸部分内容；客版韩语收藏指南和客版韩语guide book
， 箱唛都翻单4500182298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t>
  </si>
  <si>
    <r>
      <rPr>
        <sz val="11"/>
        <color rgb="FF1506E0"/>
        <rFont val="Arial"/>
        <charset val="0"/>
      </rPr>
      <t>9561-S001-</t>
    </r>
    <r>
      <rPr>
        <sz val="11"/>
        <color rgb="FF1506E0"/>
        <rFont val="宋体"/>
        <charset val="0"/>
      </rPr>
      <t>韩国</t>
    </r>
  </si>
  <si>
    <t>ESAL TRADING LLC</t>
  </si>
  <si>
    <t>约旦</t>
  </si>
  <si>
    <t>4500189510-110</t>
  </si>
  <si>
    <t>拆单消耗：4500180453</t>
  </si>
  <si>
    <t>日期码格式：ZURU INC(BVI) 标准格式 日期：按实际生产日期
Packaging Info:
9561-S001: 1. MA 收缩膜+进口商贴纸 (含G Mark, QR code, 阿拉伯警语)(贴纸翻单4500162345); 贴纸上的QR code需微信可扫，扫描结果为74664; UPC条码显示
193052078902; 产品年龄3+; MA 收藏指南+贴纸(贴纸翻单4500162345);
2. 客人箱唛排版，印4面，条码内容193052078902；
需要增加一张WEEE声明（带电池走货版本的通用30L说明书）
Remark:</t>
  </si>
  <si>
    <t>CORPORACION EL ROSADO S.A. 9</t>
  </si>
  <si>
    <t>2025-4911</t>
  </si>
  <si>
    <t>4500188900-130</t>
  </si>
  <si>
    <t>UPC贴纸+进口商贴纸</t>
  </si>
  <si>
    <t>日期码格式：ZURU INC(BVI) 标准格式 日期：按实际生产日期
Packaging Info: 
9561,,MA多语EAN包装+UPC贴纸+MA 多语收藏指南+进口商贴纸+箱唛,,
Remark:
9561,,3PCS LR44 BATTERIES(INCLUDED),,</t>
  </si>
  <si>
    <t>0970135250</t>
  </si>
  <si>
    <t>4500190942-10</t>
  </si>
  <si>
    <t>0970135267</t>
  </si>
  <si>
    <t>4500190942-20</t>
  </si>
  <si>
    <t>0970135281</t>
  </si>
  <si>
    <t>4500190942-30</t>
  </si>
  <si>
    <t>0970135294</t>
  </si>
  <si>
    <t>4500190942-40</t>
  </si>
  <si>
    <t>0970135295</t>
  </si>
  <si>
    <t>4500190942-50</t>
  </si>
  <si>
    <t>0970135296</t>
  </si>
  <si>
    <t>4500190942-60</t>
  </si>
  <si>
    <t>09170135298</t>
  </si>
  <si>
    <t>4500190942-70</t>
  </si>
  <si>
    <t>4500191234-210</t>
  </si>
  <si>
    <t>UPC条码贴纸+进口商贴纸+保证书</t>
  </si>
  <si>
    <t>日期码格式：ZURU INC(BVI) 标准格式 日期：按实际生产日期
Packaging Info:
12. 956
9561：3PCS LR44 BATTERIES(INCLUDED)</t>
  </si>
  <si>
    <t>0973441516</t>
  </si>
  <si>
    <t>0973441513</t>
  </si>
  <si>
    <t>0973441499</t>
  </si>
  <si>
    <t>4500191649-10</t>
  </si>
  <si>
    <t>进口商贴纸（翻4500161118）;保加利亚语客版guide book（翻4500161118）/保加利亚语客版说明书（翻4500161118）+B 版 30L WEEE带
电池走货通用说明书</t>
  </si>
  <si>
    <t>日期码格式：ZURU INC(BVI) 标准格式 日期：按实际生产日期
Packaging Info: 9561:B 版 1L MA 收缩膜+进口商贴纸（翻4500161118）;保加利亚语客版guide book/保加利亚语客版说明书+B 版 30L WEEE带电池走货通用说明书
Remark: 1、所有item 均用MA UPC 条码，若包装不是UPC 条码的请告知
2、此单出欧洲需满足EU测试标准要求
3、此单LC 货期不可延
3、电池产品需要使用通用版本WEEE说明书</t>
  </si>
  <si>
    <t>ZUR-F251126-02</t>
  </si>
  <si>
    <t>4500190734-10</t>
  </si>
  <si>
    <t>VEDES GROSSHANDEL GMBH</t>
  </si>
  <si>
    <t>4500191286</t>
  </si>
  <si>
    <t>4500191980-20</t>
  </si>
  <si>
    <t>欧洲通用30L B版WEEE说明书(带电池)</t>
  </si>
  <si>
    <t xml:space="preserve">日期码格式：191286/04/2026 </t>
  </si>
  <si>
    <t>日期码格式：191286/04/2026 日期：
Packaging Info:
9561: 最新MA 5L+6L警语EAN收缩膜/说明书/Guide book+8L Slime袋子+欧洲通用30L B版WEEE说明书(带电池)
+Top 10 2025 logo贴纸(翻单#4500167869)
Remark: 1. 出口欧洲，微塑料需符合法规。
2. 产品，包装，外箱Batch code: 191286/04/2026,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</si>
  <si>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LONDON SUPPLY GROUP SA</t>
  </si>
  <si>
    <t>4500191880-100</t>
  </si>
  <si>
    <t>日期码格式：ZURU INC(BVI) 标准格式 日期：按实际生产日期
Packaging Info: 9561 多语包装+UPC贴纸+箱唛
Remark:</t>
  </si>
  <si>
    <t>4500193766-100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</si>
  <si>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item#9561: Marshalls PO#272587,SKU#912918 DC#881-508PCS, DC#884-392PCS, DC#886-544PCS, DC#887-460PCS, DC#888-496PCS</t>
  </si>
  <si>
    <t>4500193767-100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</si>
  <si>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item#9561: TJ MAXX PO#272590,SKU#192270 DC#891-588PCS, DC#894-476PCS, DC#896-392PCS, DC#897-784PCS, DC#898-560PCS</t>
  </si>
  <si>
    <t>0977162654</t>
  </si>
  <si>
    <t>4500193122-10</t>
  </si>
  <si>
    <t>0977162663</t>
  </si>
  <si>
    <t>4500193122-20</t>
  </si>
  <si>
    <t>0977162673</t>
  </si>
  <si>
    <t>4500193122-30</t>
  </si>
  <si>
    <t>0977162675</t>
  </si>
  <si>
    <t>4500193122-40</t>
  </si>
  <si>
    <t>0977162691</t>
  </si>
  <si>
    <t>4500193122-50</t>
  </si>
  <si>
    <t>4500193317-80</t>
  </si>
  <si>
    <t>消耗4500189510</t>
  </si>
  <si>
    <t>日期码格式：ZURU INC(BVI) 标准格式 日期：按实际生产日期
Packaging Info:
9561-S001: 1. MA 收缩膜+进口商贴纸 (含G Mark, QR code, 阿拉伯警语)(贴纸翻单4500162345); 贴纸上的QR code需微信可扫，扫描结果为74664; UPC条码显示
193052078902; 产品年龄3+; MA 收藏指南+贴纸(贴纸翻单4500162345);
2. 客人箱唛排版，印4面，条码内容193052078902；
所有包装需要不含希伯来语/Hebrew/(He) 语言
外箱消耗取消订单PO4500189510的库存
Remark:</t>
  </si>
  <si>
    <t>0979419388</t>
  </si>
  <si>
    <t>4500194729-10</t>
  </si>
  <si>
    <t>0979419401</t>
  </si>
  <si>
    <t>4500194729-20</t>
  </si>
  <si>
    <t>0979419407</t>
  </si>
  <si>
    <t>4500194729-30</t>
  </si>
  <si>
    <t>0979419412</t>
  </si>
  <si>
    <t>4500194729-40</t>
  </si>
  <si>
    <t>0979419414</t>
  </si>
  <si>
    <t>4500194729-50</t>
  </si>
  <si>
    <t>0979419420</t>
  </si>
  <si>
    <t>4500194729-60.</t>
  </si>
  <si>
    <t>0979419423</t>
  </si>
  <si>
    <t>4500194729-70</t>
  </si>
  <si>
    <t>FB14368</t>
  </si>
  <si>
    <t>4500194131-20</t>
  </si>
  <si>
    <t>日期码格式：ZURU INC(BVI) 标准格式 日期：按实际生产日期
Packaging Info:
9561-MA 最新包装+客户EAN条码贴纸+C版含电池出货版本WEEE说明书，条码核对：5056296059227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</si>
  <si>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Meyya Liu</t>
  </si>
  <si>
    <t>02429034/1</t>
  </si>
  <si>
    <t>4500195602-70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</si>
  <si>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25282/9561/77772GQ2:WEEE_带电池走货 _ 说明书欧洲EN+29L_C版</t>
  </si>
  <si>
    <t>02429036/1</t>
  </si>
  <si>
    <t>4500195602-80</t>
  </si>
  <si>
    <t>CORPORACION FAVORITA C.A.</t>
  </si>
  <si>
    <t>26-1073773JEC</t>
  </si>
  <si>
    <t>4500195950-210</t>
  </si>
  <si>
    <t>进口商贴纸+UPC贴纸</t>
  </si>
  <si>
    <t xml:space="preserve">日期码格式：ZURU INC(BVI) 标准格式 日期：按实际生产日期
Packaging Info: 
其余item：MA 多语包装+进口商贴纸+UPC贴纸+箱唛
Remark: 1.进口商贴纸内容会显示日期码为：2026-04，包装/产品/外箱可按照ZURU标准日期码，无需跟回进口商贴纸上的日期码。
2.所有item包装上的条码必须是UPC，如果已将进口商贴纸和UPC条码合并到一张，则不需再订购UPC贴纸，仅订购一张进口商贴纸即
可。 </t>
  </si>
  <si>
    <t>Grace Zhang</t>
  </si>
  <si>
    <t>JUGUESAL S.A. DE C.V.</t>
  </si>
  <si>
    <t>萨尔瓦多</t>
  </si>
  <si>
    <t>26-1073775JUS</t>
  </si>
  <si>
    <t>4500196056-110</t>
  </si>
  <si>
    <t>CENTRO CUESTA NACIONAL</t>
  </si>
  <si>
    <t>多米尼加共和国</t>
  </si>
  <si>
    <t>26-1073774JDO</t>
  </si>
  <si>
    <t>4500196119-250</t>
  </si>
  <si>
    <t>4500193772-30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</si>
  <si>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item#9561: Marshalls PO#272593,SKU#913248 DC#881-340PCS, DC#884-260PCS, DC#886-372PCS, DC#887-308PCS, DC#888-320PCS</t>
  </si>
  <si>
    <t>4500193773-30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</si>
  <si>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item#9561: TJ MAXX PO#272597,SKU#192466 DC#891-376PCS, DC#894-308PCS, DC#896-252PCS, DC#897-504PCS, DC#898-360PCS</t>
  </si>
  <si>
    <t>IVI-0227PSM</t>
  </si>
  <si>
    <t>4500195795-10</t>
  </si>
  <si>
    <t>箱唛都翻单4500182298</t>
  </si>
  <si>
    <t>2张韩语贴纸（新稿）；客版韩语收藏指南（新稿）</t>
  </si>
  <si>
    <t>日期码格式：ZURU INC(BVI) 标准格式 日期：按实际生产日期
Packaging Info: 9561 ： MA 1L 收缩膜+2张韩语贴纸（新稿）；客版韩语收藏指南（新稿）， 客版韩语guide book 和 箱唛都翻单4500182298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t>
  </si>
  <si>
    <t>BEALL'S  OUTLET  STORES,  INC.</t>
  </si>
  <si>
    <t>4500197840-50</t>
  </si>
  <si>
    <t>客供价格贴纸（贴在产品包装右下角，跟单找第三方订购贴纸寄到工厂）。</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</si>
  <si>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3.样板：请在4.10前寄出#9561和#71126各两套样板寄到深圳办公室转寄给客人</t>
  </si>
  <si>
    <t>Hailey  Yu</t>
  </si>
  <si>
    <t>4500197840-70</t>
  </si>
  <si>
    <t>4500197840-150</t>
  </si>
  <si>
    <t>219144898</t>
  </si>
  <si>
    <t>4500194442-210</t>
  </si>
  <si>
    <t>日期码格式：ZURU INC(BVI) 标准格式 日期：
Packaging Info: 1. 通用PDQ, 产品MA UPC包装（优先1L）出美国 其中 92129TQ5为客版pdq翻单4500180920
2. 客人指定箱唛排版
Remark: 出货前 Zuru QC 验货</t>
  </si>
  <si>
    <t>219144923</t>
  </si>
  <si>
    <t>4500194442-220</t>
  </si>
  <si>
    <t>PLANET OF TOYS LTD</t>
  </si>
  <si>
    <t>Kyrgyzstan</t>
  </si>
  <si>
    <t>4500198237-70</t>
  </si>
  <si>
    <t xml:space="preserve"> 通用贴纸</t>
  </si>
  <si>
    <t>日期码格式：ZURU INC(BVI) 标准格式 日期：按实际生产日期
Packaging Info: 1L MA UPC 包装 + 通用贴纸 ， MA 说明书/指南/PDQ （如有）；
Remark: 标准配比；</t>
  </si>
  <si>
    <t>PERTINI TOYS DOO</t>
  </si>
  <si>
    <t>塞尔维亚/黑山</t>
  </si>
  <si>
    <t/>
  </si>
  <si>
    <t>4500199533-10</t>
  </si>
  <si>
    <t>日期码格式：ZURU INC(BVI) 标准格式 日期：按实际生产日期
Packaging Info: 9561:5L MA EAN 版本包装+进口商贴纸+空白贴纸覆盖MA条码; MA说明书+D版WEEE带电池走货说明书
9574:3L MA EAN 版本包装+进口商贴纸+空白贴纸覆盖MA条码; MA说明书+C版WEEE不带电池走货说明书
9574EC:3L MA EAN 版本包装+进口商贴纸含EAN条码; MA说明书+C版WEEE不带电池走货说明书; MA展架
9565:3L MA EAN 版本包装+进口商贴纸+空白贴纸覆盖MA条码; MA说明书+C版WEEE不带电池走货说明书
Remark:</t>
  </si>
  <si>
    <t>0988401163</t>
  </si>
  <si>
    <t>4500199057-10</t>
  </si>
  <si>
    <t>日期码格式：ZURU DGYYMMDD CHINA(日期避开周末和法定节假日即可） 日期：按实际生产日期
Packaging Info: 9561-S002
1.包装要求：
MA 1L B版收缩膜+MA 5L B版收藏指南+MA Guide B版book+ MA 8L B版拉丝沙袋
每pcs产品上要贴1张RFID贴纸，贴纸由ZURU提供，贴纸位置请严格按照我们签回的签板；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</si>
  <si>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4500199034</t>
  </si>
  <si>
    <t>56875</t>
  </si>
  <si>
    <t>4500199034-10</t>
  </si>
  <si>
    <t>1张进口商贴纸+2张彩色贴纸+ ZURU 标准WEEE 电池说明书，贴纸全部翻单4500157269</t>
  </si>
  <si>
    <t>日期码格式：ZURU INC(BVI) 标准格式                  日期：按实际生产日期
Packaging Info: 1.9561:MA UPC 全套包装，外收缩膜+1张进口商贴纸+2张彩色贴纸+ ZURU 标准WEEE 电池说明书，贴纸全部翻单4500157269
2.9574:MA UPC 全套包装，外包装+1张进口商贴纸+2张彩色贴纸+ ZURU 标准WEEE 电池说明书，一共三张贴纸，贴纸全部翻单4500195394
Remark: 大货样：  请在4/30 之前寄出每款1套大货样到ZURU 罗湖办公室7B
跟欧洲标准，  电子产品需要加WEEE 电池说明书</t>
  </si>
  <si>
    <t>LLC SALUS</t>
  </si>
  <si>
    <t>4500199774-70</t>
  </si>
  <si>
    <t>4/24进口商贴纸+QR code (一物一码)</t>
  </si>
  <si>
    <t>日期码格式：ZURU INC(BVI) 标准格式                  日期：按实际生产日期
Packaging Info: 9283/9296/9298/9565/92104: MA UPC收缩膜+MA 收藏指南+ 进口商贴纸+QR code (一物一码)
9543: MA UPC收缩膜+MA 说明书+ 进口商贴纸+QR code (一物一码)
71152: MA UPC彩盒+MA 说明书+ 进口商贴纸+QR code (一物一码)
9561: MA  UPC收缩膜+MA 收藏指南+MA说明书+ 进口商贴纸+QR code (一物一码)
15757: MA UPC 彩盒+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</si>
  <si>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4500199032-80</t>
  </si>
  <si>
    <t>9561-S003-
MB-MTS</t>
  </si>
  <si>
    <t>日期码格式：ZURU INC(BVI) 标准格式 日期：按实际生产日期
Packaging Info: #71109: 产品直接入彩盒+MA说明书， 彩盒图稿跟单提供， B/D款要加UPC贴纸， UPC贴纸图稿跟返单4500112288。
#7166-2026: MA 3L 版本+UPC贴纸，UPC贴纸翻单#4500187446。需要加一张客供防伪帖纸，贴纸跟单提供。UPC:193052062703.
#9572：9572A=2PK 9565 (Pink + Brown) ，9572B=2PK 9565 (Blue + Orange) MA 1L包装入邮包盒，邮包盒图稿跟单提供。
#9548 MA 1L UPC版本。
#9561 MA UPC版包装入邮包盒，邮包盒图稿跟单提供.
Remark: 1.Amazon domestic 订单。出口美国。外箱最长边不能超过25" （超过了，case pack只能为1），不符合要求的大货，一律不接受。
2.无第三方验货/测试要求。
3.日期码使用ZURU标准版本。
4.如果大货有要求入邮包盒，则对应的邮包盒上面要打上日期码。</t>
  </si>
  <si>
    <t>SD24</t>
  </si>
  <si>
    <t>02429039/1</t>
  </si>
  <si>
    <t>4500195606-110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</si>
  <si>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9561:WEEE_带电池走货 _ 说明书欧洲EN+29L_C版</t>
  </si>
  <si>
    <t>02429040/1</t>
  </si>
  <si>
    <t>4500195606-120</t>
  </si>
  <si>
    <t>LEKEKASSEN AS</t>
  </si>
  <si>
    <t>4500197359-110</t>
  </si>
  <si>
    <t>客人进口商地址贴纸贴在彩盒上+客版6L说明书(英语丹麦瑞典芬兰挪威爱沙尼亚语言/WEEE信息直接印刷在说明书上--翻
 Salling Group PO#4500193716)</t>
  </si>
  <si>
    <t>日期码格式：ZURU INC(BVI) 标准格式                  日期：按实际生产日期
Packaging Info: 1. 92104TQ2: MA B_3L(Warning 13L)_EAN版收缩膜+警告语和MADE IN CHINA翻译成丹麦瑞典挪威语/客人进口商地址信息做成一张贴纸贴在收缩膜上+MA_B_5L(warn
 ing 23L)收藏指南+MA_C_5L(warning 9L) Slime Polybag+丹麦瑞典芬兰挪威爱沙尼亚警告语贴纸贴在袋子上(贴纸和位置图翻Kärkkäine O#4500179713)+MA PDQ+
 MA 布标/贴纸/吊牌+MA B版PDQ
 2. 9543GQ1: MA D_3L+5L EAN版收缩膜+警告语和MADE IN CHINA翻译成丹麦瑞典挪威语/客人进口商地址信息做成一张贴纸贴在收缩膜上+客版C6L 版说明书(英语丹
麦瑞典芬兰挪威爱沙尼亚语言/WEEE信息直接印刷在说明书上--翻Lekia PO#4500192711)
--客版说明书消耗客版MA#1000036508库存"
 3. 71152: MA_A_3L(23L warning) EAN版彩盒+客人进口商地址贴纸贴在彩盒上+MA 5L(9L warning)说明书+说明书上的play instructions/to replace batteries/b
 attery safety information/警告语/WEEE以上全部信息全部翻译成丹麦瑞典挪威语做成贴纸贴在说明书上(不能覆盖英语--贴纸和位置图翻ICA PO#4500195356)
 4. 77673: MA 3L EAN B版收缩膜+警告语和MADE IN CHINA翻译成丹麦瑞典挪威语/客人进口商地址信息做成一张贴纸+MA paper bag+丹麦/挪威/瑞典/芬兰语警告语
贴在纸袋子上(贴纸和位置图翻PO#4500183825-共用#77111袋子的贴纸文档)+MA 5L收藏指南+MA B23L（电池+UV胶警告语-23L）说明书+MA 3L PDQ+WEEE_带电池走货
    说明书欧洲EN+29L_C版
 5. 92119: MA_B Version_3L(EAN)-Warning 23L收缩膜+客人进口商地址贴纸贴在收缩膜上+MA_B Version_5L(23L warning)收藏指南+MA B Version_5L(WARNING 9L
 ) SLIME POLYBAG+丹麦瑞典芬兰挪威爱沙尼亚警告语贴纸贴在slime袋子上(贴纸和位置图翻Indeks PO#4500177426)+MA B5L BEADS BAG+丹麦瑞典芬兰挪威爱沙尼亚
警告语贴纸贴在bead袋子上(贴纸和位置图翻Indeks PO#4500177426)+MA布标
 6. 71126: MA A 3L(23L warning) EAN版彩盒+客人进口商地址贴纸(贴纸和位置图翻Po#4500177965)+客版6L说明书(翻单4500162375)
 --客版说明书消耗客版MA#1000032701库存"
 7. 77770GQ1: MA A3L EAN版收缩膜+警告语和MADE IN CHINA翻译成丹麦瑞典挪威语/客人进口商地址做成一张贴纸(-贴纸和位置图翻PO#4500177965)+MA A5L(23L w
 arning)收藏指南+MA A3L PDQ
 8. 9574: MA A3L(23L warning) EAN版彩盒+客人进口商地址贴纸贴在彩盒上+客版6L说明书(英语丹麦瑞典芬兰挪威爱沙尼亚语言/WEEE信息直接印刷在说明书上--翻
 Salling Group PO#4500193716)
 9. 92147: MA A3L EAN版+警告语和MADE IN CHINA翻译成丹麦瑞典挪威语/客人进口商地址信息做成一张贴纸贴在收缩膜上+MA A5L(19L warning) guide book+警告
语/how to make your magic potion全部信息都翻译成丹麦瑞典芬兰挪威爱沙尼亚语做成贴纸贴在guide book上(不能覆盖英语---贴纸和位置图翻Salling Group PO
 #4500193716)+MA A5L(19L warning)收藏指南+瑞典芬兰挪威爱沙尼亚警告语贴纸贴在收藏指南上(不能覆盖英语和丹麦语--贴纸和位置图翻Salling Group PO#4500
 193716)+MA A5L(23L warning) ACCESSORIES BAGS+MA布标
 10. 9565GQ1: MA A3L EAN版收缩膜+警告语&lt;(&gt;&amp;&lt;)&gt;MADE IN CHINA&lt;(&gt;&amp;&lt;)&gt;收缩膜上的布标信息&lt;(&gt;&amp;&lt;)&gt;电池信息都翻译成丹麦瑞典挪威语/客人进口商地址全部信息
做成一张贴纸(--贴纸和位置图翻PO#4500177965)+客版6L收藏指南(英语丹麦瑞典芬兰挪威爱沙尼亚语言/WEEE信息/EN: WARNING! This product contains a coin
  battery. A coin battery can cause serious internel chemical burns if swallowed一并加上这句警告语并翻译成丹麦瑞典芬兰挪威爱沙尼亚语言全部信息印
刷在收藏指南上翻SOK PO#4500176306)+MA PDQ
11. 9561: MA B 5L-6L EAN版收缩膜+警告语和MADE IN CHINA翻译成丹麦瑞典挪威语/客人进口商地址信息做成一张贴纸贴在收缩膜上+北欧客版说明书B版(英语/丹
麦/瑞典/芬兰/挪威/爱沙尼亚/德语/荷兰语语言-翻Lekia PO#4500178665)+北欧客版guide book B版(英语/丹麦/瑞典/芬兰/挪威/爱沙尼亚/德语/荷兰语语言--翻Le
kia PO#4500178665)
---客版说明书和客版guide book消耗客版MA#1000032708 &lt;(&gt;&amp;&lt;)&gt; MA#1000032740库存"
 12. 15733: MA A5L UPC吊牌+baby EAN条码贴纸+警告语和MADE IN CHINA翻译成丹麦瑞典挪威语/care@zuru.com/客人进口商地址信息做成一张贴纸贴在吊牌上+MA布
标
 13. 9283: MA_C_3L(EAN)收缩膜+警告语和MADE IN CHINA翻译成丹麦瑞典挪威语/care@zuru.com/客人进口商地址信息全部信息做成一张贴纸贴在收缩膜上
 14. 15758: MA A5L UPC吊牌+baby EAN条码贴纸+警告语和MADE IN CHINA翻译成丹麦瑞典挪威语/care@zuru.com/客人进口商地址信息做成一张贴纸贴在吊牌上+MA布
标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 and/or  Bisfenol成分,以及不含石棉成分
7.产品条码如下: 请先检查条码是否正确再安排做货，如有问题请告知
ZURU ITEM#&lt;(&gt;&amp;&lt;)&gt;EAN
92104TQ2-S002-NB:4894680033542
9543GQ1-S002:4894680026995
71152-S001:4894680042742
77673-S001:4894680042773
92119-S005-NB:4894680042247
71126-S001:4894680033405
77770GQ1-S002:4894680050518
9574-S001:4894680057265
92147-S001:4894680058941
9565GQ1-S002:4894680046511
9561-S001:4894680042520
"15733-S001:15733A:4894680042322
15733B:4894680042339
15733D:4894680042346
15733E: 4894680042575
15733G:4894680042582
15733H:4894680042599
15733J:4894680048591
15733K:4894680048607
15733L:4894680048614"
9283-S005:4894680026841
"15758-S001:15758A:4894680049338
15758B:4894680049345
15758D:4894680049352
 15758E:4894680049369
 15758G:4894680049376
 15758H:4894680058378"</t>
  </si>
  <si>
    <t>TRACTOR SUPPLY COMPANY OF TEXAS, L.</t>
  </si>
  <si>
    <t>1042268380</t>
  </si>
  <si>
    <t>4500197562-10</t>
  </si>
  <si>
    <t>产品、包装和外箱上要印客版日期码：784443-05-26.</t>
  </si>
  <si>
    <t>日期码格式：784443-05-26 日期：
Packaging Info: 1.
#9561: MA 1L UPC 版本包装，产品UPC#193052078902, 外箱条码#10193052078909 ; 3PCS LR44 BATTERIES(INCLUDED)
2. 产品、包装和外箱上要印客版日期码：784443-05-26.
3. 需要加价格贴纸，贴纸材质为可剥离贴纸。
9561 零售价格： $34.99
Remark: 4. ZURU QC验货即可</t>
  </si>
  <si>
    <t>Abby Mai</t>
  </si>
  <si>
    <t>4891181</t>
  </si>
  <si>
    <t>4500199572-90</t>
  </si>
  <si>
    <t>日期码格式：ZURU INC(BVI) 标准格式                  日期：按实际生产日期
Packaging Info: 1. 包装：ZURU MA 1L UPC版本最新包装；出口美国;
Remark: 2. 日期跟踪码：产品包装及产品本身都必须有日期跟踪码，并且确保两者的日期跟踪码要一致；ZURU标准格式日期码(请自行调整具体年月日生产期，但不能为周
末）。
3. 出货配比: Zuru 标准 配比</t>
  </si>
  <si>
    <t>4500200425</t>
  </si>
  <si>
    <t>4500200425-70</t>
  </si>
  <si>
    <t>日期码格式：ZURU INC(BVI) 标准格式 日期：按实际生产日期
Packaging Info: MA PKG , 优先1L
外箱上的客户名称是”RDL Ltd “
Remark:</t>
  </si>
  <si>
    <t>4500200296</t>
  </si>
  <si>
    <t>130349</t>
  </si>
  <si>
    <t>4500200296-50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</si>
  <si>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item#7127: Marshalls PO#130349,SKU#926243 DC#881-474PCS, DC#884-348PCS, DC#886-522PCS, DC#887-438PCS, DC#888-420PCS
item#77486: Marshalls PO#130349,SKU#926253 DC#881-468PCS, DC#884-348PCS, DC#886-516PCS, DC#887-444PCS, DC#888-420PCS
item#77673: Marshalls PO#130349,SKU#926261 DC#881-216PCS, DC#884-156PCS, DC#886-228PCS, DC#887-204PCS, DC#888-192PCS
item#77731: Marshalls PO#130349,SKU#926266 DC#881-696PCS, DC#884-504PCS, DC#886-756PCS, DC#887-636PCS, DC#888-612PCS
item#9561: Marshalls PO#130349,SKU#926275 DC#881-172PCS, DC#884-124PCS, DC#886-188PCS, DC#887-160PCS, DC#888-156PCS
item#92105: Marshalls PO#130349,SKU#926279 DC#881-168PCS, DC#884-132PCS, DC#886-192PCS, DC#887-156PCS, DC#888-156PCS</t>
  </si>
  <si>
    <t>Emily  Wu</t>
  </si>
  <si>
    <t>4500200297</t>
  </si>
  <si>
    <t>130360</t>
  </si>
  <si>
    <t>4500200297-50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</si>
  <si>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item#7127: TJ MAXX PO#130360,SKU#205826 DC#891-660PCS, DC#894-426PCS, DC#896-180PCS, DC#897-750PCS, DC#898-384PCS
item#77486: TJ MAXX PO#130360,SKU#205839 DC#891-624PCS, DC#894-360PCS, DC#896-288PCS, DC#897-660PCS, DC#898-468PCS
item#77673: TJ MAXX PO#130360,SKU#205844 DC#891-312PCS, DC#894-180PCS, DC#896-144PCS, DC#897-336PCS, DC#898-228PCS
item#77731: TJ MAXX PO#130360,SKU#205849 DC#891-936PCS, DC#894-540PCS, DC#896-432PCS, DC#897-996PCS, DC#898-696PCS
item#9561: TJ MAXX PO#130360,SKU#205857 DC#891-240PCS, DC#894-140PCS, DC#896-144PCS, DC#897-296PCS, DC#898-180PCS
item#92105: TJ MAXX PO#130360,SKU#205861 DC#891-264PCS, DC#894-144PCS, DC#896-120PCS, DC#897-276PCS, DC#898-192PCS</t>
  </si>
  <si>
    <t>4500200650</t>
  </si>
  <si>
    <t>999-76667</t>
  </si>
  <si>
    <t>4500200650-110</t>
  </si>
  <si>
    <t>国警告语贴纸(Czech-Hugarian-Polish-Slovak，不能覆盖GB语言）</t>
  </si>
  <si>
    <t>日期码格式：ZURU INC(BVI) 标准格式                  日期：按实际生产日期
Packaging Info: "92129TQ2：  MA B版3L-23L收缩膜含4国警告语贴纸(Czech-Hugarian-Polish-Slovak）贴纸翻单4500186548+1张UPC条码贴纸193052088925+MA 5L收藏指南+MA PDQ；
"
"9565GQ1：  最新MA B 1L UPC版本+一张四国语言警告语贴纸( Czech-Hugarian-Polish-Slovak)贴纸翻单4500186548+MA 6L说明书+WEEE不带电池走货欧洲29语通用
黑白说明书+客版PDQ  （3FACING11PCS/PDQ WITHDEMO）；UPC#193052084545，请先检查包装条码是否正确再安排做货
3W*2D*2H-1DEMO=11PCS/PDQ
4 assortment, Orange:blue:pink:brown=5:5:6:6
2PCS AAA BATTERIES（NOT INCLUDED）"
92106：  MA 最新版1L UPC包装+1张4国警告语贴纸Czech-Hugarian-Polish-Slovak),请先检查包装条码#193052064905是否正确再安排做货)
92107：MA B版1L UPC收缩膜+1张4国警告语贴纸Czech-Hugarian-Polish-Slovak贴纸翻单4500186548,先检查包装条码#193052064738是否正确再安排做货)，其中150
0pcs是原4500189742取消的数量，可以优先消耗原PO物料
"9543GQ3：MA最新1L E版包装+一张四国语言警告语贴纸( Czech-Hugarian-Polish-Slovak不能覆盖GB)贴纸翻单PO#4500186548+客版 PDQ 1L版（2Facing7pcs/Gravi
ty PDQ)翻单PO#4500186548+WEEE不带电池走货欧洲29语通用黑白说明书
UPC#193052050328，请先检查包装条码是否正确再安排做货;
7product+demo;2pcs *AAA battery not include; Integral single
ratio=bule/purple/pink/orange =1:1:1:1"
"92104TQ4: 客版收缩膜，基于最新MA 1L UPC版本包装+1 张四国语言警告语( Czech-Hugarian-Polish-Slovak) +最新MA 5L收藏指南+客版 1L 版PDQ (2Facing4pcs
/PDQ) 翻单4500171042；
UPC#193052064417，请先检查包装条码是否正确再安排做货"，   其中3000pcs是原4500189742取消的数量，可以优先消耗原PO物料
"77673TQ1：MA 最新版1L UPC包装+1张4国警告语贴纸Czech-Hugarian-Polish-Slovak)+MA 最新 1L PDQ
UPC#193052079404，请先检查包装条码是否正确再安排做货
"77711GQ1：  MA 最新版3L UPC包装(加4国警告语贴纸Czech-Hugarian-Polish-Slovak),
UPC#193052080134，请先检查包装条码是否正确再安排做货, MA 最新版3L PDQ"
92119：  MA B版3L-23L收缩膜含4国警告语(Czech-Hugarian-Polish-Slovak）贴纸翻单4500186548 +1张UPC条码贴纸193052078391，  其中480pcs是原4500189742取
消的数量，可以优先消耗原PO物料
"92125: MA 最新版1L UPC收缩膜+1张四国警告语贴纸Czech-Hugarian-Polish-Slovak)，MA 收藏指南+挂卡+贴纸+袋子
UPC#193052083951，请先检查包装条码是否正确再安排做货"
9561: MA 最新版1L收缩膜+4国警告语贴纸(Czech-Hugarian-Polish-Slovak，不能覆盖GB语言），UPC#93052078902，请先检查条码是否正确再安排做货；
71152：  MA B版1L彩卡含4国警告语贴纸(Czech-Hugarian-Polish-Slovak）贴纸翻单4500186548+WEEE不带电池走货欧洲29语通用黑白说明书，UPC#193052079190，
请先检查包装条码是否正确再安排做货，可以优先消耗原PO4500189742物料
9283：MA最新版1L包装+一张四国语言警告语贴纸( Czech-Hugarian-Polish-Slovak)，贴纸跟贴纸位置图翻4500100986，   MA最新藏宝图+MA证书/纸袋+MA布标
UPC#193052050106，请先检查包装条码是否正确再安排做货;
Remark: 1.此单出欧洲国家，需满足EU测试标准，微塑料需满足EU法规要求；
2.产品及包装需要印CE &lt;(&gt;&amp;&lt;)&gt; UKCA图标，包装需要有ZURU UK LTD/ZURU France地址信息，QC同事请核查，如有问题与跟单确认；
3.裝櫃必須按TPND順序(TPND的号码由大到小或由小到大) (條形碼貼紙或正嘜必須要朝外向車門外)；
4. 外箱上有条码要求，排版时请留意并请确保条码清晰可扫描（封箱胶不要黏到条码上), 否则客人会有罚款；
5.如含硼的话，  需用低硼版本(小于300ppm),硼含量需要符合欧洲标准,否则客人会退货有罚款产生;
6.标准配比；
7.货物不能用打包带缠绕外箱，否则会影响目的港派送及可能产生额外的拆打包带费用
8.请多备料，需安排2套大货样寄到深圳办公室</t>
  </si>
  <si>
    <t>MaryZhong</t>
  </si>
  <si>
    <t>1042268361</t>
  </si>
  <si>
    <t>4500197564-10</t>
  </si>
  <si>
    <t>BV验货5/29</t>
  </si>
  <si>
    <t>日期码格式：784443-05-26 日期：
Packaging Info: 1.
#9561: MA 1L UPC 版本包装，产品UPC#193052078902, 外箱条码#10193052078909 ; 3PCS LR44 BATTERIES(INCLUDED)
2. 产品、包装和外箱上要印客版日期码：784443-05-26.
3. 需要加价格贴纸，贴纸材质为可剥离贴纸。
9561 零售价格： $34.99
Remark: 4. 需要BV验货，验货时间为2026/5/28, 验货通过后才可以出货，请在验货前两周寄出2套大货样签.</t>
  </si>
  <si>
    <t>1042268854</t>
  </si>
  <si>
    <t>4500197575-10</t>
  </si>
  <si>
    <t>日期码格式：784443-05-26 日期：
Packaging Info: 1.
#9561: MA 1L UPC 版本包装，产品UPC#193052078902, 外箱条码#10193052078909 ; 3PCS LR44 BATTERIES(INCLUDED)
#9574: MA 1L UPC 版本包装，产品UPC#193052098436, 外箱条码#10193052098433 ; 2pcs baby capybara: 3pcs baby capybara= 5:1; 3PCS AAA BATTERIES(NOT I
NCLUDED)
2. 产品、包装和外箱上要印客版日期码：784443-05-26.
3. 需要加价格贴纸，贴纸材质为可剥离贴纸。
9561 零售价格： $34.99
9574 零售价格： $39.99
Remark: 4. ZURU QC验货即可</t>
  </si>
  <si>
    <t>1042268827</t>
  </si>
  <si>
    <t>4500197578-10</t>
  </si>
  <si>
    <t>1042268391</t>
  </si>
  <si>
    <t>4500197567-10</t>
  </si>
  <si>
    <t>日期码格式：784443-05-26 日期：
Packaging Info: 1.
#9561: MA 1L UPC 版本包装，产品UPC#193052078902, 外箱条码#10193052078909 ; 3PCS LR44 BATTERIES(INCLUDED)
#71137: MA 1L UPC 版本包装+UPC贴纸，产品UPC#193052109385, 外箱条码#10193052109382; 2PCS AAA BATTERIES(NOT INCLUDED);
2. 产品、包装和外箱上要印客版日期码：784443-05-26.
3. 需要加价格贴纸，贴纸材质为可剥离贴纸。
9561 零售价格： $34.99
Remark: 4. ZURU QC验货即可</t>
  </si>
  <si>
    <t>FB14385</t>
  </si>
  <si>
    <t>4500194884-30</t>
  </si>
  <si>
    <t>日期码格式：ZURU INC(BVI) 标准格式 日期：按实际生产日期
Packaging Info: 
9561-MA 最新包装+客户EAN条码贴纸5056296059227+C版含电池出货版本WEEE说明书，条码贴纸翻单 4500194131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</si>
  <si>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FB14399</t>
  </si>
  <si>
    <t>4500194884-60</t>
  </si>
  <si>
    <t>AMBIENTAL PARAGUAY</t>
  </si>
  <si>
    <t>4500199984</t>
  </si>
  <si>
    <t>4500199984-40</t>
  </si>
  <si>
    <t>日期码格式：ZURU INC(BVI) 标准格式                  日期：按实际生产日期
Packaging Info: 77782GQ1:客版收缩膜+客版收藏指南+客版PDQ+进口商贴纸+箱唛，客版物料翻单PO 4500161302
15789UQ1:MA 多语 UPC包装+进口商贴纸+箱唛
15787:MA 多语 UPC包装+MOTHER UPC贴纸+进口商贴纸+箱唛
其余item:MA 多语包装+进口商贴纸+UPC贴纸+箱唛</t>
  </si>
  <si>
    <t>CCD SELL OUT SERVICE SRL</t>
  </si>
  <si>
    <t>4500204915-20</t>
  </si>
  <si>
    <t>日期码格式：ZURU INC(BVI) 标准格式                  日期：按实际生产日期
Packaging Info: 
9561: A版 5L EAN收缩膜+5L+6L说明书+ 5L+6L收藏指南+5L袋子+进口商贴纸
Remark: 1. 此单出意大利，需要满足EU标准，通过ZURU验货即可；
 2. 产品均符合EU微塑料法规要求：不能含有微塑料/闪粉，BOB系列要符合欧洲要求不含亚硝酸版本;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</si>
  <si>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MID-STATES DISTRIBUTING, LLC</t>
  </si>
  <si>
    <t>4851126-99</t>
  </si>
  <si>
    <t>4500201308-1020</t>
  </si>
  <si>
    <t>日期码格式：ZURU INC(BVI) 标准格式                  日期：按实际生产日期
Packaging Info: 1.使用 MA UPC版本包装，优先1L，出口美国。
157117UQ1：8 Assortment=1:1:1:1:1:1:1:1.
15758SLD：4 Assortments; even ratio.
15783UQ1：7 Assortments; Rare assortment 1/24, others even ratio.
15787：4 Assortments; Even ratio.
15789UQ1：7 Assortments; Rare assortment 1/24, others even ratio.
25257：Duck:Crocodile:Fish=4:4:4.
7153：Mix #7149（2asst)+#7150（2asst).
7154：Mix #7149（8asst)+#7150（4asst).
92119：7 Assortment, Polar bear: Penguin: Walrus: Mammoth: Owl: Seal: Snow man=10:10:10:10:10:8:2. Snow man is the rare item.
92146TQ2：6 Assortment, Cat:Raccoon:Deer:Tiger:Pigeon:Owl=1:1:1:1:1:1.
92147：6 Assortment,Black Cat:Owl:Axolotl:Unicorn:Bat:Bunny=1:1:1:1:1:1.
Remark: 1.产品和包装上印刷tracking code信息，格式为ZURU常规。
2.ZURU QC验货</t>
  </si>
  <si>
    <t>P10052085</t>
  </si>
  <si>
    <t>4500201308-1030</t>
  </si>
  <si>
    <t>1736153-99</t>
  </si>
  <si>
    <t>4500201308-1040</t>
  </si>
  <si>
    <t>283802PT</t>
  </si>
  <si>
    <t>4500201308-1050</t>
  </si>
  <si>
    <t>283807PT</t>
  </si>
  <si>
    <t>4500201308-1060</t>
  </si>
  <si>
    <t>ZETA PLAY LLC</t>
  </si>
  <si>
    <t>4500203207</t>
  </si>
  <si>
    <t>4500203207-20</t>
  </si>
  <si>
    <t>通用贴纸</t>
  </si>
  <si>
    <t>日期码格式：ZURU INC(BVI) 标准格式 日期：按实际生产日期
Packaging Info: MA UPC 包装+通用贴纸，MA PDQ/说明书/收藏指南（如有）
Remark:</t>
  </si>
  <si>
    <t>4500203207-160</t>
  </si>
  <si>
    <t>4500199821</t>
  </si>
  <si>
    <t>4500199821-110</t>
  </si>
  <si>
    <t>进口商贴纸+QR code (一物一码)</t>
  </si>
  <si>
    <t>日期码格式：ZURU INC(BVI) 标准格式                  日期：按实际生产日期
Packaging Info: 15757: MA UPC 彩盒+ 进口商贴纸+QR code (一物一码)
92107B/92107D/92107E/9283/9296/9298/9565/9298/92104/92146/92147: MA UPC收缩膜+MA 收藏指南+ 进口商贴纸+QR code (一物一码)
9574: MA 1L UPC彩盒+MA 说明书+ 进口商贴纸+QR code (一物一码)
71152: MA UPC彩盒+MA 说明书+ 进口商贴纸+QR code (一物一码)
9561: MA 1L UPC收缩膜+MA 收藏指南+MA说明书+ 进口商贴纸+QR code (一物一码)
Remark: 注意：
1. QR 贴纸要求：  需包含产品型号（item）+ 序列号，二维码（QR code）正方形边长 1.5cm 。
材质与粘性：采用与进口商贴纸一致的材质，强粘性、不易脱落/掉色。
印刷与尺寸：印刷质量不低于 1.5c，整体贴纸尺寸为 3×3cm（正方形）。
 2. 二维码贴纸位置要远离包装上的条码及其他二维码，  贴在背面。
 3. QR code贴纸（要求一物一码，每PCS的二维码不一样）;
 4. QR code 格式 ：DATA MATRIX GS1 ；
 5. 整张单走EXW.</t>
  </si>
  <si>
    <t>、</t>
  </si>
  <si>
    <t>4500202248-50</t>
  </si>
  <si>
    <t>日期码格式：ZURU INC(BVI) 标准格式                  日期：按实际生产日期
Packaging Info: 15760UQ1：MA 最新版 5L UPC 吊牌+1* Baby EAN 条码贴纸+1*多语折叠警语贴纸+MA 最新版 5L PDQ
15760A-Old Tooth-4894680049185
15760B-Wide  Eyed  Weirdo  -  B    680049192
15760D-Annoyed Alien-4894680049208
15760E-Wide Eyed Weirdo - Multi-4894680049215
15760G-Sasquoosh-4894680049222
15760H-Sir Belch-4894680049239
15760J-Annoyed Alien - black-4894680049246
15760K-Rabid Rabbit-4894680049253
15760L-Squidge-4894680049260
15760M-Oogah Boogah-4894680049277
Mother EAN on carton-4894680049031
77711GQ1：MA 最新版 3L EAN 收缩膜+1*多语折叠警语贴纸+MA 23L 警语说明书+MA 5L+23L 收藏指南+MA 内袋+内袋警语贴纸（翻单4500183825）+MA 最新版 3L PD
Q
77711GQ2：MA 最新版 3L EAN 收缩膜+1*多语折叠警语贴纸+MA 23L 警语说明书+MA 5L+23L 收藏指南+MA 纸袋+内袋警语贴纸（翻单4500183825）+MA 最新版 3L PD
Q
77673TQ1：MA 最新版 3L EAN 收缩膜+1*多语折叠警语贴纸+ MA 23L 电池+UV胶 警告语说明书 +MA 5L 收藏指南+MA 纸袋+内袋警语贴纸（翻单4500183825）+1*
最新版WEEE带电说明书+MA 最新版 3L PDQ
9561：MA 最新版 5L+6L EAN 收缩膜+ 1*多语折叠警语贴纸+ MA 5L+6L 收藏指南说明书+MA 5L+6L Guide book+北欧4L(DK+NO+SE+FI) 黑白说明书+MA 8L Slime Ba
g+北欧slime 黑白说明书+1*最新版WEEE带电说明书
Mix #7149（2asst)+#7150（2asst)=4ASST; even ratio
7149（EAN：4894680019928）：MA 最新版 1L+23L UPC 彩盒+1* EAN 贴纸+MA 5L 说明书+北欧4L（DK+NO+SE+FI）黑白说明书+1*最新版WEEE不带电走货说明书
7150（EAN：4894680019836：）MA 最新版 1L+23L UPC 彩盒+1* EAN 贴纸+MA 5L 说明书+北欧4L（DK+NO+SE+FI）黑白说明书+1*最新版WEEE不带电走货说明书
71126：MA 最新版 3L+23L EAN 彩盒+MA 5L+9L 说明书+北欧3L(NO+SE+FI) 黑白说明书+1*最新版WEEE不带电走货说明书
71152：MA 最新版 3L+23L EAN 彩盒+MA 5L+9L 说明书+北欧4L(DK+NO+SE+FI) 黑白说明书+1*最新版WEEE不带电走货说明书
Remark: 1.北欧内销单，需要通过ZURU 验货结果后才能出货 (工厂需要主动提前同ZURU QC预约验货避免延期出货造成不必要麻烦)；
 2. 产品如含有化学品，需要无硼无香，
 3.包装不能含有PVC，使用PET
 4. date code: 外箱日期码要等于或者晚于产品日期码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2023-1542，并需要加1张WEEE 电池说明书
9.ratio 同MA
10.所有电子产品身上需要加字唛(与包装上的法国地址一致），为ZURU FRANCE 地址 (如无电子产品，或者产品布标有此地址，可忽略此信息)
ZURU FRANCE   33 rue Paul Meurice 75020 Paris, France.；
11.包装上需要有ZURU DANMARK 地址：
Zuru Denmark ApS
Oslo Plads 2, 2100 K benhavn  , Denmark</t>
  </si>
  <si>
    <t>Faye Lei,Amy Xiao</t>
  </si>
  <si>
    <t>4500201701-30</t>
  </si>
  <si>
    <t>日期码格式：ZURU INC(BVI) 标准格式                  日期：按实际生产日期
Packaging Info: 9543GQ1：E 版 1L MA 收缩膜+进口商贴纸（翻4500119045）；斯洛文尼亚语客版说明书（翻4500119045）+ D 版 29L不带电池走货通用WEEE说明书
9565GQ1：B 版1L MA 收缩膜+进口商贴纸（翻4500186877）；B 版6L MA 收藏指南+含斯洛文尼亚语言的黑白说明书书纸（翻4500186877）+B 版3L MA PDQ+D 版29L
   不带电池走货WEEE通用说明书
9561：B 版 1L MA 收缩膜+进口商贴纸（翻4500164331）;斯洛文尼亚语言客版收藏指南（翻4500164331）+ 斯洛文尼亚语言客版guide book+ D版 29L带电池走货通用WEEE说明书
9574：A 版 1L MA 彩盒+进口商贴纸；A 版 5L MA 收藏指南+D 版29L  不带电池走货WEEE通用说明书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</si>
  <si>
    <t>1042268863</t>
  </si>
  <si>
    <t>4500197580-10</t>
  </si>
  <si>
    <t>4500196923-20</t>
  </si>
  <si>
    <t>日期码格式：ZURU INC(BVI) 标准格式 日期：按实际生产日期
Packaging Info: 1. 92119: 最新MA 3L EAN收缩膜+最新MA 5L收藏指南+最新MA 布标+一张意大利环保标贴纸（翻4500164781）
2. 9561: 最新MA5L EAN收缩膜+最新MA5L+6L说明书+最新MA 5L收藏指南+一张意大利环保贴纸,翻4500164781
3. 9565: 最新MA 3L EAN收缩膜+最新MA 6L收藏指南+最新MA PDQ+一张意大利环保标贴纸
4. 77673TQ1:最新MA 3L EAN收缩膜+最新MA 5L收藏指南+最新MA 23L说明书+最新MA纸袋+最新MA 3L PDQ+一张警语贴纸（含意大利警语和意大利环保标），（翻4500
164781）
5. 77711GQ1:最新MA 3L EAN收缩膜+最新MA 5L收藏指南+最新MA 23L说明书+最新MA 5L creative+最新MA纸袋+最新MA 3L PDQ+一张意大利环保贴纸（翻4500164781
）
6. 92146: 最新MA 3L EAN收缩膜+最新MA 3L收藏指南+最新MA PDQ+一张意大利环保标贴纸
7. 77794: 最新MA 3L EAN tray+最新MA 23L说明书+最新MA PDQ一张意大利环保标+最新MA 23L 62115警语
8. 77772: 最新MA 3L EAN收缩膜+最新MA 23L说明书+最新MA 5L收藏指南+最新MA PDQ一张意大利环保标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
5. 所有带电池的产品请基于带/不带电池出货自行订购 "WEEE说明书欧洲EN+29L-D版"</t>
  </si>
  <si>
    <t>1042268840</t>
  </si>
  <si>
    <t>4500197582-10</t>
  </si>
  <si>
    <t>4500207013-50</t>
  </si>
  <si>
    <t>一张希腊警语贴纸（翻4500166058）+一张黑白说明书纸（含希腊语
收藏指南+说明书+希腊weee说明），翻4500186145</t>
  </si>
  <si>
    <t>日期码格式：ZURU INC(BVI) 标准格式                  日期：按实际生产日期
Packaging Info: 1. 15788：最新MA 5L彩盒+一张希腊警语贴纸（含进口商信息+EAN条码）
 2. 15758：最新MA 5L吊卡+一张希腊警语贴纸（含进口商信息）+一张EAN条码贴纸
 3. 9549：最新MA 5L EAN收缩膜+最新MA 5L 收藏指南+最新MA 5L说明书+最新MA 5L包装+一张希腊警语贴纸+一张黑白说明书纸（含希腊语收藏指南+说明书+weee说
明），都翻4500186156
 4. 9548：最新MA 5L EAN彩盒+最新MA 5L说明书+一张进口商贴纸(翻4500133441)+一张希腊语说明书纸（含英/希weee说明）
 5. 9561：最新MA 5L EAN 收缩膜+最新MA 5L收藏指南+最新MA 5L guide book+最新MA 5L包装+一张希腊警语贴纸（翻4500166058）+一张黑白说明书纸（含希腊语
收藏指南+说明书+希腊weee说明），翻4500186145
 6. 71126：最新MA 3L EAN彩盒+最新MA 5L说明书+一张希腊警语贴纸（含进口商信息）+一张希腊语说明书纸（含英/希weee说明）
 7. 92149：客版底托+一张进口商贴纸（含EAN条码）
92119：最新MA 3L EAN收缩膜+最新MA 5L bags+最新MA 5L收藏指南+一张胶袋警语贴纸+一张空白贴纸（覆盖条码）
92120：最新MA 3L EAN收缩膜+最新MA 5L bags+最新MA 5L收藏指南+一张胶袋警语贴纸+一张空白贴纸（覆盖条码）
92129：最新MA 3L EAN收缩膜+最新MA 5L bags+最新MA 5L收藏指南+一张胶袋警语贴纸+一张空白贴纸（覆盖条码）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欧洲通用说明书EN+29L-D版"说明书纸</t>
  </si>
  <si>
    <t>1042268848</t>
  </si>
  <si>
    <t>4500197581-10</t>
  </si>
  <si>
    <t>日期码格式：784443-05-26 日期：
Packaging Info: 1.
#9561: MA 1L UPC 版本包装，产品UPC#193052078902, 外箱条码#10193052078909 ; 3PCS LR44 BATTERIES(INCLUDED)
#9574: MA 1L UPC 版本包装，产品UPC#193052098436, 外箱条码#10193052098433 ; 2pcs baby capybara: 3pcs baby capybara= 5:1; 3PCS AAA BATTERIES(NOT I
NCLUDED)
#71137: MA 1L UPC 版本包装+UPC贴纸，产品UPC#193052109385, 外箱条码#10193052109382; 2PCS AAA BATTERIES(NOT INCLUDED);
2. 产品、包装和外箱上要印客版日期码：784443-05-26.
3. 需要加价格贴纸，贴纸材质为可剥离贴纸。
9561 零售价格： $34.99
9574 零售价格： $39.99
71137 零售价格： $14.99.
Remark: 4. ZURU QC验货即可</t>
  </si>
  <si>
    <t>1042268372</t>
  </si>
  <si>
    <t>4500197579-10</t>
  </si>
  <si>
    <t>1346748</t>
  </si>
  <si>
    <t>4500201727-40</t>
  </si>
  <si>
    <t>客户贴纸(含PL/PT/SI警语/LEC#+客户产品条码+指定日期码:1346737-26)+客户贴纸(含PL/PT/SI警语/LEC#+客户产品条码+指定日期码:1346737-26)+ 额外黑白指导书 (含PL/PT/SI语言）+ WEEE 带电池出货最新版+客人指定型号干燥器</t>
  </si>
  <si>
    <t>日期码格式：1346737-26</t>
  </si>
  <si>
    <t>日期码格式：1346737-26 日期：
Packaging Info: 
9561-S001: MA5L+6L B版EAN彩卡+客户贴纸(含PT/PL/SI语言+客人指定条码+客人指定日期码1346737-26)+MA5L收藏指南+MA5L指导书+额外客版黑白收藏指南/指导
书书纸(含PT/PL/SI语言)+MA Slime 袋子+ SLIME 额外贴纸(PL/SI语言)+WEEE带电池出货最新版+客人指定干燥剂
Remark: 1.预计6/24第三方验货+抽板测试，71126/71172 每款抽板10-12套左右测试，请多备料；
2.交期前两周前准备好2套大货样给SIPLEC HK OFFICE / 实验室签板；
3.指定日期码1346737-26
4.需在checkpoints上采购外箱贴纸, 跟单会通过邮件发送采购指引；.
5. #71152/71126/71137/9561/71172/9296/9574/77794UQ1/77858/77673TQ1 带电产品每箱放3包透明颗粒状干燥剂(每包约5g)，包干燥剂的袋子要有"SILICA GEL -
DO NOT EAT - DESSICANT - THROW AWAY " 字样；
6. 包装禁止使用PVC塑料；
7. 此票出法国，需符合EU标准及微塑料法规，包装需含法国回收logo；</t>
  </si>
  <si>
    <t>4500201774</t>
  </si>
  <si>
    <t>404JG01611</t>
  </si>
  <si>
    <t>4500201774-50</t>
  </si>
  <si>
    <t>6/30第三方</t>
  </si>
  <si>
    <t>日期码格式：1346737-26 日期：
Packaging Info:
9561-S001: MA5L+6L B版EAN彩卡+客户贴纸(含PT/PL/SI语言+客人指定条码+客人指定日期码1346737-26)+MA5L收藏指南+MA5L指导书+额外客版黑白收藏指南/指导
书书纸(含PT/PL/SI语言)+MA Slime 袋子+ SLIME 额外贴纸(PL/SI语言)+WEEE带电池出货最新版+客人指定干燥剂
9561-S001: MA5L+6L B版EAN彩卡+客户贴纸(含PT/PL/SI语言+客人指定条码+客人指定日期码1346737-26)+MA5L收藏指南+MA5L指导书+额外客版黑白收藏指南/指导
书书纸(含PT/PL/SI语言)+MA Slime 袋子+ SLIME 额外贴纸(PL/SI语言)+WEEE带电池出货最新版+客人指定干燥剂
Remark: 1.预计6/24第三方验货+抽板测试，71126/71172 需每款抽板10-12套左右测试，请多备料；
2.交期前两周前准备好2套大货样给SIPLEC HK OFFICE / 实验室
3.指定日期码1346737-26
4.需在checkpoints上采购外箱贴纸, 跟单会通过邮件发送采购指引；.
5. #71152/71126/71137/9561/71172/9296/9574/9574/77858/77673TQ1 - 带电产品每箱放3包透明颗粒状干燥剂(每包约5g)，包干燥剂的袋子要有"SILICA GEL - D
O NOT EAT - DESSICANT - THROW AWAY " 字样；
6. 包装禁止使用PVC塑料；
7. 此票出法国，需符合EU标准及微塑料法规，包装需含法国回收logo；</t>
  </si>
  <si>
    <t>GENERAL TRADE S.P.A.</t>
  </si>
  <si>
    <t>4500207927</t>
  </si>
  <si>
    <t>618V</t>
  </si>
  <si>
    <t>4500207927-30</t>
  </si>
  <si>
    <t>进口商贴纸+WEEE29L欧洲通用电池回收说明书</t>
  </si>
  <si>
    <t>日期码格式：ZURU INC(BVI) 标准格式                  日期：按实际生产日期
Packaging Info: 9561EC: 最新MA 5L+6L EAN收缩膜 + MA 5L+6L 收藏指南/收藏书 + MA 5L+6L 说明收+ MA 8L bag + 进口商贴纸
92104TQ1:最新MA3L（9Lwarning）EAN收缩膜+最新MA5L (23L warning)收藏指南+最新MAPDQ+最新MA5L胶袋+最新MA贴纸/布标+进口商贴纸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</si>
  <si>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4500207941</t>
  </si>
  <si>
    <t>619/V</t>
  </si>
  <si>
    <t>4500207941-40</t>
  </si>
  <si>
    <t>日期码格式：ZURU INC(BVI) 标准格式                  日期：按实际生产日期
Packaging Info: 9561EC: 最新MA 5L+6L EAN收缩膜 + MA 5L+6L 收藏指南/收藏书 + MA 5L+6L 说明收+ MA 8L bag + 进口商贴纸
92104TQ1:最新MA3L（9Lwarning）EAN收缩膜+最新MA5L (23L warning)收藏指南+最新MAPDQ+最新MA5L胶袋+最新MA贴纸/布标+进口商贴纸
71152:最新MA 3L EAN（23L warning）彩盒+最新MA 5L说明书+进口商贴纸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</si>
  <si>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AGRUSTI &amp; C. S.R.L.</t>
  </si>
  <si>
    <t>4500207790</t>
  </si>
  <si>
    <t>4500207790-70</t>
  </si>
  <si>
    <t>日期码格式：ZURU INC(BVI) 标准格式                  日期：按实际生产日期
Packaging Info:
9561: A版 5L EAN收缩膜+5L+6L说明书+ 5L+6L收藏指南+5L袋子+进口商贴纸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</si>
  <si>
    <t>4500205055</t>
  </si>
  <si>
    <t>680746</t>
  </si>
  <si>
    <t>4500205055-10</t>
  </si>
  <si>
    <t>UPC贴纸193052078902。UPC贴纸翻单4500170899</t>
  </si>
  <si>
    <t>日期码格式：  标准格式                  日期：按实际生产日期
Packaging Info: 9561 MA 5L EAN+UPC贴纸193052078902。UPC贴纸翻单4500170899
Remark: 出加拿大
Zuru验货. 日期跟踪码：产品外包装及产品本身都必须有日期跟踪码，ZURU标准格式日期码</t>
  </si>
  <si>
    <t>Katrina Xie</t>
  </si>
  <si>
    <t>4500206245</t>
  </si>
  <si>
    <t>0044353064</t>
  </si>
  <si>
    <t>4500206245-30</t>
  </si>
  <si>
    <t>日期码格式：ZURU INC(BVI) 标准格式                  日期：按实际生产日期
Packaging Info: 1、包装方式: #92146TQ4: MA UPC优先1L最新版+客版1FACING 3PCS/PDQ，出口美国
其他items: MA UPC优先1L最新版，出口美国
Remark: 2、无测试无验货要求
 3、纸箱4面印ZURU LOGO + 箱唛
 4、日期码请按ZURU标准版执行
 5、ZURU OQC验货</t>
  </si>
  <si>
    <t>4500202591</t>
  </si>
  <si>
    <t>4500202591-50</t>
  </si>
  <si>
    <t>进口商贴纸 (含G Mark, QR code, 阿拉伯警语)(贴纸翻单4500162345); 贴纸上的QR code需微信可扫，扫描结果为74664; UPC条码显示19305207
8902; 产品年龄3+; MA 收藏指南+贴纸(贴纸翻单4500162345);</t>
  </si>
  <si>
    <t>日期码格式：ZURU INC(BVI) 标准格式 日期：按实际生产日期
Packaging Info: 出QATAR, 包装不能有希伯来语，带Slime（口水胶)的产品需寄2套MA样板到SZ办公室， 急需寄出给客户测试。
所有RBC的产品（内外）包装不能有彩虹。
77803GQ2/77803SK1:MA 1L PKG, 收缩膜(加UPC贴纸+进口商贴纸) ， 客版PDQ跟回77782GQ1-S001-INT（翻单号4500161302）+客版收藏指南（客版包装翻单450016
2410）; PDQ和展示架+进口商贴纸， 贴纸AW翻单4500189510。
客人箱唛排版，印4面，条码内容193052092403
77843GQ2:MA 1L PKG+进口商贴纸 (含G Mark, QR code, 阿拉伯警语); 贴纸上的QR code需微信可扫; 扫描结果另外通知； UPC条码显示193052099105；贴纸AW翻单
4500202382。
客人箱唛排版，印4面，条码内容193052099105
77858:MA 1L PKG+进口商贴纸 (含G Mark, QR code, 阿拉伯警语); 贴纸上的QR code需微信可扫; 扫描结果另外通知； UPC条码显示193052100238；贴纸AW翻单450
0202382。
客人箱唛排版，印4面，条码内容193052100238
9561： MA 收缩膜+进口商贴纸 (含G Mark, QR code, 阿拉伯警语)(贴纸翻单4500162345); 贴纸上的QR code需微信可扫，扫描结果为74664; UPC条码显示19305207
8902; 产品年龄3+; MA 收藏指南+贴纸(贴纸翻单4500162345);
客人箱唛排版，印4面，条码内容193052078902；
返工消耗4500189510的库存，需将WEEE(含希伯来语）的说明书去除。
9574:MA 1L PKG+进口商贴纸 (含G Mark, QR code, 阿拉伯警语); 贴纸上的QR code需微信可扫; 扫描结果另外通知； UPC条码显示193052098436；贴纸AW翻单4500
202382。
客人箱唛排版，印4面，条码内容193052098436
92105: 客版包装(含G Mark, QR code, 阿拉伯警语); 贴纸上的QR code需微信可扫，扫描结果另外通知; UPC条码显示193052064165；客版收藏指南/客版贴纸/客
版证明卡， MA 胶袋。 全部AW翻单4500202382。
客人箱唛排版，印4面，条码内容193052064165
92119:客版收缩膜 (含G Mark, QR code, 阿拉伯警语); 贴纸上的QR code需微信可扫; UPC条码显示193052078391; 客版收藏指南; MA 口水胶袋+贴纸；产品年龄3
+；AW全部翻单4500189525
客人箱唛排版，印4面，条码内容193052078391；
92119-S001: 7 Assortment, Polar bear: Penguin: Walrus: Mammoth: Owl: Seal: Snow man=10:10:10:10:10:8:2. Snow man is the rare item.
92125：1. 客版收缩膜 (含G Mark, QR code, 阿拉伯警语); 贴纸上的QR code需微信可扫，扫描结果另外通知; UPC条码显示193052083951; 客版收藏指南；客版
镭射贴纸；客版出生证明卡片；MA 口水胶袋/罐子+logo贴纸；产品年龄3+；AW全部翻单4500189525
2. 6 Assortments,siamese cat:pink-white cat:purple cat:black cat:brown-white cat:orange cat=1:1:1:1:1:1, no rare;
3.客人箱唛排版，印4面，条码内容193052083951；
92146TQ1：客版收缩膜 (含G Mark, QR code, 阿拉伯警语); 贴纸上的QR code需微信可扫; 扫描结果另外通知； UPC条码显示193052100375；客版PDQ, 客版收藏
指南，其他配件包装为MA。全部AW翻单4500202382。
客人箱唛排版，印4面，条码内容1193052100375.
92147：客版收缩膜 (含G Mark, QR code, 阿拉伯警语); 贴纸上的QR code需微信可扫; 扫描结果另外通知； UPC条码显示193052100382；客版收藏指南，其他配件
等包装用MA. 全部AW翻单4500202382。
客人箱唛排版，印4面，条码内容193052100382.
9283：客版收缩膜(含G Mark, QR code, 阿拉伯警语); 贴纸上的QR code需微信可扫; UPC条码显示193052050106; 客版收藏指南;客版卡片；客版地图指南；客版镭
射贴纸；MA 口水胶袋+贴纸；产品年龄3+；AW全部翻单4500189525
客人箱唛排版，印4面，条码内容193052050106；
9283-S001: Kitten:Bunny:Puppy:Cow:Elephant:Flamingo=1:1:1:1:1:1;
9296：客版收缩膜(含G Mark, QR code, 阿拉伯警语); 贴纸上的QR code需微信可扫; 扫描结果另外通知； UPC条码显示193052057129；客版收藏指南，其他配件为
MA。全部AW翻单4500202382。
客人箱唛排版，印4面，条码内容193052057129.
71172：MA PKG+进口商贴纸 (含G Mark, QR code, 阿拉伯警语); 贴纸上的QR code需微信可扫; 扫描结果另外通知； UPC条码显示193052098443；AW翻单450020238
2。
客人箱唛排版，印4面，条码内容193052098443.
Remark:
Order</t>
  </si>
  <si>
    <r>
      <rPr>
        <sz val="11"/>
        <color rgb="FF0000FF"/>
        <rFont val="Arial"/>
        <charset val="0"/>
      </rPr>
      <t xml:space="preserve">  </t>
    </r>
    <r>
      <rPr>
        <sz val="12"/>
        <color rgb="FF0000FF"/>
        <rFont val="宋体"/>
        <charset val="134"/>
      </rPr>
      <t>ZMPO260630</t>
    </r>
  </si>
  <si>
    <r>
      <rPr>
        <sz val="11"/>
        <color rgb="FF0000FF"/>
        <rFont val="Arial"/>
        <charset val="0"/>
      </rPr>
      <t xml:space="preserve">   </t>
    </r>
    <r>
      <rPr>
        <sz val="12"/>
        <color rgb="FF0000FF"/>
        <rFont val="宋体"/>
        <charset val="134"/>
      </rPr>
      <t>ZMPO260630-20</t>
    </r>
  </si>
  <si>
    <r>
      <rPr>
        <sz val="11"/>
        <color rgb="FF0000FF"/>
        <rFont val="宋体"/>
        <charset val="134"/>
      </rPr>
      <t>Remark;</t>
    </r>
    <r>
      <rPr>
        <sz val="11"/>
        <color rgb="FF0000FF"/>
        <rFont val="汉仪书宋二KW"/>
        <charset val="134"/>
      </rPr>
      <t>大货最新版本</t>
    </r>
    <r>
      <rPr>
        <sz val="11"/>
        <color rgb="FF0000FF"/>
        <rFont val="Arial"/>
        <charset val="134"/>
      </rPr>
      <t>/</t>
    </r>
    <r>
      <rPr>
        <sz val="11"/>
        <color rgb="FF0000FF"/>
        <rFont val="汉仪书宋二KW"/>
        <charset val="134"/>
      </rPr>
      <t>大货标准箱装箱</t>
    </r>
    <r>
      <rPr>
        <sz val="11"/>
        <color rgb="FF0000FF"/>
        <rFont val="Arial"/>
        <charset val="134"/>
      </rPr>
      <t>/</t>
    </r>
    <r>
      <rPr>
        <sz val="11"/>
        <color rgb="FF0000FF"/>
        <rFont val="汉仪书宋二KW"/>
        <charset val="134"/>
      </rPr>
      <t>箱唛参照邮件附件备注：收到样品订单后尽快安排</t>
    </r>
    <r>
      <rPr>
        <sz val="11"/>
        <color rgb="FF0000FF"/>
        <rFont val="Arial"/>
        <charset val="134"/>
      </rPr>
      <t xml:space="preserve"> </t>
    </r>
    <r>
      <rPr>
        <sz val="11"/>
        <color rgb="FF0000FF"/>
        <rFont val="汉仪书宋二KW"/>
        <charset val="134"/>
      </rPr>
      <t>，注意样板品质质量要求要高于大货品质要求</t>
    </r>
    <r>
      <rPr>
        <sz val="11"/>
        <color rgb="FF0000FF"/>
        <rFont val="Arial"/>
        <charset val="134"/>
      </rPr>
      <t xml:space="preserve"> </t>
    </r>
    <r>
      <rPr>
        <sz val="11"/>
        <color rgb="FF0000FF"/>
        <rFont val="汉仪书宋二KW"/>
        <charset val="134"/>
      </rPr>
      <t>，送货时必须要附带送货单</t>
    </r>
    <r>
      <rPr>
        <sz val="11"/>
        <color rgb="FF0000FF"/>
        <rFont val="Arial"/>
        <charset val="134"/>
      </rPr>
      <t>(</t>
    </r>
    <r>
      <rPr>
        <sz val="11"/>
        <color rgb="FF0000FF"/>
        <rFont val="汉仪书宋二KW"/>
        <charset val="134"/>
      </rPr>
      <t>没有送货单和</t>
    </r>
    <r>
      <rPr>
        <sz val="11"/>
        <color rgb="FF0000FF"/>
        <rFont val="Arial"/>
        <charset val="134"/>
      </rPr>
      <t>QC</t>
    </r>
    <r>
      <rPr>
        <sz val="11"/>
        <color rgb="FF0000FF"/>
        <rFont val="汉仪书宋二KW"/>
        <charset val="134"/>
      </rPr>
      <t>检验合格报告的仓库一律拒绝收货</t>
    </r>
    <r>
      <rPr>
        <sz val="11"/>
        <color rgb="FF0000FF"/>
        <rFont val="Arial"/>
        <charset val="134"/>
      </rPr>
      <t>)</t>
    </r>
    <r>
      <rPr>
        <sz val="11"/>
        <color rgb="FF0000FF"/>
        <rFont val="汉仪书宋二KW"/>
        <charset val="134"/>
      </rPr>
      <t>，请知悉，谢谢！</t>
    </r>
  </si>
  <si>
    <r>
      <rPr>
        <sz val="11"/>
        <color rgb="FF0000FF"/>
        <rFont val="Arial"/>
        <charset val="0"/>
      </rPr>
      <t>Angus</t>
    </r>
    <r>
      <rPr>
        <sz val="10"/>
        <color rgb="FF0000FF"/>
        <rFont val="等线"/>
        <charset val="134"/>
      </rPr>
      <t xml:space="preserve"> </t>
    </r>
  </si>
  <si>
    <t>DIRK ROSSMANN GMBH</t>
  </si>
  <si>
    <t>4500204869-10</t>
  </si>
  <si>
    <t>Top 10 logo贴纸(翻单#4500167869)</t>
  </si>
  <si>
    <t>日期码格式：ZURU INC(BVI) 标准格式                  日期：按实际生产日期
Packaging Info: 9561: 最新MA 5L+6L警语EAN收缩膜/说明书/Guide book+8L Slime袋子+欧洲通用29L WEEE说明书(带电池)+Top 10 logo贴纸(翻单#4500167869)
9574: 最新MA 1L+23L警语UPC彩盒+德语Callout/EAN贴纸+MA 7L B版说明书+欧洲通用29L WEEE说明书(不带电池)
77794: 最新MA 1L UPC彩盒+EAN 条码贴纸+德语callout警语贴纸+MA23L 玩法说明书/锂电池说明书/警语说明书+欧洲通用29L WEEE说明书(带电池)
7150: 客版EAN彩盒+客版说明书(含WEEE)+1张ZURU法国地址产品贴纸(所有资料翻单#4500195256)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</si>
  <si>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t>4500203501</t>
  </si>
  <si>
    <t>60297408</t>
  </si>
  <si>
    <t>4500203501-10</t>
  </si>
  <si>
    <t>日期码格式：ZURU INC(BVI) 标准格式 日期：按实际生产日期
Packaging Info: 1.ZURU MA UPC 最新版本包装 + 客供价格贴纸，出口美国 , 优先1L，可接受多语 。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</si>
  <si>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ZURU  ITALY  SRL</t>
  </si>
  <si>
    <t>4500208285</t>
  </si>
  <si>
    <t>5200010135</t>
  </si>
  <si>
    <t>4500208285-10</t>
  </si>
  <si>
    <t>日期码格式：ZURU  INC(BVI)  标准格式                                    日期：按实际生产日期
Packaging Info: 9561:  最新MA  5L  EAN收缩膜+最新MA5L说明书+最新MA  5L收藏指南+多语警语折叠贴纸（含包装缺失的法/意/西环保标）
Remark: 1.意大利国家内销单，需要通过ZURU  验货结果后才能出货  (工厂需要主动提前同ZURU  QC预约验货避免延期出货造成不必要麻烦)；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Date  code:  外箱/产品/包装尽量保持一致，完货后提供date  code  信息以便我们保存记录做批次管理；若MA物料因提前备料导致和外箱日期码不一致时，可以接
受出货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  意大利订单包装彩卡请确保含法规要求的环保回收logo。
   7.  所有带电池的产品请基于带/不带电池出货自行订购  "WEEE说明书欧洲EN+29L-D版"，有旧版库存可以先消耗旧版，但注意整单需要维持同一版本（都是旧版或都
是新版）
   8.  MTS所有订单，SMASHERS  或含Slime产品，所有化合物使用无硼或低硼版本出；     如有香味产品，统一出NS版本；BOB系列要符合欧洲要求不含亚硝酸版本;  XShot
Hyper系列，统一出EN71版本；Slime  Mart统一用EUR版本的包装。
   9.  电池产品请确保使用新说明书以及新标识的电池以符合最新(EU)  2023/1542法规    （增加制造商信息，电池种类，制造商地址，电池重量，化学组成， 可用的灭
火器，浓度重量占比&gt;0. 1%的关键原材料，二维码），如果电池不含这些信息，也需要确保电池说明书含这些信息。</t>
  </si>
  <si>
    <t>Christine  He</t>
  </si>
  <si>
    <t>02429041/1</t>
  </si>
  <si>
    <t>4500195607-60</t>
  </si>
  <si>
    <t>02429042/1</t>
  </si>
  <si>
    <t>4500195607-70</t>
  </si>
  <si>
    <t>KAUFLAND DIENSTLEISTUNG GMBH AND CO</t>
  </si>
  <si>
    <t>4500206949-10</t>
  </si>
  <si>
    <t>多语折叠警语贴纸+Top 10 logo贴纸(翻单#4500167869)+5L+6L警语说明书/Guide book+8L Slime袋子+欧洲通用29L WEEE说明书
(带电池)</t>
  </si>
  <si>
    <t>日期码格式：ZURU INC(BVI) 标准格式                  日期：按实际生产日期
Packaging Info: 9561: 最新MA 5L+6L警语EAN收缩膜+多语折叠警语贴纸+Top 10 logo贴纸(翻单#4500167869)+5L+6L警语说明书/Guide book+8L Slime袋子+欧洲通用29L WEEE说明书
(带电池)
92125: 最新MA 3L+23L警语EAN包装+多语折叠警语贴纸+5L+23L警语收藏指南+23L配件袋+5L+10L警语袋子+MA 3L警语吊牌
92104TQ1: 最新MA PDQ+3L+9L警语EAN包装+多语折叠警语贴纸(翻单#4500169190)+5L 收藏指南/Polybag
Remark: 1. 出口欧洲，微塑料需符合法规；
2.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3. 所有出往GAS市场(德国/奥地利/瑞士)的电子产品需增加一张欧洲通用WEEE声明说明书，区分带电池和不带电池版本, 如已做客版说明书可忽略此要求。
 4. 所有出往GAS市场(德国/奥地利/瑞士)订单，化学品需无堋无香版本。
 5. 请按时出货，推期会有罚款。
 6. 大货样品两套，请多备料。</t>
  </si>
  <si>
    <t>9561-S004-5L</t>
  </si>
  <si>
    <t>4500208194</t>
  </si>
  <si>
    <t>700-69882</t>
  </si>
  <si>
    <t>4500208194-10</t>
  </si>
  <si>
    <t>日期码格式：ZURU INC(BVI) 标准格式                  日期：按实际生产日期
Packaging Info: 包装方式: #92146TQ4: MA UPC优先1L最新版+客版1FACING 3PCS/PDQ(PDQ翻单PO#4500206245)，出口美国
其他items: MA UPC优先1L最新版，出口美国
Remark: 2、无测试无验货要求
 3、纸箱4面印ZURU LOGO + 箱唛
 4、日期码请按ZURU标准版执行即可
 5、ZURU QC验货</t>
  </si>
  <si>
    <t>700-69855</t>
  </si>
  <si>
    <t>4500208194-80</t>
  </si>
  <si>
    <t>500-15449</t>
  </si>
  <si>
    <t>4500208194-150</t>
  </si>
  <si>
    <t>4500208841</t>
  </si>
  <si>
    <t>45204680</t>
  </si>
  <si>
    <t>4500208841-570</t>
  </si>
  <si>
    <t>日期码格式：  标准格式                  日期：按实际生产日期
Packaging Info: 
9561 MA 5L EAN+UPC贴纸193052078902。UPC贴纸翻单4500170899
Remark: 出加拿大
有客供价格贴
每行对应不同的客户PO，唛头要一一对应，  放唛头时跟单会提供清单
Zuru验货. 日期跟踪码：产品外包装及产品本身都必须有日期跟踪码，ZURU标准格式
日期码</t>
  </si>
  <si>
    <t>KATRINA XIE</t>
  </si>
  <si>
    <t>4500208840</t>
  </si>
  <si>
    <t>40060315</t>
  </si>
  <si>
    <t>4500208840-220</t>
  </si>
  <si>
    <t>40060551</t>
  </si>
  <si>
    <t>4500208840-280</t>
  </si>
  <si>
    <t>日期码格式：  标准格式                  日期：按实际生产日期
Packaging Info:
9561 MA 5L EAN+UPC贴纸193052078902。UPC贴纸翻单4500170899
Remark: 出加拿大
有客供价格贴
每行对应不同的客户PO，唛头要一一对应，  放唛头时跟单会提供清单
Zuru验货. 日期跟踪码：产品外包装及产品本身都必须有日期跟踪码，ZURU标准格式
日期码</t>
  </si>
  <si>
    <t>1042268353</t>
  </si>
  <si>
    <t>4500197583-10</t>
  </si>
  <si>
    <t>日期码格式：784443-05-26 日期：
Packaging Info: 1.
#9561: MA 1L UPC 版本包装，产品UPC#193052078902, 外箱条码#10193052078909 ; 3PCS LR44 BATTERIES(INCLUDED)
2. 产品、包装和外箱上要印客版日期码：784443-05-26.
3. 需要加价格贴纸，贴纸材质为可剥离贴纸。
9561 零售价格： $34.99
Remark: 4. ZURU QC验货即可</t>
  </si>
  <si>
    <t>LLC  SALUS</t>
  </si>
  <si>
    <t>4500206895-140</t>
  </si>
  <si>
    <t>日期码格式：ZURU INC(BVI) 标准格式 日期：按实际生产日期
Packaging Info: MA UPC 包装+进口商贴纸+QR code (一物一码)+MA PDQ(如有）
配比：标准配比
包装上年龄需与进口商贴纸上的一致，若不一致需加上相对应的年龄贴纸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</si>
  <si>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  Zhang</t>
  </si>
  <si>
    <t>4500206895</t>
  </si>
  <si>
    <t>4500206895-420</t>
  </si>
  <si>
    <t>4500198544-130</t>
  </si>
  <si>
    <t>UPC贴纸+保证书+箱唛，3张不同进口商贴纸分别贴到产品/包装/说明书，保证书翻单PO4500180866</t>
  </si>
  <si>
    <t>日期码格式：LOTDGYYYYMMDD 日期：按实际生产日期
Packaging Info: 11. 9561: MA 5L EAN收缩膜+UPC贴纸+MA多语收藏指南 +进口商贴纸+保证书+箱唛，产品/包装/收藏指南上各贴一张进口商贴纸，只有保证书翻单PO4500169652，其
 他贴纸请等我们重新提供
 Remark: 1. 客版日期码要求：LOT+ZURU标准日期码格式。东莞生产的格式：LOTDGYYYYMMDD, DG是东莞拼音首字母，YYYYMMDD是实际的年月日，例如(LOTDG20240920)
 2. 此单有第三方监柜，至少多备一套完整的物料用于监柜，请多备料。
 3. WM墨西哥防霉的新要求:货物必须在出货主箱和集装箱中按要求放置干燥剂，干燥剂指定品牌干霸SUPERDRY
 9298TQ1/92104/77673：每箱需放置4包干燥剂，每包重2-3g
77711GQ2/9296/9561：每箱需放置6包干燥剂，每包重2-3g
 9283/9548：每箱需放置10包干燥剂，每包重2-3g
 92107/9258/92125/92106：每箱需放置14包干燥剂，每包重2-3g
 4. 92107： 4 Assortment Ratio (Ladybug: Giraffe: Butterfly: Elephant)=1:1:1:1
 9298TQ1: 7 assortment (6 common + 1 rare)=CORGI:SHEPHERD:POODLE:DALMATIAN:SCHNAUZER:BROWN DALNATIAN:HOUND DOG=9：10：10：5：12：7：7
 92104：MUNCHKIN(RARE): HIMALAYAN: PERSIAN: MAINE COON: RAGDOLL: RAGAMUFFIN: NORWEGIAN FOREST CAT = 2: 8: 10: 10: 10: 10: 10
 9296: cow:monkey:panda:zebra:axolotl;chiken:=1:1:1:1:1:1;
 9283: Kitten:Bunny:Puppy:Cow:Elephant:Flamingo=1:1:1:1:1:1;
 9258: Unicorn/Lion/Bunny/Flamingo/Elephant/Kitten=3：2：2：2：4：1
 92125 ：6 Assortments,siamese cat:pink-white cat:purple cat:black cat:brown-white cat:orange cat=1:1:1:1:1:1, no rare.
 77673：3PCS AG13 BATTERIES(INCLUDED)
 92106：92106A RHINO:92106D KOALA:92106B ELEPHANT=1:1:1
 9561: 3pcs LR44 Batteries(Include)
 9548: 3pcs AAA batteries(not included)
 如走柜货等loading plan 确认后再通知集装箱干燥剂数量
此单工厂将安排7*40HC，每个HC要放置20包干燥剂，每包干燥剂1KG</t>
  </si>
  <si>
    <t>4500207784</t>
  </si>
  <si>
    <t>1904270</t>
  </si>
  <si>
    <t>4500207784-250</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</si>
  <si>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
3.#15714-S001比例：b:d:e:g:h:k:m=1：1：1：2：1：1：5
        #15727-S001比例：d:l:m=1:1:1</t>
  </si>
  <si>
    <t>SMYK  SP  Z  O.O.</t>
  </si>
  <si>
    <t>4500207588-110</t>
  </si>
  <si>
    <t>电池产品（带电池/不带电池走货）需要添加WEEE通用说明书</t>
  </si>
  <si>
    <t>日期码格式：ZURU INC(BVI) 标准格式 日期：按实际生产日期 Tracking Code:
Packaging Info:  9561：B 版 5L MA EAN 收藏膜+进口商贴纸；客版波兰语收藏指南（翻4500172381）/客版波兰语guide book（翻4500172381）/D 版 29L 带电池走货WEEE说明书
Remark: 1、若产品有比例使用ZURU STD 比例
 2、所有item 均用MA EAN条码，若包装上的EAN 条码与PO 不一致的请告知
 baby EAN:
 3、此单出欧洲需满足EU测试标准要求，另外不能出闪粉（若产品本身不含闪粉则忽略这句话），电池产品（带电池/不带电池走货）需要添加WEEE通用说明书
 4、此单LC 货期不可延</t>
  </si>
  <si>
    <t>9561-S001-波兰</t>
  </si>
  <si>
    <t>AMAZON CA (VENDOR CENTER)</t>
  </si>
  <si>
    <t>4500206329</t>
  </si>
  <si>
    <t>548MMM3F</t>
  </si>
  <si>
    <t>4500206329-180</t>
  </si>
  <si>
    <t>日期码格式：ZURU INC(BVI) 标准格式                  日期：按实际生产日期
Packaging Info: 
#9561  MA 5L版包装入邮包盒，邮包盒图稿翻单#4500199032.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</si>
  <si>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Kelly Shen</t>
  </si>
  <si>
    <t>3JJQ2B2F</t>
  </si>
  <si>
    <t>4500206329-190</t>
  </si>
  <si>
    <r>
      <rPr>
        <sz val="11"/>
        <color rgb="FF0000FF"/>
        <rFont val="宋体"/>
        <charset val="0"/>
      </rPr>
      <t>日期码格式：</t>
    </r>
    <r>
      <rPr>
        <sz val="11"/>
        <color rgb="FF0000FF"/>
        <rFont val="Arial"/>
        <charset val="0"/>
      </rPr>
      <t xml:space="preserve">ZURU INC(BVI) </t>
    </r>
    <r>
      <rPr>
        <sz val="11"/>
        <color rgb="FF0000FF"/>
        <rFont val="宋体"/>
        <charset val="0"/>
      </rPr>
      <t>标准格式</t>
    </r>
    <r>
      <rPr>
        <sz val="11"/>
        <color rgb="FF0000FF"/>
        <rFont val="Arial"/>
        <charset val="0"/>
      </rPr>
      <t xml:space="preserve">                  </t>
    </r>
    <r>
      <rPr>
        <sz val="11"/>
        <color rgb="FF0000FF"/>
        <rFont val="宋体"/>
        <charset val="0"/>
      </rPr>
      <t>日期：按实际生产日期</t>
    </r>
    <r>
      <rPr>
        <sz val="11"/>
        <color rgb="FF0000FF"/>
        <rFont val="Arial"/>
        <charset val="0"/>
      </rPr>
      <t xml:space="preserve">
Packaging Info: 
#9561  MA 5L</t>
    </r>
    <r>
      <rPr>
        <sz val="11"/>
        <color rgb="FF0000FF"/>
        <rFont val="宋体"/>
        <charset val="0"/>
      </rPr>
      <t>版包装入邮包盒，邮包盒图稿翻单</t>
    </r>
    <r>
      <rPr>
        <sz val="11"/>
        <color rgb="FF0000FF"/>
        <rFont val="Arial"/>
        <charset val="0"/>
      </rPr>
      <t>#4500199032.
Remark: 1. Amazon FOB</t>
    </r>
    <r>
      <rPr>
        <sz val="11"/>
        <color rgb="FF0000FF"/>
        <rFont val="宋体"/>
        <charset val="0"/>
      </rPr>
      <t>订单，出口</t>
    </r>
    <r>
      <rPr>
        <sz val="11"/>
        <color rgb="FF0000FF"/>
        <rFont val="Arial"/>
        <charset val="0"/>
      </rPr>
      <t>CA</t>
    </r>
    <r>
      <rPr>
        <sz val="11"/>
        <color rgb="FF0000FF"/>
        <rFont val="宋体"/>
        <charset val="0"/>
      </rPr>
      <t>。外箱最长边不能超过</t>
    </r>
    <r>
      <rPr>
        <sz val="11"/>
        <color rgb="FF0000FF"/>
        <rFont val="Arial"/>
        <charset val="0"/>
      </rPr>
      <t xml:space="preserve">25"  </t>
    </r>
    <r>
      <rPr>
        <sz val="11"/>
        <color rgb="FF0000FF"/>
        <rFont val="宋体"/>
        <charset val="0"/>
      </rPr>
      <t>（超过了，</t>
    </r>
    <r>
      <rPr>
        <sz val="11"/>
        <color rgb="FF0000FF"/>
        <rFont val="Arial"/>
        <charset val="0"/>
      </rPr>
      <t>case pack</t>
    </r>
    <r>
      <rPr>
        <sz val="11"/>
        <color rgb="FF0000FF"/>
        <rFont val="宋体"/>
        <charset val="0"/>
      </rPr>
      <t>只能为</t>
    </r>
    <r>
      <rPr>
        <sz val="11"/>
        <color rgb="FF0000FF"/>
        <rFont val="Arial"/>
        <charset val="0"/>
      </rPr>
      <t>1</t>
    </r>
    <r>
      <rPr>
        <sz val="11"/>
        <color rgb="FF0000FF"/>
        <rFont val="宋体"/>
        <charset val="0"/>
      </rPr>
      <t>），不符合要求的大货，一律不接受。</t>
    </r>
    <r>
      <rPr>
        <sz val="11"/>
        <color rgb="FF0000FF"/>
        <rFont val="Arial"/>
        <charset val="0"/>
      </rPr>
      <t xml:space="preserve">
2. </t>
    </r>
    <r>
      <rPr>
        <sz val="11"/>
        <color rgb="FF0000FF"/>
        <rFont val="宋体"/>
        <charset val="0"/>
      </rPr>
      <t>外箱正面印</t>
    </r>
    <r>
      <rPr>
        <sz val="11"/>
        <color rgb="FF0000FF"/>
        <rFont val="Arial"/>
        <charset val="0"/>
      </rPr>
      <t>ZURU Logo + SSCC LABEL</t>
    </r>
    <r>
      <rPr>
        <sz val="11"/>
        <color rgb="FF0000FF"/>
        <rFont val="宋体"/>
        <charset val="0"/>
      </rPr>
      <t>（客供贴纸</t>
    </r>
    <r>
      <rPr>
        <sz val="11"/>
        <color rgb="FF0000FF"/>
        <rFont val="Arial"/>
        <charset val="0"/>
      </rPr>
      <t>)</t>
    </r>
    <r>
      <rPr>
        <sz val="11"/>
        <color rgb="FF0000FF"/>
        <rFont val="宋体"/>
        <charset val="0"/>
      </rPr>
      <t>，侧面印</t>
    </r>
    <r>
      <rPr>
        <sz val="11"/>
        <color rgb="FF0000FF"/>
        <rFont val="Arial"/>
        <charset val="0"/>
      </rPr>
      <t>item#</t>
    </r>
    <r>
      <rPr>
        <sz val="11"/>
        <color rgb="FF0000FF"/>
        <rFont val="宋体"/>
        <charset val="0"/>
      </rPr>
      <t>（订单上显示的</t>
    </r>
    <r>
      <rPr>
        <sz val="11"/>
        <color rgb="FF0000FF"/>
        <rFont val="Arial"/>
        <charset val="0"/>
      </rPr>
      <t>SKU#) + carton size(</t>
    </r>
    <r>
      <rPr>
        <sz val="11"/>
        <color rgb="FF0000FF"/>
        <rFont val="宋体"/>
        <charset val="0"/>
      </rPr>
      <t>以工厂实际尺寸为准，单位</t>
    </r>
    <r>
      <rPr>
        <sz val="11"/>
        <color rgb="FF0000FF"/>
        <rFont val="Arial"/>
        <charset val="0"/>
      </rPr>
      <t>: inch) + MADE IN CHINA</t>
    </r>
    <r>
      <rPr>
        <sz val="11"/>
        <color rgb="FF0000FF"/>
        <rFont val="宋体"/>
        <charset val="0"/>
      </rPr>
      <t>，</t>
    </r>
    <r>
      <rPr>
        <sz val="11"/>
        <color rgb="FF0000FF"/>
        <rFont val="Arial"/>
        <charset val="0"/>
      </rPr>
      <t xml:space="preserve">
</t>
    </r>
    <r>
      <rPr>
        <sz val="11"/>
        <color rgb="FF0000FF"/>
        <rFont val="宋体"/>
        <charset val="0"/>
      </rPr>
      <t>日期使用</t>
    </r>
    <r>
      <rPr>
        <sz val="11"/>
        <color rgb="FF0000FF"/>
        <rFont val="Arial"/>
        <charset val="0"/>
      </rPr>
      <t xml:space="preserve">ZURU </t>
    </r>
    <r>
      <rPr>
        <sz val="11"/>
        <color rgb="FF0000FF"/>
        <rFont val="宋体"/>
        <charset val="0"/>
      </rPr>
      <t>标准版本</t>
    </r>
    <r>
      <rPr>
        <sz val="11"/>
        <color rgb="FF0000FF"/>
        <rFont val="Arial"/>
        <charset val="0"/>
      </rPr>
      <t xml:space="preserve"> SSCC Label </t>
    </r>
    <r>
      <rPr>
        <sz val="11"/>
        <color rgb="FF0000FF"/>
        <rFont val="宋体"/>
        <charset val="0"/>
      </rPr>
      <t>显示的是客人自己的</t>
    </r>
    <r>
      <rPr>
        <sz val="11"/>
        <color rgb="FF0000FF"/>
        <rFont val="Arial"/>
        <charset val="0"/>
      </rPr>
      <t>item#</t>
    </r>
    <r>
      <rPr>
        <sz val="11"/>
        <color rgb="FF0000FF"/>
        <rFont val="宋体"/>
        <charset val="0"/>
      </rPr>
      <t>，</t>
    </r>
    <r>
      <rPr>
        <sz val="11"/>
        <color rgb="FF0000FF"/>
        <rFont val="Arial"/>
        <charset val="0"/>
      </rPr>
      <t xml:space="preserve">SSCC Label </t>
    </r>
    <r>
      <rPr>
        <sz val="11"/>
        <color rgb="FF0000FF"/>
        <rFont val="宋体"/>
        <charset val="0"/>
      </rPr>
      <t>贴在外箱正面的正中间，贴一面即可，跟单订购，贴纸离外箱距必须至少</t>
    </r>
    <r>
      <rPr>
        <sz val="11"/>
        <color rgb="FF0000FF"/>
        <rFont val="Arial"/>
        <charset val="0"/>
      </rPr>
      <t>3cm</t>
    </r>
    <r>
      <rPr>
        <sz val="11"/>
        <color rgb="FF0000FF"/>
        <rFont val="宋体"/>
        <charset val="0"/>
      </rPr>
      <t>，每一</t>
    </r>
    <r>
      <rPr>
        <sz val="11"/>
        <color rgb="FF0000FF"/>
        <rFont val="Arial"/>
        <charset val="0"/>
      </rPr>
      <t xml:space="preserve">
</t>
    </r>
    <r>
      <rPr>
        <sz val="11"/>
        <color rgb="FF0000FF"/>
        <rFont val="宋体"/>
        <charset val="0"/>
      </rPr>
      <t>张</t>
    </r>
    <r>
      <rPr>
        <sz val="11"/>
        <color rgb="FF0000FF"/>
        <rFont val="Arial"/>
        <charset val="0"/>
      </rPr>
      <t xml:space="preserve">SSCC label </t>
    </r>
    <r>
      <rPr>
        <sz val="11"/>
        <color rgb="FF0000FF"/>
        <rFont val="宋体"/>
        <charset val="0"/>
      </rPr>
      <t>都是唯一且有不同流水及条码的，没有损耗，绝对不可贴错</t>
    </r>
    <r>
      <rPr>
        <sz val="11"/>
        <color rgb="FF0000FF"/>
        <rFont val="Arial"/>
        <charset val="0"/>
      </rPr>
      <t xml:space="preserve"> </t>
    </r>
    <r>
      <rPr>
        <sz val="11"/>
        <color rgb="FF0000FF"/>
        <rFont val="宋体"/>
        <charset val="0"/>
      </rPr>
      <t>，否则贴错或损坏一张会导致全部都错，千万要注意</t>
    </r>
    <r>
      <rPr>
        <sz val="11"/>
        <color rgb="FF0000FF"/>
        <rFont val="Arial"/>
        <charset val="0"/>
      </rPr>
      <t xml:space="preserve">: SSCC </t>
    </r>
    <r>
      <rPr>
        <sz val="11"/>
        <color rgb="FF0000FF"/>
        <rFont val="宋体"/>
        <charset val="0"/>
      </rPr>
      <t>贴纸务必要在正中间</t>
    </r>
    <r>
      <rPr>
        <sz val="11"/>
        <color rgb="FF0000FF"/>
        <rFont val="Arial"/>
        <charset val="0"/>
      </rPr>
      <t>(</t>
    </r>
    <r>
      <rPr>
        <sz val="11"/>
        <color rgb="FF0000FF"/>
        <rFont val="宋体"/>
        <charset val="0"/>
      </rPr>
      <t>可以覆</t>
    </r>
    <r>
      <rPr>
        <sz val="11"/>
        <color rgb="FF0000FF"/>
        <rFont val="Arial"/>
        <charset val="0"/>
      </rPr>
      <t xml:space="preserve">
</t>
    </r>
    <r>
      <rPr>
        <sz val="11"/>
        <color rgb="FF0000FF"/>
        <rFont val="宋体"/>
        <charset val="0"/>
      </rPr>
      <t>盖</t>
    </r>
    <r>
      <rPr>
        <sz val="11"/>
        <color rgb="FF0000FF"/>
        <rFont val="Arial"/>
        <charset val="0"/>
      </rPr>
      <t xml:space="preserve">Logo &lt;(&gt;&amp;&lt;)&gt; </t>
    </r>
    <r>
      <rPr>
        <sz val="11"/>
        <color rgb="FF0000FF"/>
        <rFont val="宋体"/>
        <charset val="0"/>
      </rPr>
      <t>箱唛</t>
    </r>
    <r>
      <rPr>
        <sz val="11"/>
        <color rgb="FF0000FF"/>
        <rFont val="Arial"/>
        <charset val="0"/>
      </rPr>
      <t>)</t>
    </r>
    <r>
      <rPr>
        <sz val="11"/>
        <color rgb="FF0000FF"/>
        <rFont val="宋体"/>
        <charset val="0"/>
      </rPr>
      <t>，否则会影响到仓库扫描识别。</t>
    </r>
    <r>
      <rPr>
        <sz val="11"/>
        <color rgb="FF0000FF"/>
        <rFont val="Arial"/>
        <charset val="0"/>
      </rPr>
      <t xml:space="preserve">
3. </t>
    </r>
    <r>
      <rPr>
        <sz val="11"/>
        <color rgb="FF0000FF"/>
        <rFont val="宋体"/>
        <charset val="0"/>
      </rPr>
      <t>日期码使用</t>
    </r>
    <r>
      <rPr>
        <sz val="11"/>
        <color rgb="FF0000FF"/>
        <rFont val="Arial"/>
        <charset val="0"/>
      </rPr>
      <t>ZURU</t>
    </r>
    <r>
      <rPr>
        <sz val="11"/>
        <color rgb="FF0000FF"/>
        <rFont val="宋体"/>
        <charset val="0"/>
      </rPr>
      <t>标准版本。</t>
    </r>
    <r>
      <rPr>
        <sz val="11"/>
        <color rgb="FF0000FF"/>
        <rFont val="Arial"/>
        <charset val="0"/>
      </rPr>
      <t xml:space="preserve">
 4. </t>
    </r>
    <r>
      <rPr>
        <sz val="11"/>
        <color rgb="FF0000FF"/>
        <rFont val="宋体"/>
        <charset val="0"/>
      </rPr>
      <t>如果大货有要求入邮包盒，则对应的邮包盒上面要打上日期码。</t>
    </r>
    <r>
      <rPr>
        <sz val="11"/>
        <color rgb="FF0000FF"/>
        <rFont val="Arial"/>
        <charset val="0"/>
      </rPr>
      <t xml:space="preserve">
 5. </t>
    </r>
    <r>
      <rPr>
        <sz val="11"/>
        <color rgb="FF0000FF"/>
        <rFont val="宋体"/>
        <charset val="0"/>
      </rPr>
      <t>按照客户</t>
    </r>
    <r>
      <rPr>
        <sz val="11"/>
        <color rgb="FF0000FF"/>
        <rFont val="Arial"/>
        <charset val="0"/>
      </rPr>
      <t xml:space="preserve">PO# </t>
    </r>
    <r>
      <rPr>
        <sz val="11"/>
        <color rgb="FF0000FF"/>
        <rFont val="宋体"/>
        <charset val="0"/>
      </rPr>
      <t>装柜</t>
    </r>
    <r>
      <rPr>
        <sz val="11"/>
        <color rgb="FF0000FF"/>
        <rFont val="Arial"/>
        <charset val="0"/>
      </rPr>
      <t>/</t>
    </r>
    <r>
      <rPr>
        <sz val="11"/>
        <color rgb="FF0000FF"/>
        <rFont val="宋体"/>
        <charset val="0"/>
      </rPr>
      <t>箱号顺序装柜，跟单会提前给到装柜计划。在大货生产</t>
    </r>
    <r>
      <rPr>
        <sz val="11"/>
        <color rgb="FF0000FF"/>
        <rFont val="Arial"/>
        <charset val="0"/>
      </rPr>
      <t>/</t>
    </r>
    <r>
      <rPr>
        <sz val="11"/>
        <color rgb="FF0000FF"/>
        <rFont val="宋体"/>
        <charset val="0"/>
      </rPr>
      <t>仓库存放时，请留意该装柜要求，以便装柜时不混乱（避免装错</t>
    </r>
    <r>
      <rPr>
        <sz val="11"/>
        <color rgb="FF0000FF"/>
        <rFont val="Arial"/>
        <charset val="0"/>
      </rPr>
      <t>/</t>
    </r>
    <r>
      <rPr>
        <sz val="11"/>
        <color rgb="FF0000FF"/>
        <rFont val="宋体"/>
        <charset val="0"/>
      </rPr>
      <t>装漏</t>
    </r>
    <r>
      <rPr>
        <sz val="11"/>
        <color rgb="FF0000FF"/>
        <rFont val="Arial"/>
        <charset val="0"/>
      </rPr>
      <t>/</t>
    </r>
    <r>
      <rPr>
        <sz val="11"/>
        <color rgb="FF0000FF"/>
        <rFont val="宋体"/>
        <charset val="0"/>
      </rPr>
      <t>找不到货号等</t>
    </r>
    <r>
      <rPr>
        <sz val="11"/>
        <color rgb="FF0000FF"/>
        <rFont val="Arial"/>
        <charset val="0"/>
      </rPr>
      <t xml:space="preserve">
 )</t>
    </r>
    <r>
      <rPr>
        <sz val="11"/>
        <color rgb="FF0000FF"/>
        <rFont val="宋体"/>
        <charset val="0"/>
      </rPr>
      <t>。</t>
    </r>
    <r>
      <rPr>
        <sz val="11"/>
        <color rgb="FF0000FF"/>
        <rFont val="Arial"/>
        <charset val="0"/>
      </rPr>
      <t xml:space="preserve">
 6. </t>
    </r>
    <r>
      <rPr>
        <sz val="11"/>
        <color rgb="FF0000FF"/>
        <rFont val="宋体"/>
        <charset val="0"/>
      </rPr>
      <t>出口加拿大，包装需要至少</t>
    </r>
    <r>
      <rPr>
        <sz val="11"/>
        <color rgb="FF0000FF"/>
        <rFont val="Arial"/>
        <charset val="0"/>
      </rPr>
      <t>2/3L UPC</t>
    </r>
    <r>
      <rPr>
        <sz val="11"/>
        <color rgb="FF0000FF"/>
        <rFont val="宋体"/>
        <charset val="0"/>
      </rPr>
      <t>版，无硼版本。</t>
    </r>
    <r>
      <rPr>
        <sz val="11"/>
        <color rgb="FF0000FF"/>
        <rFont val="Arial"/>
        <charset val="0"/>
      </rPr>
      <t xml:space="preserve">
 7.</t>
    </r>
    <r>
      <rPr>
        <sz val="11"/>
        <color rgb="FF0000FF"/>
        <rFont val="宋体"/>
        <charset val="0"/>
      </rPr>
      <t>邮包盒上要印刷日期码</t>
    </r>
  </si>
  <si>
    <t>7E27WYAZ</t>
  </si>
  <si>
    <t>4500206329-200</t>
  </si>
  <si>
    <t>148QPSEY</t>
  </si>
  <si>
    <t>4500206329-210</t>
  </si>
  <si>
    <t>5WWD3MBF</t>
  </si>
  <si>
    <t>4500206329-220</t>
  </si>
  <si>
    <t>8BZ2WVOX</t>
  </si>
  <si>
    <t>4500206329-230</t>
  </si>
  <si>
    <t>1P7NMKQN</t>
  </si>
  <si>
    <t>4500206329-240</t>
  </si>
  <si>
    <t>1VDHPH8M</t>
  </si>
  <si>
    <t>4500206329-250</t>
  </si>
  <si>
    <t>4500206339</t>
  </si>
  <si>
    <t>7XQWIZ4J</t>
  </si>
  <si>
    <t>4500206339-110</t>
  </si>
  <si>
    <t>4500206345</t>
  </si>
  <si>
    <t>7BLW1R1J</t>
  </si>
  <si>
    <t>4500206345-80</t>
  </si>
  <si>
    <t>日期码格式：ZURU INC(BVI) 标准格式                  日期：按实际生产日期
Packaging Info:
 4. #9561  MA 5L版包装入邮包盒，邮包盒图稿翻单#4500199032.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7.邮包盒上要印刷日期码</t>
  </si>
  <si>
    <t>7T1Q7EXU</t>
  </si>
  <si>
    <t>4500206345-90</t>
  </si>
  <si>
    <t>2P8TPJBH</t>
  </si>
  <si>
    <t>4500206345-100</t>
  </si>
  <si>
    <t>5KF6M6FQ</t>
  </si>
  <si>
    <t>4500206345-110</t>
  </si>
  <si>
    <t>4500203225</t>
  </si>
  <si>
    <t>4500203225-160</t>
  </si>
  <si>
    <t xml:space="preserve">日期码格式：ZURU INC(BVI) 标准格式                  日期：按实际生产日期
Packaging Info: 1.优先多语 MA UPC或者3L/5L MA EAN 包装
2.请确保包装上的条形码是UPC，如果是babyUPC、需要用mother UPC覆盖，如有不一致，请及时提出。谢谢!
 9561 MA 多语EAN 包装+UPC 贴纸+箱唛
Remark:
9561 3PCS LR44 BATTERIES(INCLUDED)
</t>
  </si>
  <si>
    <t>CARLOS FEDERSPIEL &amp; CIA. - UNIVERSA</t>
  </si>
  <si>
    <t>4500203841</t>
  </si>
  <si>
    <t>4500203841-150</t>
  </si>
  <si>
    <t>日期码格式： ZURU INC(BVI) 标准格式 日期：按实际生产日期
Packaging Info: 
71172/9574/9561/92146/92147：MA 多语包装+进口商贴纸+箱唛
其余item：MA 多语包装+进口商贴纸+UPC贴纸+箱唛
Remark</t>
  </si>
  <si>
    <t>MELOMAN  HOME  VIDEO  LLP</t>
  </si>
  <si>
    <t>4500207968</t>
  </si>
  <si>
    <t>4500207968-30</t>
  </si>
  <si>
    <t>日期码格式：ZURU  INC(BVI)  标准格式                                    日期：按实际生产日期
Packaging Info: MA  UPC  包装+通用贴纸，MA  PDQ/说明书（如有）
Remark: 标准配比；</t>
  </si>
  <si>
    <t>4500207039</t>
  </si>
  <si>
    <t>4046555052</t>
  </si>
  <si>
    <t>4500207039-70</t>
  </si>
  <si>
    <t>日期码格式：ZURU INC(BVI) 标准格式                  日期：按实际生产日期
Packaging Info:7.9561-S001:MA B 5L-6L EAN版收缩膜+丹麦语警告语贴纸(贴纸和位置图翻Indeks PO#4500164118)+北欧客版说明书B版(英语/丹麦/瑞典/芬兰/挪威/爱沙尼亚/德语
/荷兰语语言)+北欧客版guide book B版(英语/丹麦/瑞典/芬兰/挪威/爱沙尼亚/德语/荷兰语语言)--客版说明书和guide book翻Lekia PO#4500178665)
---客版说明书和客版guide book消耗客版MA#1000032708 &lt;(&gt;&amp;&lt;)&gt; MA#1000032740库存
Remark: * 请准备1个40尺平柜的安全网，客人要求所有柜货需要加安全网出货，漏拉网会有罚款产生
 * 7149+7150是新品，请在6/25寄两套大货样给客人留底
 1. 包装如含PVC,请改为PET
 2. 产品/包装要求无硼无香；
 3. 出欧洲，微塑料需合规。
4.带电池出货的产品所用到的电池需要符合欧洲电池新规(EU) 2023-1542
5.产品/包装不含PFAS and/or Bisfenol成分, 以及不含石棉成分
6. 产品条码如下: 请先检查条码是否正确再安排做货，如有问题请告知:
7149-S003:4894680019928
7150-S003:4894680019836
71152-S001:4894680042742
9296-S004-NB:4894680029606
92119-S005-NB:4894680042247
92129TQ2-S002-NB:4894680049888
9561-S001:4894680042520
9565GQ1-S002:4894680046511
77772GQ2-S002:4894680051133
77794UQ1-S002:4894680051430</t>
  </si>
  <si>
    <t>4500208613-50</t>
  </si>
  <si>
    <t>欧洲通用29L WEEE说明书(带电池)</t>
  </si>
  <si>
    <t>日期码格式：193448/07/2026</t>
  </si>
  <si>
    <t>日期码格式：193448/07/2026 日期：
9561: 最新MA 5L+6L警语EAN收缩膜/说明书/Guide book+8L Slime袋子+欧洲通用29L WEEE说明书(带电池)+Top 10 logo贴纸(翻单#4500167869)
Remark: 1. 出口欧洲，微塑料需符合法规。
2. 产品，包装，外箱Batch code: 193448/07/2026, 布标按MA日期码即可。
3. 外箱上方需加隔板，如纸箱本身也能保护可不用加，以保护开箱时不被划破产品。外箱不可打釘及打帶。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</si>
  <si>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MENARD, INC.</t>
  </si>
  <si>
    <t>4500207632</t>
  </si>
  <si>
    <t>ECDC73155405</t>
  </si>
  <si>
    <t>4500207632-20</t>
  </si>
  <si>
    <t>日期码格式：ZURU INC(BVI) 标准格式                  日期：按实际生产日期
Packaging Info: 1. ZURU MA UPC 优先1L 最新包装，版本统一，不得混包材，  出口美国
Remark: 2. 产品和包装需有日期码, ZURU标准日期码格式, 按照实际生产自行调整日期,但不能为周末,遵循产品-内包装-外箱的日期要求，  同一项内容日期码要求保持一致
 3. 出货时柜子要贴柜门纸（装箱单），如果没有贴导致客户罚款，费用会跟工厂收取
装柜要拍照留底，记录如何装柜，以防客户投诉货物短装时无证据
4. 大货配比：  ZURU 标准配比
 5. 工厂发票需要按照客人PO拆分开
"6. 每款各两箱大货样到深圳办公室,样板要求跟大货一致，出货前一周内寄出.广东省深圳市罗湖区南湖街道东门南路1016号文锦渡口岸大楼7B
Joy Huang   (+86) 755 6688 1988"</t>
  </si>
  <si>
    <t>Joy Huang</t>
  </si>
  <si>
    <t>HCDC73155425</t>
  </si>
  <si>
    <t>4500207632-40</t>
  </si>
  <si>
    <t>PLDC73155416</t>
  </si>
  <si>
    <t>4500207632-60</t>
  </si>
  <si>
    <t>SHXD73155407</t>
  </si>
  <si>
    <t>4500207632-80</t>
  </si>
  <si>
    <t>ALDI STORES LIMITED</t>
  </si>
  <si>
    <t>26IB25781IE</t>
  </si>
  <si>
    <t>4500198340-20</t>
  </si>
  <si>
    <t>9581-PRODU
CT</t>
  </si>
  <si>
    <t>日期码格式：ZURU INC(BVI) 标准格式 日期：按实际生产日期
Packaging Info: MB208 = 71174 +9581 (9561 去掉putty)
RATIO: 1:1
9581 (9561 去掉putty) Magic Bird Surprise : 193052078902
71174 RAPTOR 2PK COMBO PACK : 193052103109
9581 (9561 去掉putty)：MA 1L UPC 收缩膜+2*贴纸覆盖putty内容+MA B 5L+6L收藏指南说明书+1*贴纸覆盖putty内容+MA B 5L+6LGuide book+3*贴纸覆盖putty内
容+1*WEEE 带电29L C 版本电池说明书 (贴纸全部翻单4500198335)
71174：客版 Window Box（翻单4500198335）+客版说明书（翻单4500198335）+1*WEEE 不带电 29L C 版电池说明书
出口爱尔兰，外箱正唛1面需要ZURU FRANCE 地址和邮箱
Remark: 1.第三方验货时间: 7/15，第三方验货会拆货，请多备料；
2.请在5月30日寄5套带包装的产前样板；给客人审批了才能做大货，包装版本（不能变化）需要同大货一致，请按时寄出；
3.请在6/15提供各10套带包装的大货样板，所有样板需要同大货一致，否则第三方验货会不合格，请务必按时寄出所有样板；
4. 样板需求
请按照邮件要求的时间提供，并注意以下两点：
a. 同一批次禁止混用不同版本的包装物料，需要统一按订单要求生产，所有样板要同大货一致。
b. ALDI需要至少2周审批样板，审批通过后，第三方才能进行验货，所以请务必按时按要求寄出样板，以免影响货期。
5. 产品及包装需要印UKCA图标(否则不符合当地法规要求&lt;(&gt;&lt;&lt;)&gt;(&gt;,&lt;(&gt;&lt;&lt;)&gt;)&gt;产品无法在当地售卖)，包装需要有ZURU UK LTD/ZURU France地址信息。工厂请做包
装来料检查，若有信息缺失，需要同ZURU跟单确认。QC同事也请帮忙核查，如有问题与跟单确认。
6. 需要符合欧洲/UK标准，微塑料需要符合欧洲标准，否则不符合法规会有客诉产生。
7. 纸箱胶带（宽度50mm），上下工字型封箱，外箱必须为坚固5层纸FEFCO-ASSCO-Code 0204及再造纸材料造成，外箱上下必须各放上一张可遮盖全层面积的瓦楞纸
板（至少450g/m2），以作开箱的保护。
8. 装柜要求：
a. 整柜的货柜柜门处，请加白色安全网。
b. 请把填写好的Container Loading Plan Form，用塑料袋包起来，贴在右柜门内侧。
c. 装柜时需要按照要求拍摄装柜图片，装完后需要回传Loading Report。
d. 需要干燥剂品牌不限。1kg1包规格，20DC ：6包；40DC ：10包；40HQ : 12包</t>
  </si>
  <si>
    <t>4500210464-20</t>
  </si>
  <si>
    <t>进口商贴纸+D 版 29L带电池走货通用WEEE说明书</t>
  </si>
  <si>
    <r>
      <rPr>
        <sz val="11"/>
        <color rgb="FF0000FF"/>
        <rFont val="宋体"/>
        <charset val="134"/>
      </rPr>
      <t>日期码格式：ZURU INC(BVI) 标准格式</t>
    </r>
    <r>
      <rPr>
        <sz val="14"/>
        <color rgb="FF0000FF"/>
        <rFont val="宋体"/>
        <charset val="134"/>
      </rPr>
      <t xml:space="preserve">                  日期：按实际生产日期
Packaging Info:
9561：B 版 1L MA 收缩膜+进口商贴纸;B 版 5L MA收藏指南/ B 版 5L MA 开箱指南/D 版 29L带电池走货通用WEEE说明书
Remark: 1、若产品有比例使用ZURU STD 比例
 2、所有item 均用MA UPC 条码，若包装不是UPC 条码的请告知
 3、此单出欧洲需满足EU测试标准要求，另外不能出闪粉（若产品本身不含闪粉则忽略这句话），电池产品（带电池/不带电池走货）需要添加WEEE通用说明书</t>
    </r>
  </si>
  <si>
    <t>COT05523WarehouseNo.2</t>
  </si>
  <si>
    <t>4500203215-130</t>
  </si>
  <si>
    <t xml:space="preserve">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77794UQ1 MA多语EAN包装+UPC贴纸+MA 多语说明书+MA多语收藏指南+MA 多语PDQ +贴纸+箱唛
15760UQ1: mother UPC:193052087874
Remark: 
9561 3PCS LR44 BATTERIES(INCLUDED)
</t>
  </si>
  <si>
    <t>4500211221</t>
  </si>
  <si>
    <t>IVI-0528MB</t>
  </si>
  <si>
    <t>4500211221-10</t>
  </si>
  <si>
    <t>2张韩语贴纸（新稿）</t>
  </si>
  <si>
    <t>日期码格式：ZURU INC(BVI) 标准格式 日期：按实际生产日期
Packaging Info: 9561 ： MA 1L 收缩膜+2张韩语贴纸（新稿）；客版韩语收藏指南（翻单4500195795）， 客版韩语guide book 和 箱唛都翻单4500182298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
此单92125出无硼版版本
92125：6 Assortments,siamese cat:pink-white cat:purple cat:black cat:brown-white cat:orange cat=1:1:1:1:1:1, no rare.</t>
  </si>
  <si>
    <r>
      <rPr>
        <sz val="11"/>
        <color rgb="FF0000FF"/>
        <rFont val="Arial"/>
        <charset val="0"/>
      </rPr>
      <t>9561-S001-</t>
    </r>
    <r>
      <rPr>
        <sz val="11"/>
        <color rgb="FF0000FF"/>
        <rFont val="汉仪书宋二KW"/>
        <charset val="0"/>
      </rPr>
      <t>韩国</t>
    </r>
  </si>
  <si>
    <t>ASPEKTO  SP.  Z  O.O.</t>
  </si>
  <si>
    <t>4500209385</t>
  </si>
  <si>
    <t>4500209385-30</t>
  </si>
  <si>
    <t>1张警告语贴纸+1张额外PL指引书+1张PL警语贴纸+WEEE最
新版29L _带电池走货声明书</t>
  </si>
  <si>
    <t>日期码格式： ZURU INC(BVI) 标准格式 日期：按实际生产日期
Packaging Info: 
9561: MA 5LEAN收缩膜+1张PL警语条码（含客户进口商信息）贴纸+MA6LB版收藏指南(英法德意西荷)+MA 5L指引书+MA8L slime bag+WEEE最新版29L _带电池走货声
明书
Remark: 1. 此票需通过ZURU OQC验货；
2. 请备多2套大货样品；
3. 此票出波兰，请确保产品符合EU标准，产品请确保符合EU微塑料法规，大货需符合EU市场法规；
4. 此票全部用EAN条码</t>
  </si>
  <si>
    <t>Lumina  Pan</t>
  </si>
  <si>
    <r>
      <rPr>
        <sz val="11"/>
        <color rgb="FF0000FF"/>
        <rFont val="Arial"/>
        <charset val="0"/>
      </rPr>
      <t>AMAZON</t>
    </r>
    <r>
      <rPr>
        <sz val="12"/>
        <color rgb="FF0000FF"/>
        <rFont val="宋体"/>
        <charset val="134"/>
      </rPr>
      <t xml:space="preserve">  CA  (VENDOR  CENTER)</t>
    </r>
  </si>
  <si>
    <t>4500208740</t>
  </si>
  <si>
    <t>7GDH9T9Z</t>
  </si>
  <si>
    <t>4500208740-140</t>
  </si>
  <si>
    <r>
      <rPr>
        <sz val="11"/>
        <color rgb="FF0000FF"/>
        <rFont val="宋体"/>
        <charset val="134"/>
      </rPr>
      <t>日期码格式：ZURU</t>
    </r>
    <r>
      <rPr>
        <sz val="10"/>
        <color rgb="FF0000FF"/>
        <rFont val="等线"/>
        <charset val="134"/>
      </rPr>
      <t xml:space="preserve">  INC(BVI)  标准格式                                    日期</t>
    </r>
    <r>
      <rPr>
        <sz val="10"/>
        <color rgb="FF0000FF"/>
        <rFont val="汉仪书宋二KW"/>
        <charset val="134"/>
      </rPr>
      <t>：</t>
    </r>
    <r>
      <rPr>
        <sz val="10"/>
        <color rgb="FF0000FF"/>
        <rFont val="等线"/>
        <charset val="134"/>
      </rPr>
      <t>按实际生产日期
Packaging Info:
#9561    MA  5L版包装入邮包盒</t>
    </r>
    <r>
      <rPr>
        <sz val="10"/>
        <color rgb="FF0000FF"/>
        <rFont val="汉仪书宋二KW"/>
        <charset val="134"/>
      </rPr>
      <t>，</t>
    </r>
    <r>
      <rPr>
        <sz val="10"/>
        <color rgb="FF0000FF"/>
        <rFont val="等线"/>
        <charset val="134"/>
      </rPr>
      <t>邮包盒图稿翻单#4500199032.
Remark: 1.  Amazon  FOB订单</t>
    </r>
    <r>
      <rPr>
        <sz val="10"/>
        <color rgb="FF0000FF"/>
        <rFont val="汉仪书宋二KW"/>
        <charset val="134"/>
      </rPr>
      <t>，</t>
    </r>
    <r>
      <rPr>
        <sz val="10"/>
        <color rgb="FF0000FF"/>
        <rFont val="等线"/>
        <charset val="134"/>
      </rPr>
      <t xml:space="preserve">出口CA。外箱最长边不能超过25"    </t>
    </r>
    <r>
      <rPr>
        <sz val="10"/>
        <color rgb="FF0000FF"/>
        <rFont val="汉仪书宋二KW"/>
        <charset val="134"/>
      </rPr>
      <t>（</t>
    </r>
    <r>
      <rPr>
        <sz val="10"/>
        <color rgb="FF0000FF"/>
        <rFont val="等线"/>
        <charset val="134"/>
      </rPr>
      <t>超过了</t>
    </r>
    <r>
      <rPr>
        <sz val="10"/>
        <color rgb="FF0000FF"/>
        <rFont val="汉仪书宋二KW"/>
        <charset val="134"/>
      </rPr>
      <t>，</t>
    </r>
    <r>
      <rPr>
        <sz val="10"/>
        <color rgb="FF0000FF"/>
        <rFont val="等线"/>
        <charset val="134"/>
      </rPr>
      <t>case  pack只能为1</t>
    </r>
    <r>
      <rPr>
        <sz val="10"/>
        <color rgb="FF0000FF"/>
        <rFont val="汉仪书宋二KW"/>
        <charset val="134"/>
      </rPr>
      <t>），</t>
    </r>
    <r>
      <rPr>
        <sz val="10"/>
        <color rgb="FF0000FF"/>
        <rFont val="等线"/>
        <charset val="134"/>
      </rPr>
      <t>不符合要求的大货</t>
    </r>
    <r>
      <rPr>
        <sz val="10"/>
        <color rgb="FF0000FF"/>
        <rFont val="汉仪书宋二KW"/>
        <charset val="134"/>
      </rPr>
      <t>，</t>
    </r>
    <r>
      <rPr>
        <sz val="10"/>
        <color rgb="FF0000FF"/>
        <rFont val="等线"/>
        <charset val="134"/>
      </rPr>
      <t xml:space="preserve">   一律不接受。
2.  外箱正面印ZURU  Logo  +  SSCC  LABEL</t>
    </r>
    <r>
      <rPr>
        <sz val="10"/>
        <color rgb="FF0000FF"/>
        <rFont val="汉仪书宋二KW"/>
        <charset val="134"/>
      </rPr>
      <t>（</t>
    </r>
    <r>
      <rPr>
        <sz val="10"/>
        <color rgb="FF0000FF"/>
        <rFont val="等线"/>
        <charset val="134"/>
      </rPr>
      <t>客供贴纸)</t>
    </r>
    <r>
      <rPr>
        <sz val="10"/>
        <color rgb="FF0000FF"/>
        <rFont val="汉仪书宋二KW"/>
        <charset val="134"/>
      </rPr>
      <t>，</t>
    </r>
    <r>
      <rPr>
        <sz val="10"/>
        <color rgb="FF0000FF"/>
        <rFont val="等线"/>
        <charset val="134"/>
      </rPr>
      <t>侧面印item#</t>
    </r>
    <r>
      <rPr>
        <sz val="10"/>
        <color rgb="FF0000FF"/>
        <rFont val="汉仪书宋二KW"/>
        <charset val="134"/>
      </rPr>
      <t>（</t>
    </r>
    <r>
      <rPr>
        <sz val="10"/>
        <color rgb="FF0000FF"/>
        <rFont val="等线"/>
        <charset val="134"/>
      </rPr>
      <t>订单上显示的SKU#)  +  carton  size(以工厂实际尺寸为准</t>
    </r>
    <r>
      <rPr>
        <sz val="10"/>
        <color rgb="FF0000FF"/>
        <rFont val="汉仪书宋二KW"/>
        <charset val="134"/>
      </rPr>
      <t>，</t>
    </r>
    <r>
      <rPr>
        <sz val="10"/>
        <color rgb="FF0000FF"/>
        <rFont val="等线"/>
        <charset val="134"/>
      </rPr>
      <t>单位:  inch)  +  MADE  IN  CHINA</t>
    </r>
    <r>
      <rPr>
        <sz val="10"/>
        <color rgb="FF0000FF"/>
        <rFont val="汉仪书宋二KW"/>
        <charset val="134"/>
      </rPr>
      <t>，</t>
    </r>
    <r>
      <rPr>
        <sz val="10"/>
        <color rgb="FF0000FF"/>
        <rFont val="等线"/>
        <charset val="134"/>
      </rPr>
      <t xml:space="preserve">
日期使用ZURU  标准版本  SSCC  Label  显示的是客人自己的item#</t>
    </r>
    <r>
      <rPr>
        <sz val="10"/>
        <color rgb="FF0000FF"/>
        <rFont val="汉仪书宋二KW"/>
        <charset val="134"/>
      </rPr>
      <t>，</t>
    </r>
    <r>
      <rPr>
        <sz val="10"/>
        <color rgb="FF0000FF"/>
        <rFont val="等线"/>
        <charset val="134"/>
      </rPr>
      <t>SSCC  Label  贴在外箱正面的正中间</t>
    </r>
    <r>
      <rPr>
        <sz val="10"/>
        <color rgb="FF0000FF"/>
        <rFont val="汉仪书宋二KW"/>
        <charset val="134"/>
      </rPr>
      <t>，</t>
    </r>
    <r>
      <rPr>
        <sz val="10"/>
        <color rgb="FF0000FF"/>
        <rFont val="等线"/>
        <charset val="134"/>
      </rPr>
      <t>贴一面即可</t>
    </r>
    <r>
      <rPr>
        <sz val="10"/>
        <color rgb="FF0000FF"/>
        <rFont val="汉仪书宋二KW"/>
        <charset val="134"/>
      </rPr>
      <t>，</t>
    </r>
    <r>
      <rPr>
        <sz val="10"/>
        <color rgb="FF0000FF"/>
        <rFont val="等线"/>
        <charset val="134"/>
      </rPr>
      <t>跟单订购</t>
    </r>
    <r>
      <rPr>
        <sz val="10"/>
        <color rgb="FF0000FF"/>
        <rFont val="汉仪书宋二KW"/>
        <charset val="134"/>
      </rPr>
      <t>，</t>
    </r>
    <r>
      <rPr>
        <sz val="10"/>
        <color rgb="FF0000FF"/>
        <rFont val="等线"/>
        <charset val="134"/>
      </rPr>
      <t>贴纸离外箱距必须至少3cm</t>
    </r>
    <r>
      <rPr>
        <sz val="10"/>
        <color rgb="FF0000FF"/>
        <rFont val="汉仪书宋二KW"/>
        <charset val="134"/>
      </rPr>
      <t>，</t>
    </r>
    <r>
      <rPr>
        <sz val="10"/>
        <color rgb="FF0000FF"/>
        <rFont val="等线"/>
        <charset val="134"/>
      </rPr>
      <t>每一
张SSCC  label  都是唯一且有不同流水及条码的</t>
    </r>
    <r>
      <rPr>
        <sz val="10"/>
        <color rgb="FF0000FF"/>
        <rFont val="汉仪书宋二KW"/>
        <charset val="134"/>
      </rPr>
      <t>，</t>
    </r>
    <r>
      <rPr>
        <sz val="10"/>
        <color rgb="FF0000FF"/>
        <rFont val="等线"/>
        <charset val="134"/>
      </rPr>
      <t>没有损耗</t>
    </r>
    <r>
      <rPr>
        <sz val="10"/>
        <color rgb="FF0000FF"/>
        <rFont val="汉仪书宋二KW"/>
        <charset val="134"/>
      </rPr>
      <t>，</t>
    </r>
    <r>
      <rPr>
        <sz val="10"/>
        <color rgb="FF0000FF"/>
        <rFont val="等线"/>
        <charset val="134"/>
      </rPr>
      <t xml:space="preserve">绝对不可贴错  </t>
    </r>
    <r>
      <rPr>
        <sz val="10"/>
        <color rgb="FF0000FF"/>
        <rFont val="汉仪书宋二KW"/>
        <charset val="134"/>
      </rPr>
      <t>，</t>
    </r>
    <r>
      <rPr>
        <sz val="10"/>
        <color rgb="FF0000FF"/>
        <rFont val="等线"/>
        <charset val="134"/>
      </rPr>
      <t>否则贴错或损坏一张会导致全部都错</t>
    </r>
    <r>
      <rPr>
        <sz val="10"/>
        <color rgb="FF0000FF"/>
        <rFont val="汉仪书宋二KW"/>
        <charset val="134"/>
      </rPr>
      <t>，</t>
    </r>
    <r>
      <rPr>
        <sz val="10"/>
        <color rgb="FF0000FF"/>
        <rFont val="等线"/>
        <charset val="134"/>
      </rPr>
      <t>千万要注意:  SSCC  贴纸务必要在正中间(可以覆
盖Logo  &lt;(&gt;&amp;&lt;)&gt;  箱唛)</t>
    </r>
    <r>
      <rPr>
        <sz val="10"/>
        <color rgb="FF0000FF"/>
        <rFont val="汉仪书宋二KW"/>
        <charset val="134"/>
      </rPr>
      <t>，</t>
    </r>
    <r>
      <rPr>
        <sz val="10"/>
        <color rgb="FF0000FF"/>
        <rFont val="等线"/>
        <charset val="134"/>
      </rPr>
      <t>否则会影响到仓库扫描识别。
3.  日期码使用ZURU标准版本。
   4.  如果大货有要求入邮包盒</t>
    </r>
    <r>
      <rPr>
        <sz val="10"/>
        <color rgb="FF0000FF"/>
        <rFont val="汉仪书宋二KW"/>
        <charset val="134"/>
      </rPr>
      <t>，</t>
    </r>
    <r>
      <rPr>
        <sz val="10"/>
        <color rgb="FF0000FF"/>
        <rFont val="等线"/>
        <charset val="134"/>
      </rPr>
      <t>则对应的邮包盒上面要打上日期码。
   5.  按照客户PO#  装柜/箱号顺序装柜</t>
    </r>
    <r>
      <rPr>
        <sz val="10"/>
        <color rgb="FF0000FF"/>
        <rFont val="汉仪书宋二KW"/>
        <charset val="134"/>
      </rPr>
      <t>，</t>
    </r>
    <r>
      <rPr>
        <sz val="10"/>
        <color rgb="FF0000FF"/>
        <rFont val="等线"/>
        <charset val="134"/>
      </rPr>
      <t>跟单会提前给到装柜计划。在大货生产/仓库存放时</t>
    </r>
    <r>
      <rPr>
        <sz val="10"/>
        <color rgb="FF0000FF"/>
        <rFont val="汉仪书宋二KW"/>
        <charset val="134"/>
      </rPr>
      <t>，</t>
    </r>
    <r>
      <rPr>
        <sz val="10"/>
        <color rgb="FF0000FF"/>
        <rFont val="等线"/>
        <charset val="134"/>
      </rPr>
      <t>请留意该装柜要求</t>
    </r>
    <r>
      <rPr>
        <sz val="10"/>
        <color rgb="FF0000FF"/>
        <rFont val="汉仪书宋二KW"/>
        <charset val="134"/>
      </rPr>
      <t>，</t>
    </r>
    <r>
      <rPr>
        <sz val="10"/>
        <color rgb="FF0000FF"/>
        <rFont val="等线"/>
        <charset val="134"/>
      </rPr>
      <t>以便装柜时不混乱</t>
    </r>
    <r>
      <rPr>
        <sz val="10"/>
        <color rgb="FF0000FF"/>
        <rFont val="汉仪书宋二KW"/>
        <charset val="134"/>
      </rPr>
      <t>（</t>
    </r>
    <r>
      <rPr>
        <sz val="10"/>
        <color rgb="FF0000FF"/>
        <rFont val="等线"/>
        <charset val="134"/>
      </rPr>
      <t>避免装错/装漏/找不到货号等
   )。
   6.  出口加拿大</t>
    </r>
    <r>
      <rPr>
        <sz val="10"/>
        <color rgb="FF0000FF"/>
        <rFont val="汉仪书宋二KW"/>
        <charset val="134"/>
      </rPr>
      <t>，</t>
    </r>
    <r>
      <rPr>
        <sz val="10"/>
        <color rgb="FF0000FF"/>
        <rFont val="等线"/>
        <charset val="134"/>
      </rPr>
      <t>包装需要至少2/3L  UPC版</t>
    </r>
    <r>
      <rPr>
        <sz val="10"/>
        <color rgb="FF0000FF"/>
        <rFont val="汉仪书宋二KW"/>
        <charset val="134"/>
      </rPr>
      <t>，</t>
    </r>
    <r>
      <rPr>
        <sz val="10"/>
        <color rgb="FF0000FF"/>
        <rFont val="等线"/>
        <charset val="134"/>
      </rPr>
      <t>无硼版本。
7. 邮包盒上要印刷日期码</t>
    </r>
  </si>
  <si>
    <r>
      <rPr>
        <sz val="11"/>
        <color rgb="FF0000FF"/>
        <rFont val="Arial"/>
        <charset val="0"/>
      </rPr>
      <t>Kelly</t>
    </r>
    <r>
      <rPr>
        <sz val="10"/>
        <color rgb="FF0000FF"/>
        <rFont val="等线"/>
        <charset val="134"/>
      </rPr>
      <t xml:space="preserve">  Shen</t>
    </r>
  </si>
  <si>
    <t>78NNPLDO</t>
  </si>
  <si>
    <t>4500208740-150</t>
  </si>
  <si>
    <t>5PPWVX2A</t>
  </si>
  <si>
    <t>4500208740-160</t>
  </si>
  <si>
    <t>6Q5919IV</t>
  </si>
  <si>
    <t>4500208740-170</t>
  </si>
  <si>
    <t>5NV6AT7L</t>
  </si>
  <si>
    <t>4500208740-180</t>
  </si>
  <si>
    <t>78T46ONO</t>
  </si>
  <si>
    <t>4500208740-190</t>
  </si>
  <si>
    <t>3X274FHR</t>
  </si>
  <si>
    <t>4500208740-200</t>
  </si>
  <si>
    <t>4J2L53NE</t>
  </si>
  <si>
    <t>4500208740-210</t>
  </si>
  <si>
    <t>4UMDCMJT</t>
  </si>
  <si>
    <t>4500208740-220</t>
  </si>
  <si>
    <t>4500209083</t>
  </si>
  <si>
    <t>8DF3D5CW</t>
  </si>
  <si>
    <t>4500209083-380</t>
  </si>
  <si>
    <r>
      <rPr>
        <sz val="11"/>
        <color rgb="FF0000FF"/>
        <rFont val="宋体"/>
        <charset val="134"/>
      </rPr>
      <t>日期码格式：ZURU</t>
    </r>
    <r>
      <rPr>
        <sz val="10"/>
        <color rgb="FF0000FF"/>
        <rFont val="等线"/>
        <charset val="134"/>
      </rPr>
      <t xml:space="preserve">  INC(BVI)  标准格式                                    日期</t>
    </r>
    <r>
      <rPr>
        <sz val="10"/>
        <color rgb="FF0000FF"/>
        <rFont val="汉仪书宋二KW"/>
        <charset val="134"/>
      </rPr>
      <t>：</t>
    </r>
    <r>
      <rPr>
        <sz val="10"/>
        <color rgb="FF0000FF"/>
        <rFont val="等线"/>
        <charset val="134"/>
      </rPr>
      <t>按实际生产日期
Packaging Info: 
#9561    MA  5L版包装入邮包盒</t>
    </r>
    <r>
      <rPr>
        <sz val="10"/>
        <color rgb="FF0000FF"/>
        <rFont val="汉仪书宋二KW"/>
        <charset val="134"/>
      </rPr>
      <t>，</t>
    </r>
    <r>
      <rPr>
        <sz val="10"/>
        <color rgb="FF0000FF"/>
        <rFont val="等线"/>
        <charset val="134"/>
      </rPr>
      <t>邮包盒图稿翻单#4500199032.
Remark: 1.  Amazon  FOB订单</t>
    </r>
    <r>
      <rPr>
        <sz val="10"/>
        <color rgb="FF0000FF"/>
        <rFont val="汉仪书宋二KW"/>
        <charset val="134"/>
      </rPr>
      <t>，</t>
    </r>
    <r>
      <rPr>
        <sz val="10"/>
        <color rgb="FF0000FF"/>
        <rFont val="等线"/>
        <charset val="134"/>
      </rPr>
      <t xml:space="preserve">出口CA。外箱最长边不能超过25"    </t>
    </r>
    <r>
      <rPr>
        <sz val="10"/>
        <color rgb="FF0000FF"/>
        <rFont val="汉仪书宋二KW"/>
        <charset val="134"/>
      </rPr>
      <t>（</t>
    </r>
    <r>
      <rPr>
        <sz val="10"/>
        <color rgb="FF0000FF"/>
        <rFont val="等线"/>
        <charset val="134"/>
      </rPr>
      <t>超过了</t>
    </r>
    <r>
      <rPr>
        <sz val="10"/>
        <color rgb="FF0000FF"/>
        <rFont val="汉仪书宋二KW"/>
        <charset val="134"/>
      </rPr>
      <t>，</t>
    </r>
    <r>
      <rPr>
        <sz val="10"/>
        <color rgb="FF0000FF"/>
        <rFont val="等线"/>
        <charset val="134"/>
      </rPr>
      <t>case  pack只能为1</t>
    </r>
    <r>
      <rPr>
        <sz val="10"/>
        <color rgb="FF0000FF"/>
        <rFont val="汉仪书宋二KW"/>
        <charset val="134"/>
      </rPr>
      <t>），</t>
    </r>
    <r>
      <rPr>
        <sz val="10"/>
        <color rgb="FF0000FF"/>
        <rFont val="等线"/>
        <charset val="134"/>
      </rPr>
      <t>不符合要求的大货</t>
    </r>
    <r>
      <rPr>
        <sz val="10"/>
        <color rgb="FF0000FF"/>
        <rFont val="汉仪书宋二KW"/>
        <charset val="134"/>
      </rPr>
      <t>，</t>
    </r>
    <r>
      <rPr>
        <sz val="10"/>
        <color rgb="FF0000FF"/>
        <rFont val="等线"/>
        <charset val="134"/>
      </rPr>
      <t xml:space="preserve">   一律不接受。
2.  外箱正面印ZURU  Logo  +  SSCC  LABEL</t>
    </r>
    <r>
      <rPr>
        <sz val="10"/>
        <color rgb="FF0000FF"/>
        <rFont val="汉仪书宋二KW"/>
        <charset val="134"/>
      </rPr>
      <t>（</t>
    </r>
    <r>
      <rPr>
        <sz val="10"/>
        <color rgb="FF0000FF"/>
        <rFont val="等线"/>
        <charset val="134"/>
      </rPr>
      <t>客供贴纸)</t>
    </r>
    <r>
      <rPr>
        <sz val="10"/>
        <color rgb="FF0000FF"/>
        <rFont val="汉仪书宋二KW"/>
        <charset val="134"/>
      </rPr>
      <t>，</t>
    </r>
    <r>
      <rPr>
        <sz val="10"/>
        <color rgb="FF0000FF"/>
        <rFont val="等线"/>
        <charset val="134"/>
      </rPr>
      <t>侧面印item#</t>
    </r>
    <r>
      <rPr>
        <sz val="10"/>
        <color rgb="FF0000FF"/>
        <rFont val="汉仪书宋二KW"/>
        <charset val="134"/>
      </rPr>
      <t>（</t>
    </r>
    <r>
      <rPr>
        <sz val="10"/>
        <color rgb="FF0000FF"/>
        <rFont val="等线"/>
        <charset val="134"/>
      </rPr>
      <t>订单上显示的SKU#)  +  carton  size(以工厂实际尺寸为准</t>
    </r>
    <r>
      <rPr>
        <sz val="10"/>
        <color rgb="FF0000FF"/>
        <rFont val="汉仪书宋二KW"/>
        <charset val="134"/>
      </rPr>
      <t>，</t>
    </r>
    <r>
      <rPr>
        <sz val="10"/>
        <color rgb="FF0000FF"/>
        <rFont val="等线"/>
        <charset val="134"/>
      </rPr>
      <t>单位:  inch)  +  MADE  IN  CHINA</t>
    </r>
    <r>
      <rPr>
        <sz val="10"/>
        <color rgb="FF0000FF"/>
        <rFont val="汉仪书宋二KW"/>
        <charset val="134"/>
      </rPr>
      <t>，</t>
    </r>
    <r>
      <rPr>
        <sz val="10"/>
        <color rgb="FF0000FF"/>
        <rFont val="等线"/>
        <charset val="134"/>
      </rPr>
      <t xml:space="preserve">
日期使用ZURU  标准版本  SSCC  Label  显示的是客人自己的item#</t>
    </r>
    <r>
      <rPr>
        <sz val="10"/>
        <color rgb="FF0000FF"/>
        <rFont val="汉仪书宋二KW"/>
        <charset val="134"/>
      </rPr>
      <t>，</t>
    </r>
    <r>
      <rPr>
        <sz val="10"/>
        <color rgb="FF0000FF"/>
        <rFont val="等线"/>
        <charset val="134"/>
      </rPr>
      <t>SSCC  Label  贴在外箱正面的正中间</t>
    </r>
    <r>
      <rPr>
        <sz val="10"/>
        <color rgb="FF0000FF"/>
        <rFont val="汉仪书宋二KW"/>
        <charset val="134"/>
      </rPr>
      <t>，</t>
    </r>
    <r>
      <rPr>
        <sz val="10"/>
        <color rgb="FF0000FF"/>
        <rFont val="等线"/>
        <charset val="134"/>
      </rPr>
      <t>贴一面即可</t>
    </r>
    <r>
      <rPr>
        <sz val="10"/>
        <color rgb="FF0000FF"/>
        <rFont val="汉仪书宋二KW"/>
        <charset val="134"/>
      </rPr>
      <t>，</t>
    </r>
    <r>
      <rPr>
        <sz val="10"/>
        <color rgb="FF0000FF"/>
        <rFont val="等线"/>
        <charset val="134"/>
      </rPr>
      <t>跟单订购</t>
    </r>
    <r>
      <rPr>
        <sz val="10"/>
        <color rgb="FF0000FF"/>
        <rFont val="汉仪书宋二KW"/>
        <charset val="134"/>
      </rPr>
      <t>，</t>
    </r>
    <r>
      <rPr>
        <sz val="10"/>
        <color rgb="FF0000FF"/>
        <rFont val="等线"/>
        <charset val="134"/>
      </rPr>
      <t>贴纸离外箱距必须至少3cm</t>
    </r>
    <r>
      <rPr>
        <sz val="10"/>
        <color rgb="FF0000FF"/>
        <rFont val="汉仪书宋二KW"/>
        <charset val="134"/>
      </rPr>
      <t>，</t>
    </r>
    <r>
      <rPr>
        <sz val="10"/>
        <color rgb="FF0000FF"/>
        <rFont val="等线"/>
        <charset val="134"/>
      </rPr>
      <t>每一
张SSCC  label  都是唯一且有不同流水及条码的</t>
    </r>
    <r>
      <rPr>
        <sz val="10"/>
        <color rgb="FF0000FF"/>
        <rFont val="汉仪书宋二KW"/>
        <charset val="134"/>
      </rPr>
      <t>，</t>
    </r>
    <r>
      <rPr>
        <sz val="10"/>
        <color rgb="FF0000FF"/>
        <rFont val="等线"/>
        <charset val="134"/>
      </rPr>
      <t>没有损耗</t>
    </r>
    <r>
      <rPr>
        <sz val="10"/>
        <color rgb="FF0000FF"/>
        <rFont val="汉仪书宋二KW"/>
        <charset val="134"/>
      </rPr>
      <t>，</t>
    </r>
    <r>
      <rPr>
        <sz val="10"/>
        <color rgb="FF0000FF"/>
        <rFont val="等线"/>
        <charset val="134"/>
      </rPr>
      <t xml:space="preserve">绝对不可贴错  </t>
    </r>
    <r>
      <rPr>
        <sz val="10"/>
        <color rgb="FF0000FF"/>
        <rFont val="汉仪书宋二KW"/>
        <charset val="134"/>
      </rPr>
      <t>，</t>
    </r>
    <r>
      <rPr>
        <sz val="10"/>
        <color rgb="FF0000FF"/>
        <rFont val="等线"/>
        <charset val="134"/>
      </rPr>
      <t>否则贴错或损坏一张会导致全部都错</t>
    </r>
    <r>
      <rPr>
        <sz val="10"/>
        <color rgb="FF0000FF"/>
        <rFont val="汉仪书宋二KW"/>
        <charset val="134"/>
      </rPr>
      <t>，</t>
    </r>
    <r>
      <rPr>
        <sz val="10"/>
        <color rgb="FF0000FF"/>
        <rFont val="等线"/>
        <charset val="134"/>
      </rPr>
      <t>千万要注意:  SSCC  贴纸务必要在正中间(可以覆
盖Logo  &lt;(&gt;&amp;&lt;)&gt;  箱唛)</t>
    </r>
    <r>
      <rPr>
        <sz val="10"/>
        <color rgb="FF0000FF"/>
        <rFont val="汉仪书宋二KW"/>
        <charset val="134"/>
      </rPr>
      <t>，</t>
    </r>
    <r>
      <rPr>
        <sz val="10"/>
        <color rgb="FF0000FF"/>
        <rFont val="等线"/>
        <charset val="134"/>
      </rPr>
      <t>否则会影响到仓库扫描识别。
3.  日期码使用ZURU标准版本。
   4.  如果大货有要求入邮包盒</t>
    </r>
    <r>
      <rPr>
        <sz val="10"/>
        <color rgb="FF0000FF"/>
        <rFont val="汉仪书宋二KW"/>
        <charset val="134"/>
      </rPr>
      <t>，</t>
    </r>
    <r>
      <rPr>
        <sz val="10"/>
        <color rgb="FF0000FF"/>
        <rFont val="等线"/>
        <charset val="134"/>
      </rPr>
      <t>则对应的邮包盒上面要打上日期码。
   5.  按照客户PO#  装柜/箱号顺序装柜</t>
    </r>
    <r>
      <rPr>
        <sz val="10"/>
        <color rgb="FF0000FF"/>
        <rFont val="汉仪书宋二KW"/>
        <charset val="134"/>
      </rPr>
      <t>，</t>
    </r>
    <r>
      <rPr>
        <sz val="10"/>
        <color rgb="FF0000FF"/>
        <rFont val="等线"/>
        <charset val="134"/>
      </rPr>
      <t>跟单会提前给到装柜计划。在大货生产/仓库存放时</t>
    </r>
    <r>
      <rPr>
        <sz val="10"/>
        <color rgb="FF0000FF"/>
        <rFont val="汉仪书宋二KW"/>
        <charset val="134"/>
      </rPr>
      <t>，</t>
    </r>
    <r>
      <rPr>
        <sz val="10"/>
        <color rgb="FF0000FF"/>
        <rFont val="等线"/>
        <charset val="134"/>
      </rPr>
      <t>请留意该装柜要求</t>
    </r>
    <r>
      <rPr>
        <sz val="10"/>
        <color rgb="FF0000FF"/>
        <rFont val="汉仪书宋二KW"/>
        <charset val="134"/>
      </rPr>
      <t>，</t>
    </r>
    <r>
      <rPr>
        <sz val="10"/>
        <color rgb="FF0000FF"/>
        <rFont val="等线"/>
        <charset val="134"/>
      </rPr>
      <t>以便装柜时不混乱</t>
    </r>
    <r>
      <rPr>
        <sz val="10"/>
        <color rgb="FF0000FF"/>
        <rFont val="汉仪书宋二KW"/>
        <charset val="134"/>
      </rPr>
      <t>（</t>
    </r>
    <r>
      <rPr>
        <sz val="10"/>
        <color rgb="FF0000FF"/>
        <rFont val="等线"/>
        <charset val="134"/>
      </rPr>
      <t>避免装错/装漏/找不到货号等
   )。
   6.  出口加拿大</t>
    </r>
    <r>
      <rPr>
        <sz val="10"/>
        <color rgb="FF0000FF"/>
        <rFont val="汉仪书宋二KW"/>
        <charset val="134"/>
      </rPr>
      <t>，</t>
    </r>
    <r>
      <rPr>
        <sz val="10"/>
        <color rgb="FF0000FF"/>
        <rFont val="等线"/>
        <charset val="134"/>
      </rPr>
      <t>包装需要至少2/3L  UPC版</t>
    </r>
    <r>
      <rPr>
        <sz val="10"/>
        <color rgb="FF0000FF"/>
        <rFont val="汉仪书宋二KW"/>
        <charset val="134"/>
      </rPr>
      <t>，</t>
    </r>
    <r>
      <rPr>
        <sz val="10"/>
        <color rgb="FF0000FF"/>
        <rFont val="等线"/>
        <charset val="134"/>
      </rPr>
      <t>无硼版本。
   7. 邮包盒上要印刷日期码</t>
    </r>
  </si>
  <si>
    <t>7JGPWGQG</t>
  </si>
  <si>
    <t>4500209083-390</t>
  </si>
  <si>
    <t>62Z1KGYV</t>
  </si>
  <si>
    <t>4500209083-400</t>
  </si>
  <si>
    <t>4500209125</t>
  </si>
  <si>
    <t>2SUHBHZL</t>
  </si>
  <si>
    <t>4500209125-10</t>
  </si>
  <si>
    <r>
      <rPr>
        <sz val="11"/>
        <color rgb="FF0000FF"/>
        <rFont val="宋体"/>
        <charset val="134"/>
      </rPr>
      <t>日期码格式：ZURU</t>
    </r>
    <r>
      <rPr>
        <sz val="10"/>
        <color rgb="FF0000FF"/>
        <rFont val="等线"/>
        <charset val="134"/>
      </rPr>
      <t xml:space="preserve">  INC(BVI)  标准格式                                    日期</t>
    </r>
    <r>
      <rPr>
        <sz val="10"/>
        <color rgb="FF0000FF"/>
        <rFont val="汉仪书宋二KW"/>
        <charset val="134"/>
      </rPr>
      <t>：</t>
    </r>
    <r>
      <rPr>
        <sz val="10"/>
        <color rgb="FF0000FF"/>
        <rFont val="等线"/>
        <charset val="134"/>
      </rPr>
      <t>按实际生产日期
Packaging Info: #9561    MA  5L版包装入邮包盒</t>
    </r>
    <r>
      <rPr>
        <sz val="10"/>
        <color rgb="FF0000FF"/>
        <rFont val="汉仪书宋二KW"/>
        <charset val="134"/>
      </rPr>
      <t>，</t>
    </r>
    <r>
      <rPr>
        <sz val="10"/>
        <color rgb="FF0000FF"/>
        <rFont val="等线"/>
        <charset val="134"/>
      </rPr>
      <t>邮包盒图稿翻单#4500199032.
Remark: 1.  Amazon  FOB订单</t>
    </r>
    <r>
      <rPr>
        <sz val="10"/>
        <color rgb="FF0000FF"/>
        <rFont val="汉仪书宋二KW"/>
        <charset val="134"/>
      </rPr>
      <t>，</t>
    </r>
    <r>
      <rPr>
        <sz val="10"/>
        <color rgb="FF0000FF"/>
        <rFont val="等线"/>
        <charset val="134"/>
      </rPr>
      <t xml:space="preserve">出口CA。外箱最长边不能超过25"    </t>
    </r>
    <r>
      <rPr>
        <sz val="10"/>
        <color rgb="FF0000FF"/>
        <rFont val="汉仪书宋二KW"/>
        <charset val="134"/>
      </rPr>
      <t>（</t>
    </r>
    <r>
      <rPr>
        <sz val="10"/>
        <color rgb="FF0000FF"/>
        <rFont val="等线"/>
        <charset val="134"/>
      </rPr>
      <t>超过了</t>
    </r>
    <r>
      <rPr>
        <sz val="10"/>
        <color rgb="FF0000FF"/>
        <rFont val="汉仪书宋二KW"/>
        <charset val="134"/>
      </rPr>
      <t>，</t>
    </r>
    <r>
      <rPr>
        <sz val="10"/>
        <color rgb="FF0000FF"/>
        <rFont val="等线"/>
        <charset val="134"/>
      </rPr>
      <t>case  pack只能为1</t>
    </r>
    <r>
      <rPr>
        <sz val="10"/>
        <color rgb="FF0000FF"/>
        <rFont val="汉仪书宋二KW"/>
        <charset val="134"/>
      </rPr>
      <t>），</t>
    </r>
    <r>
      <rPr>
        <sz val="10"/>
        <color rgb="FF0000FF"/>
        <rFont val="等线"/>
        <charset val="134"/>
      </rPr>
      <t>不符合要求的大货</t>
    </r>
    <r>
      <rPr>
        <sz val="10"/>
        <color rgb="FF0000FF"/>
        <rFont val="汉仪书宋二KW"/>
        <charset val="134"/>
      </rPr>
      <t>，</t>
    </r>
    <r>
      <rPr>
        <sz val="10"/>
        <color rgb="FF0000FF"/>
        <rFont val="等线"/>
        <charset val="134"/>
      </rPr>
      <t xml:space="preserve">   一律不接受。
2.  外箱正面印ZURU  Logo  +  SSCC  LABEL</t>
    </r>
    <r>
      <rPr>
        <sz val="10"/>
        <color rgb="FF0000FF"/>
        <rFont val="汉仪书宋二KW"/>
        <charset val="134"/>
      </rPr>
      <t>（</t>
    </r>
    <r>
      <rPr>
        <sz val="10"/>
        <color rgb="FF0000FF"/>
        <rFont val="等线"/>
        <charset val="134"/>
      </rPr>
      <t>客供贴纸)</t>
    </r>
    <r>
      <rPr>
        <sz val="10"/>
        <color rgb="FF0000FF"/>
        <rFont val="汉仪书宋二KW"/>
        <charset val="134"/>
      </rPr>
      <t>，</t>
    </r>
    <r>
      <rPr>
        <sz val="10"/>
        <color rgb="FF0000FF"/>
        <rFont val="等线"/>
        <charset val="134"/>
      </rPr>
      <t>侧面印item#</t>
    </r>
    <r>
      <rPr>
        <sz val="10"/>
        <color rgb="FF0000FF"/>
        <rFont val="汉仪书宋二KW"/>
        <charset val="134"/>
      </rPr>
      <t>（</t>
    </r>
    <r>
      <rPr>
        <sz val="10"/>
        <color rgb="FF0000FF"/>
        <rFont val="等线"/>
        <charset val="134"/>
      </rPr>
      <t>订单上显示的SKU#)  +  carton  size(以工厂实际尺寸为准</t>
    </r>
    <r>
      <rPr>
        <sz val="10"/>
        <color rgb="FF0000FF"/>
        <rFont val="汉仪书宋二KW"/>
        <charset val="134"/>
      </rPr>
      <t>，</t>
    </r>
    <r>
      <rPr>
        <sz val="10"/>
        <color rgb="FF0000FF"/>
        <rFont val="等线"/>
        <charset val="134"/>
      </rPr>
      <t>单位:  inch)  +  MADE  IN  CHINA</t>
    </r>
    <r>
      <rPr>
        <sz val="10"/>
        <color rgb="FF0000FF"/>
        <rFont val="汉仪书宋二KW"/>
        <charset val="134"/>
      </rPr>
      <t>，</t>
    </r>
    <r>
      <rPr>
        <sz val="10"/>
        <color rgb="FF0000FF"/>
        <rFont val="等线"/>
        <charset val="134"/>
      </rPr>
      <t xml:space="preserve">
日期使用ZURU  标准版本  SSCC  Label  显示的是客人自己的item#</t>
    </r>
    <r>
      <rPr>
        <sz val="10"/>
        <color rgb="FF0000FF"/>
        <rFont val="汉仪书宋二KW"/>
        <charset val="134"/>
      </rPr>
      <t>，</t>
    </r>
    <r>
      <rPr>
        <sz val="10"/>
        <color rgb="FF0000FF"/>
        <rFont val="等线"/>
        <charset val="134"/>
      </rPr>
      <t>SSCC  Label  贴在外箱正面的正中间</t>
    </r>
    <r>
      <rPr>
        <sz val="10"/>
        <color rgb="FF0000FF"/>
        <rFont val="汉仪书宋二KW"/>
        <charset val="134"/>
      </rPr>
      <t>，</t>
    </r>
    <r>
      <rPr>
        <sz val="10"/>
        <color rgb="FF0000FF"/>
        <rFont val="等线"/>
        <charset val="134"/>
      </rPr>
      <t>贴一面即可</t>
    </r>
    <r>
      <rPr>
        <sz val="10"/>
        <color rgb="FF0000FF"/>
        <rFont val="汉仪书宋二KW"/>
        <charset val="134"/>
      </rPr>
      <t>，</t>
    </r>
    <r>
      <rPr>
        <sz val="10"/>
        <color rgb="FF0000FF"/>
        <rFont val="等线"/>
        <charset val="134"/>
      </rPr>
      <t>跟单订购</t>
    </r>
    <r>
      <rPr>
        <sz val="10"/>
        <color rgb="FF0000FF"/>
        <rFont val="汉仪书宋二KW"/>
        <charset val="134"/>
      </rPr>
      <t>，</t>
    </r>
    <r>
      <rPr>
        <sz val="10"/>
        <color rgb="FF0000FF"/>
        <rFont val="等线"/>
        <charset val="134"/>
      </rPr>
      <t>贴纸离外箱距必须至少3cm</t>
    </r>
    <r>
      <rPr>
        <sz val="10"/>
        <color rgb="FF0000FF"/>
        <rFont val="汉仪书宋二KW"/>
        <charset val="134"/>
      </rPr>
      <t>，</t>
    </r>
    <r>
      <rPr>
        <sz val="10"/>
        <color rgb="FF0000FF"/>
        <rFont val="等线"/>
        <charset val="134"/>
      </rPr>
      <t>每一
张SSCC  label  都是唯一且有不同流水及条码的</t>
    </r>
    <r>
      <rPr>
        <sz val="10"/>
        <color rgb="FF0000FF"/>
        <rFont val="汉仪书宋二KW"/>
        <charset val="134"/>
      </rPr>
      <t>，</t>
    </r>
    <r>
      <rPr>
        <sz val="10"/>
        <color rgb="FF0000FF"/>
        <rFont val="等线"/>
        <charset val="134"/>
      </rPr>
      <t>没有损耗</t>
    </r>
    <r>
      <rPr>
        <sz val="10"/>
        <color rgb="FF0000FF"/>
        <rFont val="汉仪书宋二KW"/>
        <charset val="134"/>
      </rPr>
      <t>，</t>
    </r>
    <r>
      <rPr>
        <sz val="10"/>
        <color rgb="FF0000FF"/>
        <rFont val="等线"/>
        <charset val="134"/>
      </rPr>
      <t xml:space="preserve">绝对不可贴错  </t>
    </r>
    <r>
      <rPr>
        <sz val="10"/>
        <color rgb="FF0000FF"/>
        <rFont val="汉仪书宋二KW"/>
        <charset val="134"/>
      </rPr>
      <t>，</t>
    </r>
    <r>
      <rPr>
        <sz val="10"/>
        <color rgb="FF0000FF"/>
        <rFont val="等线"/>
        <charset val="134"/>
      </rPr>
      <t>否则贴错或损坏一张会导致全部都错</t>
    </r>
    <r>
      <rPr>
        <sz val="10"/>
        <color rgb="FF0000FF"/>
        <rFont val="汉仪书宋二KW"/>
        <charset val="134"/>
      </rPr>
      <t>，</t>
    </r>
    <r>
      <rPr>
        <sz val="10"/>
        <color rgb="FF0000FF"/>
        <rFont val="等线"/>
        <charset val="134"/>
      </rPr>
      <t>千万要注意:  SSCC  贴纸务必要在正中间(可以覆
盖Logo  &lt;(&gt;&amp;&lt;)&gt;  箱唛)</t>
    </r>
    <r>
      <rPr>
        <sz val="10"/>
        <color rgb="FF0000FF"/>
        <rFont val="汉仪书宋二KW"/>
        <charset val="134"/>
      </rPr>
      <t>，</t>
    </r>
    <r>
      <rPr>
        <sz val="10"/>
        <color rgb="FF0000FF"/>
        <rFont val="等线"/>
        <charset val="134"/>
      </rPr>
      <t>否则会影响到仓库扫描识别。
3.  日期码使用ZURU标准版本。
   4.  如果大货有要求入邮包盒</t>
    </r>
    <r>
      <rPr>
        <sz val="10"/>
        <color rgb="FF0000FF"/>
        <rFont val="汉仪书宋二KW"/>
        <charset val="134"/>
      </rPr>
      <t>，</t>
    </r>
    <r>
      <rPr>
        <sz val="10"/>
        <color rgb="FF0000FF"/>
        <rFont val="等线"/>
        <charset val="134"/>
      </rPr>
      <t>则对应的邮包盒上面要打上日期码。
   5.  按照客户PO#  装柜/箱号顺序装柜</t>
    </r>
    <r>
      <rPr>
        <sz val="10"/>
        <color rgb="FF0000FF"/>
        <rFont val="汉仪书宋二KW"/>
        <charset val="134"/>
      </rPr>
      <t>，</t>
    </r>
    <r>
      <rPr>
        <sz val="10"/>
        <color rgb="FF0000FF"/>
        <rFont val="等线"/>
        <charset val="134"/>
      </rPr>
      <t>跟单会提前给到装柜计划。在大货生产/仓库存放时</t>
    </r>
    <r>
      <rPr>
        <sz val="10"/>
        <color rgb="FF0000FF"/>
        <rFont val="汉仪书宋二KW"/>
        <charset val="134"/>
      </rPr>
      <t>，</t>
    </r>
    <r>
      <rPr>
        <sz val="10"/>
        <color rgb="FF0000FF"/>
        <rFont val="等线"/>
        <charset val="134"/>
      </rPr>
      <t>请留意该装柜要求</t>
    </r>
    <r>
      <rPr>
        <sz val="10"/>
        <color rgb="FF0000FF"/>
        <rFont val="汉仪书宋二KW"/>
        <charset val="134"/>
      </rPr>
      <t>，</t>
    </r>
    <r>
      <rPr>
        <sz val="10"/>
        <color rgb="FF0000FF"/>
        <rFont val="等线"/>
        <charset val="134"/>
      </rPr>
      <t>以便装柜时不混乱</t>
    </r>
    <r>
      <rPr>
        <sz val="10"/>
        <color rgb="FF0000FF"/>
        <rFont val="汉仪书宋二KW"/>
        <charset val="134"/>
      </rPr>
      <t>（</t>
    </r>
    <r>
      <rPr>
        <sz val="10"/>
        <color rgb="FF0000FF"/>
        <rFont val="等线"/>
        <charset val="134"/>
      </rPr>
      <t>避免装错/装漏/找不到货号等
   )。
   6.  出口加拿大</t>
    </r>
    <r>
      <rPr>
        <sz val="10"/>
        <color rgb="FF0000FF"/>
        <rFont val="汉仪书宋二KW"/>
        <charset val="134"/>
      </rPr>
      <t>，</t>
    </r>
    <r>
      <rPr>
        <sz val="10"/>
        <color rgb="FF0000FF"/>
        <rFont val="等线"/>
        <charset val="134"/>
      </rPr>
      <t>包装需要至少2/3L  UPC版</t>
    </r>
    <r>
      <rPr>
        <sz val="10"/>
        <color rgb="FF0000FF"/>
        <rFont val="汉仪书宋二KW"/>
        <charset val="134"/>
      </rPr>
      <t>，</t>
    </r>
    <r>
      <rPr>
        <sz val="10"/>
        <color rgb="FF0000FF"/>
        <rFont val="等线"/>
        <charset val="134"/>
      </rPr>
      <t>无硼版本。
   7. 邮包盒上要印刷日期码</t>
    </r>
  </si>
  <si>
    <t>8AAYCOCC</t>
  </si>
  <si>
    <t>4500209125-20</t>
  </si>
  <si>
    <t>3JELXF4W</t>
  </si>
  <si>
    <t>4500209125-30</t>
  </si>
  <si>
    <t>4KJ113AT</t>
  </si>
  <si>
    <t>4500209125-40</t>
  </si>
  <si>
    <t>2LLVD5UD</t>
  </si>
  <si>
    <t>4500209125-50</t>
  </si>
  <si>
    <t>3WYHFR1D</t>
  </si>
  <si>
    <t>4500209125-60</t>
  </si>
  <si>
    <t>2KZC3KXX</t>
  </si>
  <si>
    <t>4500209125-70</t>
  </si>
  <si>
    <t>4500214331</t>
  </si>
  <si>
    <t>3KVTYQBG</t>
  </si>
  <si>
    <t>4500214331-180</t>
  </si>
  <si>
    <t>邮包盒图稿翻单#4500199032</t>
  </si>
  <si>
    <t>5KD6OIIO</t>
  </si>
  <si>
    <t>4500214331-190</t>
  </si>
  <si>
    <r>
      <rPr>
        <sz val="11"/>
        <color rgb="FF0000FF"/>
        <rFont val="Arial"/>
        <charset val="0"/>
      </rPr>
      <t>WALMART</t>
    </r>
    <r>
      <rPr>
        <sz val="12"/>
        <color rgb="FF0000FF"/>
        <rFont val="宋体"/>
        <charset val="134"/>
      </rPr>
      <t xml:space="preserve">  INC.</t>
    </r>
  </si>
  <si>
    <t>4500211972</t>
  </si>
  <si>
    <t>7137241910</t>
  </si>
  <si>
    <t>4500211972-10</t>
  </si>
  <si>
    <t>9561PLD-S001</t>
  </si>
  <si>
    <t>7/22第三方</t>
  </si>
  <si>
    <t>RFID贴纸/7.13+1张彩色placard</t>
  </si>
  <si>
    <r>
      <rPr>
        <sz val="11"/>
        <color rgb="FF0000FF"/>
        <rFont val="宋体"/>
        <charset val="134"/>
      </rPr>
      <t>日期码格式：ZURU</t>
    </r>
    <r>
      <rPr>
        <sz val="10"/>
        <color rgb="FF0000FF"/>
        <rFont val="等线"/>
        <charset val="0"/>
      </rPr>
      <t xml:space="preserve">  INC(BVI)  标准格式                                    日期</t>
    </r>
    <r>
      <rPr>
        <sz val="10"/>
        <color rgb="FF0000FF"/>
        <rFont val="汉仪书宋二KW"/>
        <charset val="0"/>
      </rPr>
      <t>：</t>
    </r>
    <r>
      <rPr>
        <sz val="10"/>
        <color rgb="FF0000FF"/>
        <rFont val="等线"/>
        <charset val="0"/>
      </rPr>
      <t>按实际生产日期
Packaging Info: 1.包装要求</t>
    </r>
    <r>
      <rPr>
        <sz val="10"/>
        <color rgb="FF0000FF"/>
        <rFont val="汉仪书宋二KW"/>
        <charset val="0"/>
      </rPr>
      <t>：</t>
    </r>
    <r>
      <rPr>
        <sz val="10"/>
        <color rgb="FF0000FF"/>
        <rFont val="等线"/>
        <charset val="0"/>
      </rPr>
      <t xml:space="preserve">
9561PLD:  MA  1L  B版收缩膜+MA  5L  B版收藏指南+MA  Guide  B版book+  MA  8L  B版拉丝沙袋+客版1L展示架
每pcs产品上要贴1张RFID贴纸</t>
    </r>
    <r>
      <rPr>
        <sz val="10"/>
        <color rgb="FF0000FF"/>
        <rFont val="汉仪书宋二KW"/>
        <charset val="0"/>
      </rPr>
      <t>，</t>
    </r>
    <r>
      <rPr>
        <sz val="10"/>
        <color rgb="FF0000FF"/>
        <rFont val="等线"/>
        <charset val="0"/>
      </rPr>
      <t>贴纸由ZURU提供</t>
    </r>
    <r>
      <rPr>
        <sz val="10"/>
        <color rgb="FF0000FF"/>
        <rFont val="汉仪书宋二KW"/>
        <charset val="0"/>
      </rPr>
      <t>，</t>
    </r>
    <r>
      <rPr>
        <sz val="10"/>
        <color rgb="FF0000FF"/>
        <rFont val="等线"/>
        <charset val="0"/>
      </rPr>
      <t>贴纸位置请严格按照我们签回的签板</t>
    </r>
    <r>
      <rPr>
        <sz val="10"/>
        <color rgb="FF0000FF"/>
        <rFont val="汉仪书宋二KW"/>
        <charset val="0"/>
      </rPr>
      <t>；</t>
    </r>
    <r>
      <rPr>
        <sz val="10"/>
        <color rgb="FF0000FF"/>
        <rFont val="等线"/>
        <charset val="0"/>
      </rPr>
      <t xml:space="preserve">
Remark: 1.包装要求</t>
    </r>
    <r>
      <rPr>
        <sz val="10"/>
        <color rgb="FF0000FF"/>
        <rFont val="汉仪书宋二KW"/>
        <charset val="0"/>
      </rPr>
      <t>：</t>
    </r>
    <r>
      <rPr>
        <sz val="10"/>
        <color rgb="FF0000FF"/>
        <rFont val="等线"/>
        <charset val="0"/>
      </rPr>
      <t xml:space="preserve">
9561PLD:  MA  1L  B版收缩膜+MA  5L  B版收藏指南+MA  Guide  B版book+  MA  8L  B版拉丝沙袋+客版1L展示架
每pcs产品上要贴1张RFID贴纸</t>
    </r>
    <r>
      <rPr>
        <sz val="10"/>
        <color rgb="FF0000FF"/>
        <rFont val="汉仪书宋二KW"/>
        <charset val="0"/>
      </rPr>
      <t>，</t>
    </r>
    <r>
      <rPr>
        <sz val="10"/>
        <color rgb="FF0000FF"/>
        <rFont val="等线"/>
        <charset val="0"/>
      </rPr>
      <t>贴纸由ZURU提供</t>
    </r>
    <r>
      <rPr>
        <sz val="10"/>
        <color rgb="FF0000FF"/>
        <rFont val="汉仪书宋二KW"/>
        <charset val="0"/>
      </rPr>
      <t>，</t>
    </r>
    <r>
      <rPr>
        <sz val="10"/>
        <color rgb="FF0000FF"/>
        <rFont val="等线"/>
        <charset val="0"/>
      </rPr>
      <t>贴纸位置请严格按照我们签回的签板</t>
    </r>
    <r>
      <rPr>
        <sz val="10"/>
        <color rgb="FF0000FF"/>
        <rFont val="汉仪书宋二KW"/>
        <charset val="0"/>
      </rPr>
      <t>；</t>
    </r>
    <r>
      <rPr>
        <sz val="10"/>
        <color rgb="FF0000FF"/>
        <rFont val="等线"/>
        <charset val="0"/>
      </rPr>
      <t xml:space="preserve">
2.展示架外包材用天盖+围板+护角+打包带+木托盘+拉伸膜包装方式</t>
    </r>
    <r>
      <rPr>
        <sz val="10"/>
        <color rgb="FF0000FF"/>
        <rFont val="汉仪书宋二KW"/>
        <charset val="0"/>
      </rPr>
      <t>，</t>
    </r>
    <r>
      <rPr>
        <sz val="10"/>
        <color rgb="FF0000FF"/>
        <rFont val="等线"/>
        <charset val="0"/>
      </rPr>
      <t>天盖需体现2026  November  Deals  Event</t>
    </r>
    <r>
      <rPr>
        <sz val="10"/>
        <color rgb="FF0000FF"/>
        <rFont val="汉仪书宋二KW"/>
        <charset val="0"/>
      </rPr>
      <t>（</t>
    </r>
    <r>
      <rPr>
        <sz val="10"/>
        <color rgb="FF0000FF"/>
        <rFont val="等线"/>
        <charset val="0"/>
      </rPr>
      <t>居中</t>
    </r>
    <r>
      <rPr>
        <sz val="10"/>
        <color rgb="FF0000FF"/>
        <rFont val="汉仪书宋二KW"/>
        <charset val="0"/>
      </rPr>
      <t>），</t>
    </r>
    <r>
      <rPr>
        <sz val="10"/>
        <color rgb="FF0000FF"/>
        <rFont val="等线"/>
        <charset val="0"/>
      </rPr>
      <t>注意4面都要印</t>
    </r>
    <r>
      <rPr>
        <sz val="10"/>
        <color rgb="FF0000FF"/>
        <rFont val="汉仪书宋二KW"/>
        <charset val="0"/>
      </rPr>
      <t>，</t>
    </r>
    <r>
      <rPr>
        <sz val="10"/>
        <color rgb="FF0000FF"/>
        <rFont val="等线"/>
        <charset val="0"/>
      </rPr>
      <t>即要印4个</t>
    </r>
    <r>
      <rPr>
        <sz val="10"/>
        <color rgb="FF0000FF"/>
        <rFont val="汉仪书宋二KW"/>
        <charset val="0"/>
      </rPr>
      <t>，</t>
    </r>
    <r>
      <rPr>
        <sz val="10"/>
        <color rgb="FF0000FF"/>
        <rFont val="等线"/>
        <charset val="0"/>
      </rPr>
      <t>外箱印刷日期
码</t>
    </r>
    <r>
      <rPr>
        <sz val="10"/>
        <color rgb="FF0000FF"/>
        <rFont val="汉仪书宋二KW"/>
        <charset val="0"/>
      </rPr>
      <t>，</t>
    </r>
    <r>
      <rPr>
        <sz val="10"/>
        <color rgb="FF0000FF"/>
        <rFont val="等线"/>
        <charset val="0"/>
      </rPr>
      <t>ZURU  logo跟MADE  IN  CHINA四面右下角印刷</t>
    </r>
    <r>
      <rPr>
        <sz val="10"/>
        <color rgb="FF0000FF"/>
        <rFont val="汉仪书宋二KW"/>
        <charset val="0"/>
      </rPr>
      <t>，</t>
    </r>
    <r>
      <rPr>
        <sz val="10"/>
        <color rgb="FF0000FF"/>
        <rFont val="等线"/>
        <charset val="0"/>
      </rPr>
      <t>围板前后各贴1张彩色placard</t>
    </r>
    <r>
      <rPr>
        <sz val="10"/>
        <color rgb="FF0000FF"/>
        <rFont val="汉仪书宋二KW"/>
        <charset val="0"/>
      </rPr>
      <t>，</t>
    </r>
    <r>
      <rPr>
        <sz val="10"/>
        <color rgb="FF0000FF"/>
        <rFont val="等线"/>
        <charset val="0"/>
      </rPr>
      <t>固定在围膜中</t>
    </r>
    <r>
      <rPr>
        <sz val="10"/>
        <color rgb="FF0000FF"/>
        <rFont val="汉仪书宋二KW"/>
        <charset val="0"/>
      </rPr>
      <t>，</t>
    </r>
    <r>
      <rPr>
        <sz val="10"/>
        <color rgb="FF0000FF"/>
        <rFont val="等线"/>
        <charset val="0"/>
      </rPr>
      <t>以防掉落</t>
    </r>
    <r>
      <rPr>
        <sz val="10"/>
        <color rgb="FF0000FF"/>
        <rFont val="汉仪书宋二KW"/>
        <charset val="0"/>
      </rPr>
      <t>（</t>
    </r>
    <r>
      <rPr>
        <sz val="10"/>
        <color rgb="FF0000FF"/>
        <rFont val="等线"/>
        <charset val="0"/>
      </rPr>
      <t>需能看清内容</t>
    </r>
    <r>
      <rPr>
        <sz val="10"/>
        <color rgb="FF0000FF"/>
        <rFont val="汉仪书宋二KW"/>
        <charset val="0"/>
      </rPr>
      <t>）</t>
    </r>
    <r>
      <rPr>
        <sz val="10"/>
        <color rgb="FF0000FF"/>
        <rFont val="等线"/>
        <charset val="0"/>
      </rPr>
      <t>。
3.在产品上和包装上要有日期码</t>
    </r>
    <r>
      <rPr>
        <sz val="10"/>
        <color rgb="FF0000FF"/>
        <rFont val="汉仪书宋二KW"/>
        <charset val="0"/>
      </rPr>
      <t>（</t>
    </r>
    <r>
      <rPr>
        <sz val="10"/>
        <color rgb="FF0000FF"/>
        <rFont val="等线"/>
        <charset val="0"/>
      </rPr>
      <t>避开周末和节假日</t>
    </r>
    <r>
      <rPr>
        <sz val="10"/>
        <color rgb="FF0000FF"/>
        <rFont val="汉仪书宋二KW"/>
        <charset val="0"/>
      </rPr>
      <t>），</t>
    </r>
    <r>
      <rPr>
        <sz val="10"/>
        <color rgb="FF0000FF"/>
        <rFont val="等线"/>
        <charset val="0"/>
      </rPr>
      <t>以及要有MADE  IN  CHINA和ZURU字样。
4.产品如有扎带口要剪平</t>
    </r>
    <r>
      <rPr>
        <sz val="10"/>
        <color rgb="FF0000FF"/>
        <rFont val="汉仪书宋二KW"/>
        <charset val="0"/>
      </rPr>
      <t>，</t>
    </r>
    <r>
      <rPr>
        <sz val="10"/>
        <color rgb="FF0000FF"/>
        <rFont val="等线"/>
        <charset val="0"/>
      </rPr>
      <t>不能刮手。
   5.  此单需要验货</t>
    </r>
    <r>
      <rPr>
        <sz val="10"/>
        <color rgb="FF0000FF"/>
        <rFont val="汉仪书宋二KW"/>
        <charset val="0"/>
      </rPr>
      <t>，</t>
    </r>
    <r>
      <rPr>
        <sz val="10"/>
        <color rgb="FF0000FF"/>
        <rFont val="等线"/>
        <charset val="0"/>
      </rPr>
      <t>请多备料
   6.  Display  and  Loading</t>
    </r>
    <r>
      <rPr>
        <sz val="10"/>
        <color rgb="FF0000FF"/>
        <rFont val="汉仪书宋二KW"/>
        <charset val="0"/>
      </rPr>
      <t>：</t>
    </r>
    <r>
      <rPr>
        <sz val="10"/>
        <color rgb="FF0000FF"/>
        <rFont val="等线"/>
        <charset val="0"/>
      </rPr>
      <t>5W*2D*3H=30PCS/DISPLAY</t>
    </r>
  </si>
  <si>
    <r>
      <rPr>
        <sz val="11"/>
        <color rgb="FF0000FF"/>
        <rFont val="Arial"/>
        <charset val="0"/>
      </rPr>
      <t>Maggie</t>
    </r>
    <r>
      <rPr>
        <sz val="10"/>
        <color rgb="FF0000FF"/>
        <rFont val="等线"/>
        <charset val="134"/>
      </rPr>
      <t xml:space="preserve">  Xie</t>
    </r>
  </si>
  <si>
    <t>4500211508</t>
  </si>
  <si>
    <t>4500211508-70</t>
  </si>
  <si>
    <t>进口商贴纸+QR 贴纸（一物一码）</t>
  </si>
  <si>
    <t>日期码格式：ZURU INC(BVI) 标准格式                  日期：按实际生产日期
Packaging Info: 最新MA UPC包装+进口商贴纸+QR 贴纸（一物一码）
条码：独立款必须用独立款的条码，不可以用混装的条码
Remark: 1.包装：MA UPC包装+进口商贴纸+QR 贴纸
2. QR 贴纸要求：  需包含产品型号（item）+ 序列号，二维码（QR code）正方形边长 1.5cm 。
材质与粘性：采用与进口商贴纸一致的材质，强粘性、不易脱落/掉色。
印刷与尺寸：印刷质量不低于 1.5c，整体贴纸尺寸为 3×3cm（正方形）。尺寸要根据产品包装的实际大小调整，保持整体美观，二维码清晰可扫。
 3. 二维码贴纸位置要远离包装上的条码及其他二维码，  贴在背面。
 4. QR code贴纸（要求一物一码，每PCS的二维码不一样）;
 5. QR code 格式 ：DATA MATRIX GS1 ；
 6. 若多个柜子，BY TRAIN 要求带电池/不带电池不同柜；装柜时同一款必须放在同一个柜子里。
 7. 整张单走EXW。</t>
  </si>
  <si>
    <t>Anna Lian</t>
  </si>
  <si>
    <t>PRÉNATAL RETAIL GROUP ASIAPACIFIC</t>
  </si>
  <si>
    <t>4500209917</t>
  </si>
  <si>
    <t>2000010365</t>
  </si>
  <si>
    <t>4500209917-30</t>
  </si>
  <si>
    <t>一张进口商贴纸（含希腊警语+希腊语content+slime bag希腊语警语+意大利环保标)+一张产品贴纸+一
张希腊语说明书纸（含希腊语收藏指南/说明书+意/希weee说明）</t>
  </si>
  <si>
    <t>日期码格式：LOT2628</t>
  </si>
  <si>
    <t>日期码格式：LOT2628 日期：
Packaging Info:
3. 9561: 最新MA 5L EAN收缩膜+最新MA 5L收藏指南/说明书+一张进口商贴纸（含希腊警语+希腊语content+slime bag希腊语警语+意大利环保标)+一张产品贴纸+一
张希腊语说明书纸（含希腊语收藏指南/说明书+意/希weee说明）
Remark: 1.RATIO 同MA 一致。
2.验货后会抽办1套/item，请多备料。大货样品2套/item，用于客人验货签板，具体以邮件通知为准
3.客人日期码：LOT2628，包装（含收缩膜等）/产品/外箱 请保持一致。
4.产品均符合EU微塑料法规要求：不能含有微塑料/闪粉
5. SMASHERS 或含Slime产品，所有化合物使用无硼或低硼版本出意大利。
6. 本订单所有 具有 baby items / assorted items 的款式，零售包装上都要用 母 EAN;
7. 此客户需要第三方验货，请在约三方验货前必须PASS ZURU验货。
8. 所有带电产品请复核跟单是否有提供客人指定内容的WEEE说明书（不是通用29L版本）；如果做了客版说明书，则会将weee说明加进客版说明书中
8.带干燥剂的产品需要加一张"干燥剂说明书14L”</t>
  </si>
  <si>
    <t>4500210361-10</t>
  </si>
  <si>
    <t>进口商贴纸（含意大利环保标）</t>
  </si>
  <si>
    <r>
      <rPr>
        <sz val="11"/>
        <color rgb="FF0000FF"/>
        <rFont val="宋体"/>
        <charset val="134"/>
      </rPr>
      <t>日期码格式：ZURU INC(BVI) 标准格式</t>
    </r>
    <r>
      <rPr>
        <sz val="10"/>
        <color rgb="FF0000FF"/>
        <rFont val="宋体"/>
        <charset val="134"/>
      </rPr>
      <t xml:space="preserve">                  日期：按实际生产日期
Packaging Info: 9561: 最新MA 5L EAN收缩膜+5L+6L说明书+ 5L+6L收藏指南+5L袋子+进口商贴纸（含意大利环保标）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带电池产品需要带上最新WEEE29L欧洲通用电池回收说明书。
5, 意大利订单包装彩卡请确保含法规要求的环保回收logo和意大利语警语，如果说明书有文字使用说明，需要有意大利语使用说明。
6，电池产品请确保使用新说明书以及新标识的电池以符合最新(EU) 2023/1542法规  （增加制造商信息，电池种类，制造商地址，电池重量，化学组成，可用的灭
火器，浓度重量占比&gt;0.1%的关键原材料，二维码），如果电池不含这些信息，也需要确保电池说明书含这些信息。</t>
    </r>
  </si>
  <si>
    <t>40062103</t>
  </si>
  <si>
    <t>4500208840-560</t>
  </si>
  <si>
    <t>45204198</t>
  </si>
  <si>
    <t>4500208841-590</t>
  </si>
  <si>
    <t>4500211372</t>
  </si>
  <si>
    <t>4500211372-60</t>
  </si>
  <si>
    <t xml:space="preserve">日期码格式：ZURU INC(BVI) 标准格式                  日期：按实际生产日期
Packaging Info: MA PKG ，  优先1L
Remark: </t>
  </si>
  <si>
    <t>7K95RQEA</t>
  </si>
  <si>
    <t>4500206345-120</t>
  </si>
  <si>
    <t>6Z864SYQ</t>
  </si>
  <si>
    <t>4500206345-130</t>
  </si>
  <si>
    <t>4500206414</t>
  </si>
  <si>
    <t>17P65YJT</t>
  </si>
  <si>
    <t>4500206414-200</t>
  </si>
  <si>
    <t>日期码格式：ZURU INC(BVI) 标准格式                  日期：按实际生产日期
Packaging Info:
 5. #9561  MA 5L版包装入邮包盒，邮包盒图稿翻单#4500199032.
Remark: 1. Amazon FOB订单，出口CA。外箱最长边不能超过25"  （超过了，case pack只能为1），不符合要求的大货，一律不接受。
2. 外箱正面印ZURU Logo + SSCC LABEL（客供贴纸)，侧面印item#（订单上显示的SKU#) + carton size(以工厂实际尺寸为准，单位: inch) + MADE IN CHINA，
日期使用ZURU 标准版本 SSCC Label 显示的是客人自己的item#，SSCC Label 贴在外箱正面的正中间，贴一面即可，跟单订购，贴纸离外箱距必须至少3cm，每一
张SSCC label 都是唯一且有不同流水及条码的，没有损耗，绝对不可贴错 ，否则贴错或损坏一张会导致全部都错，千万要注意: SSCC 贴纸务必要在正中间(可以覆
盖Logo &lt;(&gt;&amp;&lt;)&gt; 箱唛)，否则会影响到仓库扫描识别。
3. 日期码使用ZURU标准版本。
 4. 如果大货有要求入邮包盒，则对应的邮包盒上面要打上日期码。
 5. 按照客户PO# 装柜/箱号顺序装柜，跟单会提前给到装柜计划。在大货生产/仓库存放时，请留意该装柜要求，以便装柜时不混乱（避免装错/装漏/找不到货号等
 )。
 6. 出口加拿大，包装需要至少2/3L UPC版，无硼版本。
 7. 邮包盒上要印刷日期码</t>
  </si>
  <si>
    <t>39633AYV</t>
  </si>
  <si>
    <t>4500206414-210</t>
  </si>
  <si>
    <t>87HRATZZ</t>
  </si>
  <si>
    <t>4500206414-220</t>
  </si>
  <si>
    <t>7MEESN1J</t>
  </si>
  <si>
    <t>4500206414-230</t>
  </si>
  <si>
    <t>7H5W53WT</t>
  </si>
  <si>
    <t>4500206414-240</t>
  </si>
  <si>
    <t>3IEV3U9S</t>
  </si>
  <si>
    <t>4500206414-250</t>
  </si>
  <si>
    <t>4WMVR21Z</t>
  </si>
  <si>
    <t>4500206414-260</t>
  </si>
  <si>
    <t>2EPGTF9W</t>
  </si>
  <si>
    <t>4500206414-270</t>
  </si>
  <si>
    <t>7AIUGBOR</t>
  </si>
  <si>
    <t>4500206414-280</t>
  </si>
  <si>
    <t>SIRIUS SALES (PTY) LTD</t>
  </si>
  <si>
    <t>4500212268-120</t>
  </si>
  <si>
    <r>
      <rPr>
        <sz val="11"/>
        <color rgb="FF0000FF"/>
        <rFont val="宋体"/>
        <charset val="134"/>
      </rPr>
      <t>日期码格式：</t>
    </r>
    <r>
      <rPr>
        <sz val="11"/>
        <color rgb="FF0000FF"/>
        <rFont val="宋体"/>
        <charset val="0"/>
      </rPr>
      <t>ZURU INC(BVI) 标准格式</t>
    </r>
    <r>
      <rPr>
        <sz val="11"/>
        <color rgb="FF0000FF"/>
        <rFont val="宋体"/>
        <charset val="134"/>
      </rPr>
      <t xml:space="preserve">                  日期：按实际生产日期
Remark: MA UPC PKG(优先1L)</t>
    </r>
  </si>
  <si>
    <t>Lillian Li/Peggy Xie</t>
  </si>
  <si>
    <t>4500213334</t>
  </si>
  <si>
    <t>0999647851</t>
  </si>
  <si>
    <t>4500213334-10</t>
  </si>
  <si>
    <t>7/26第三方</t>
  </si>
  <si>
    <t>日期码格式：ZURU INC(BVI) 标准格式                  日期：按实际生产日期
Packaging Info: 9561-S002
1.包装要求：
MA 1L B版收缩膜+MA 5L B版收藏指南+MA Guide B版book+ MA 8L B版拉丝沙袋
每pcs产品上要贴1张RFID贴纸，贴纸由ZURU提供，贴纸位置请严格按照我们签回的签板；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</si>
  <si>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Maggie xie</t>
  </si>
  <si>
    <t>GABRIEL  BROTHERS,  INC.</t>
  </si>
  <si>
    <t>4500205816</t>
  </si>
  <si>
    <t>84006913</t>
  </si>
  <si>
    <t>4500205816-40</t>
  </si>
  <si>
    <t>日期码格式：ZURU  INC(BVI)  标准格式                                    日期：按实际生产日期
Packaging Info: 1.  ZURU  MA  UPC    (首选1L  /  多语可以接受)包装,
15760UQ1drop  G+L款,其余比例1：1
Remark: 2.  产品和包装上印刷tracking  code信息，格式为ZURU常规
   3.  整柜FCL  出货，（装柜工厂）装柜时最后一箱正唛贴上装箱单  (不是装柜工厂忽略即可），装箱单需要用透明的袋子装好，     剩下三面贴上''  PACKING  LIST  ENC
   LOSED  ''  的字样    （可以用A4  纸打印）-  船务会发出。
   4.  需ZURU  QC  验货合格后方可出货</t>
  </si>
  <si>
    <t>Jessi  Xu</t>
  </si>
  <si>
    <t>order 5383Bekasovo 2</t>
  </si>
  <si>
    <t>4500198142-40</t>
  </si>
  <si>
    <t>进口商贴纸+ EAN条码贴纸+QR code 贴纸  （一物一码）</t>
  </si>
  <si>
    <t>日期码格式：外包装/外箱不要打ZURU标准日期 日期：
Packaging Info: 
92125/9561：MA 1L UPC收缩膜+进口商贴纸+ EAN条码贴纸+QR code 贴纸 （一物一码），MA 说明书/指南（如有）；
Remark: 客户DM订单注意事项:
1. 标准配比
2. 请按期完货， 会有罚金。
3. 出2 个仓库-Bekasovo 2 &lt;(&gt;&amp;&lt;)&gt; Ural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</si>
  <si>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order 5383Ural</t>
  </si>
  <si>
    <t>4500198142-80</t>
  </si>
  <si>
    <t>JUGUETTOS CENTRAL DE COMPRAS, S.COO</t>
  </si>
  <si>
    <t>4500211344</t>
  </si>
  <si>
    <t>PC26103</t>
  </si>
  <si>
    <t>4500211344-120</t>
  </si>
  <si>
    <t>WEEE带电池走货欧洲29L通用黑白说明书</t>
  </si>
  <si>
    <t>日期码格式：ZURU INC(BVI) 标准格式                  日期：按实际生产日期
Packaging Info: 
12.9561：最新MA 5L EAN版本包装+MA 5L说明书/指南书++WEEE带电池走货欧洲29L通用黑白说明书；
Remark: 1. 此单出西班牙，需满足EU测试标准要求，另外微塑料需符合EU法规；
 2. 标准配比。
3.根据新电池法规（EU）  2023/1542，所有走欧洲市场的电子产品，都需要增加WEEE通用29L说明书（分带电池走货 跟不带电池走货两种），如工厂没有此文件，可
以找跟单提供。
4. 产品及包装需要印CE logo图标，包装需含有西班牙环保标 和care@zuru.com 邮箱地址，  另外，包装贴纸上面的警告语不可以覆盖西班牙警告语。QC同事请核
查，如有问题需和跟单确认。
5.纯毛绒玩具需要西班牙语言的洗涤说明；
6.需ZURU OQC验货后给到客户验货图片审批通过才可以放货，请工厂按时完货并及时验货；</t>
  </si>
  <si>
    <t>PT.MAP  AKTIF  ADIPERKASA,  TBK</t>
  </si>
  <si>
    <t>4500214084</t>
  </si>
  <si>
    <t>260605-12MAAJKTQ226-ZURU(ZRU12)</t>
  </si>
  <si>
    <t>4500214084-10</t>
  </si>
  <si>
    <t>1张进口商贴纸（9561-参考4500172603）</t>
  </si>
  <si>
    <t>日期码格式：ZURU  INC(BVI)  标准格式                                    日期：按实际生产日期
Packaging Info: MA  UPC包装（优先1L)+1张进口商贴纸，
贴纸AW、位置图翻单如下：
9561-参考4500172603
9548-参考4500172603
1.可能会被抽大货样做测试，请多备料，CRD前半个月会通知是否有抽到该订单中的item。
2.此订单送仓，送仓后会有第三方验货，所以需要按CRD准时完货。
3.此单计划走40GP,但是需工厂送货到SZ仓库,  本地费的收费标准也是按照40GP,请工厂产品结算的发票请按照EXW+实报实销的方式
Remark: 9561-无
9548-1  assorment</t>
  </si>
  <si>
    <t>Emma  Wu</t>
  </si>
  <si>
    <t>4500206232</t>
  </si>
  <si>
    <t>30260576</t>
  </si>
  <si>
    <t>4500206232-80</t>
  </si>
  <si>
    <t>欧洲通用29L WEEE说明书(带电池)+Top 10 logo贴纸(翻单#4500167869)+ZURU FRANCE 地址</t>
  </si>
  <si>
    <r>
      <rPr>
        <sz val="11"/>
        <color rgb="FF0000FF"/>
        <rFont val="宋体"/>
        <charset val="134"/>
      </rPr>
      <t>日期码格式：ZURU INC(BVI) 标准格式</t>
    </r>
    <r>
      <rPr>
        <sz val="14"/>
        <color rgb="FF0000FF"/>
        <rFont val="宋体"/>
        <charset val="134"/>
      </rPr>
      <t xml:space="preserve">                  日期：按实际生产日期
Packaging Info:
9561: 最新MA 5L+6L警语EAN收缩膜/说明书/Guide book+8L Slime袋子+欧洲通用29L WEEE说明书(带电池)+Top 10 logo贴纸(翻单#4500167869)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r>
  </si>
  <si>
    <t>M&amp;Z SP. Z O.O.</t>
  </si>
  <si>
    <t>4500212708</t>
  </si>
  <si>
    <t>4500212708-40</t>
  </si>
  <si>
    <t>1张进口商贴纸+WEEE带电池走货欧洲29语通用黑白说明书</t>
  </si>
  <si>
    <t>日期码格式：ZURU INC(BVI) 标准格式 日期：按实际生产日期
Packaging Info: 
9561: MA5L EAN收缩膜+1张进口商贴纸+MA5L收藏指南+MA袋子+1张额外WEEE带电池版声明书+1张额外黑白PL说明书
Remark: 1. 请备多1套大货样品；
2. 此票出波兰，无需客验，通过ZURU验货即可出货，请确保大货符合EU市场法规；
3. 此票使用EAN条码，如有assortments，使用baby EAN；</t>
  </si>
  <si>
    <t>4500213335</t>
  </si>
  <si>
    <t>1003589029</t>
  </si>
  <si>
    <t>4500213335-10</t>
  </si>
  <si>
    <t>4500211973</t>
  </si>
  <si>
    <t>7137241908</t>
  </si>
  <si>
    <t>4500211973-10</t>
  </si>
  <si>
    <r>
      <rPr>
        <sz val="11"/>
        <color rgb="FF0000FF"/>
        <rFont val="宋体"/>
        <charset val="134"/>
      </rPr>
      <t>日期码格式：</t>
    </r>
    <r>
      <rPr>
        <sz val="10"/>
        <color rgb="FF0000FF"/>
        <rFont val="等线"/>
        <charset val="0"/>
      </rPr>
      <t xml:space="preserve">     标准格式                                    日期</t>
    </r>
    <r>
      <rPr>
        <sz val="10"/>
        <color rgb="FF0000FF"/>
        <rFont val="汉仪书宋二KW"/>
        <charset val="0"/>
      </rPr>
      <t>：</t>
    </r>
    <r>
      <rPr>
        <sz val="10"/>
        <color rgb="FF0000FF"/>
        <rFont val="等线"/>
        <charset val="0"/>
      </rPr>
      <t>按实际生产日期
Packaging Info: 1.包装要求</t>
    </r>
    <r>
      <rPr>
        <sz val="10"/>
        <color rgb="FF0000FF"/>
        <rFont val="汉仪书宋二KW"/>
        <charset val="0"/>
      </rPr>
      <t>：</t>
    </r>
    <r>
      <rPr>
        <sz val="10"/>
        <color rgb="FF0000FF"/>
        <rFont val="等线"/>
        <charset val="0"/>
      </rPr>
      <t xml:space="preserve">
9561PLD:  MA  1L  B版收缩膜+MA  5L  B版收藏指南+MA  Guide  B版book+  MA  8L  B版拉丝沙袋+客版1L展示架
每pcs产品上要贴1张RFID贴纸</t>
    </r>
    <r>
      <rPr>
        <sz val="10"/>
        <color rgb="FF0000FF"/>
        <rFont val="汉仪书宋二KW"/>
        <charset val="0"/>
      </rPr>
      <t>，</t>
    </r>
    <r>
      <rPr>
        <sz val="10"/>
        <color rgb="FF0000FF"/>
        <rFont val="等线"/>
        <charset val="0"/>
      </rPr>
      <t>贴纸由ZURU提供</t>
    </r>
    <r>
      <rPr>
        <sz val="10"/>
        <color rgb="FF0000FF"/>
        <rFont val="汉仪书宋二KW"/>
        <charset val="0"/>
      </rPr>
      <t>，</t>
    </r>
    <r>
      <rPr>
        <sz val="10"/>
        <color rgb="FF0000FF"/>
        <rFont val="等线"/>
        <charset val="0"/>
      </rPr>
      <t>贴纸位置请严格按照我们签回的签板</t>
    </r>
    <r>
      <rPr>
        <sz val="10"/>
        <color rgb="FF0000FF"/>
        <rFont val="汉仪书宋二KW"/>
        <charset val="0"/>
      </rPr>
      <t>；</t>
    </r>
    <r>
      <rPr>
        <sz val="10"/>
        <color rgb="FF0000FF"/>
        <rFont val="等线"/>
        <charset val="0"/>
      </rPr>
      <t xml:space="preserve">
Remark: 1.包装要求</t>
    </r>
    <r>
      <rPr>
        <sz val="10"/>
        <color rgb="FF0000FF"/>
        <rFont val="汉仪书宋二KW"/>
        <charset val="0"/>
      </rPr>
      <t>：</t>
    </r>
    <r>
      <rPr>
        <sz val="10"/>
        <color rgb="FF0000FF"/>
        <rFont val="等线"/>
        <charset val="0"/>
      </rPr>
      <t xml:space="preserve">
9561PLD:  MA  1L  B版收缩膜+MA  5L  B版收藏指南+MA  Guide  B版book+  MA  8L  B版拉丝沙袋+客版1L展示架
每pcs产品上要贴1张RFID贴纸</t>
    </r>
    <r>
      <rPr>
        <sz val="10"/>
        <color rgb="FF0000FF"/>
        <rFont val="汉仪书宋二KW"/>
        <charset val="0"/>
      </rPr>
      <t>，</t>
    </r>
    <r>
      <rPr>
        <sz val="10"/>
        <color rgb="FF0000FF"/>
        <rFont val="等线"/>
        <charset val="0"/>
      </rPr>
      <t>贴纸由ZURU提供</t>
    </r>
    <r>
      <rPr>
        <sz val="10"/>
        <color rgb="FF0000FF"/>
        <rFont val="汉仪书宋二KW"/>
        <charset val="0"/>
      </rPr>
      <t>，</t>
    </r>
    <r>
      <rPr>
        <sz val="10"/>
        <color rgb="FF0000FF"/>
        <rFont val="等线"/>
        <charset val="0"/>
      </rPr>
      <t>贴纸位置请严格按照我们签回的签板</t>
    </r>
    <r>
      <rPr>
        <sz val="10"/>
        <color rgb="FF0000FF"/>
        <rFont val="汉仪书宋二KW"/>
        <charset val="0"/>
      </rPr>
      <t>；</t>
    </r>
    <r>
      <rPr>
        <sz val="10"/>
        <color rgb="FF0000FF"/>
        <rFont val="等线"/>
        <charset val="0"/>
      </rPr>
      <t xml:space="preserve">
2.展示架外包材用天盖+围板+护角+打包带+木托盘+拉伸膜包装方式</t>
    </r>
    <r>
      <rPr>
        <sz val="10"/>
        <color rgb="FF0000FF"/>
        <rFont val="汉仪书宋二KW"/>
        <charset val="0"/>
      </rPr>
      <t>，</t>
    </r>
    <r>
      <rPr>
        <sz val="10"/>
        <color rgb="FF0000FF"/>
        <rFont val="等线"/>
        <charset val="0"/>
      </rPr>
      <t>天盖需体现2026  November  Deals  Event</t>
    </r>
    <r>
      <rPr>
        <sz val="10"/>
        <color rgb="FF0000FF"/>
        <rFont val="汉仪书宋二KW"/>
        <charset val="0"/>
      </rPr>
      <t>（</t>
    </r>
    <r>
      <rPr>
        <sz val="10"/>
        <color rgb="FF0000FF"/>
        <rFont val="等线"/>
        <charset val="0"/>
      </rPr>
      <t>居中</t>
    </r>
    <r>
      <rPr>
        <sz val="10"/>
        <color rgb="FF0000FF"/>
        <rFont val="汉仪书宋二KW"/>
        <charset val="0"/>
      </rPr>
      <t>），</t>
    </r>
    <r>
      <rPr>
        <sz val="10"/>
        <color rgb="FF0000FF"/>
        <rFont val="等线"/>
        <charset val="0"/>
      </rPr>
      <t>注意4面都要印</t>
    </r>
    <r>
      <rPr>
        <sz val="10"/>
        <color rgb="FF0000FF"/>
        <rFont val="汉仪书宋二KW"/>
        <charset val="0"/>
      </rPr>
      <t>，</t>
    </r>
    <r>
      <rPr>
        <sz val="10"/>
        <color rgb="FF0000FF"/>
        <rFont val="等线"/>
        <charset val="0"/>
      </rPr>
      <t>即要印4个</t>
    </r>
    <r>
      <rPr>
        <sz val="10"/>
        <color rgb="FF0000FF"/>
        <rFont val="汉仪书宋二KW"/>
        <charset val="0"/>
      </rPr>
      <t>，</t>
    </r>
    <r>
      <rPr>
        <sz val="10"/>
        <color rgb="FF0000FF"/>
        <rFont val="等线"/>
        <charset val="0"/>
      </rPr>
      <t>外箱印刷日期
码</t>
    </r>
    <r>
      <rPr>
        <sz val="10"/>
        <color rgb="FF0000FF"/>
        <rFont val="汉仪书宋二KW"/>
        <charset val="0"/>
      </rPr>
      <t>，</t>
    </r>
    <r>
      <rPr>
        <sz val="10"/>
        <color rgb="FF0000FF"/>
        <rFont val="等线"/>
        <charset val="0"/>
      </rPr>
      <t>ZURU  logo跟MADE  IN  CHINA四面右下角印刷</t>
    </r>
    <r>
      <rPr>
        <sz val="10"/>
        <color rgb="FF0000FF"/>
        <rFont val="汉仪书宋二KW"/>
        <charset val="0"/>
      </rPr>
      <t>，</t>
    </r>
    <r>
      <rPr>
        <sz val="10"/>
        <color rgb="FF0000FF"/>
        <rFont val="等线"/>
        <charset val="0"/>
      </rPr>
      <t>围板前后各贴1张彩色placard</t>
    </r>
    <r>
      <rPr>
        <sz val="10"/>
        <color rgb="FF0000FF"/>
        <rFont val="汉仪书宋二KW"/>
        <charset val="0"/>
      </rPr>
      <t>，</t>
    </r>
    <r>
      <rPr>
        <sz val="10"/>
        <color rgb="FF0000FF"/>
        <rFont val="等线"/>
        <charset val="0"/>
      </rPr>
      <t>固定在围膜中</t>
    </r>
    <r>
      <rPr>
        <sz val="10"/>
        <color rgb="FF0000FF"/>
        <rFont val="汉仪书宋二KW"/>
        <charset val="0"/>
      </rPr>
      <t>，</t>
    </r>
    <r>
      <rPr>
        <sz val="10"/>
        <color rgb="FF0000FF"/>
        <rFont val="等线"/>
        <charset val="0"/>
      </rPr>
      <t>以防掉落</t>
    </r>
    <r>
      <rPr>
        <sz val="10"/>
        <color rgb="FF0000FF"/>
        <rFont val="汉仪书宋二KW"/>
        <charset val="0"/>
      </rPr>
      <t>（</t>
    </r>
    <r>
      <rPr>
        <sz val="10"/>
        <color rgb="FF0000FF"/>
        <rFont val="等线"/>
        <charset val="0"/>
      </rPr>
      <t>需能看清内容</t>
    </r>
    <r>
      <rPr>
        <sz val="10"/>
        <color rgb="FF0000FF"/>
        <rFont val="汉仪书宋二KW"/>
        <charset val="0"/>
      </rPr>
      <t>）</t>
    </r>
    <r>
      <rPr>
        <sz val="10"/>
        <color rgb="FF0000FF"/>
        <rFont val="等线"/>
        <charset val="0"/>
      </rPr>
      <t>。
3.在产品上和包装上要有日期码</t>
    </r>
    <r>
      <rPr>
        <sz val="10"/>
        <color rgb="FF0000FF"/>
        <rFont val="汉仪书宋二KW"/>
        <charset val="0"/>
      </rPr>
      <t>（</t>
    </r>
    <r>
      <rPr>
        <sz val="10"/>
        <color rgb="FF0000FF"/>
        <rFont val="等线"/>
        <charset val="0"/>
      </rPr>
      <t>避开周末和节假日</t>
    </r>
    <r>
      <rPr>
        <sz val="10"/>
        <color rgb="FF0000FF"/>
        <rFont val="汉仪书宋二KW"/>
        <charset val="0"/>
      </rPr>
      <t>），</t>
    </r>
    <r>
      <rPr>
        <sz val="10"/>
        <color rgb="FF0000FF"/>
        <rFont val="等线"/>
        <charset val="0"/>
      </rPr>
      <t>以及要有MADE  IN  CHINA和ZURU字样。
4.产品如有扎带口要剪平</t>
    </r>
    <r>
      <rPr>
        <sz val="10"/>
        <color rgb="FF0000FF"/>
        <rFont val="汉仪书宋二KW"/>
        <charset val="0"/>
      </rPr>
      <t>，</t>
    </r>
    <r>
      <rPr>
        <sz val="10"/>
        <color rgb="FF0000FF"/>
        <rFont val="等线"/>
        <charset val="0"/>
      </rPr>
      <t>不能刮手。
  5.  此单需要验货</t>
    </r>
    <r>
      <rPr>
        <sz val="10"/>
        <color rgb="FF0000FF"/>
        <rFont val="汉仪书宋二KW"/>
        <charset val="0"/>
      </rPr>
      <t>，</t>
    </r>
    <r>
      <rPr>
        <sz val="10"/>
        <color rgb="FF0000FF"/>
        <rFont val="等线"/>
        <charset val="0"/>
      </rPr>
      <t>请多备料
  6.  Display  and  Loading</t>
    </r>
    <r>
      <rPr>
        <sz val="10"/>
        <color rgb="FF0000FF"/>
        <rFont val="汉仪书宋二KW"/>
        <charset val="0"/>
      </rPr>
      <t>：</t>
    </r>
    <r>
      <rPr>
        <sz val="10"/>
        <color rgb="FF0000FF"/>
        <rFont val="等线"/>
        <charset val="0"/>
      </rPr>
      <t>5W*2D*3H=30PCS/DISPLAY</t>
    </r>
  </si>
  <si>
    <t>7137241909</t>
  </si>
  <si>
    <t>4500211973-20</t>
  </si>
  <si>
    <t>IL  CAPRICICO  SRL</t>
  </si>
  <si>
    <t>4500213582</t>
  </si>
  <si>
    <t>4500213582-40</t>
  </si>
  <si>
    <t>进口商贴纸（含意大利环保标）+电池产品（带电池/不带电池走货）需要带上最新WEEE29L欧洲通用电池回收说明书</t>
  </si>
  <si>
    <t>日期码格式：ZURU  INC(BVI)  标准格式                                    日期：按实际生产日期
Packaging Info: 
9561:  最新MA  5L  EAN收缩膜+5L+6L说明书+  5L+6L收藏指南+5L袋子+进口商贴纸（含意大利环保标）
Remark: 1.  此单出意大利，需要满足EU标准，通过ZURU验货即可；
   2.  产品均符合EU微塑料法规要求：不能含有微塑料/闪粉符合欧规，BOB系列要符合欧洲要求不含亚硝酸版本;  XShot  Hyper系列，统一出EN71版本。
   3,    SMASHERS  或含Slime产品，所有化合物使用无硼或者低硼版本出意大利。#17601需要出NS版本。
4,  电池产品（带电池/不带电池走货）需要带上最新WEEE29L欧洲通用电池回收说明书。产品里如果含干燥剂，请附上干燥剂14L说明书。
5,  意大利订单包装彩卡请确保含法规要求的环保回收logo和意大利语警语，如果说明书有文字使用说明，需要有意大利语使用说明。
6，包含DEMO或者Demo  BOX的产品外箱请都统一增加向上标示，以防倒置造成产品移位或损坏，demo  box外箱需要增加‘Contains  Demo  Box.  Non-Saleable  Unit’
。
7，电池产品请确保使用新说明书以及新标识的电池以符合最新(EU)  2023/1542法规    （增加制造商信息，电池种类，制造商地址，电池重量，化学组成，可用的灭
火器，浓度重量占比&gt;0. 1%的关键原材料，二维码），如果电池不含这些信息，也需要确保电池说明书含这些信息。</t>
  </si>
  <si>
    <t>Jade  Wang</t>
  </si>
  <si>
    <t>4500198335-20</t>
  </si>
  <si>
    <t>日期码格式：ZURU INC(BVI) 标准格式 日期：按实际生产日期
Packaging Info: MB208 = 71174 +9581 (9561 去掉putty)
 RATIO: 1:1
 9581 (9561 去掉putty) Magic Bird Surprise : 193052078902
 71174 RAPTOR 2PK COMBO PACK : 193052103109
 9581 (9561 去掉putty)：MA 1L UPC 收缩膜+2*贴纸覆盖putty内容+MA B 5L+6L收藏指南说明书+1*贴纸覆盖putty内容+MA B 5L+6LGuide book+3*贴纸覆盖putty内
 容+1*WEEE 带电29L C 版本电池说明书
 71174：客版 Window Box+客版说明书+1*WEEE 不带电29L C 电池说明书
Remark: 1.第三方验货时间: 7/15，第三方验货会拆货，请多备料；
2.请在5月30日寄5套带包装的产前样板；给客人审批了才能做大货，包装版本（不能变化）需要同大货一致，请按时寄出；
3.请在6/15提供各10套带包装的大货样板，所有样板需要同大货一致，否则第三方验货会不合格，请务必按时寄出所有样板；
 4. 样板需求
 请按照邮件要求的时间提供，并注意以下两点：
 a. 同一批次禁止混用不同版本的包装物料，需要统一按订单要求生产，所有样板要同大货一致。
 b. ALDI需要至少2周审批样板，审批通过后，第三方才能进行验货，所以请务必按时按要求寄出样板，以免影响货期。
 5. 产品及包装需要印UKCA图标(否则不符合当地法规要求&lt;(&gt;&lt;&lt;)&gt;(&gt;,&lt;(&gt;&lt;&lt;)&gt;)&gt;产品无法在当地售卖)，包装需要有ZURU UK LTD/ZURU France地址信息。工厂请做包
装来料检查，若有信息缺失，需要同ZURU跟单确认。QC同事也请帮忙核查，如有问题与跟单确认。
 6. 需要符合欧洲/UK标准，微塑料需要符合欧洲标准，否则不符合法规会有客诉产生。
 7. 纸箱胶带（宽度50mm），上下工字型封箱，外箱必须为坚固5层纸FEFCO-ASSCO-Code 0204及再造纸材料造成，外箱上下必须各放上一张可遮盖全层面积的瓦楞纸
 板（至少450g/m2），以作开箱的保护。
 8. 装柜要求：
 a. 整柜的货柜柜门处，请加白色安全网。
 b. 请把填写好的Container Loading Plan Form，用塑料袋包起来，贴在右柜门内侧。
 c. 装柜时需要按照要求拍摄装柜图片，装完后需要回传Loading Report。
 d. 需要干燥剂品牌不限。1kg1包规格，20DC ：6包；40DC ：10包；40HQ : 12包</t>
  </si>
  <si>
    <t>40060816</t>
  </si>
  <si>
    <t>4500208840-370</t>
  </si>
  <si>
    <t>MODELO CONTINENTE HIPERMERCADOS, S.</t>
  </si>
  <si>
    <t>4500212465</t>
  </si>
  <si>
    <t>1590590</t>
  </si>
  <si>
    <t>4500212465-20</t>
  </si>
  <si>
    <t>日期码格式：ZURU INC(BVI) 标准格式 日期：按实际生产日期
Packaging Info: 
9561:MA最新5L收缩膜含EAN条码+1张进口商贴纸+客版收藏指南翻单PO#4500167790+客版说明书翻单PO#4500167790+MA 最新8L Slime bag
Remark: 1.此单有第三方验货，请多备料。
2. 此单出葡萄牙，需满足EU测试标准，微塑料需符合法规。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
s e crian as!</t>
  </si>
  <si>
    <t>4500207640</t>
  </si>
  <si>
    <t>DIST73155460</t>
  </si>
  <si>
    <t>4500207640-20</t>
  </si>
  <si>
    <t>日期码格式：ZURU INC(BVI) 标准格式                  日期：按实际生产日期
Packaging Info: 1. ZURU MA UPC 优先1L 最新包装，版本统一，不得混包材，  出口美国
Remark: 2. 产品和包装需有日期码, ZURU标准日期码格式, 按照实际生产自行调整日期,但不能为周末,遵循产品-内包装-外箱的日期要求，  同一项内容日期码要求保持一致
 3. 出货时柜子要贴柜门纸（装箱单），如果没有贴导致客户罚款，费用会跟工厂收取
装柜要拍照留底，记录如何装柜，以防客户投诉货物短装时无证据
 4. 大货配比：  ZURU 标准配比
 5. 工厂发票需要按照客人PO拆分开</t>
  </si>
  <si>
    <t>4500208179</t>
  </si>
  <si>
    <t>60297461</t>
  </si>
  <si>
    <t>4500208179-10</t>
  </si>
  <si>
    <t>日期码格式：ZURU INC(BVI) 标准格式                  日期：按实际生产日期
Packaging Info: 1.ZURU MA UPC 最新版本包装 + 客供价格贴纸，出口美国 , 优先1L，可接受多语 。
Remark: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</si>
  <si>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4500210994</t>
  </si>
  <si>
    <t>4046555051</t>
  </si>
  <si>
    <t>4500210994-20</t>
  </si>
  <si>
    <t>丹麦语警告语贴纸(贴纸和位置图翻Indeks PO#4500164118)+MA B版收藏指南+收藏指南上的battery replacement/battery saf
 ety information/警告语/WEEE以上全部信息翻译成丹麦语做成贴纸贴在收藏指南上(WEEE英文内容也需要一并加到贴纸上)</t>
  </si>
  <si>
    <t>日期码格式：ZURU INC(BVI) 标准格式                  日期：按实际生产日期
Packaging Info: 
2.9561-S001:
① 92PCS: MA B 5L-6L EAN版收缩膜+丹麦语警告语贴纸(贴纸和位置图翻Indeks PO#4500164118)+MA B版收藏指南+收藏指南上的battery replacement/battery saf
 ety information/警告语/WEEE以上全部信息翻译成丹麦语做成贴纸贴在收藏指南上(WEEE英文内容也需要一并加到贴纸上)+MA B版guide book+guide book上的步骤
说明都翻译成丹麦语做成贴纸贴在guide book上+MA A8L Slime bag
② 908PCS: MA B 5L-6L EAN版收缩膜+丹麦语警告语贴纸(贴纸和位置图翻Indeks PO#4500164118)+北欧客版说明书B版(英语/丹麦/瑞典/芬兰/挪威/爱沙尼亚/德语
 /荷兰语语言)+北欧客版guide book B版(英语/丹麦/瑞典/芬兰/挪威/爱沙尼亚/德语/荷兰语语言)--客版说明书和guide book翻Lekia PO#4500178665)+MA A8L Slim
 e bag
---908pcs客版说明书和908pcs客版guide book消耗客版MA#1000032708 &lt;(&gt;&amp;&lt;)&gt; MA#1000032740库存"
Remark: * 请准备1个20尺柜的安全网，客人要求所有柜货需要加安全网出货，漏拉网会有罚款产生
 1. 包装如含PVC,请改为PET
 2. 产品/包装要求无硼无香；
 3. 出欧洲，微塑料需合规。
4.带电池出货的产品所用到的电池需要符合欧洲电池新规(EU) 2023-1542
5.关于贴纸，如果贴纸位置图的包装版本与大货不一致，请工厂提前提出, 跟单会重新调整确认是否更新贴纸或调整位置图
6.产品/包装不含PFAS and/or Bisfenol成分,以及不含石棉成分
7. 产品条码如下: 请先检查条码是否正确再安排做货，如有问题请告知:
71152-S001:4894680042742
9561-S001:4894680042520
9565GQ1-S002:4894680046511
77794UQ1-S002:4894680051430
77772GQ2-S002:4894680051133</t>
  </si>
  <si>
    <t>WAL-MART CANADA CORP.</t>
  </si>
  <si>
    <t>4500212396</t>
  </si>
  <si>
    <t>7000995955</t>
  </si>
  <si>
    <t>4500212396-10</t>
  </si>
  <si>
    <t>UPC贴纸(193052078902)</t>
  </si>
  <si>
    <t>日期码格式： ZURU INC(BVI) 标准格式 日期：按实际生产日期
Packaging Info: 
#77785 NA版本：
客版3L彩盒(193052104984)+MA3L收缩膜(77673)+MA2L收缩膜NA版本(77711)+白色贴纸(覆盖77673/77711对应条码)+MA多语内包材
Remark: 1. 此单有箱唛;
2. 此单有第三方验货，烦请多备包装物料；
3. 此单须在原来错误的条码上用黑色粗头笔涂黑直至不能扫描，再贴上正确的UPC/贴纸;
4. #9561/77785须于7/28安排签板，签板数量：大货样各5pcs+齐套散件各3sets5. #9561/77785须于8/5安排抽板测试，抽板数量：
9561：大货4pcs+齐套散件4sets
77785：大货4pcs+齐套散件4sets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</si>
  <si>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Fly Song</t>
  </si>
  <si>
    <t>40121516</t>
  </si>
  <si>
    <t>4500208841-300</t>
  </si>
  <si>
    <t>40121681</t>
  </si>
  <si>
    <t>4500208841-440</t>
  </si>
  <si>
    <t>45204269</t>
  </si>
  <si>
    <t>4500208841-600</t>
  </si>
  <si>
    <t>02429043/1</t>
  </si>
  <si>
    <t>4500195632-60</t>
  </si>
  <si>
    <t>日期码格式：ZURU INC(BVI) 标准格式 日期：按实际生产日期
Packaging Info: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
Remark: 
9561:WEEE_带电池走货 _ 说明书欧洲EN+29L_C版</t>
  </si>
  <si>
    <t>02429044/1</t>
  </si>
  <si>
    <t>4500195632-70</t>
  </si>
  <si>
    <r>
      <rPr>
        <sz val="11"/>
        <color rgb="FF0000FF"/>
        <rFont val="Arial"/>
        <charset val="0"/>
      </rPr>
      <t>OTTO</t>
    </r>
    <r>
      <rPr>
        <sz val="12"/>
        <color rgb="FF0000FF"/>
        <rFont val="宋体"/>
        <charset val="134"/>
      </rPr>
      <t xml:space="preserve">  SIMON  B.V.</t>
    </r>
  </si>
  <si>
    <t>4500211775</t>
  </si>
  <si>
    <t>IO-2601397</t>
  </si>
  <si>
    <t>4500211775-70</t>
  </si>
  <si>
    <t>1张客人款号EAN（4894680042520)条码贴纸-  翻PO#4500165821++  最新版WEEE带电走货说明
书</t>
  </si>
  <si>
    <t>最新版WEEE带电走货说明
书,</t>
  </si>
  <si>
    <r>
      <rPr>
        <sz val="11"/>
        <color rgb="FF0000FF"/>
        <rFont val="宋体"/>
        <charset val="134"/>
      </rPr>
      <t>日期码格式：ZURU</t>
    </r>
    <r>
      <rPr>
        <sz val="11"/>
        <color rgb="FF0000FF"/>
        <rFont val="宋体"/>
        <charset val="0"/>
      </rPr>
      <t xml:space="preserve">  INC(BVI)  标准格式                                    日期：按实际生产日期
Packaging Info: 
9561:  MA  最新版  5L+6L警语  EAN  收缩膜  +1张客人款号EAN（4894680042520)条码贴纸-  翻PO#4500165821,  MA  最新版说明书+收藏指南+  最新版WEEE带电走货说明
书,  MA最新版SLIME  BAG
Remark: 1.所有产品按符合欧洲标准走货，微塑料需合规。
2.所有包装材料都不允许PVC,  请用PET代替
3.样板需求：     每个item  需要寄出1  PC  大货样，请多备料
4. 日期码和批次号都要打在产品和包装上，日期码按ZURU标准格式，批次号是IO-2601397（客人PO#，     其中IO是大写英文字母）
5.所有出往欧洲市场订单的电子产品需增加一张WEEE声明说明书，区分带电池和不带电池版本,  如已做客版说明书可忽略此要求。
6.  客人款号:
576-9561  9561
</t>
    </r>
  </si>
  <si>
    <r>
      <rPr>
        <sz val="11"/>
        <color rgb="FF0000FF"/>
        <rFont val="Arial"/>
        <charset val="0"/>
      </rPr>
      <t>Amber</t>
    </r>
    <r>
      <rPr>
        <sz val="10"/>
        <color rgb="FF0000FF"/>
        <rFont val="等线"/>
        <charset val="134"/>
      </rPr>
      <t xml:space="preserve">  Zhang</t>
    </r>
  </si>
  <si>
    <t>4500208119</t>
  </si>
  <si>
    <t>1002450715</t>
  </si>
  <si>
    <t>4500208119-10</t>
  </si>
  <si>
    <t>客供产品上要贴1张RFID贴纸</t>
  </si>
  <si>
    <t>日期码格式：ZURU INC(BVI) 标准格式                  日期：按实际生产日期
Packaging Info: 1.包装要求：
9561：MA 1L B版收缩膜+MA 5L B版收藏指南+MA Guide B版book+ MA 8L B版拉丝沙袋
每pcs产品上要贴1张RFID贴纸，贴纸由ZURU提供，贴纸位置请严格按照我们签回的签板；
Remark: 1.包装要求：
9561：MA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77785外箱正唛和侧唛两面偏下方印刷黄色贴纸，使用Yellow U色号
3. 在产品上和包装上要有日期码、以及要有MADE IN CHINA和ZURU字样；
4. 产品如有扎带口要剪平，不能刮手。
5. 此单需要验货，请多备料
6. 此单以loose carton出货，
9561：1pc/CTN
77785：8pcs/CTN</t>
  </si>
  <si>
    <t>05712-LNV-FALL</t>
  </si>
  <si>
    <t>4500206390-200</t>
  </si>
  <si>
    <t>日期码格式：ZURU INC(BVI) 标准格式                  日期：按实际生产日期
Packaging Info: 1.优先多语 MA UPC或者3L/5L MA EAN 包装,EAN 包装则需加UPC 贴纸，2.请确保包装上的条形码是UPC，  如果是baby UPC，需要用mother UPC覆盖。
3 .MA PDQ 优先用3L,MA 只有1L版本的情况下就用1L PDQ
4.此单MA 3L UPC/EAN 包装（EAN 包装需要用UPC贴纸覆盖）+箱唛
Remark: 71137 2PCS AAA BATTERIES(NOT INCLUDED) 1 ASSORMENT
71126 3PCS AAA BATTERIES(NOT INCLUDED) ONE ASSORMENT
77843GQ2 SUSHI and RAINBOW CAKE(Rare) without batteries, other assortments: 3PCS AG13 BATTERIES(INCLUDED) Ratio: PIZZA: HAMBURGER: PANCAKES: BUB
BLE TEA:  Matcha TEA: TACO: SUSHI: DONUT: Charcuterie Board: RAINBOW CAKE(Rare)=10.88%: 10.88%: 10.88%: 10.88%: 10.88%: 10.88%: 10.88%: 10.88%:
  10.88%: 2.08%=68:68:68:68:68:68:68:68:68:13
77772GQ2  4  mini vinyls,1 accessory
15789UQ1  7 Assortments; Rare assortment 1/24, others even ratio, others even ratio
15788  6 Assortments; Even ratio
15787  6 Assortments; Even ratio
9574 3PCS AAA BATTERIES(NOT INCLUDED) 2pcs baby capybara: 3pcs baby capybara= 5:1
9548 3PCS AAA BATTERIES(NOT INCLUDED) 1 assorment
9298TQ1  7 assortment (6 common + 1 rare)=CORGI(Rare):SHEPHERD:POODLE:DALMATIAN:SCHNAUZER:BROWN DALNATIAN:HOUND DOG=2:8:10:10:10:10:10;
92104TQ1  MUNCHKIN(RARE): HIMALAYAN: PERSIAN: MAINE COON: RAGDOLL: RAGAMUFFIN: NORWEGIAN FOREST CAT = 2: 8: 10: 10: 10: 10: 10
92146  Cat:Raccoon:Deer:Tiger:Pigeon:Owl=1:1:1:1:1:1
9283  Kitten:Bunny:Puppy:Cow:Elephant:Flamingo=1:1:1:1:1:1;
92125  6 Assortments,siamese cat:pink-white cat:purple cat:black cat:brown-white cat:orange cat=1:1:1:1:1:1, no rare.
92147  Black Cat:Owl:Axolotl:Unicorn:Bat:Bunny=1:1:1:1:1:1
92106  92106A RHINO:92106D KOALA:92106B ELEPHANT=1:1:1</t>
  </si>
  <si>
    <t>4500211021</t>
  </si>
  <si>
    <t>order 5462Bekasovo 2</t>
  </si>
  <si>
    <t>4500211021-70</t>
  </si>
  <si>
    <r>
      <rPr>
        <sz val="11"/>
        <color rgb="FF000000"/>
        <rFont val="宋体"/>
        <charset val="134"/>
      </rPr>
      <t xml:space="preserve">日期码格式：外包装/外箱不要打ZURU标准日期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
</t>
    </r>
    <r>
      <rPr>
        <sz val="11"/>
        <color rgb="FFFF0000"/>
        <rFont val="宋体"/>
        <charset val="134"/>
      </rPr>
      <t>其余item：MA UPC 包装（1L 优先</t>
    </r>
    <r>
      <rPr>
        <sz val="11"/>
        <color rgb="FF000000"/>
        <rFont val="宋体"/>
        <charset val="134"/>
      </rPr>
      <t>）+进口商贴纸+EAN条码贴纸+QR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t>
    </r>
    <r>
      <rPr>
        <sz val="11"/>
        <color rgb="FFFF0000"/>
        <rFont val="宋体"/>
        <charset val="134"/>
      </rPr>
      <t xml:space="preserve">-QQR 二维码格式要求： DATA MATRIX GS1 , 请用苹果手机下载 Честный знак 官方APP 进行扫描，必须100%成功验证并显示正确商品信息 ; --ZUR
U QC 请留意 </t>
    </r>
    <r>
      <rPr>
        <sz val="11"/>
        <color rgb="FF000000"/>
        <rFont val="宋体"/>
        <charset val="134"/>
      </rPr>
      <t>。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</si>
  <si>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4500211044</t>
  </si>
  <si>
    <t>order 5462Ural</t>
  </si>
  <si>
    <t>4500211044-70</t>
  </si>
  <si>
    <r>
      <rPr>
        <sz val="11"/>
        <color rgb="FF000000"/>
        <rFont val="宋体"/>
        <charset val="134"/>
      </rPr>
      <t>日期码格式：外包装/外箱不要打ZURU标准日期</t>
    </r>
    <r>
      <rPr>
        <sz val="14"/>
        <color rgb="FF000000"/>
        <rFont val="宋体"/>
        <charset val="134"/>
      </rPr>
      <t xml:space="preserve">                  日期：
Packaging Info: 注意:   此单进口商贴纸，EAN条码贴纸翻4500211021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r>
  </si>
  <si>
    <t>FB14406</t>
  </si>
  <si>
    <t>4500194884-70</t>
  </si>
  <si>
    <r>
      <rPr>
        <sz val="11"/>
        <rFont val="宋体"/>
        <charset val="134"/>
      </rPr>
      <t>日期码格式：ZURU INC(BVI) 标准格式 日期：按实际生产日期
Packaging Info: 
9561-MA 最新包装+客户EAN条码贴纸</t>
    </r>
    <r>
      <rPr>
        <sz val="11"/>
        <color rgb="FFFF0000"/>
        <rFont val="宋体"/>
        <charset val="134"/>
      </rPr>
      <t>5056296059227</t>
    </r>
    <r>
      <rPr>
        <sz val="11"/>
        <rFont val="宋体"/>
        <charset val="134"/>
      </rPr>
      <t>+C版含电池出货版本WEEE说明书，条码贴纸翻单 4500194131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r>
  </si>
  <si>
    <t>TIENDAS CHEDRAUI, S.A. DE C.V.</t>
  </si>
  <si>
    <t>4500213351</t>
  </si>
  <si>
    <t>26243</t>
  </si>
  <si>
    <t>4500213351-70</t>
  </si>
  <si>
    <t>电池门进口商贴纸+包装进口商贴纸+客版说明书+一张保证书+UPC贴纸</t>
  </si>
  <si>
    <t>客版说明书+一张保证书</t>
  </si>
  <si>
    <t xml:space="preserve">日期码格式：ZURU INC(BVI) 标准格式                  日期：按实际生产日期
Packaging Info: 1. 进口商贴纸贴的位置不可以挡住西语信息
 2. 请确保包装上的条形码是UPC，如果是babyUPC、需要用motherUPC覆盖，如有不一致，请及时提出。谢谢
 3.带电产品会有两个贴纸，分别贴到产品电池门+包装，外加客版说明书+一张保证书
 9561 MA 多语UPC 包装+MA 多语收藏指南+ 电池门进口商贴纸+包装进口商贴纸+客版说明书+一张保证书+箱唛
Remark: 
9561 3PCS LR44 BATTERIES(INCLUDED)
</t>
  </si>
  <si>
    <t>阿联酋</t>
  </si>
  <si>
    <t>4500204716-80</t>
  </si>
  <si>
    <t>进口商贴纸 (含G Mark, QR code, 阿拉伯警语)(贴纸翻单4500162345)</t>
  </si>
  <si>
    <t>日期码格式：ZURU INC(BVI) 标准格式 日期：按实际生产日期
Packaging Info: 出UAE, 包装不能有希伯来语
所有RBC的产品（内外）包装上不能有彩虹。
9561:1. MA 1L 收缩膜+进口商贴纸 (含G Mark, QR code, 阿拉伯警语)(贴纸翻单4500162345); 贴纸上的QR code需微信可扫，扫描结果为74664; UPC条码显示19
3052078902; 产品年龄3+; MA 收藏指南+贴纸(贴纸翻单4500162345);
2. 客人箱唛排版，印4面，条码内容193052078902；
所有包装需要不含希伯来语/Hebrew/(He) 语言
Remark: 77772GQ2-S001-PRODCC2:
WITH 4PCS DEMO/PDQ; Remove ？？ mini vinyls(squabble up/Low Down/Brick House/Last Friday Night (T.G.I.F.)/Not Like Us/Woah/Messy/Delicious/Good
Luck, Babe!/Pink Pony Club/Super Freak/Man! I Feel Like a Woman!/Thunder( rainbow and ？？)/Shake your Groove Thing" ( Kissing)/Sweet Home Alab
ama ( Rainbow))</t>
  </si>
  <si>
    <t>4500204719</t>
  </si>
  <si>
    <t>4500204719-90</t>
  </si>
  <si>
    <t>日期码格式：ZURU INC(BVI) 标准格式                  日期：按实际生产日期
Packaging Info: 出QATAR, 包装不能有希伯来语
所有RBC的产品（内外）包装上不能有彩虹。
 9561:1. MA 1L  收缩膜+进口商贴纸 (含G Mark, QR code, 阿拉伯警语)(贴纸翻单4500162345); 贴纸上的QR code需微信可扫，扫描结果为74664; UPC条码显示19
 3052078902; 产品年龄3+; MA 收藏指南+贴纸(贴纸翻单4500162345);
 2. 客人箱唛排版，印4面，条码内容193052078902；
所有包装需要不含希伯来语/Hebrew/(He) 语言
Remark</t>
  </si>
  <si>
    <t>沙特</t>
  </si>
  <si>
    <t>4500204723</t>
  </si>
  <si>
    <t>4500204723-90</t>
  </si>
  <si>
    <t>日期码格式：ZURU INC(BVI) 标准格式                  日期：按实际生产日期
Packaging Info: 出KSA 包装不能有希伯来语，
所有RBC的产品（内外）包装上不能有彩虹。
 9561:1. MA 1L  收缩膜+进口商贴纸 (含G Mark, QR code, 阿拉伯警语)(贴纸翻单4500162345); 贴纸上的QR code需微信可扫，扫描结果为74664; UPC条码显示19
 3052078902; 产品年龄3+; MA 收藏指南+贴纸(贴纸翻单4500162345);
 2. 客人箱唛排版，印4面，条码内容193052078902；
所有包装需要不含希伯来语/Hebrew/(He) 语言
Remark</t>
  </si>
  <si>
    <t>CANDIDE  IND  E  COM  LTDA</t>
  </si>
  <si>
    <t>4500213601</t>
  </si>
  <si>
    <t>BR26319</t>
  </si>
  <si>
    <t>4500213601-100</t>
  </si>
  <si>
    <t>进口商贴纸+条码贴纸+客版说明书</t>
  </si>
  <si>
    <r>
      <rPr>
        <sz val="11"/>
        <color rgb="FF000000"/>
        <rFont val="宋体"/>
        <charset val="134"/>
      </rPr>
      <t>日期码格式：ZURU INC(BVI) 标准格式 日期：按实际生产日期
Packaging Info: 
9561 MA 1L包装+进口商贴纸+条码贴纸+</t>
    </r>
    <r>
      <rPr>
        <sz val="11"/>
        <color rgb="FFFF0000"/>
        <rFont val="宋体"/>
        <charset val="134"/>
      </rPr>
      <t>客版开箱指南+客版收藏指南(翻单PO#4500162877)+箱唛</t>
    </r>
    <r>
      <rPr>
        <sz val="11"/>
        <color rgb="FF000000"/>
        <rFont val="宋体"/>
        <charset val="134"/>
      </rPr>
      <t xml:space="preserve">
Remark: 外箱胶带要用CADIDE 格式</t>
    </r>
  </si>
  <si>
    <t>Ava  Liang</t>
  </si>
  <si>
    <r>
      <rPr>
        <sz val="11"/>
        <color rgb="FF000000"/>
        <rFont val="Arial"/>
        <charset val="0"/>
      </rPr>
      <t>TOYZOONA</t>
    </r>
    <r>
      <rPr>
        <sz val="12"/>
        <color rgb="FF000000"/>
        <rFont val="Arial"/>
        <charset val="0"/>
      </rPr>
      <t xml:space="preserve">  LIMITED</t>
    </r>
  </si>
  <si>
    <t>4500215367</t>
  </si>
  <si>
    <t>4500215367-20</t>
  </si>
  <si>
    <t>暂停</t>
  </si>
  <si>
    <r>
      <rPr>
        <sz val="11"/>
        <color rgb="FF000000"/>
        <rFont val="宋体"/>
        <charset val="134"/>
      </rPr>
      <t>日期码格式：</t>
    </r>
    <r>
      <rPr>
        <sz val="11"/>
        <color rgb="FF000000"/>
        <rFont val="宋体"/>
        <charset val="0"/>
      </rPr>
      <t>ZURU INC(BVI) 标准格式 日期：按实际生产日期</t>
    </r>
    <r>
      <rPr>
        <sz val="11"/>
        <color rgb="FF000000"/>
        <rFont val="宋体"/>
        <charset val="134"/>
      </rPr>
      <t xml:space="preserve">
Packaging Info: MA PKG 优先1L
Remark:</t>
    </r>
  </si>
  <si>
    <r>
      <rPr>
        <sz val="11"/>
        <color rgb="FF000000"/>
        <rFont val="Arial"/>
        <charset val="0"/>
      </rPr>
      <t>Chelsea</t>
    </r>
    <r>
      <rPr>
        <sz val="12"/>
        <color rgb="FF000000"/>
        <rFont val="宋体"/>
        <charset val="134"/>
      </rPr>
      <t xml:space="preserve">  Luo</t>
    </r>
  </si>
  <si>
    <r>
      <rPr>
        <sz val="11"/>
        <color rgb="FF000000"/>
        <rFont val="Arial"/>
        <charset val="0"/>
      </rPr>
      <t>H&amp;D</t>
    </r>
    <r>
      <rPr>
        <sz val="12"/>
        <color rgb="FF000000"/>
        <rFont val="Arial"/>
        <charset val="0"/>
      </rPr>
      <t xml:space="preserve">  RETAIL  PTY  LTD  T/AS  TOYMATE</t>
    </r>
  </si>
  <si>
    <t>4500215299</t>
  </si>
  <si>
    <t>PO1161851-USZCFS</t>
  </si>
  <si>
    <t>4500215299-50</t>
  </si>
  <si>
    <t>2张纽扣电池警告语贴纸附带进口商信息分别贴在包装正面以及说明书上 (贴纸以及位置图翻单PO#450017337</t>
  </si>
  <si>
    <r>
      <rPr>
        <sz val="11"/>
        <color rgb="FF000000"/>
        <rFont val="宋体"/>
        <charset val="134"/>
      </rPr>
      <t>日期码格式：</t>
    </r>
    <r>
      <rPr>
        <sz val="11"/>
        <color rgb="FF000000"/>
        <rFont val="宋体"/>
        <charset val="0"/>
      </rPr>
      <t>ZURU INC(BVI) 标准格式 日期：按实际生产日期</t>
    </r>
    <r>
      <rPr>
        <sz val="11"/>
        <color rgb="FF000000"/>
        <rFont val="宋体"/>
        <charset val="134"/>
      </rPr>
      <t xml:space="preserve">
Packaging Info: 
9561：英文MA包装UPC版本（首选1L，无1L可选多语）+2张纽扣电池警告语贴纸附带进口商信息分别贴在包装正面以及说明书上 (贴纸以及位置图翻单PO#450017337
3)
Remark: 此单出澳大利亚，请按澳洲标准生产并满足当地法规要求; 如产品含纽扣电池出货, 包装前面和说明书上需加纽扣电池警语贴纸；</t>
    </r>
  </si>
  <si>
    <r>
      <rPr>
        <sz val="11"/>
        <color rgb="FF000000"/>
        <rFont val="Arial"/>
        <charset val="0"/>
      </rPr>
      <t>Christine</t>
    </r>
    <r>
      <rPr>
        <sz val="12"/>
        <color rgb="FF000000"/>
        <rFont val="宋体"/>
        <charset val="134"/>
      </rPr>
      <t xml:space="preserve">  Liao</t>
    </r>
  </si>
  <si>
    <t>4500208121</t>
  </si>
  <si>
    <t>1002450752</t>
  </si>
  <si>
    <t>4500208121-10</t>
  </si>
  <si>
    <t>ECOPLAY SA</t>
  </si>
  <si>
    <t>4500212758</t>
  </si>
  <si>
    <t>4500212758-20</t>
  </si>
  <si>
    <r>
      <rPr>
        <sz val="11"/>
        <color rgb="FF000000"/>
        <rFont val="宋体"/>
        <charset val="134"/>
      </rPr>
      <t xml:space="preserve">日期码格式：ZURU INC(BVI) 标准格式 日期：按实际生产日期
Packaging Info: 
9561:最新MA 5L EAN版本包装+一张客户进口商贴纸+客版收藏指南翻单PO#4500167790+客版说明书翻单PO#450016779书；
Remark: 1. 此单出葡萄牙，需满足EU测试标准要求，另外微塑料需符合EU法规；
2. 标准配比；
3.根据新电池法规（EU） 2023/1542，所有走欧洲市场的电子产品，都需要增加WEEE通用29L说明书（分带电池走货和不带电池走货两种），如工厂没有此文件，可
以找跟单提供；
4. 产品及包装需要印CE logo图标和care@zuru.com 邮箱地址
5.此单是新客户首单，需要准备2套大货样寄给客户作为评估样，请注意备料；
</t>
    </r>
    <r>
      <rPr>
        <sz val="11"/>
        <color rgb="FFFF0000"/>
        <rFont val="宋体"/>
        <charset val="134"/>
      </rPr>
      <t>6. 根据欧盟发布《包装和包装废弃物法规》（EU）2025/40（PPWR）新法规：需在PDQ /展示架 以及外箱上增加制造商地址和邮箱地址（见如下内容）
运输包装：外箱上印刷：
ZURU FRANCE. 33 rue Paul Meurice 75020 Paris, France.
care@zuru.com
PDQ，SK展示架，ENDCAP （含有二个欧盟地址，法国地址需下划线）
ZURU INC. ROOM 1202, ENERGY PLAZA, NO.92 GRANVILLE ROAD, TSIM SHA TSUI EAST, KOWLOON, HONG KONG. / ZURU UK LIMITED. Ground Floor, Templeback, 10
Temple Back, Bristol, United Kingdom, BS1 6FL. / ZURU FRANCE. 33 rue Paul Meurice 75020 Paris, France. / ZURU DENMARK APS. OSLO PLADS 2, 2100 K
BENHAVN , DENMARK.
care@zuru.com</t>
    </r>
  </si>
  <si>
    <t>DD'S DISCOUNTS</t>
  </si>
  <si>
    <t>4500208038</t>
  </si>
  <si>
    <t>70089539</t>
  </si>
  <si>
    <t>4500208038-110</t>
  </si>
  <si>
    <t>供价格贴纸</t>
  </si>
  <si>
    <t>日期码格式：ZURU INC(BVI) 标准格式                  日期：按实际生产日期
Packaging Info: 1.  STD Items: ZURU MA UPC 现有包装+客供价格贴纸，优先使用MA 1L最新版本（可接受多语）,出口美国
Cus Item: MA UPC 现有包装+PVC桶,铜板纸+客供价格贴纸，优先使用MA 1L最新版本
#15714，ratio-b:d:e:g:m=2:2:2:2:4
#15733，去除K款，其余平均
#77516，消耗AMAZON.COM SERVICES LLC取消单，订单PO4500156588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</si>
  <si>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4500212526</t>
  </si>
  <si>
    <t>7000995952</t>
  </si>
  <si>
    <t>4500212526-10</t>
  </si>
  <si>
    <t>日期码格式：ZURU INC(BVI) 标准格式                  日期：按实际生产日期
Packaging Info: #9561：
MA3L收缩膜+UPC贴纸(193052078902)+MA5L收藏指南+MA5L指导说明书
翻单：4500212396
(#9561需使用英法双语电池)
Remark: 1. 此单有箱唛;
 2. 此单有第三方验货，烦请多备包装物料；
3. 此单须在原来错误的条码上用黑色粗头笔涂黑直至不能扫描，再贴上正确的UPC/贴纸;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</si>
  <si>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DIAMANT  TOYS  LTD</t>
  </si>
  <si>
    <t>57116</t>
  </si>
  <si>
    <t>4500216968-10</t>
  </si>
  <si>
    <t>进口商贴纸+彩色贴纸</t>
  </si>
  <si>
    <r>
      <rPr>
        <sz val="11"/>
        <color rgb="FF000000"/>
        <rFont val="宋体"/>
        <charset val="134"/>
      </rPr>
      <t>日期码格式：ZURU INC(BVI) 标准格式 日期：按实际生产日期
Packaging Info: 9561: MA 1L 包装+进口商贴纸+彩色贴纸</t>
    </r>
    <r>
      <rPr>
        <sz val="11"/>
        <color rgb="FFFF0000"/>
        <rFont val="宋体"/>
        <charset val="134"/>
      </rPr>
      <t>(贴纸翻单4500217077）</t>
    </r>
    <r>
      <rPr>
        <sz val="11"/>
        <color rgb="FF000000"/>
        <rFont val="宋体"/>
        <charset val="134"/>
      </rPr>
      <t xml:space="preserve">
Remark:</t>
    </r>
  </si>
  <si>
    <r>
      <rPr>
        <sz val="11"/>
        <color rgb="FF000000"/>
        <rFont val="Arial"/>
        <charset val="0"/>
      </rPr>
      <t>Doris</t>
    </r>
    <r>
      <rPr>
        <sz val="10"/>
        <color rgb="FF000000"/>
        <rFont val="宋体"/>
        <charset val="134"/>
      </rPr>
      <t xml:space="preserve">  Shou</t>
    </r>
  </si>
  <si>
    <t>4500208125</t>
  </si>
  <si>
    <t>1002450635</t>
  </si>
  <si>
    <t>4500208125-10</t>
  </si>
  <si>
    <r>
      <rPr>
        <sz val="12"/>
        <color rgb="FF000000"/>
        <rFont val="宋体"/>
        <charset val="134"/>
      </rPr>
      <t>TJX</t>
    </r>
    <r>
      <rPr>
        <sz val="12"/>
        <color rgb="FF000000"/>
        <rFont val="宋体"/>
        <charset val="134"/>
      </rPr>
      <t xml:space="preserve">  </t>
    </r>
    <r>
      <rPr>
        <sz val="12"/>
        <color rgb="FF000000"/>
        <rFont val="宋体"/>
        <charset val="134"/>
      </rPr>
      <t>AUSTRALIA</t>
    </r>
    <r>
      <rPr>
        <sz val="12"/>
        <color rgb="FF000000"/>
        <rFont val="宋体"/>
        <charset val="134"/>
      </rPr>
      <t xml:space="preserve">  </t>
    </r>
    <r>
      <rPr>
        <sz val="12"/>
        <color rgb="FF000000"/>
        <rFont val="宋体"/>
        <charset val="134"/>
      </rPr>
      <t>PTY</t>
    </r>
    <r>
      <rPr>
        <sz val="12"/>
        <color rgb="FF000000"/>
        <rFont val="宋体"/>
        <charset val="134"/>
      </rPr>
      <t xml:space="preserve">  </t>
    </r>
    <r>
      <rPr>
        <sz val="12"/>
        <color rgb="FF000000"/>
        <rFont val="宋体"/>
        <charset val="134"/>
      </rPr>
      <t>LIMITED</t>
    </r>
  </si>
  <si>
    <t>4500216267</t>
  </si>
  <si>
    <t>1105835</t>
  </si>
  <si>
    <t>4500216267-20</t>
  </si>
  <si>
    <t>1张客供价格贴纸+2张纽扣电池警告语贴纸（外包装和说明书上各一张）</t>
  </si>
  <si>
    <t>日期码格式：ZURU  INC(BVI)  标准格式                                    日期：按实际生产日期
Packaging Info: 
9561:  英文MA包装(UPC版本，首选1L，无1L可用多L含英语)+1张客供价格贴纸;9561含纽扣电池出货,+2张纽扣电池警告语贴纸（外包装和说明书上各一张）
Remark: 1.  箱唛不可出现任何手写内容（箱数除外），重量与实际一致且不可手写；
   2.  产品上贴客供价格贴纸，贴纸位置为产品正面右上角，不能遮住产品信息；请与跟单确认贴纸位置后再生产大货；
   3.  订单每行对应客人不同的PO，即同款item的价格贴纸都不相同，请注意收到贴纸后不要弄混!（CUS  PO号请参考行项目Remark）
   4.  此单去澳大利亚，请按相应澳新标准生产并满足当地法规要求;  如产品含纽扣电池出货,  包装前面和说明书上需加纽扣电池警语贴纸;
5.  ZURU  QC验货。
   6.  产品和包装上要有tracking  label信息：日期码格式为Zuru标准格式；</t>
  </si>
  <si>
    <r>
      <rPr>
        <sz val="10"/>
        <color rgb="FF000000"/>
        <rFont val="宋体"/>
        <charset val="134"/>
      </rPr>
      <t>Christine</t>
    </r>
    <r>
      <rPr>
        <sz val="10"/>
        <color rgb="FF000000"/>
        <rFont val="宋体"/>
        <charset val="134"/>
      </rPr>
      <t xml:space="preserve">  </t>
    </r>
    <r>
      <rPr>
        <sz val="10"/>
        <color rgb="FF000000"/>
        <rFont val="宋体"/>
        <charset val="134"/>
      </rPr>
      <t>Liao</t>
    </r>
  </si>
  <si>
    <t>1105836</t>
  </si>
  <si>
    <t>4500216267-30</t>
  </si>
  <si>
    <t>ESAL ENTERPRISES FZE</t>
  </si>
  <si>
    <t>伊拉克</t>
  </si>
  <si>
    <t>4500215608</t>
  </si>
  <si>
    <t>4500215608-30</t>
  </si>
  <si>
    <t>伊拉克进口商贴纸</t>
  </si>
  <si>
    <r>
      <rPr>
        <sz val="11"/>
        <rFont val="宋体"/>
        <charset val="0"/>
      </rPr>
      <t>日期码格式：ZURU INC(BVI) 标准格式</t>
    </r>
    <r>
      <rPr>
        <sz val="11"/>
        <color rgb="FF000000"/>
        <rFont val="宋体"/>
        <charset val="134"/>
      </rPr>
      <t xml:space="preserve">                  日期：按实际生产日期
Packaging Info: 出Iraq, 所有包装不能有希伯来语（HE),
9561:1. MA 1L  收缩膜+伊拉克进口商贴纸
Remark：</t>
    </r>
  </si>
  <si>
    <t>4500215647</t>
  </si>
  <si>
    <t>4500215647-30</t>
  </si>
  <si>
    <t>约旦进口商贴纸</t>
  </si>
  <si>
    <r>
      <rPr>
        <sz val="11"/>
        <rFont val="宋体"/>
        <charset val="0"/>
      </rPr>
      <t>日期码格式：ZURU INC(BVI) 标准格式</t>
    </r>
    <r>
      <rPr>
        <sz val="11"/>
        <color rgb="FF000000"/>
        <rFont val="宋体"/>
        <charset val="134"/>
      </rPr>
      <t xml:space="preserve">                  日期：按实际生产日期
Packaging Info: 出Jordan, 所有包装不能有希伯来语（HE)
9561:1. MA 1L  收缩膜+约旦进口商贴纸
所有包装需要不含希伯来语/Hebrew/(He) 语言
Remark：</t>
    </r>
  </si>
  <si>
    <t>4500208127</t>
  </si>
  <si>
    <t>1002450705</t>
  </si>
  <si>
    <t>4500208127-10</t>
  </si>
  <si>
    <t>4500208282</t>
  </si>
  <si>
    <t>60297510</t>
  </si>
  <si>
    <t>4500208282-10</t>
  </si>
  <si>
    <r>
      <rPr>
        <sz val="11"/>
        <color rgb="FF000000"/>
        <rFont val="宋体"/>
        <charset val="134"/>
      </rPr>
      <t>日期码格式：ZURU INC(BVI) 标准格式 日期：按实际生产日期
Packaging Info: 1.ZURU MA UPC 最新版本包装 + 客供价格贴纸，出口美国 , 优先1L，可接受多语 。
Remark: 2.价格贴纸位于包装正面右下角，不挡住重要信息即可，可适当调整，价格贴纸由跟单提供。
3.标准日期码格式，产品和包装必须有日期码 。
4.同个产品同个货期不可出现不同的包装。
5. 跟单提供</t>
    </r>
    <r>
      <rPr>
        <sz val="11"/>
        <color rgb="FFFF0000"/>
        <rFont val="宋体"/>
        <charset val="134"/>
      </rPr>
      <t>ROSS/DDS通用的箱唛模版，工厂根据箱唛资料提供箱唛排版来确认。</t>
    </r>
    <r>
      <rPr>
        <sz val="11"/>
        <color rgb="FF000000"/>
        <rFont val="宋体"/>
        <charset val="134"/>
      </rPr>
      <t xml:space="preserve">
6. 所有产品和包装须符合华盛顿州及俄勒冈州 CHCC/ HPCCCH测试要求。
</t>
    </r>
    <r>
      <rPr>
        <sz val="11"/>
        <color rgb="FFFF0000"/>
        <rFont val="宋体"/>
        <charset val="134"/>
      </rPr>
      <t>7. PVC 桶中球不能出现完全相同的ASSORTMENT ， 即同一个PVC 中球里的ASSORTMENT 需要不同。 以免消费者失望。
8.PVC 桶中球的UPC条码可以不需要空白贴纸覆盖。</t>
    </r>
  </si>
  <si>
    <r>
      <rPr>
        <sz val="11"/>
        <color rgb="FF000000"/>
        <rFont val="Arial"/>
        <charset val="0"/>
      </rPr>
      <t>WALMART</t>
    </r>
    <r>
      <rPr>
        <sz val="12"/>
        <color rgb="FF000000"/>
        <rFont val="宋体"/>
        <charset val="134"/>
      </rPr>
      <t xml:space="preserve">  </t>
    </r>
    <r>
      <rPr>
        <sz val="12"/>
        <color rgb="FF000000"/>
        <rFont val="宋体"/>
        <charset val="134"/>
      </rPr>
      <t>INC.</t>
    </r>
  </si>
  <si>
    <t>4500211974</t>
  </si>
  <si>
    <t>7137243574</t>
  </si>
  <si>
    <t>4500211974-10</t>
  </si>
  <si>
    <r>
      <rPr>
        <sz val="11"/>
        <color rgb="FF000000"/>
        <rFont val="宋体"/>
        <charset val="134"/>
      </rPr>
      <t>日期码格式：ZURU</t>
    </r>
    <r>
      <rPr>
        <sz val="11"/>
        <color rgb="FF000000"/>
        <rFont val="宋体"/>
        <charset val="0"/>
      </rPr>
      <t xml:space="preserve">  INC(BVI)  标准格式                                    日期：按实际生产日期
Packaging Info: 1.包装要求：
9561PLD:  MA  1L  B版收缩膜+MA  5L  B版收藏指南+MA  Guide  B版book+  MA  8L  B版拉丝沙袋+客版1L展示架
每pcs产品上要贴1张RFID贴纸，贴纸由ZURU提供，贴纸位置请严格按照我们签回的签板；
Remark: 1.包装要求：
9561PLD:  MA  1L  B版收缩膜+MA  5L  B版收藏指南+MA  Guide  B版book+  MA  8L  B版拉丝沙袋+客版1L展示架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此单需要验货，请多备料
  6.  Display  and  Loading：5W*2D*3H=30PCS/DISPLAY</t>
    </r>
  </si>
  <si>
    <r>
      <rPr>
        <sz val="11"/>
        <color rgb="FF000000"/>
        <rFont val="Arial"/>
        <charset val="0"/>
      </rPr>
      <t>Maggie</t>
    </r>
    <r>
      <rPr>
        <sz val="10"/>
        <color rgb="FF000000"/>
        <rFont val="等线"/>
        <charset val="134"/>
      </rPr>
      <t xml:space="preserve">  </t>
    </r>
    <r>
      <rPr>
        <sz val="10"/>
        <color rgb="FF000000"/>
        <rFont val="等线"/>
        <charset val="134"/>
      </rPr>
      <t>Xie</t>
    </r>
  </si>
  <si>
    <t>4500212527</t>
  </si>
  <si>
    <t>7000995951</t>
  </si>
  <si>
    <t>4500212527-10</t>
  </si>
  <si>
    <t>日期码格式：ZURU INC(BVI) 标准格式                  日期：按实际生产日期
Packaging Info: #9561：
MA3L收缩膜+UPC贴纸(193052078902)+MA5L收藏指南+MA5L指导说明书
翻单：4500212396
(#9561需使用英法双语电池)
Remark: 1. 此单有箱唛;
2. 此单有第三方验货，烦请多备包装物料；
 3. 此单须在原来错误的条码上用黑色粗头笔涂黑直至不能扫描，再贴上正确的UPC/贴纸;
*********************
a. 请确保产品符合1999年版本的加拿大环境保护法(CEPA)和2012年禁止某些有毒物质法规的要求。该产品不含任何在加拿大禁用的化学物质，包括但不限于有毒物
质清单中列出的化学物质，并且在为加拿大沃尔玛生产产品期间没有使用任何禁用化学物质。
Supplier certify that the products comply with the requirements of Canadian Environmental Protection Act, 1999 (CEPA), Prohibition of Certain To
xic Substances Regulations, 2012.
The products do not contain any chemicals that are banned in Canada, including but not limited to those listed in the Toxic Substances List and
no banned chemicals were used during the manufacturing of product for Walmart Canada.
附件列表：
(1) Letter of Guarantee for Canada banned chemicals - (1-5CA)
b. 请确保产品在均质材料中的汞浓度不超过0.1%（按重量计）。
Supplier certify that the WAL-MART vendor products does not have a mercury concentration of more than 0.1% by weight in homogeneous material.
附件列表：
(1) Letter of Guarantee for Mercury COC
c. 请确保产品的塑料材料不含以下物质（SOR 2011-17 27B):
Supplier certify that the plastic materials do not contain the following substances(SOR 2011-17 27B):
(a) carbon tetrachloride or any substance that contains it;
(b) methyl alcohol or any substance thay contains &gt;1.0%;
 (c) petroleum distillates or any substance that contains &gt;10% weight to volume of petroleum distillates;
 (d) benzene;
(e) turpentine or any substance that contains &gt;10% weight to volume of turpentine;
(f) boric acid or salts of boric acid; or (g) ethyl ether.
附件列表：
(1) Letter of Guarantee for WM CA-Other prohibited substances in plastic(less than 3 years)</t>
  </si>
  <si>
    <t>7137243577</t>
  </si>
  <si>
    <t>4500211974-20</t>
  </si>
  <si>
    <t>57170</t>
  </si>
  <si>
    <t>4500217077-10</t>
  </si>
  <si>
    <t xml:space="preserve">进口商贴纸+彩色贴纸   </t>
  </si>
  <si>
    <t>日期码格式：ZURU  INC(BVI) 标准格式                                    日期：按实际生产日期
Packaging Info: 9561: MA  1L 包装+  进口商贴纸+彩色贴纸   
Remark：</t>
  </si>
  <si>
    <t>4500211976</t>
  </si>
  <si>
    <t>7137243572</t>
  </si>
  <si>
    <t>4500211976-10</t>
  </si>
  <si>
    <t>7137243575</t>
  </si>
  <si>
    <t>4500211976-20</t>
  </si>
  <si>
    <t>BEALL'S OUTLET STORES, INC.</t>
  </si>
  <si>
    <t>1904293</t>
  </si>
  <si>
    <t>4500211833-20</t>
  </si>
  <si>
    <t>客供价格贴纸（贴在产品包装右下角，跟单找第三方订购贴纸寄到工厂）</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</si>
  <si>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</si>
  <si>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t>Hailey Yu</t>
  </si>
  <si>
    <r>
      <rPr>
        <sz val="12"/>
        <color rgb="FF000000"/>
        <rFont val="宋体"/>
        <charset val="134"/>
      </rPr>
      <t>FUN</t>
    </r>
    <r>
      <rPr>
        <sz val="12"/>
        <color rgb="FF000000"/>
        <rFont val="宋体"/>
        <charset val="134"/>
      </rPr>
      <t xml:space="preserve">  </t>
    </r>
    <r>
      <rPr>
        <sz val="12"/>
        <color rgb="FF000000"/>
        <rFont val="宋体"/>
        <charset val="134"/>
      </rPr>
      <t>TIME</t>
    </r>
    <r>
      <rPr>
        <sz val="12"/>
        <color rgb="FF000000"/>
        <rFont val="宋体"/>
        <charset val="134"/>
      </rPr>
      <t xml:space="preserve">  </t>
    </r>
    <r>
      <rPr>
        <sz val="12"/>
        <color rgb="FF000000"/>
        <rFont val="宋体"/>
        <charset val="134"/>
      </rPr>
      <t>ENTERPRISES</t>
    </r>
    <r>
      <rPr>
        <sz val="12"/>
        <color rgb="FF000000"/>
        <rFont val="宋体"/>
        <charset val="134"/>
      </rPr>
      <t xml:space="preserve">  </t>
    </r>
    <r>
      <rPr>
        <sz val="12"/>
        <color rgb="FF000000"/>
        <rFont val="宋体"/>
        <charset val="134"/>
      </rPr>
      <t>INCORPORATED</t>
    </r>
  </si>
  <si>
    <t>4500215698</t>
  </si>
  <si>
    <t>ZUR-F260606-01</t>
  </si>
  <si>
    <t>4500215698-10</t>
  </si>
  <si>
    <t>日期码格式：ZURU  INC(BVI)  标准格式                                    日期：按实际生产日期
Packaging Info: MA  PKG  ，     优先1L
Remark：</t>
  </si>
  <si>
    <r>
      <rPr>
        <sz val="10"/>
        <color rgb="FF000000"/>
        <rFont val="宋体"/>
        <charset val="134"/>
      </rPr>
      <t>Chelsea</t>
    </r>
    <r>
      <rPr>
        <sz val="10"/>
        <color rgb="FF000000"/>
        <rFont val="宋体"/>
        <charset val="134"/>
      </rPr>
      <t xml:space="preserve">  </t>
    </r>
    <r>
      <rPr>
        <sz val="10"/>
        <color rgb="FF000000"/>
        <rFont val="宋体"/>
        <charset val="134"/>
      </rPr>
      <t>Luo</t>
    </r>
  </si>
  <si>
    <t>4500211065</t>
  </si>
  <si>
    <t>4500211065-80</t>
  </si>
  <si>
    <t>日期码格式：外包装/外箱不要打ZURU标准日期                  日期：
Packaging Info: 注意:   除了9543 ，此单的其他款的进口商贴纸，EAN条码贴纸翻4500211021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出仓库-BEKASOVO 2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</si>
  <si>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4500211083</t>
  </si>
  <si>
    <t>4500211083-80</t>
  </si>
  <si>
    <t>日期码格式：外包装/外箱不要打ZURU标准日期                  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</si>
  <si>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4500211977</t>
  </si>
  <si>
    <t>7137243573</t>
  </si>
  <si>
    <t>4500211977-10</t>
  </si>
  <si>
    <r>
      <rPr>
        <sz val="11"/>
        <color rgb="FF000000"/>
        <rFont val="宋体"/>
        <charset val="134"/>
      </rPr>
      <t>日期码格式：ZURU</t>
    </r>
    <r>
      <rPr>
        <sz val="11"/>
        <color rgb="FF000000"/>
        <rFont val="宋体"/>
        <charset val="0"/>
      </rPr>
      <t xml:space="preserve">  INC(BVI)  标准格式                                    日期：按实际生产日期
Packaging Info: 1.包装要求：
9561PLD:  MA  1L  B版收缩膜+MA  5L  B版收藏指南+MA  Guide  B版book+  MA  8L  B版拉丝沙袋+客版1L展示架
每pcs产品上要贴1张RFID贴纸，贴纸由ZURU提供，贴纸位置请严格按照我们签回的签板；
Remark: 1.包装要求：
9561PLD:  MA  1L  B版收缩膜+MA  5L  B版收藏指南+MA  Guide  B版book+  MA  8L  B版拉丝沙袋+客版1L展示架
每pcs产品上要贴1张RFID贴纸，贴纸由ZURU提供，贴纸位置请严格按照我们签回的签板；
2.展示架外包材用天盖+围板+护角+打包带+木托盘+拉伸膜包装方式，天盖需体现2026  November  Deals  Event（居中），注意4面都要印，即要印4个，外箱印刷日期
码，ZURU  logo跟MADE  IN  CHINA四面右下角印刷，围板前后各贴1张彩色placard，固定在围膜中，以防掉落（需能看清内容）。
3.在产品上和包装上要有日期码（避开周末和节假日），以及要有MADE  IN  CHINA和ZURU字样。
4.产品如有扎带口要剪平，不能刮手。
   5.  此单需要验货，请多备料
   6.  Display  and  Loading：5W*2D*3H=30PCS/DISPLAY</t>
    </r>
  </si>
  <si>
    <t>4500218324-20</t>
  </si>
  <si>
    <r>
      <rPr>
        <sz val="11"/>
        <color rgb="FF000000"/>
        <rFont val="宋体"/>
        <charset val="134"/>
      </rPr>
      <t>日期码格式：</t>
    </r>
    <r>
      <rPr>
        <sz val="11"/>
        <color rgb="FF000000"/>
        <rFont val="宋体"/>
        <charset val="0"/>
      </rPr>
      <t>ZURU  INC(BVI)  标准格式                                    日期：按实际生产日期
Packaging Info: MA  UPC  包装+通用贴纸，MA  PDQ/说明书（如有）
Remark: 标准配比；</t>
    </r>
  </si>
  <si>
    <r>
      <rPr>
        <sz val="11"/>
        <color rgb="FF000000"/>
        <rFont val="Arial"/>
        <charset val="0"/>
      </rPr>
      <t>Niki</t>
    </r>
    <r>
      <rPr>
        <sz val="10"/>
        <color rgb="FF000000"/>
        <rFont val="等线"/>
        <charset val="134"/>
      </rPr>
      <t xml:space="preserve">  Chen</t>
    </r>
  </si>
  <si>
    <t>4500211980</t>
  </si>
  <si>
    <t>7137243576</t>
  </si>
  <si>
    <t>4500211980-10</t>
  </si>
  <si>
    <r>
      <rPr>
        <sz val="11"/>
        <color rgb="FF000000"/>
        <rFont val="Arial"/>
        <charset val="0"/>
      </rPr>
      <t>DIRK</t>
    </r>
    <r>
      <rPr>
        <sz val="11"/>
        <color rgb="FF000000"/>
        <rFont val="宋体"/>
        <charset val="134"/>
      </rPr>
      <t xml:space="preserve">  </t>
    </r>
    <r>
      <rPr>
        <sz val="11"/>
        <color rgb="FF000000"/>
        <rFont val="宋体"/>
        <charset val="134"/>
      </rPr>
      <t>ROSSMANN</t>
    </r>
    <r>
      <rPr>
        <sz val="11"/>
        <color rgb="FF000000"/>
        <rFont val="宋体"/>
        <charset val="134"/>
      </rPr>
      <t xml:space="preserve">  </t>
    </r>
    <r>
      <rPr>
        <sz val="11"/>
        <color rgb="FF000000"/>
        <rFont val="宋体"/>
        <charset val="134"/>
      </rPr>
      <t>GMBH</t>
    </r>
  </si>
  <si>
    <t>4500210717</t>
  </si>
  <si>
    <t>30260587</t>
  </si>
  <si>
    <t>4500210717-80</t>
  </si>
  <si>
    <t>7/31 外箱需要是5层瓦楞纸，厚度在5-9mm</t>
  </si>
  <si>
    <t>欧洲通用29L  WEEE说明书(带电池)+Top  10  logo贴纸(翻单#4500167869)欧洲通用29L  WEEE说明书(带电池)+Top  10  logo贴纸(翻单#4500167869)欧洲通用29L  WEEE说明书(带电池)+Top  10  logo贴纸(翻单#4500167869)</t>
  </si>
  <si>
    <t>日期码格式：ZURU  INC(BVI)  标准格式                                    日期：按实际生产日期
Packaging Info: 
9561:  最新MA  5L+6L警语EAN收缩膜/说明书/Guide  book+8L  Slime袋子+欧洲通用29L  WEEE说明书(带电池)+Top  10  logo贴纸(翻单#4500167869)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此单出德国，需包含德语警语。
   10.  标准配比
   11.  所有出往GAS市场(德国/奥地利/瑞士)的电子产品身上需要加字唛，为ZURU  FRANCE  地址，需跟包装上的地址一致  (如无电子产品，产品布标有此地址，或产品
太小无法增加可忽略此信息。如产品无法加字唛，需让对应跟单提供产品贴纸资料)
新地址：ZURU  France  33  rue  Paul  Meurice  75020  Paris,  France
旧地址：ZURU  France  1/3,  Rue  d'Argenteuil  95210  SAINT-GRATIEN,  FRANCE
12.  所有出往GAS市场(德国/奥地利/瑞士)的电子产品需增加一张欧洲通用WEEE声明说明书，区分带电池和不带电池版本,  如已做客版说明书可忽略此要求。</t>
  </si>
  <si>
    <r>
      <rPr>
        <sz val="11"/>
        <color rgb="FF000000"/>
        <rFont val="Arial"/>
        <charset val="0"/>
      </rPr>
      <t>Shirley</t>
    </r>
    <r>
      <rPr>
        <sz val="10"/>
        <color rgb="FF000000"/>
        <rFont val="等线"/>
        <charset val="134"/>
      </rPr>
      <t xml:space="preserve">  </t>
    </r>
    <r>
      <rPr>
        <sz val="10"/>
        <color rgb="FF000000"/>
        <rFont val="等线"/>
        <charset val="134"/>
      </rPr>
      <t>Zhou</t>
    </r>
  </si>
  <si>
    <t>70089547</t>
  </si>
  <si>
    <t>4500211572-60</t>
  </si>
  <si>
    <t>日期码格式：ZURU INC(BVI) 标准格式                  日期：按实际生产日期
Packaging Info: 1.ZURU MA UPC 最新版本包装 + 客供价格贴纸，出口美国 , 优先1L，可接受多语 。
#9564,#77486 MA UPC 现有包装+PVC桶,铜板纸+客供价格贴纸，优先使用MA 1L最新版本(可接受多语），出口美国。
Remark: 2.价格贴纸位于包装正面右下角，不挡住重要信息即可，可适当调整，价格贴纸由跟单提供。
3.标准日期码格式，产品和包装必须有日期码 。
4.同个产品同个货期不可出现不同的包装。
 5. 跟单提供ROSS/DDS通用的箱唛模版，工厂根据箱唛资料提供箱唛排版来确认。
 6. 所有产品和包装须符合华盛顿州及俄勒冈州 CHCC/ HPCCCH测试要求。
 7. PVC 桶中球不能出现完全相同的ASSORTMENT ，  即同一个PVC 中球里的ASSORTMENT 需要不同。  以免消费者失望。
 8.PVC 桶中球的UPC条码可以不需要空白贴纸覆盖。</t>
  </si>
  <si>
    <t>Blanche</t>
  </si>
  <si>
    <t>4500211984</t>
  </si>
  <si>
    <t>7137243571</t>
  </si>
  <si>
    <t>4500211984-10</t>
  </si>
  <si>
    <t>NASA  PANAMA</t>
  </si>
  <si>
    <t>Wrehouse  6</t>
  </si>
  <si>
    <t>4500216898-160</t>
  </si>
  <si>
    <t>日期码格式：ZURU  INC(BVI)  标准格式                                    日期：按实际生产日期
Packaging Info: 1.优先多语  MA  UPC或者3L/5L  MA  EAN  包装
2.请确保包装上的条形码是UPC，如果是babyUPC、需要用mother  UPC覆盖，如有不一致，请及时提出。谢谢!
3  .MA  PDQ  优先用3L,MA  只有1L版本的情况下就用1L  PDQ
   9561  MA多语EAN包装+UPC贴纸+MA  多语收藏指南+箱唛
Remark: 
9561  3PCS  LR44  BATTERIES(INCLUDED)</t>
  </si>
  <si>
    <r>
      <rPr>
        <sz val="11"/>
        <color rgb="FF000000"/>
        <rFont val="Arial"/>
        <charset val="0"/>
      </rPr>
      <t>Aimee</t>
    </r>
    <r>
      <rPr>
        <sz val="10"/>
        <color rgb="FF000000"/>
        <rFont val="宋体"/>
        <charset val="134"/>
      </rPr>
      <t xml:space="preserve">  Huang</t>
    </r>
  </si>
  <si>
    <t>1964894</t>
  </si>
  <si>
    <t>4500218792-80</t>
  </si>
  <si>
    <t>欠</t>
  </si>
  <si>
    <t>日期码格式：ZURU  INC(BVI)  标准格式                                    日期：按实际生产日期
Packaging Info: 1.ZURU最新MA  UPC包装(优先1L)  +  客供价格贴纸（贴在产品包装右下角，跟单找第三方订购贴纸寄到工厂）。
Remark: 1.ZURU最新MA  UPC包装(优先1L)  +  客供价格贴纸（贴在产品包装右下角，跟单找第三方订购贴纸寄到工厂）。
2.  所有产品外包装及产品本身都必须有日期跟踪码(ZURU标准日期码格式，年月日的日期自行调整，但不能为周末)，并且确保产品及外包装的日期跟踪码要一致.</t>
  </si>
  <si>
    <r>
      <rPr>
        <sz val="11"/>
        <color rgb="FF000000"/>
        <rFont val="Arial"/>
        <charset val="0"/>
      </rPr>
      <t>Hailey</t>
    </r>
    <r>
      <rPr>
        <sz val="11"/>
        <color rgb="FF000000"/>
        <rFont val="宋体"/>
        <charset val="134"/>
      </rPr>
      <t xml:space="preserve">  </t>
    </r>
    <r>
      <rPr>
        <sz val="11"/>
        <color rgb="FF000000"/>
        <rFont val="宋体"/>
        <charset val="134"/>
      </rPr>
      <t>Yu</t>
    </r>
  </si>
  <si>
    <t>1964986</t>
  </si>
  <si>
    <t>4500218792-100</t>
  </si>
  <si>
    <t>1964987</t>
  </si>
  <si>
    <t>4500218792-120</t>
  </si>
  <si>
    <t>60297391</t>
  </si>
  <si>
    <t>4500211675-60</t>
  </si>
  <si>
    <t>日期码格式：ZURU INC(BVI) 标准格式                  日期：按实际生产日期
Packaging Info: 1.ZURU MA UPC 最新版本包装 + 客供价格贴纸，出口美国 , 优先1L，可接受多语 。
#157141, 77867 UPC 客版彩盒+客供贴纸，出口美国，优先1L，可接受多语
Remark: #15733    9款比例平均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
6.所有产品和包装须符合华盛顿州及俄勒冈州 CHCC/ HPCCCH测试要求。</t>
  </si>
  <si>
    <t>4500211160</t>
  </si>
  <si>
    <t>4500211160-80</t>
  </si>
  <si>
    <t>日期码格式：外包装/外箱不要打ZURU标准日期                  日期：按实际生产日期
Packaging Info: 注意:  此单9543进口商贴纸，EAN条码贴纸翻4500211065 ;
        其他款的进口商贴纸，EAN条码贴纸翻4500211021 ;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/Art/size等,可以按包装需求自行调整-确保可扫&gt;,白底黑字，分辨率要大于300dpi，位置要远离条码。  可贴零售包装的侧面右下角/背面的右上角/挂卡的背面/正
面的右上角，距离边距5mm）;
3 .外箱四面右上角需要加SSCC label  （标准尺寸是16X5CM,可调整但是需要确保可扫）；
4. 包装要求：MA  UPC 包装（1L 优先）+进口商贴纸+EAN条码贴纸+QR code 贴纸  （一物一码），MA PDQ/说明书/指南（如有）
Remark: 客户DM订单注意事项:
 1. 9565GQ1-S003 ：  4 assortment, brown: orange: pink :blue=3:3:3:2
其他item：标准配比
 2. 请按期完货，  会有罚金。
 3. 出仓库-Ural 仓库.
 4. 外包装(指:收缩膜/彩卡/铝箔袋/挂卡/PDQ)/外箱不要打ZURU标准日期码!胶件可以打日期码。
 5. 零售包装上的QR code贴纸（要求一物一码，每PCS的二维码不一样，建议二维码可扫描区域尺寸要大于15x15mm ，  整张贴纸尺寸25X40MM &lt;(&gt;&lt;&lt;)&gt;含二维码下序
列号/Art/size等&gt;）尺寸可按包装尺寸适度调整确保美观可扫,白底黑字，分辨率要大于300dpi，位置要远离条码。  可贴零售包装的侧面右下角/背面的右上角/挂
卡的背面/正面的右上角，距离边距5mm）;
----QR 二维码格式要求：  DATA MATRIX GS1 .
6 .外箱四面左下角需要加SSCC label  （标准尺寸是16X5CM,可调整但是需要确保可扫）；
 7. 出货前需要按船务的指示提供零售包装上QR CODE 入外箱以及入货柜的明细清单供客户清关使用--用客户的模板（追踪到箱/到柜）；
 8. 需要通过ZURU 验货结果后才能出货 (工厂需要主动提前同ZURU QC预约验货避免延期出货造成不必要麻烦)；
9.若产品中的口水胶/棉花泥等配件已提前印刷好了日期码，需明确告知日期码是多少，客户要求距离货物到店时间至少还有三分之二的有效期（比如Slime有效期1
年，那到店后还需要8个月的有效）  。</t>
  </si>
  <si>
    <t>4500211176</t>
  </si>
  <si>
    <t>4500211176-80</t>
  </si>
  <si>
    <r>
      <rPr>
        <sz val="11"/>
        <color rgb="FF000000"/>
        <rFont val="Arial"/>
        <charset val="0"/>
      </rPr>
      <t>FUN</t>
    </r>
    <r>
      <rPr>
        <sz val="11"/>
        <color rgb="FF000000"/>
        <rFont val="宋体"/>
        <charset val="134"/>
      </rPr>
      <t xml:space="preserve">  </t>
    </r>
    <r>
      <rPr>
        <sz val="11"/>
        <color rgb="FF000000"/>
        <rFont val="宋体"/>
        <charset val="134"/>
      </rPr>
      <t>TIME</t>
    </r>
    <r>
      <rPr>
        <sz val="11"/>
        <color rgb="FF000000"/>
        <rFont val="宋体"/>
        <charset val="134"/>
      </rPr>
      <t xml:space="preserve">  </t>
    </r>
    <r>
      <rPr>
        <sz val="11"/>
        <color rgb="FF000000"/>
        <rFont val="宋体"/>
        <charset val="134"/>
      </rPr>
      <t>ENTERPRISES</t>
    </r>
    <r>
      <rPr>
        <sz val="11"/>
        <color rgb="FF000000"/>
        <rFont val="宋体"/>
        <charset val="134"/>
      </rPr>
      <t xml:space="preserve">  </t>
    </r>
    <r>
      <rPr>
        <sz val="11"/>
        <color rgb="FF000000"/>
        <rFont val="宋体"/>
        <charset val="134"/>
      </rPr>
      <t>INCORPORATED</t>
    </r>
  </si>
  <si>
    <t>4500218637</t>
  </si>
  <si>
    <t>ZUR-F260706-02</t>
  </si>
  <si>
    <t>4500218637-10</t>
  </si>
  <si>
    <r>
      <rPr>
        <sz val="11"/>
        <color rgb="FF000000"/>
        <rFont val="宋体"/>
        <charset val="134"/>
      </rPr>
      <t>日期码格式：ZURU</t>
    </r>
    <r>
      <rPr>
        <sz val="11"/>
        <color rgb="FF000000"/>
        <rFont val="宋体"/>
        <charset val="134"/>
      </rPr>
      <t xml:space="preserve">  </t>
    </r>
    <r>
      <rPr>
        <sz val="11"/>
        <color rgb="FF000000"/>
        <rFont val="宋体"/>
        <charset val="134"/>
      </rPr>
      <t>INC(BVI)</t>
    </r>
    <r>
      <rPr>
        <sz val="11"/>
        <color rgb="FF000000"/>
        <rFont val="宋体"/>
        <charset val="134"/>
      </rPr>
      <t xml:space="preserve">  </t>
    </r>
    <r>
      <rPr>
        <sz val="11"/>
        <color rgb="FF000000"/>
        <rFont val="宋体"/>
        <charset val="134"/>
      </rPr>
      <t>标准格式</t>
    </r>
    <r>
      <rPr>
        <sz val="11"/>
        <color rgb="FF000000"/>
        <rFont val="宋体"/>
        <charset val="134"/>
      </rPr>
      <t xml:space="preserve">                                    </t>
    </r>
    <r>
      <rPr>
        <sz val="11"/>
        <color rgb="FF000000"/>
        <rFont val="宋体"/>
        <charset val="134"/>
      </rPr>
      <t>日期：按实际生产日期</t>
    </r>
    <r>
      <rPr>
        <sz val="11"/>
        <color rgb="FF000000"/>
        <rFont val="宋体"/>
        <charset val="134"/>
      </rPr>
      <t xml:space="preserve">
</t>
    </r>
    <r>
      <rPr>
        <sz val="11"/>
        <color rgb="FF000000"/>
        <rFont val="宋体"/>
        <charset val="134"/>
      </rPr>
      <t>Packaging Info: MA</t>
    </r>
    <r>
      <rPr>
        <sz val="11"/>
        <color rgb="FF000000"/>
        <rFont val="宋体"/>
        <charset val="134"/>
      </rPr>
      <t xml:space="preserve">  </t>
    </r>
    <r>
      <rPr>
        <sz val="11"/>
        <color rgb="FF000000"/>
        <rFont val="宋体"/>
        <charset val="134"/>
      </rPr>
      <t>PKG,</t>
    </r>
    <r>
      <rPr>
        <sz val="11"/>
        <color rgb="FF000000"/>
        <rFont val="宋体"/>
        <charset val="134"/>
      </rPr>
      <t xml:space="preserve">  </t>
    </r>
    <r>
      <rPr>
        <sz val="11"/>
        <color rgb="FF000000"/>
        <rFont val="宋体"/>
        <charset val="134"/>
      </rPr>
      <t>优先1L</t>
    </r>
    <r>
      <rPr>
        <sz val="11"/>
        <color rgb="FF000000"/>
        <rFont val="宋体"/>
        <charset val="134"/>
      </rPr>
      <t xml:space="preserve">
</t>
    </r>
    <r>
      <rPr>
        <sz val="11"/>
        <color rgb="FF000000"/>
        <rFont val="宋体"/>
        <charset val="134"/>
      </rPr>
      <t>Remark：</t>
    </r>
  </si>
  <si>
    <r>
      <rPr>
        <sz val="11"/>
        <color rgb="FF000000"/>
        <rFont val="Arial"/>
        <charset val="0"/>
      </rPr>
      <t>Chelsea</t>
    </r>
    <r>
      <rPr>
        <sz val="11"/>
        <color rgb="FF000000"/>
        <rFont val="宋体"/>
        <charset val="134"/>
      </rPr>
      <t xml:space="preserve">  </t>
    </r>
    <r>
      <rPr>
        <sz val="11"/>
        <color rgb="FF000000"/>
        <rFont val="宋体"/>
        <charset val="134"/>
      </rPr>
      <t>Luo</t>
    </r>
  </si>
  <si>
    <t xml:space="preserve">  </t>
  </si>
  <si>
    <t>总数量</t>
  </si>
  <si>
    <t>.</t>
  </si>
  <si>
    <t>9561魔法小鸟IC MA</t>
  </si>
  <si>
    <t>日期</t>
  </si>
  <si>
    <t>MA订单号码</t>
  </si>
  <si>
    <t>ITEM</t>
  </si>
  <si>
    <t>名称</t>
  </si>
  <si>
    <t>MA数量</t>
  </si>
  <si>
    <t>要求交货日期</t>
  </si>
  <si>
    <t>IC
供应商</t>
  </si>
  <si>
    <t>IC编号</t>
  </si>
  <si>
    <t>MA-RR-1459</t>
  </si>
  <si>
    <t>IC</t>
  </si>
  <si>
    <t>矽源特</t>
  </si>
  <si>
    <t>CST2403170-13A           MH 6118SOP-8            MHW 233B SOP23-6     MH261AA SOT-23</t>
  </si>
  <si>
    <r>
      <rPr>
        <sz val="10"/>
        <rFont val="宋体"/>
        <charset val="134"/>
      </rPr>
      <t>开</t>
    </r>
    <r>
      <rPr>
        <sz val="10"/>
        <rFont val="Tahoma"/>
        <charset val="134"/>
      </rPr>
      <t>PP</t>
    </r>
    <r>
      <rPr>
        <sz val="10"/>
        <rFont val="宋体"/>
        <charset val="134"/>
      </rPr>
      <t>使用</t>
    </r>
  </si>
  <si>
    <t>MA-RR-1491</t>
  </si>
  <si>
    <t>MA-RR-1523</t>
  </si>
  <si>
    <t>MA-RR-1563</t>
  </si>
  <si>
    <t>MA-RR-1598</t>
  </si>
  <si>
    <t>MA-RR-1654</t>
  </si>
  <si>
    <t>MA-RR-1685</t>
  </si>
  <si>
    <t>MA-RR-1689</t>
  </si>
  <si>
    <t>MA-RR-1736</t>
  </si>
  <si>
    <t>MA-RR-1780</t>
  </si>
  <si>
    <t>MA-RR-1997</t>
  </si>
  <si>
    <t>MA-RR-2017</t>
  </si>
  <si>
    <t>MA-RR-2048</t>
  </si>
  <si>
    <t>MA-RR-2108</t>
  </si>
  <si>
    <t>MA_RR_2165</t>
  </si>
  <si>
    <t>MA_RR_2195</t>
  </si>
  <si>
    <t>MA-RR-2223</t>
  </si>
  <si>
    <t>MA-RR-2328</t>
  </si>
  <si>
    <t>合计</t>
  </si>
  <si>
    <t>半成品MA数</t>
  </si>
  <si>
    <t>接单总数</t>
  </si>
  <si>
    <t>按实单扣数的IC MA剩余</t>
  </si>
  <si>
    <t>按半成品MA扣数的IC MA剩余</t>
  </si>
  <si>
    <t>9561魔法小鸟 半成品生产MA</t>
  </si>
  <si>
    <r>
      <rPr>
        <sz val="10"/>
        <rFont val="宋体"/>
        <charset val="134"/>
      </rPr>
      <t>I</t>
    </r>
    <r>
      <rPr>
        <sz val="10"/>
        <rFont val="宋体"/>
        <charset val="134"/>
      </rPr>
      <t>TEM</t>
    </r>
  </si>
  <si>
    <t>要求完成日期</t>
  </si>
  <si>
    <t>MA_RR_1522</t>
  </si>
  <si>
    <t>胶件</t>
  </si>
  <si>
    <t>MA-RR-1597</t>
  </si>
  <si>
    <t>MA-RR-1651</t>
  </si>
  <si>
    <t>MA-RR-1679</t>
  </si>
  <si>
    <t>MA-RR-1735</t>
  </si>
  <si>
    <t>MA-RR-1779</t>
  </si>
  <si>
    <t>MA-RR-1992</t>
  </si>
  <si>
    <t>MA-RR-2018</t>
  </si>
  <si>
    <t>MA-RR-2107</t>
  </si>
  <si>
    <t>MA-RR-2165</t>
  </si>
  <si>
    <t>MA-RR-2192</t>
  </si>
  <si>
    <t>MA-RR-2266</t>
  </si>
  <si>
    <t>MA-RR-2312</t>
  </si>
  <si>
    <t>MA-RR-2321</t>
  </si>
  <si>
    <t>MA合计</t>
  </si>
  <si>
    <t>MA剩余</t>
  </si>
  <si>
    <t>MA剩余占MA数比率</t>
  </si>
  <si>
    <t>9561魔法小鸟 车缝MA</t>
  </si>
  <si>
    <r>
      <rPr>
        <b/>
        <sz val="10"/>
        <color indexed="34"/>
        <rFont val="Tahoma"/>
        <charset val="134"/>
      </rPr>
      <t>MA</t>
    </r>
    <r>
      <rPr>
        <b/>
        <sz val="10"/>
        <color indexed="34"/>
        <rFont val="宋体"/>
        <charset val="134"/>
      </rPr>
      <t>布标</t>
    </r>
    <r>
      <rPr>
        <b/>
        <sz val="10"/>
        <color indexed="9"/>
        <rFont val="宋体"/>
        <charset val="134"/>
      </rPr>
      <t xml:space="preserve">
</t>
    </r>
    <r>
      <rPr>
        <sz val="10"/>
        <color indexed="9"/>
        <rFont val="宋体"/>
        <charset val="134"/>
      </rPr>
      <t>（可按此数量订购</t>
    </r>
    <r>
      <rPr>
        <sz val="10"/>
        <color indexed="9"/>
        <rFont val="Tahoma"/>
        <charset val="134"/>
      </rPr>
      <t>MA</t>
    </r>
    <r>
      <rPr>
        <sz val="10"/>
        <color indexed="9"/>
        <rFont val="宋体"/>
        <charset val="134"/>
      </rPr>
      <t>布标并车缝）</t>
    </r>
  </si>
  <si>
    <t>WM布标</t>
  </si>
  <si>
    <t>MA-RR-1443</t>
  </si>
  <si>
    <t>布料MA</t>
  </si>
  <si>
    <t>MA-RR-1522</t>
  </si>
  <si>
    <r>
      <rPr>
        <sz val="10"/>
        <rFont val="宋体"/>
        <charset val="134"/>
      </rPr>
      <t>多备</t>
    </r>
    <r>
      <rPr>
        <sz val="10"/>
        <rFont val="Tahoma"/>
        <charset val="134"/>
      </rPr>
      <t>15W</t>
    </r>
  </si>
  <si>
    <t>包装名称</t>
  </si>
  <si>
    <t>货号</t>
  </si>
  <si>
    <t>数量</t>
  </si>
  <si>
    <t>语言</t>
  </si>
  <si>
    <t>版本号</t>
  </si>
  <si>
    <t>镭射贴纸</t>
  </si>
  <si>
    <t>珍珠棉</t>
  </si>
  <si>
    <t>收藏指南A</t>
  </si>
  <si>
    <t>收藏指南B</t>
  </si>
  <si>
    <t>说明书A</t>
  </si>
  <si>
    <t>说明书B</t>
  </si>
  <si>
    <t>收缩膜1L</t>
  </si>
  <si>
    <t>收缩膜1LB版本</t>
  </si>
  <si>
    <t>收缩膜5L</t>
  </si>
  <si>
    <t>收缩膜5LB版本</t>
  </si>
  <si>
    <t>客版收缩膜</t>
  </si>
  <si>
    <t>Endcap
EC展架1L</t>
  </si>
  <si>
    <t>Endcap
EC展架3L</t>
  </si>
  <si>
    <t>PLD展示架</t>
  </si>
  <si>
    <t>S001-PETS ALIVE-MAGIC BIRD-SERIES 1-MAGIC BIRD SURPRISE PLAYSET-SHRINK WRAP-4PCS/CTN</t>
  </si>
  <si>
    <t>Logo贴纸（无语言）</t>
  </si>
  <si>
    <t>无语言</t>
  </si>
  <si>
    <t>A</t>
  </si>
  <si>
    <t>围卡</t>
  </si>
  <si>
    <t>珍珠膜</t>
  </si>
  <si>
    <t>说明书- (大张)</t>
  </si>
  <si>
    <t>6L</t>
  </si>
  <si>
    <t>说明书-（小张)</t>
  </si>
  <si>
    <t>5L+6L</t>
  </si>
  <si>
    <t>收缩套</t>
  </si>
  <si>
    <t>1L</t>
  </si>
  <si>
    <r>
      <rPr>
        <sz val="11"/>
        <rFont val="Times New Roman"/>
        <charset val="134"/>
      </rPr>
      <t>Logo</t>
    </r>
    <r>
      <rPr>
        <sz val="11"/>
        <rFont val="宋体"/>
        <charset val="134"/>
      </rPr>
      <t>贴纸（无语言）</t>
    </r>
  </si>
  <si>
    <r>
      <rPr>
        <sz val="11"/>
        <rFont val="宋体"/>
        <charset val="134"/>
      </rPr>
      <t>围卡</t>
    </r>
  </si>
  <si>
    <r>
      <rPr>
        <sz val="11"/>
        <rFont val="宋体"/>
        <charset val="134"/>
      </rPr>
      <t>珍珠膜</t>
    </r>
  </si>
  <si>
    <r>
      <rPr>
        <sz val="11"/>
        <rFont val="宋体"/>
        <charset val="134"/>
      </rPr>
      <t>说明书</t>
    </r>
    <r>
      <rPr>
        <sz val="11"/>
        <rFont val="Times New Roman"/>
        <charset val="134"/>
      </rPr>
      <t>- (</t>
    </r>
    <r>
      <rPr>
        <sz val="11"/>
        <rFont val="宋体"/>
        <charset val="134"/>
      </rPr>
      <t>大张</t>
    </r>
    <r>
      <rPr>
        <sz val="11"/>
        <rFont val="Times New Roman"/>
        <charset val="134"/>
      </rPr>
      <t>)</t>
    </r>
  </si>
  <si>
    <r>
      <rPr>
        <sz val="11"/>
        <rFont val="宋体"/>
        <charset val="134"/>
      </rPr>
      <t>说明书</t>
    </r>
    <r>
      <rPr>
        <sz val="11"/>
        <rFont val="Times New Roman"/>
        <charset val="134"/>
      </rPr>
      <t>-</t>
    </r>
    <r>
      <rPr>
        <sz val="11"/>
        <rFont val="宋体"/>
        <charset val="134"/>
      </rPr>
      <t>（小张</t>
    </r>
    <r>
      <rPr>
        <sz val="11"/>
        <rFont val="Times New Roman"/>
        <charset val="134"/>
      </rPr>
      <t>)</t>
    </r>
  </si>
  <si>
    <r>
      <rPr>
        <sz val="11"/>
        <rFont val="宋体"/>
        <charset val="134"/>
      </rPr>
      <t>收缩套</t>
    </r>
  </si>
  <si>
    <r>
      <rPr>
        <sz val="11"/>
        <color theme="1"/>
        <rFont val="宋体"/>
        <charset val="134"/>
      </rPr>
      <t>无语言</t>
    </r>
  </si>
  <si>
    <t>B</t>
  </si>
  <si>
    <t xml:space="preserve">S001-PETS ALIVE-MAGIC BIRD-MAGIC BIRD SURPRISE PLAYSET,S1,SHRINK WRAP,4PC </t>
  </si>
  <si>
    <t>S001-PETS ALIVE-MAGIC BIRD-MAGIC BIRD SURPRISE PLAYSET,S1,SHRINK WRAP,5PC</t>
  </si>
  <si>
    <t>TBA</t>
  </si>
  <si>
    <t>总接单数</t>
  </si>
  <si>
    <t>剩余数</t>
  </si>
  <si>
    <t>需求数</t>
  </si>
  <si>
    <r>
      <rPr>
        <b/>
        <sz val="11"/>
        <rFont val="宋体"/>
        <charset val="0"/>
      </rPr>
      <t>客</t>
    </r>
    <r>
      <rPr>
        <b/>
        <sz val="11"/>
        <rFont val="Arial"/>
        <charset val="0"/>
      </rPr>
      <t>PO</t>
    </r>
    <r>
      <rPr>
        <b/>
        <sz val="11"/>
        <rFont val="宋体"/>
        <charset val="0"/>
      </rPr>
      <t>号</t>
    </r>
  </si>
  <si>
    <t>内箱装箱数量(pcs)</t>
  </si>
  <si>
    <t>外箱装箱数量(pcs)</t>
  </si>
  <si>
    <t>ZURU 跟单</t>
  </si>
  <si>
    <t>单价USD</t>
  </si>
  <si>
    <t>金额USD</t>
  </si>
  <si>
    <r>
      <rPr>
        <b/>
        <sz val="11"/>
        <rFont val="Arial"/>
        <charset val="0"/>
      </rPr>
      <t>MA 5L</t>
    </r>
    <r>
      <rPr>
        <b/>
        <sz val="11"/>
        <rFont val="宋体"/>
        <charset val="0"/>
      </rPr>
      <t>说明书</t>
    </r>
  </si>
  <si>
    <t>Murdoch's
Southern DC
PO 671605134</t>
  </si>
  <si>
    <t>4500161570-270</t>
  </si>
  <si>
    <t>取消</t>
  </si>
  <si>
    <t>Murdoch's
Norther DC PO
671605135</t>
  </si>
  <si>
    <t>4500161570-280</t>
  </si>
  <si>
    <t>Murdoch's TX
DC PO
671605136</t>
  </si>
  <si>
    <t>4500161570-290</t>
  </si>
  <si>
    <t>217111784</t>
  </si>
  <si>
    <t>4500166083-40</t>
  </si>
  <si>
    <t>6/11取消</t>
  </si>
  <si>
    <t>0906596177</t>
  </si>
  <si>
    <t>4500166835-10</t>
  </si>
  <si>
    <t>客户取消</t>
  </si>
  <si>
    <t>6/13取消</t>
  </si>
  <si>
    <t>0906596188</t>
  </si>
  <si>
    <t>4500166835-20</t>
  </si>
  <si>
    <t>0906596193</t>
  </si>
  <si>
    <t>4500166835-30</t>
  </si>
  <si>
    <t>0906596238</t>
  </si>
  <si>
    <t>4500166835-40</t>
  </si>
  <si>
    <t>0906596255</t>
  </si>
  <si>
    <t>4500166835-50</t>
  </si>
  <si>
    <t>0906596204</t>
  </si>
  <si>
    <t>4500166694-10</t>
  </si>
  <si>
    <t>0906596197</t>
  </si>
  <si>
    <t>4500166705-10</t>
  </si>
  <si>
    <t>0906596178
STATESBORO</t>
  </si>
  <si>
    <t>4500165203-10</t>
  </si>
  <si>
    <t>日期码格式：ZURU DGYYYYMMDD CHINA(日期避开周末和法定节假日即可） 日期：按实际生产日期
Packaging Info: 9561-S002
1.包装要求：
MA 1L收缩膜+MA 5L 收藏指南+MA Guide book +MA 8L Slime bag
每pcs产品上要贴1张RFID贴纸，贴纸由ZURU提供，贴纸位置请严格按照我们签回的签板；
Remark: 9561-S002
1.包装要求：
MA 1L收缩膜+MA 5L 收藏指南+MA Guide book +MA 8L 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</si>
  <si>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0906596185
ELWOOD</t>
  </si>
  <si>
    <t>4500165203-20</t>
  </si>
  <si>
    <t>0906596187
SUFFOLK</t>
  </si>
  <si>
    <t>4500165203-30</t>
  </si>
  <si>
    <t>0906596201
RIDGEVILLE SC</t>
  </si>
  <si>
    <t>4500165203-40</t>
  </si>
  <si>
    <t>0906596285
EASTVALE</t>
  </si>
  <si>
    <t>4500165203-50</t>
  </si>
  <si>
    <t>0906596180
SUFFOLK</t>
  </si>
  <si>
    <t>4500162471-10</t>
  </si>
  <si>
    <t>4/16每pcs产品上要贴1张RFID贴纸，贴纸由ZURU提供翻单：4500162469</t>
  </si>
  <si>
    <t>日期码格式：ZURU DGYYYYMMDD CHINA(日期避开周末和法定节假日即可） 日期：按实际生产日期</t>
  </si>
  <si>
    <t>日期码格式：ZURU DGYYYYMMDD CHINA(日期避开周末和法定节假日即可） 日期：按实际生产日期
Packaging Info: 9561-S002
1.包装要求：
MA 1L收缩膜+MA 5L 收藏指南+MA Guide book+MA 8L Slime bag,翻单：4500162469
每pcs产品上要贴1张RFID贴纸，贴纸由ZURU提供，贴纸位置请严格按照我们签回的签板；
Remark: 9561-S002
1.包装要求：
MA 1L收缩膜+MA 5L 收藏指南+MA Guide book+MA 8L Slime bag,翻单：4500162469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</si>
  <si>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0906596186
STATESBORO</t>
  </si>
  <si>
    <t>4500162471-20</t>
  </si>
  <si>
    <t>0906596195</t>
  </si>
  <si>
    <t>4500162469-10</t>
  </si>
  <si>
    <t>4/16每pcs产品上要贴1张RFID贴纸，贴纸由ZURU提供，贴纸位置请严格按照我们签回的签板</t>
  </si>
  <si>
    <t>日期码格式：ZURU DGYYYYMMDD CHINA(日期避开周末和法定节假日即可） 日期：按实际生产日期
Packaging Info: 9561-S002
1.包装要求：
MA 1L收缩膜+MA 5L 收藏指南+MA Guide book+MA 8L Slime bag
每pcs产品上要贴1张RFID贴纸，贴纸由ZURU提供，贴纸位置请严格按照我们签回的签板；
Remark: 9561-S002
1.包装要求：
MA 1L收缩膜+MA 5L 收藏指南+MA Guide book+MA 8L 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此单需要验货和抽板测试，预计5/15抽板，请多备料
6. 此单以loose carton出货，1pc/CTN</t>
  </si>
  <si>
    <t>0906596181
MOBILE</t>
  </si>
  <si>
    <t>4500165202-10</t>
  </si>
  <si>
    <t>0906596215
HOUSTON</t>
  </si>
  <si>
    <t>4500165202-20</t>
  </si>
  <si>
    <t>Distribuidora Liverpool S.A de C.V.</t>
  </si>
  <si>
    <t>61963726</t>
  </si>
  <si>
    <t>4500164920-110</t>
  </si>
  <si>
    <t>7/9进口商贴纸+价标贴纸+保证书，包装和说明书都需要贴一张进口商贴纸</t>
  </si>
  <si>
    <t>日期码格式：ZURU INC(BVI) 标准格式 日期：按实际生产日期
Packaging Info:
9561：MA 5L EAN包装+UPC贴纸+MA 5L说明书+进口商贴纸+价标贴纸+箱唛+保证书，包装和说明书都需要贴一张进口商贴纸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</si>
  <si>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Distribuidora Liverpool S.A de C.V.</t>
  </si>
  <si>
    <t xml:space="preserve"> 61971743</t>
  </si>
  <si>
    <t>4500165982-190</t>
  </si>
  <si>
    <t>7/9进口商贴纸+价标贴纸（包装和说明书都需要贴一张进口商贴纸）</t>
  </si>
  <si>
    <t>日期码格式：ZURU INC(BVI) 标准格式 日期：按实际生产日期
Packaging Info:
 9561：MA 5L EAN包装+UPC贴纸+MA 5L说明书+进口商贴纸+价标贴纸+箱唛+保证书，包装和说明书都需要贴一张进口商贴纸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</si>
  <si>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Ava Liang</t>
  </si>
  <si>
    <t>Amazon UK:
7UCFFCDK</t>
  </si>
  <si>
    <t>4500170600-130</t>
  </si>
  <si>
    <t>日期码格式：ZURU INC(BVI) 标准格式 日期：按实际生产日期
12 9561: MAIL BOX WITH PRODUCT PACKAGE, 1PCS/MAIL BOX,2PCS/2MAIL BOX/CTN; 客版邮包盒(UPC#+英法德意西5L警示语+FR/ES/IT环保标+ZURU邮箱care@zuru.co
m，参考翻单4500159392)+MA 5L(6L warning EAN) B收缩膜+MA 5L(6L warning )B收藏指南+MA 5L(6L warning)B说明书+其他最新MA配套包装+WEEE电子产品说明书3
0L(带电池走货B版)+1张贴纸（TOP 10，仅出DE需要，参考翻单PO#4500167869）；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</si>
  <si>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7APM9TGV</t>
  </si>
  <si>
    <t>4500169785-20</t>
  </si>
  <si>
    <t>UPC#+英法德意西5L警示语+FR/ES/IT环保标+ZURU邮箱care@zuru.co
m，参考翻单4500159392+WEEE电子产品说明书(带电池走货版)+1张获奖图标贴纸(贴在收
缩膜上指定位置;仅出DE需要增加)；获奖贴纸(参考翻单PO#4500167869, 出DE需要加此贴纸)</t>
  </si>
  <si>
    <t>日期码格式：ZURU INC(BVI) 标准格式 日期：按实际生产日期
Packaging Info: Amazon UK(77731/9561/15701A/71126)
2. 9561: MAIL BOX WITH PRODUCT PACKAGE, 1PCS/MAIL BOX,2PCS/2MAIL BOX/CTN; 客版邮包盒(UPC#+英法德意西5L警示语+FR/ES/IT环保标+ZURU邮箱care@zuru.co
m，参考翻单4500159392)+MA 5L(6L warning EAN) B收缩膜+MA 5L(6L warning )B收藏指南+MA 5L(6L warning)B说明书+其他最新MA配套包装+WEEE电子产品说明书3
0L(带电池走货版)+获奖贴纸(参考翻单PO#4500167869, 出DE需要加此贴纸)
5.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</si>
  <si>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手工单</t>
  </si>
  <si>
    <t>4500172699-10</t>
  </si>
  <si>
    <t>订单取消</t>
  </si>
  <si>
    <t>外箱需要贴4x6"UCC 贴纸，UCC贴纸为客供贴纸</t>
  </si>
  <si>
    <t>日期码格式：ZURU INC(BVI) 标准格式 日期：按实际生产日期
Packaging Info: 1. MA+UPC版包裝,优先1L，出口美国.
Remark: 2. 外箱需要贴4x6"UCC 贴纸，UCC贴纸为客供贴纸。具体贴法等收到正式PO后更新。
3. ZURU QC 验货。
4. 产品和包裝上需印刷tracking code信息，格式为ZURU常规。</t>
  </si>
  <si>
    <t>4500155075-10</t>
  </si>
  <si>
    <t>贴纸 （贴纸及位置图翻单: PO#4500157612）+ 1张防盗贴纸 (贴纸以及位置图翻单PO#4500159287</t>
  </si>
  <si>
    <t>日期码格式：外包装/外箱不要打ZURU标准日期码 日期： 
Packaging Info: 注意:外包装(指:收缩膜/彩卡/铝箔袋/挂卡/PDQ)/外箱不要打ZURU标准日期码!胶件可以打日期码。
 1L MA 收缩膜 + 进口商贴纸翻4500155065+ EAN条码贴纸翻4500155065， MA 指南/说明书（如有）；
Remark: 标准配比
 请按期完货， 会有罚金。
 出港口Bekasovo 2和 Ural .</t>
  </si>
  <si>
    <t>4500155075-20</t>
  </si>
  <si>
    <t>2465834</t>
  </si>
  <si>
    <t>4500177451-20</t>
  </si>
  <si>
    <t>SSCC label外箱贴纸，另外9561包含纽扣电池，包装跟说明书上需加纽扣电池警告语贴纸。贴</t>
  </si>
  <si>
    <t>日期码格式：ZURU INC(BVI) 标准格式 日期：按实际生产日期
Packaging Info:
2. 9561：英文MA包装(UPC版本，首选1L，无1L可用多L含英语)+箱唛+SSCC label外箱贴纸，另外9561包含纽扣电池，包装跟说明书上需加纽扣电池警告语贴纸。贴
纸及位置图翻单4500157612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</si>
  <si>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21038341</t>
  </si>
  <si>
    <t>4500177972-10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</si>
  <si>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</si>
  <si>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21105431</t>
  </si>
  <si>
    <t>4500177972-90</t>
  </si>
  <si>
    <t>21105433</t>
  </si>
  <si>
    <t>4500177974-60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</si>
  <si>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</si>
  <si>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21297199</t>
  </si>
  <si>
    <t>4500184779-50</t>
  </si>
  <si>
    <t>待确认取消</t>
  </si>
  <si>
    <t>21297198</t>
  </si>
  <si>
    <t>4500184776-50</t>
  </si>
  <si>
    <t xml:space="preserve">2026/05/27 星期三 </t>
  </si>
  <si>
    <t>0999647663</t>
  </si>
  <si>
    <t>4500208669-40</t>
  </si>
  <si>
    <t>2026/8/3周一</t>
  </si>
  <si>
    <t>2026/7/30周四</t>
  </si>
  <si>
    <t>日期码格式：ZURU INC(BVI) 标准格式                  日期：按实际生产日期
Packaging Info: 9561-S002
1.包装要求：
MA 1L B版收缩膜+MA 5L B版收藏指南+MA Guide B版book+ MA 8L B版拉丝沙袋
每pcs产品上要贴1张RFID贴纸，贴纸由ZURU提供，贴纸位置请严格按照我们签回的签板；
Remark: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</si>
  <si>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4500208669</t>
  </si>
  <si>
    <t>0999644134</t>
  </si>
  <si>
    <t>4500208669-10</t>
  </si>
  <si>
    <t>0999644265</t>
  </si>
  <si>
    <t>4500208669-30</t>
  </si>
  <si>
    <t>0999644172</t>
  </si>
  <si>
    <t>4500208669-20</t>
  </si>
  <si>
    <t>0999647679</t>
  </si>
  <si>
    <t>4500210347-10</t>
  </si>
  <si>
    <r>
      <rPr>
        <sz val="11"/>
        <color rgb="FFFF0000"/>
        <rFont val="宋体"/>
        <charset val="134"/>
      </rPr>
      <t>日期码格式：</t>
    </r>
    <r>
      <rPr>
        <sz val="11"/>
        <color rgb="FFFF0000"/>
        <rFont val="Arial"/>
        <charset val="0"/>
      </rPr>
      <t xml:space="preserve">ZURU INC(BVI) </t>
    </r>
    <r>
      <rPr>
        <sz val="11"/>
        <color rgb="FFFF0000"/>
        <rFont val="汉仪书宋二KW"/>
        <charset val="0"/>
      </rPr>
      <t>标准格式</t>
    </r>
    <r>
      <rPr>
        <sz val="10"/>
        <color rgb="FFFF0000"/>
        <rFont val="宋体"/>
        <charset val="134"/>
      </rPr>
      <t xml:space="preserve">                  日期：按实际生产日期
Packaging Info: 9561-S002
1.包装要求：
MA 1L B版收缩膜+MA 5L B版收藏指南+MA Guide B版book+ MA 8L B版拉丝沙袋
每pcs产品上要贴1张RFID贴纸，贴纸由ZURU提供，贴纸位置请严格按照我们签回的签板；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r>
  </si>
  <si>
    <t>WALMART  INC.</t>
  </si>
  <si>
    <t>4500205770</t>
  </si>
  <si>
    <t>0999647889</t>
  </si>
  <si>
    <t>4500205770-10</t>
  </si>
  <si>
    <t>6/22 BV</t>
  </si>
  <si>
    <t>Maggie  Xie</t>
  </si>
  <si>
    <t>0999647946</t>
  </si>
  <si>
    <t>4500205770-20</t>
  </si>
  <si>
    <t>4500207848</t>
  </si>
  <si>
    <t>0999648045</t>
  </si>
  <si>
    <t>4500207848-10</t>
  </si>
  <si>
    <t>日期码格式：ZURU DGYYYYMMDD CHINA(日期避开周末和法定节假日即可）                   日期：按实际生产日期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</si>
  <si>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0999648363</t>
  </si>
  <si>
    <t>4500207848-20</t>
  </si>
  <si>
    <t>0999648463</t>
  </si>
  <si>
    <t>4500210354-10</t>
  </si>
  <si>
    <t>0999647981</t>
  </si>
  <si>
    <t>4500210353-10</t>
  </si>
  <si>
    <r>
      <rPr>
        <sz val="11"/>
        <color rgb="FFFF0000"/>
        <rFont val="宋体"/>
        <charset val="134"/>
      </rPr>
      <t>日期码格式：</t>
    </r>
    <r>
      <rPr>
        <sz val="11"/>
        <color rgb="FFFF0000"/>
        <rFont val="Arial"/>
        <charset val="0"/>
      </rPr>
      <t xml:space="preserve">ZURU INC(BVI) </t>
    </r>
    <r>
      <rPr>
        <sz val="11"/>
        <color rgb="FFFF0000"/>
        <rFont val="汉仪书宋二KW"/>
        <charset val="0"/>
      </rPr>
      <t>标准格式</t>
    </r>
    <r>
      <rPr>
        <sz val="10"/>
        <color rgb="FFFF0000"/>
        <rFont val="宋体"/>
        <charset val="134"/>
      </rPr>
      <t xml:space="preserve">                  日期：按实际生产日期
Packaging Info: 
9561-S002
1.包装要求：
MA 1L B版收缩膜+MA 5L B版收藏指南+MA Guide B版book+ MA 8L B版拉丝沙袋
每pcs产品上要贴1张RFID贴纸，贴纸由ZURU提供，贴纸位置请严格按照我们签回的签板；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r>
  </si>
  <si>
    <t>0999648003</t>
  </si>
  <si>
    <t>4500210351-10</t>
  </si>
  <si>
    <t>0999648327</t>
  </si>
  <si>
    <t>4500210350-10</t>
  </si>
  <si>
    <t>0999648561</t>
  </si>
  <si>
    <t>4500210350-20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</si>
</sst>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mmm/yy;@"/>
    <numFmt numFmtId="178" formatCode="[$$-409]#,##0.00;\-[$$-409]#,##0.00"/>
    <numFmt numFmtId="179" formatCode="[$-409]dd\-mmm\-yy;@"/>
    <numFmt numFmtId="180" formatCode="_-* #,##0.00_-;\-* #,##0.00_-;_-* &quot;-&quot;??_-;_-@_-"/>
    <numFmt numFmtId="181" formatCode="_(* #,##0.00_);_(* \(#,##0.00\);_(* &quot;-&quot;??_);_(@_)"/>
    <numFmt numFmtId="182" formatCode="m/d;@"/>
    <numFmt numFmtId="183" formatCode="&quot;US$&quot;#,##0_);[Red]\(&quot;US$&quot;#,##0\)"/>
    <numFmt numFmtId="184" formatCode="0_);[Red]\(0\)"/>
    <numFmt numFmtId="185" formatCode="yyyy/mm/dd\ aaaa\ "/>
    <numFmt numFmtId="186" formatCode="yyyy/m/d&quot;周&quot;aaa"/>
    <numFmt numFmtId="187" formatCode="m&quot;月&quot;d&quot;日&quot;;@"/>
    <numFmt numFmtId="188" formatCode="&quot;US$&quot;#,##0.00;\-&quot;US$&quot;#,##0.00"/>
    <numFmt numFmtId="189" formatCode="#,##0_ "/>
    <numFmt numFmtId="190" formatCode="0.00##"/>
    <numFmt numFmtId="191" formatCode="0_ "/>
    <numFmt numFmtId="192" formatCode="[$HK$-C04]#,##0;\-[$HK$-C04]#,##0"/>
  </numFmts>
  <fonts count="201">
    <font>
      <sz val="12"/>
      <name val="宋体"/>
      <charset val="134"/>
    </font>
    <font>
      <sz val="11"/>
      <name val="Arial"/>
      <charset val="0"/>
    </font>
    <font>
      <sz val="12"/>
      <color rgb="FFFF0000"/>
      <name val="宋体"/>
      <charset val="134"/>
    </font>
    <font>
      <sz val="12"/>
      <color rgb="FF0000FF"/>
      <name val="宋体"/>
      <charset val="134"/>
    </font>
    <font>
      <b/>
      <sz val="11"/>
      <name val="宋体"/>
      <charset val="0"/>
    </font>
    <font>
      <b/>
      <sz val="11"/>
      <name val="Arial"/>
      <charset val="0"/>
    </font>
    <font>
      <b/>
      <sz val="10"/>
      <name val="Arial"/>
      <charset val="0"/>
    </font>
    <font>
      <b/>
      <sz val="11"/>
      <name val="宋体"/>
      <charset val="134"/>
    </font>
    <font>
      <b/>
      <sz val="11"/>
      <color indexed="39"/>
      <name val="宋体"/>
      <charset val="134"/>
    </font>
    <font>
      <b/>
      <sz val="11"/>
      <color rgb="FF000000"/>
      <name val="宋体"/>
      <charset val="134"/>
    </font>
    <font>
      <sz val="11"/>
      <name val="宋体"/>
      <charset val="134"/>
    </font>
    <font>
      <sz val="10"/>
      <color rgb="FFFF0000"/>
      <name val="Arial"/>
      <charset val="0"/>
    </font>
    <font>
      <sz val="11"/>
      <color rgb="FFFF0000"/>
      <name val="Arial"/>
      <charset val="0"/>
    </font>
    <font>
      <sz val="11"/>
      <color rgb="FFFF0000"/>
      <name val="宋体"/>
      <charset val="134"/>
    </font>
    <font>
      <sz val="11"/>
      <color rgb="FFFF0000"/>
      <name val="宋体"/>
      <charset val="0"/>
    </font>
    <font>
      <b/>
      <sz val="11"/>
      <color rgb="FFFF0000"/>
      <name val="Arial"/>
      <charset val="0"/>
    </font>
    <font>
      <sz val="10"/>
      <name val="Arial"/>
      <charset val="0"/>
    </font>
    <font>
      <sz val="11"/>
      <name val="宋体"/>
      <charset val="0"/>
    </font>
    <font>
      <sz val="11"/>
      <color rgb="FF2727F0"/>
      <name val="Arial"/>
      <charset val="0"/>
    </font>
    <font>
      <sz val="10"/>
      <color rgb="FF0000FF"/>
      <name val="Arial"/>
      <charset val="0"/>
    </font>
    <font>
      <sz val="11"/>
      <color rgb="FF0000FF"/>
      <name val="Arial"/>
      <charset val="0"/>
    </font>
    <font>
      <sz val="11"/>
      <color rgb="FF0000FF"/>
      <name val="宋体"/>
      <charset val="134"/>
    </font>
    <font>
      <sz val="11"/>
      <color rgb="FF0000FF"/>
      <name val="宋体"/>
      <charset val="0"/>
    </font>
    <font>
      <b/>
      <sz val="11"/>
      <color rgb="FF0000FF"/>
      <name val="Arial"/>
      <charset val="0"/>
    </font>
    <font>
      <b/>
      <sz val="12"/>
      <color rgb="FFFF0000"/>
      <name val="宋体"/>
      <charset val="134"/>
    </font>
    <font>
      <sz val="11"/>
      <color theme="1"/>
      <name val="Arial"/>
      <charset val="0"/>
    </font>
    <font>
      <b/>
      <sz val="11"/>
      <color theme="1"/>
      <name val="Arial"/>
      <charset val="0"/>
    </font>
    <font>
      <sz val="11"/>
      <color theme="1"/>
      <name val="宋体"/>
      <charset val="134"/>
    </font>
    <font>
      <sz val="11"/>
      <color rgb="FFFF0000"/>
      <name val="汉仪书宋二KW"/>
      <charset val="0"/>
    </font>
    <font>
      <sz val="12"/>
      <color rgb="FF000000"/>
      <name val="宋体"/>
      <charset val="134"/>
    </font>
    <font>
      <sz val="11"/>
      <color rgb="FF000000"/>
      <name val="宋体"/>
      <charset val="134"/>
    </font>
    <font>
      <b/>
      <sz val="11"/>
      <color rgb="FF000000"/>
      <name val="Arial"/>
      <charset val="0"/>
    </font>
    <font>
      <sz val="11"/>
      <color theme="1"/>
      <name val="等线"/>
      <charset val="134"/>
    </font>
    <font>
      <sz val="11"/>
      <name val="等线"/>
      <charset val="134"/>
    </font>
    <font>
      <b/>
      <sz val="12"/>
      <name val="宋体"/>
      <charset val="134"/>
    </font>
    <font>
      <sz val="11"/>
      <name val="Times New Roman"/>
      <charset val="134"/>
    </font>
    <font>
      <sz val="11"/>
      <color theme="1"/>
      <name val="Times New Roman"/>
      <charset val="134"/>
    </font>
    <font>
      <sz val="9"/>
      <name val="Times New Roman"/>
      <charset val="134"/>
    </font>
    <font>
      <sz val="10"/>
      <color theme="1"/>
      <name val="Times New Roman"/>
      <charset val="134"/>
    </font>
    <font>
      <sz val="11"/>
      <color rgb="FF000000"/>
      <name val="Times New Roman"/>
      <charset val="134"/>
    </font>
    <font>
      <sz val="10"/>
      <name val="Tahoma"/>
      <charset val="134"/>
    </font>
    <font>
      <b/>
      <sz val="12"/>
      <color theme="1"/>
      <name val="宋体"/>
      <charset val="134"/>
      <scheme val="minor"/>
    </font>
    <font>
      <sz val="10"/>
      <color theme="1"/>
      <name val="宋体"/>
      <charset val="134"/>
      <scheme val="minor"/>
    </font>
    <font>
      <sz val="10"/>
      <name val="宋体"/>
      <charset val="134"/>
    </font>
    <font>
      <sz val="10"/>
      <name val="宋体"/>
      <charset val="134"/>
      <scheme val="minor"/>
    </font>
    <font>
      <sz val="10"/>
      <color rgb="FF0000FF"/>
      <name val="宋体"/>
      <charset val="134"/>
    </font>
    <font>
      <sz val="10"/>
      <color rgb="FF0000FF"/>
      <name val="宋体"/>
      <charset val="134"/>
      <scheme val="minor"/>
    </font>
    <font>
      <sz val="11"/>
      <color theme="1"/>
      <name val="宋体"/>
      <charset val="134"/>
      <scheme val="minor"/>
    </font>
    <font>
      <b/>
      <sz val="13"/>
      <color rgb="FF0000CC"/>
      <name val="Times New Roman"/>
      <charset val="0"/>
    </font>
    <font>
      <b/>
      <sz val="10"/>
      <color theme="0"/>
      <name val="Tahoma"/>
      <charset val="134"/>
    </font>
    <font>
      <b/>
      <sz val="10"/>
      <color rgb="FFFFFF00"/>
      <name val="宋体"/>
      <charset val="134"/>
    </font>
    <font>
      <sz val="12"/>
      <color rgb="FF2727F0"/>
      <name val="宋体"/>
      <charset val="134"/>
    </font>
    <font>
      <sz val="12"/>
      <color rgb="FF0E2EF0"/>
      <name val="宋体"/>
      <charset val="134"/>
    </font>
    <font>
      <sz val="12"/>
      <color rgb="FF1506E0"/>
      <name val="宋体"/>
      <charset val="134"/>
    </font>
    <font>
      <sz val="11"/>
      <color indexed="10"/>
      <name val="Arial"/>
      <charset val="0"/>
    </font>
    <font>
      <b/>
      <sz val="16"/>
      <name val="Arial"/>
      <charset val="0"/>
    </font>
    <font>
      <b/>
      <sz val="16"/>
      <color indexed="10"/>
      <name val="Arial"/>
      <charset val="0"/>
    </font>
    <font>
      <b/>
      <sz val="16"/>
      <name val="宋体"/>
      <charset val="134"/>
    </font>
    <font>
      <b/>
      <sz val="14"/>
      <name val="宋体"/>
      <charset val="134"/>
    </font>
    <font>
      <b/>
      <sz val="10"/>
      <name val="宋体"/>
      <charset val="0"/>
    </font>
    <font>
      <b/>
      <sz val="11"/>
      <color rgb="FF000000"/>
      <name val="宋体"/>
      <charset val="0"/>
    </font>
    <font>
      <sz val="10"/>
      <color rgb="FF2727F0"/>
      <name val="Arial"/>
      <charset val="0"/>
    </font>
    <font>
      <sz val="11"/>
      <color rgb="FF2727F0"/>
      <name val="宋体"/>
      <charset val="134"/>
    </font>
    <font>
      <sz val="11"/>
      <color rgb="FF2727F0"/>
      <name val="宋体"/>
      <charset val="0"/>
    </font>
    <font>
      <b/>
      <sz val="11"/>
      <color rgb="FF2727F0"/>
      <name val="Arial"/>
      <charset val="0"/>
    </font>
    <font>
      <sz val="10"/>
      <color rgb="FF0E2EF0"/>
      <name val="Arial"/>
      <charset val="0"/>
    </font>
    <font>
      <sz val="11"/>
      <color rgb="FF0E2EF0"/>
      <name val="Arial"/>
      <charset val="0"/>
    </font>
    <font>
      <sz val="11"/>
      <color rgb="FF0E2EF0"/>
      <name val="宋体"/>
      <charset val="134"/>
    </font>
    <font>
      <sz val="11"/>
      <color rgb="FF0E2EF0"/>
      <name val="宋体"/>
      <charset val="0"/>
    </font>
    <font>
      <b/>
      <sz val="11"/>
      <color rgb="FF0E2EF0"/>
      <name val="Arial"/>
      <charset val="0"/>
    </font>
    <font>
      <b/>
      <sz val="12"/>
      <color rgb="FF0000FF"/>
      <name val="宋体"/>
      <charset val="134"/>
    </font>
    <font>
      <b/>
      <sz val="11"/>
      <color rgb="FF0000FF"/>
      <name val="宋体"/>
      <charset val="0"/>
    </font>
    <font>
      <sz val="12"/>
      <color rgb="FF0E2EF0"/>
      <name val="宋体"/>
      <charset val="134"/>
      <scheme val="minor"/>
    </font>
    <font>
      <sz val="11"/>
      <color rgb="FF0000FF"/>
      <name val="宋体"/>
      <charset val="134"/>
      <scheme val="minor"/>
    </font>
    <font>
      <sz val="12"/>
      <color rgb="FF0000FF"/>
      <name val="宋体"/>
      <charset val="134"/>
      <scheme val="minor"/>
    </font>
    <font>
      <sz val="11"/>
      <color rgb="FF1C05ED"/>
      <name val="Arial"/>
      <charset val="0"/>
    </font>
    <font>
      <sz val="11"/>
      <color rgb="FF010CDD"/>
      <name val="Arial"/>
      <charset val="0"/>
    </font>
    <font>
      <sz val="9"/>
      <color rgb="FF0000FF"/>
      <name val="Arial"/>
      <charset val="0"/>
    </font>
    <font>
      <sz val="11"/>
      <color rgb="FF1506E0"/>
      <name val="宋体"/>
      <charset val="0"/>
    </font>
    <font>
      <sz val="10"/>
      <color rgb="FF1506E0"/>
      <name val="Arial"/>
      <charset val="0"/>
    </font>
    <font>
      <sz val="11"/>
      <color rgb="FF1506E0"/>
      <name val="Arial"/>
      <charset val="0"/>
    </font>
    <font>
      <sz val="11"/>
      <color rgb="FF1506E0"/>
      <name val="宋体"/>
      <charset val="134"/>
    </font>
    <font>
      <b/>
      <sz val="11"/>
      <color rgb="FF1506E0"/>
      <name val="Arial"/>
      <charset val="0"/>
    </font>
    <font>
      <sz val="11"/>
      <color rgb="FF000000"/>
      <name val="Arial"/>
      <charset val="0"/>
    </font>
    <font>
      <sz val="11"/>
      <color rgb="FF0000FF"/>
      <name val="汉仪书宋二KW"/>
      <charset val="0"/>
    </font>
    <font>
      <sz val="12"/>
      <color rgb="FF0000FF"/>
      <name val="等线"/>
      <charset val="134"/>
    </font>
    <font>
      <sz val="10"/>
      <color rgb="FF000000"/>
      <name val="Arial"/>
      <charset val="0"/>
    </font>
    <font>
      <sz val="10"/>
      <color rgb="FF000000"/>
      <name val="宋体"/>
      <charset val="134"/>
    </font>
    <font>
      <sz val="9"/>
      <color rgb="FF2727F0"/>
      <name val="Arial"/>
      <charset val="0"/>
    </font>
    <font>
      <sz val="9"/>
      <color rgb="FF1506E0"/>
      <name val="Arial"/>
      <charset val="0"/>
    </font>
    <font>
      <sz val="11"/>
      <color indexed="39"/>
      <name val="Arial"/>
      <charset val="0"/>
    </font>
    <font>
      <b/>
      <sz val="11"/>
      <color indexed="39"/>
      <name val="Arial"/>
      <charset val="0"/>
    </font>
    <font>
      <b/>
      <sz val="20"/>
      <color indexed="39"/>
      <name val="Arial"/>
      <charset val="0"/>
    </font>
    <font>
      <b/>
      <sz val="20"/>
      <color indexed="10"/>
      <name val="宋体"/>
      <charset val="134"/>
    </font>
    <font>
      <b/>
      <sz val="20"/>
      <color indexed="10"/>
      <name val="Arial"/>
      <charset val="0"/>
    </font>
    <font>
      <b/>
      <sz val="20"/>
      <name val="Arial"/>
      <charset val="0"/>
    </font>
    <font>
      <b/>
      <sz val="16"/>
      <color indexed="39"/>
      <name val="Arial"/>
      <charset val="0"/>
    </font>
    <font>
      <sz val="22"/>
      <name val="Arial"/>
      <charset val="0"/>
    </font>
    <font>
      <sz val="22"/>
      <color indexed="10"/>
      <name val="Arial"/>
      <charset val="0"/>
    </font>
    <font>
      <b/>
      <sz val="11"/>
      <color indexed="10"/>
      <name val="宋体"/>
      <charset val="134"/>
    </font>
    <font>
      <b/>
      <sz val="11"/>
      <color indexed="10"/>
      <name val="Arial"/>
      <charset val="0"/>
    </font>
    <font>
      <sz val="11"/>
      <color indexed="39"/>
      <name val="宋体"/>
      <charset val="134"/>
    </font>
    <font>
      <sz val="10"/>
      <color indexed="39"/>
      <name val="Arial"/>
      <charset val="0"/>
    </font>
    <font>
      <sz val="12"/>
      <color indexed="39"/>
      <name val="Arial"/>
      <charset val="0"/>
    </font>
    <font>
      <sz val="11"/>
      <color indexed="10"/>
      <name val="宋体"/>
      <charset val="134"/>
    </font>
    <font>
      <sz val="12"/>
      <name val="Arial"/>
      <charset val="0"/>
    </font>
    <font>
      <sz val="12"/>
      <color indexed="39"/>
      <name val="宋体"/>
      <charset val="134"/>
    </font>
    <font>
      <sz val="9"/>
      <name val="Arial"/>
      <charset val="0"/>
    </font>
    <font>
      <sz val="9"/>
      <name val="宋体"/>
      <charset val="134"/>
    </font>
    <font>
      <sz val="8"/>
      <name val="Arial"/>
      <charset val="0"/>
    </font>
    <font>
      <u/>
      <sz val="12"/>
      <color indexed="39"/>
      <name val="宋体"/>
      <charset val="134"/>
    </font>
    <font>
      <u/>
      <sz val="12"/>
      <color indexed="36"/>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b/>
      <sz val="11"/>
      <color indexed="8"/>
      <name val="宋体"/>
      <charset val="134"/>
    </font>
    <font>
      <sz val="11"/>
      <color indexed="17"/>
      <name val="宋体"/>
      <charset val="134"/>
    </font>
    <font>
      <sz val="11"/>
      <color indexed="16"/>
      <name val="宋体"/>
      <charset val="134"/>
    </font>
    <font>
      <sz val="11"/>
      <color indexed="60"/>
      <name val="宋体"/>
      <charset val="134"/>
    </font>
    <font>
      <sz val="11"/>
      <color indexed="9"/>
      <name val="宋体"/>
      <charset val="134"/>
    </font>
    <font>
      <sz val="11"/>
      <color indexed="8"/>
      <name val="宋体"/>
      <charset val="134"/>
    </font>
    <font>
      <b/>
      <sz val="11"/>
      <color indexed="52"/>
      <name val="宋体"/>
      <charset val="134"/>
    </font>
    <font>
      <sz val="12"/>
      <color indexed="8"/>
      <name val="新細明體"/>
      <charset val="134"/>
    </font>
    <font>
      <sz val="10"/>
      <color indexed="8"/>
      <name val="Arial"/>
      <charset val="0"/>
    </font>
    <font>
      <sz val="11"/>
      <color indexed="62"/>
      <name val="Calibri"/>
      <charset val="0"/>
    </font>
    <font>
      <sz val="12"/>
      <color indexed="62"/>
      <name val="新細明體"/>
      <charset val="134"/>
    </font>
    <font>
      <b/>
      <sz val="11"/>
      <color indexed="56"/>
      <name val="Calibri"/>
      <charset val="0"/>
    </font>
    <font>
      <sz val="12"/>
      <color indexed="10"/>
      <name val="新細明體"/>
      <charset val="134"/>
    </font>
    <font>
      <sz val="12"/>
      <color indexed="0"/>
      <name val="新細明體"/>
      <charset val="134"/>
    </font>
    <font>
      <b/>
      <sz val="18"/>
      <color indexed="56"/>
      <name val="新細明體"/>
      <charset val="134"/>
    </font>
    <font>
      <b/>
      <sz val="12"/>
      <color indexed="8"/>
      <name val="新細明體"/>
      <charset val="134"/>
    </font>
    <font>
      <b/>
      <sz val="18"/>
      <color indexed="62"/>
      <name val="新細明體"/>
      <charset val="134"/>
    </font>
    <font>
      <i/>
      <sz val="12"/>
      <color indexed="23"/>
      <name val="新細明體"/>
      <charset val="134"/>
    </font>
    <font>
      <sz val="11"/>
      <color indexed="8"/>
      <name val="Calibri"/>
      <charset val="0"/>
    </font>
    <font>
      <sz val="12"/>
      <color indexed="8"/>
      <name val="宋体"/>
      <charset val="134"/>
    </font>
    <font>
      <sz val="11"/>
      <color indexed="10"/>
      <name val="Calibri"/>
      <charset val="0"/>
    </font>
    <font>
      <sz val="10"/>
      <name val="Helv"/>
      <charset val="0"/>
    </font>
    <font>
      <b/>
      <sz val="13"/>
      <color indexed="56"/>
      <name val="Calibri"/>
      <charset val="0"/>
    </font>
    <font>
      <sz val="12"/>
      <color indexed="17"/>
      <name val="Calibri"/>
      <charset val="0"/>
    </font>
    <font>
      <sz val="11"/>
      <color indexed="9"/>
      <name val="Calibri"/>
      <charset val="0"/>
    </font>
    <font>
      <b/>
      <sz val="15"/>
      <color indexed="56"/>
      <name val="新細明體"/>
      <charset val="134"/>
    </font>
    <font>
      <b/>
      <sz val="13"/>
      <color indexed="56"/>
      <name val="新細明體"/>
      <charset val="134"/>
    </font>
    <font>
      <b/>
      <sz val="11"/>
      <color indexed="56"/>
      <name val="新細明體"/>
      <charset val="134"/>
    </font>
    <font>
      <sz val="12"/>
      <color indexed="9"/>
      <name val="新細明體"/>
      <charset val="134"/>
    </font>
    <font>
      <sz val="11"/>
      <color indexed="17"/>
      <name val="Calibri"/>
      <charset val="0"/>
    </font>
    <font>
      <sz val="11"/>
      <color indexed="60"/>
      <name val="Calibri"/>
      <charset val="0"/>
    </font>
    <font>
      <sz val="11"/>
      <color indexed="20"/>
      <name val="Calibri"/>
      <charset val="0"/>
    </font>
    <font>
      <b/>
      <sz val="11"/>
      <color indexed="52"/>
      <name val="Calibri"/>
      <charset val="0"/>
    </font>
    <font>
      <b/>
      <sz val="11"/>
      <color indexed="9"/>
      <name val="Calibri"/>
      <charset val="0"/>
    </font>
    <font>
      <b/>
      <sz val="12"/>
      <name val="新細明體"/>
      <charset val="134"/>
    </font>
    <font>
      <i/>
      <sz val="11"/>
      <color indexed="23"/>
      <name val="Calibri"/>
      <charset val="0"/>
    </font>
    <font>
      <b/>
      <sz val="15"/>
      <color indexed="56"/>
      <name val="Calibri"/>
      <charset val="0"/>
    </font>
    <font>
      <sz val="11"/>
      <color indexed="52"/>
      <name val="Calibri"/>
      <charset val="0"/>
    </font>
    <font>
      <b/>
      <sz val="11"/>
      <color indexed="8"/>
      <name val="Calibri"/>
      <charset val="0"/>
    </font>
    <font>
      <sz val="11"/>
      <color indexed="20"/>
      <name val="宋体"/>
      <charset val="134"/>
    </font>
    <font>
      <sz val="12"/>
      <color indexed="20"/>
      <name val="新細明體"/>
      <charset val="134"/>
    </font>
    <font>
      <b/>
      <sz val="18"/>
      <color indexed="56"/>
      <name val="Cambria"/>
      <charset val="0"/>
    </font>
    <font>
      <b/>
      <sz val="18"/>
      <color indexed="56"/>
      <name val="宋体"/>
      <charset val="134"/>
    </font>
    <font>
      <b/>
      <sz val="11"/>
      <color indexed="63"/>
      <name val="Calibri"/>
      <charset val="0"/>
    </font>
    <font>
      <sz val="10"/>
      <name val="Ottawa"/>
      <charset val="0"/>
    </font>
    <font>
      <b/>
      <sz val="15"/>
      <color indexed="56"/>
      <name val="宋体"/>
      <charset val="134"/>
    </font>
    <font>
      <b/>
      <sz val="13"/>
      <color indexed="56"/>
      <name val="宋体"/>
      <charset val="134"/>
    </font>
    <font>
      <b/>
      <sz val="11"/>
      <color indexed="56"/>
      <name val="宋体"/>
      <charset val="134"/>
    </font>
    <font>
      <sz val="12"/>
      <color indexed="20"/>
      <name val="Calibri"/>
      <charset val="0"/>
    </font>
    <font>
      <sz val="12"/>
      <name val="新細明體"/>
      <charset val="134"/>
    </font>
    <font>
      <sz val="12"/>
      <color indexed="17"/>
      <name val="新細明體"/>
      <charset val="134"/>
    </font>
    <font>
      <sz val="12"/>
      <color indexed="14"/>
      <name val="新細明體"/>
      <charset val="134"/>
    </font>
    <font>
      <sz val="12"/>
      <color indexed="8"/>
      <name val="Arial"/>
      <charset val="0"/>
    </font>
    <font>
      <sz val="12"/>
      <color indexed="52"/>
      <name val="新細明體"/>
      <charset val="134"/>
    </font>
    <font>
      <b/>
      <sz val="12"/>
      <color indexed="9"/>
      <name val="新細明體"/>
      <charset val="134"/>
    </font>
    <font>
      <b/>
      <sz val="12"/>
      <color indexed="52"/>
      <name val="新細明體"/>
      <charset val="134"/>
    </font>
    <font>
      <sz val="11"/>
      <color indexed="52"/>
      <name val="宋体"/>
      <charset val="134"/>
    </font>
    <font>
      <b/>
      <sz val="12"/>
      <color indexed="63"/>
      <name val="新細明體"/>
      <charset val="134"/>
    </font>
    <font>
      <sz val="12"/>
      <color indexed="60"/>
      <name val="新細明體"/>
      <charset val="134"/>
    </font>
    <font>
      <sz val="10"/>
      <name val="Arial"/>
      <charset val="134"/>
    </font>
    <font>
      <sz val="10"/>
      <color rgb="FF0000FF"/>
      <name val="等线"/>
      <charset val="0"/>
    </font>
    <font>
      <sz val="10"/>
      <color rgb="FF0000FF"/>
      <name val="汉仪书宋二KW"/>
      <charset val="0"/>
    </font>
    <font>
      <sz val="12"/>
      <color rgb="FF000000"/>
      <name val="Arial"/>
      <charset val="0"/>
    </font>
    <font>
      <sz val="11"/>
      <color rgb="FF000000"/>
      <name val="宋体"/>
      <charset val="0"/>
    </font>
    <font>
      <sz val="14"/>
      <color rgb="FF0000FF"/>
      <name val="宋体"/>
      <charset val="134"/>
    </font>
    <font>
      <sz val="10"/>
      <color rgb="FF000000"/>
      <name val="等线"/>
      <charset val="134"/>
    </font>
    <font>
      <sz val="14"/>
      <color rgb="FF000000"/>
      <name val="宋体"/>
      <charset val="134"/>
    </font>
    <font>
      <b/>
      <sz val="20"/>
      <color indexed="39"/>
      <name val="宋体"/>
      <charset val="134"/>
    </font>
    <font>
      <sz val="10"/>
      <color rgb="FF0000FF"/>
      <name val="等线"/>
      <charset val="134"/>
    </font>
    <font>
      <sz val="11"/>
      <color rgb="FF0000FF"/>
      <name val="汉仪书宋二KW"/>
      <charset val="134"/>
    </font>
    <font>
      <sz val="11"/>
      <color rgb="FF0000FF"/>
      <name val="Arial"/>
      <charset val="134"/>
    </font>
    <font>
      <sz val="10"/>
      <color rgb="FFFF0000"/>
      <name val="宋体"/>
      <charset val="134"/>
    </font>
    <font>
      <sz val="10"/>
      <color rgb="FF0000FF"/>
      <name val="汉仪书宋二KW"/>
      <charset val="134"/>
    </font>
    <font>
      <b/>
      <sz val="10"/>
      <name val="宋体"/>
      <charset val="134"/>
    </font>
    <font>
      <b/>
      <sz val="10"/>
      <color indexed="34"/>
      <name val="Tahoma"/>
      <charset val="134"/>
    </font>
    <font>
      <b/>
      <sz val="10"/>
      <color indexed="34"/>
      <name val="宋体"/>
      <charset val="134"/>
    </font>
    <font>
      <b/>
      <sz val="10"/>
      <color indexed="9"/>
      <name val="宋体"/>
      <charset val="134"/>
    </font>
    <font>
      <sz val="10"/>
      <color indexed="9"/>
      <name val="宋体"/>
      <charset val="134"/>
    </font>
    <font>
      <sz val="10"/>
      <color indexed="9"/>
      <name val="Tahoma"/>
      <charset val="134"/>
    </font>
  </fonts>
  <fills count="43">
    <fill>
      <patternFill patternType="none"/>
    </fill>
    <fill>
      <patternFill patternType="gray125"/>
    </fill>
    <fill>
      <patternFill patternType="solid">
        <fgColor theme="7"/>
        <bgColor indexed="64"/>
      </patternFill>
    </fill>
    <fill>
      <patternFill patternType="solid">
        <fgColor rgb="FF00B0F0"/>
        <bgColor indexed="64"/>
      </patternFill>
    </fill>
    <fill>
      <patternFill patternType="solid">
        <fgColor rgb="FFFFC000"/>
        <bgColor indexed="64"/>
      </patternFill>
    </fill>
    <fill>
      <patternFill patternType="solid">
        <fgColor rgb="FFF5AFEE"/>
        <bgColor indexed="64"/>
      </patternFill>
    </fill>
    <fill>
      <patternFill patternType="solid">
        <fgColor rgb="FFFFFF00"/>
        <bgColor indexed="64"/>
      </patternFill>
    </fill>
    <fill>
      <patternFill patternType="solid">
        <fgColor theme="0"/>
        <bgColor indexed="64"/>
      </patternFill>
    </fill>
    <fill>
      <patternFill patternType="solid">
        <fgColor rgb="FF0FB7FD"/>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1" tint="0.499984740745262"/>
        <bgColor indexed="64"/>
      </patternFill>
    </fill>
    <fill>
      <patternFill patternType="solid">
        <fgColor rgb="FFFF0000"/>
        <bgColor indexed="64"/>
      </patternFill>
    </fill>
    <fill>
      <patternFill patternType="solid">
        <fgColor rgb="FF0E2EF0"/>
        <bgColor indexed="64"/>
      </patternFill>
    </fill>
    <fill>
      <patternFill patternType="solid">
        <fgColor indexed="34"/>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54"/>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4"/>
        <bgColor indexed="64"/>
      </patternFill>
    </fill>
    <fill>
      <patternFill patternType="solid">
        <fgColor indexed="46"/>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medium">
        <color auto="1"/>
      </right>
      <top/>
      <bottom/>
      <diagonal/>
    </border>
    <border>
      <left/>
      <right/>
      <top/>
      <bottom style="thin">
        <color auto="1"/>
      </bottom>
      <diagonal/>
    </border>
    <border>
      <left style="thin">
        <color auto="1"/>
      </left>
      <right style="thick">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
      <left/>
      <right/>
      <top/>
      <bottom style="medium">
        <color indexed="30"/>
      </bottom>
      <diagonal/>
    </border>
    <border>
      <left/>
      <right/>
      <top style="thin">
        <color indexed="62"/>
      </top>
      <bottom style="double">
        <color indexed="62"/>
      </bottom>
      <diagonal/>
    </border>
    <border>
      <left/>
      <right/>
      <top/>
      <bottom style="thick">
        <color indexed="22"/>
      </bottom>
      <diagonal/>
    </border>
    <border>
      <left/>
      <right/>
      <top/>
      <bottom style="thick">
        <color indexed="62"/>
      </bottom>
      <diagonal/>
    </border>
    <border>
      <left style="thin">
        <color auto="1"/>
      </left>
      <right style="thin">
        <color auto="1"/>
      </right>
      <top style="hair">
        <color auto="1"/>
      </top>
      <bottom style="hair">
        <color auto="1"/>
      </bottom>
      <diagonal/>
    </border>
  </borders>
  <cellStyleXfs count="17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0" fillId="17" borderId="30" applyNumberFormat="0" applyFont="0" applyAlignment="0" applyProtection="0">
      <alignment vertical="center"/>
    </xf>
    <xf numFmtId="0" fontId="104"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4" fillId="0" borderId="31" applyNumberFormat="0" applyFill="0" applyAlignment="0" applyProtection="0">
      <alignment vertical="center"/>
    </xf>
    <xf numFmtId="0" fontId="115" fillId="0" borderId="32" applyNumberFormat="0" applyFill="0" applyAlignment="0" applyProtection="0">
      <alignment vertical="center"/>
    </xf>
    <xf numFmtId="0" fontId="116" fillId="0" borderId="33" applyNumberFormat="0" applyFill="0" applyAlignment="0" applyProtection="0">
      <alignment vertical="center"/>
    </xf>
    <xf numFmtId="0" fontId="116" fillId="0" borderId="0" applyNumberFormat="0" applyFill="0" applyBorder="0" applyAlignment="0" applyProtection="0">
      <alignment vertical="center"/>
    </xf>
    <xf numFmtId="0" fontId="117" fillId="18" borderId="34" applyNumberFormat="0" applyAlignment="0" applyProtection="0">
      <alignment vertical="center"/>
    </xf>
    <xf numFmtId="0" fontId="118" fillId="19" borderId="35" applyNumberFormat="0" applyAlignment="0" applyProtection="0">
      <alignment vertical="center"/>
    </xf>
    <xf numFmtId="0" fontId="119" fillId="19" borderId="34" applyNumberFormat="0" applyAlignment="0" applyProtection="0">
      <alignment vertical="center"/>
    </xf>
    <xf numFmtId="0" fontId="120" fillId="20" borderId="36" applyNumberFormat="0" applyAlignment="0" applyProtection="0">
      <alignment vertical="center"/>
    </xf>
    <xf numFmtId="0" fontId="121" fillId="0" borderId="37" applyNumberFormat="0" applyFill="0" applyAlignment="0" applyProtection="0">
      <alignment vertical="center"/>
    </xf>
    <xf numFmtId="0" fontId="122" fillId="0" borderId="38" applyNumberFormat="0" applyFill="0" applyAlignment="0" applyProtection="0">
      <alignment vertical="center"/>
    </xf>
    <xf numFmtId="0" fontId="123" fillId="21" borderId="0" applyNumberFormat="0" applyBorder="0" applyAlignment="0" applyProtection="0">
      <alignment vertical="center"/>
    </xf>
    <xf numFmtId="0" fontId="124" fillId="22" borderId="0" applyNumberFormat="0" applyBorder="0" applyAlignment="0" applyProtection="0">
      <alignment vertical="center"/>
    </xf>
    <xf numFmtId="0" fontId="125" fillId="23" borderId="0" applyNumberFormat="0" applyBorder="0" applyAlignment="0" applyProtection="0">
      <alignment vertical="center"/>
    </xf>
    <xf numFmtId="0" fontId="126" fillId="24" borderId="0" applyNumberFormat="0" applyBorder="0" applyAlignment="0" applyProtection="0">
      <alignment vertical="center"/>
    </xf>
    <xf numFmtId="0" fontId="127" fillId="25" borderId="0" applyNumberFormat="0" applyBorder="0" applyAlignment="0" applyProtection="0">
      <alignment vertical="center"/>
    </xf>
    <xf numFmtId="0" fontId="127" fillId="26"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7" fillId="17" borderId="0" applyNumberFormat="0" applyBorder="0" applyAlignment="0" applyProtection="0">
      <alignment vertical="center"/>
    </xf>
    <xf numFmtId="0" fontId="127" fillId="18" borderId="0" applyNumberFormat="0" applyBorder="0" applyAlignment="0" applyProtection="0">
      <alignment vertical="center"/>
    </xf>
    <xf numFmtId="0" fontId="126" fillId="29" borderId="0" applyNumberFormat="0" applyBorder="0" applyAlignment="0" applyProtection="0">
      <alignment vertical="center"/>
    </xf>
    <xf numFmtId="0" fontId="126" fillId="30" borderId="0" applyNumberFormat="0" applyBorder="0" applyAlignment="0" applyProtection="0">
      <alignment vertical="center"/>
    </xf>
    <xf numFmtId="0" fontId="127" fillId="17" borderId="0" applyNumberFormat="0" applyBorder="0" applyAlignment="0" applyProtection="0">
      <alignment vertical="center"/>
    </xf>
    <xf numFmtId="0" fontId="127" fillId="21" borderId="0" applyNumberFormat="0" applyBorder="0" applyAlignment="0" applyProtection="0">
      <alignment vertical="center"/>
    </xf>
    <xf numFmtId="0" fontId="126" fillId="27" borderId="0" applyNumberFormat="0" applyBorder="0" applyAlignment="0" applyProtection="0">
      <alignment vertical="center"/>
    </xf>
    <xf numFmtId="0" fontId="126" fillId="24" borderId="0" applyNumberFormat="0" applyBorder="0" applyAlignment="0" applyProtection="0">
      <alignment vertical="center"/>
    </xf>
    <xf numFmtId="0" fontId="127" fillId="26" borderId="0" applyNumberFormat="0" applyBorder="0" applyAlignment="0" applyProtection="0">
      <alignment vertical="center"/>
    </xf>
    <xf numFmtId="0" fontId="127" fillId="27" borderId="0" applyNumberFormat="0" applyBorder="0" applyAlignment="0" applyProtection="0">
      <alignment vertical="center"/>
    </xf>
    <xf numFmtId="0" fontId="126" fillId="27" borderId="0" applyNumberFormat="0" applyBorder="0" applyAlignment="0" applyProtection="0">
      <alignment vertical="center"/>
    </xf>
    <xf numFmtId="0" fontId="126" fillId="31" borderId="0" applyNumberFormat="0" applyBorder="0" applyAlignment="0" applyProtection="0">
      <alignment vertical="center"/>
    </xf>
    <xf numFmtId="0" fontId="127" fillId="25" borderId="0" applyNumberFormat="0" applyBorder="0" applyAlignment="0" applyProtection="0">
      <alignment vertical="center"/>
    </xf>
    <xf numFmtId="0" fontId="127" fillId="26" borderId="0" applyNumberFormat="0" applyBorder="0" applyAlignment="0" applyProtection="0">
      <alignment vertical="center"/>
    </xf>
    <xf numFmtId="0" fontId="126" fillId="32" borderId="0" applyNumberFormat="0" applyBorder="0" applyAlignment="0" applyProtection="0">
      <alignment vertical="center"/>
    </xf>
    <xf numFmtId="0" fontId="126" fillId="29" borderId="0" applyNumberFormat="0" applyBorder="0" applyAlignment="0" applyProtection="0">
      <alignment vertical="center"/>
    </xf>
    <xf numFmtId="0" fontId="127" fillId="17" borderId="0" applyNumberFormat="0" applyBorder="0" applyAlignment="0" applyProtection="0">
      <alignment vertical="center"/>
    </xf>
    <xf numFmtId="0" fontId="127" fillId="18" borderId="0" applyNumberFormat="0" applyBorder="0" applyAlignment="0" applyProtection="0">
      <alignment vertical="center"/>
    </xf>
    <xf numFmtId="0" fontId="126" fillId="18" borderId="0" applyNumberFormat="0" applyBorder="0" applyAlignment="0" applyProtection="0">
      <alignment vertical="center"/>
    </xf>
    <xf numFmtId="176" fontId="0" fillId="0" borderId="0"/>
    <xf numFmtId="0" fontId="127" fillId="0" borderId="0">
      <alignment vertical="center"/>
    </xf>
    <xf numFmtId="0" fontId="127" fillId="0" borderId="0"/>
    <xf numFmtId="0" fontId="128" fillId="27" borderId="34" applyNumberFormat="0" applyAlignment="0" applyProtection="0">
      <alignment vertical="center"/>
    </xf>
    <xf numFmtId="0" fontId="129" fillId="33" borderId="0" applyNumberFormat="0" applyBorder="0" applyAlignment="0" applyProtection="0">
      <alignment vertical="center"/>
    </xf>
    <xf numFmtId="0" fontId="129" fillId="29" borderId="0" applyNumberFormat="0" applyBorder="0" applyAlignment="0" applyProtection="0">
      <alignment vertical="center"/>
    </xf>
    <xf numFmtId="0" fontId="16" fillId="0" borderId="0"/>
    <xf numFmtId="0" fontId="130" fillId="0" borderId="0">
      <alignment vertical="top"/>
    </xf>
    <xf numFmtId="0" fontId="131" fillId="18" borderId="34" applyNumberFormat="0" applyAlignment="0" applyProtection="0"/>
    <xf numFmtId="0" fontId="127" fillId="33" borderId="0" applyNumberFormat="0" applyBorder="0" applyAlignment="0" applyProtection="0">
      <alignment vertical="center"/>
    </xf>
    <xf numFmtId="0" fontId="132" fillId="18" borderId="34" applyNumberFormat="0" applyAlignment="0" applyProtection="0">
      <alignment vertical="center"/>
    </xf>
    <xf numFmtId="0" fontId="133" fillId="0" borderId="39" applyNumberFormat="0" applyFill="0" applyAlignment="0" applyProtection="0"/>
    <xf numFmtId="0" fontId="134" fillId="0" borderId="0" applyNumberFormat="0" applyFill="0" applyBorder="0" applyAlignment="0" applyProtection="0">
      <alignment vertical="center"/>
    </xf>
    <xf numFmtId="0" fontId="135" fillId="0" borderId="0" applyNumberFormat="0" applyBorder="0" applyProtection="0">
      <alignment vertical="center"/>
    </xf>
    <xf numFmtId="0" fontId="129" fillId="22" borderId="0" applyNumberFormat="0" applyBorder="0" applyAlignment="0" applyProtection="0">
      <alignment vertical="center"/>
    </xf>
    <xf numFmtId="0" fontId="118" fillId="27" borderId="35" applyNumberFormat="0" applyAlignment="0" applyProtection="0">
      <alignment vertical="center"/>
    </xf>
    <xf numFmtId="0" fontId="129" fillId="21" borderId="0" applyNumberFormat="0" applyBorder="0" applyAlignment="0" applyProtection="0">
      <alignment vertical="center"/>
    </xf>
    <xf numFmtId="0" fontId="136" fillId="0" borderId="0" applyNumberFormat="0" applyFill="0" applyBorder="0" applyAlignment="0" applyProtection="0">
      <alignment vertical="center"/>
    </xf>
    <xf numFmtId="0" fontId="129" fillId="25" borderId="0" applyNumberFormat="0" applyBorder="0" applyAlignment="0" applyProtection="0">
      <alignment vertical="center"/>
    </xf>
    <xf numFmtId="176" fontId="127" fillId="0" borderId="0">
      <alignment vertical="center"/>
    </xf>
    <xf numFmtId="0" fontId="129" fillId="18" borderId="0" applyNumberFormat="0" applyBorder="0" applyAlignment="0" applyProtection="0">
      <alignment vertical="center"/>
    </xf>
    <xf numFmtId="0" fontId="137" fillId="0" borderId="40" applyNumberFormat="0" applyFill="0" applyAlignment="0" applyProtection="0">
      <alignment vertical="center"/>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140" fillId="33" borderId="0" applyNumberFormat="0" applyBorder="0" applyAlignment="0" applyProtection="0"/>
    <xf numFmtId="0" fontId="140" fillId="22" borderId="0" applyNumberFormat="0" applyBorder="0" applyAlignment="0" applyProtection="0"/>
    <xf numFmtId="0" fontId="140" fillId="21" borderId="0" applyNumberFormat="0" applyBorder="0" applyAlignment="0" applyProtection="0"/>
    <xf numFmtId="0" fontId="140" fillId="25" borderId="0" applyNumberFormat="0" applyBorder="0" applyAlignment="0" applyProtection="0"/>
    <xf numFmtId="0" fontId="140" fillId="18" borderId="0" applyNumberFormat="0" applyBorder="0" applyAlignment="0" applyProtection="0"/>
    <xf numFmtId="0" fontId="141" fillId="0" borderId="0"/>
    <xf numFmtId="0" fontId="16" fillId="0" borderId="0">
      <alignment vertical="center"/>
    </xf>
    <xf numFmtId="0" fontId="142" fillId="0" borderId="0" applyNumberFormat="0" applyFill="0" applyBorder="0" applyAlignment="0" applyProtection="0"/>
    <xf numFmtId="177" fontId="0" fillId="0" borderId="0"/>
    <xf numFmtId="0" fontId="143" fillId="0" borderId="0"/>
    <xf numFmtId="0" fontId="129" fillId="26" borderId="0" applyNumberFormat="0" applyBorder="0" applyAlignment="0" applyProtection="0">
      <alignment vertical="center"/>
    </xf>
    <xf numFmtId="0" fontId="140" fillId="26" borderId="0" applyNumberFormat="0" applyBorder="0" applyAlignment="0" applyProtection="0"/>
    <xf numFmtId="0" fontId="127" fillId="22" borderId="0" applyNumberFormat="0" applyBorder="0" applyAlignment="0" applyProtection="0">
      <alignment vertical="center"/>
    </xf>
    <xf numFmtId="0" fontId="144" fillId="0" borderId="41" applyNumberFormat="0" applyFill="0" applyAlignment="0" applyProtection="0"/>
    <xf numFmtId="0" fontId="145" fillId="21" borderId="0" applyNumberFormat="0" applyBorder="0" applyAlignment="0" applyProtection="0"/>
    <xf numFmtId="0" fontId="140" fillId="32" borderId="0" applyNumberFormat="0" applyBorder="0" applyAlignment="0" applyProtection="0"/>
    <xf numFmtId="0" fontId="140" fillId="29" borderId="0" applyNumberFormat="0" applyBorder="0" applyAlignment="0" applyProtection="0"/>
    <xf numFmtId="0" fontId="140" fillId="34" borderId="0" applyNumberFormat="0" applyBorder="0" applyAlignment="0" applyProtection="0"/>
    <xf numFmtId="0" fontId="140" fillId="35" borderId="0" applyNumberFormat="0" applyBorder="0" applyAlignment="0" applyProtection="0"/>
    <xf numFmtId="0" fontId="129" fillId="32" borderId="0" applyNumberFormat="0" applyBorder="0" applyAlignment="0" applyProtection="0">
      <alignment vertical="center"/>
    </xf>
    <xf numFmtId="0" fontId="129" fillId="34" borderId="0" applyNumberFormat="0" applyBorder="0" applyAlignment="0" applyProtection="0">
      <alignment vertical="center"/>
    </xf>
    <xf numFmtId="0" fontId="129" fillId="35" borderId="0" applyNumberFormat="0" applyBorder="0" applyAlignment="0" applyProtection="0">
      <alignment vertical="center"/>
    </xf>
    <xf numFmtId="0" fontId="127" fillId="32" borderId="0" applyNumberFormat="0" applyBorder="0" applyAlignment="0" applyProtection="0">
      <alignment vertical="center"/>
    </xf>
    <xf numFmtId="0" fontId="127" fillId="29" borderId="0" applyNumberFormat="0" applyBorder="0" applyAlignment="0" applyProtection="0">
      <alignment vertical="center"/>
    </xf>
    <xf numFmtId="0" fontId="127" fillId="34" borderId="0" applyNumberFormat="0" applyBorder="0" applyAlignment="0" applyProtection="0">
      <alignment vertical="center"/>
    </xf>
    <xf numFmtId="0" fontId="127" fillId="35" borderId="0" applyNumberFormat="0" applyBorder="0" applyAlignment="0" applyProtection="0">
      <alignment vertical="center"/>
    </xf>
    <xf numFmtId="0" fontId="146" fillId="36" borderId="0" applyNumberFormat="0" applyBorder="0" applyAlignment="0" applyProtection="0"/>
    <xf numFmtId="0" fontId="146" fillId="29" borderId="0" applyNumberFormat="0" applyBorder="0" applyAlignment="0" applyProtection="0"/>
    <xf numFmtId="0" fontId="146" fillId="34" borderId="0" applyNumberFormat="0" applyBorder="0" applyAlignment="0" applyProtection="0"/>
    <xf numFmtId="0" fontId="147" fillId="0" borderId="42" applyNumberFormat="0" applyFill="0" applyAlignment="0" applyProtection="0">
      <alignment vertical="center"/>
    </xf>
    <xf numFmtId="0" fontId="146" fillId="37" borderId="0" applyNumberFormat="0" applyBorder="0" applyAlignment="0" applyProtection="0"/>
    <xf numFmtId="0" fontId="148" fillId="0" borderId="41" applyNumberFormat="0" applyFill="0" applyAlignment="0" applyProtection="0">
      <alignment vertical="center"/>
    </xf>
    <xf numFmtId="0" fontId="126" fillId="37" borderId="0" applyNumberFormat="0" applyBorder="0" applyAlignment="0" applyProtection="0">
      <alignment vertical="center"/>
    </xf>
    <xf numFmtId="0" fontId="146" fillId="31" borderId="0" applyNumberFormat="0" applyBorder="0" applyAlignment="0" applyProtection="0"/>
    <xf numFmtId="0" fontId="149" fillId="0" borderId="39" applyNumberFormat="0" applyFill="0" applyAlignment="0" applyProtection="0">
      <alignment vertical="center"/>
    </xf>
    <xf numFmtId="0" fontId="146" fillId="38" borderId="0" applyNumberFormat="0" applyBorder="0" applyAlignment="0" applyProtection="0"/>
    <xf numFmtId="0" fontId="150" fillId="36" borderId="0" applyNumberFormat="0" applyBorder="0" applyAlignment="0" applyProtection="0">
      <alignment vertical="center"/>
    </xf>
    <xf numFmtId="0" fontId="150" fillId="29" borderId="0" applyNumberFormat="0" applyBorder="0" applyAlignment="0" applyProtection="0">
      <alignment vertical="center"/>
    </xf>
    <xf numFmtId="0" fontId="151" fillId="21" borderId="0" applyNumberFormat="0" applyBorder="0" applyAlignment="0" applyProtection="0"/>
    <xf numFmtId="0" fontId="150" fillId="34" borderId="0" applyNumberFormat="0" applyBorder="0" applyAlignment="0" applyProtection="0">
      <alignment vertical="center"/>
    </xf>
    <xf numFmtId="0" fontId="150" fillId="37" borderId="0" applyNumberFormat="0" applyBorder="0" applyAlignment="0" applyProtection="0">
      <alignment vertical="center"/>
    </xf>
    <xf numFmtId="0" fontId="150" fillId="31" borderId="0" applyNumberFormat="0" applyBorder="0" applyAlignment="0" applyProtection="0">
      <alignment vertical="center"/>
    </xf>
    <xf numFmtId="0" fontId="150" fillId="38" borderId="0" applyNumberFormat="0" applyBorder="0" applyAlignment="0" applyProtection="0">
      <alignment vertical="center"/>
    </xf>
    <xf numFmtId="0" fontId="133" fillId="0" borderId="0" applyNumberFormat="0" applyFill="0" applyBorder="0" applyAlignment="0" applyProtection="0"/>
    <xf numFmtId="0" fontId="126" fillId="36" borderId="0" applyNumberFormat="0" applyBorder="0" applyAlignment="0" applyProtection="0">
      <alignment vertical="center"/>
    </xf>
    <xf numFmtId="0" fontId="126" fillId="34" borderId="0" applyNumberFormat="0" applyBorder="0" applyAlignment="0" applyProtection="0">
      <alignment vertical="center"/>
    </xf>
    <xf numFmtId="0" fontId="152" fillId="23" borderId="0" applyNumberFormat="0" applyBorder="0" applyAlignment="0" applyProtection="0"/>
    <xf numFmtId="177" fontId="0" fillId="0" borderId="0">
      <alignment vertical="center"/>
    </xf>
    <xf numFmtId="0" fontId="126" fillId="38" borderId="0" applyNumberFormat="0" applyBorder="0" applyAlignment="0" applyProtection="0">
      <alignment vertical="center"/>
    </xf>
    <xf numFmtId="0" fontId="146" fillId="39" borderId="0" applyNumberFormat="0" applyBorder="0" applyAlignment="0" applyProtection="0"/>
    <xf numFmtId="0" fontId="146" fillId="40" borderId="0" applyNumberFormat="0" applyBorder="0" applyAlignment="0" applyProtection="0"/>
    <xf numFmtId="0" fontId="146" fillId="41" borderId="0" applyNumberFormat="0" applyBorder="0" applyAlignment="0" applyProtection="0"/>
    <xf numFmtId="0" fontId="146" fillId="42" borderId="0" applyNumberFormat="0" applyBorder="0" applyAlignment="0" applyProtection="0"/>
    <xf numFmtId="0" fontId="153" fillId="22" borderId="0" applyNumberFormat="0" applyBorder="0" applyAlignment="0" applyProtection="0"/>
    <xf numFmtId="0" fontId="154" fillId="27" borderId="34" applyNumberFormat="0" applyAlignment="0" applyProtection="0"/>
    <xf numFmtId="0" fontId="155" fillId="20" borderId="36" applyNumberFormat="0" applyAlignment="0" applyProtection="0"/>
    <xf numFmtId="0" fontId="156" fillId="0" borderId="0" applyNumberFormat="0" applyFill="0" applyBorder="0" applyAlignment="0" applyProtection="0"/>
    <xf numFmtId="43" fontId="0" fillId="0" borderId="0" applyFont="0" applyFill="0" applyBorder="0" applyAlignment="0" applyProtection="0"/>
    <xf numFmtId="0" fontId="157" fillId="0" borderId="0" applyNumberFormat="0" applyFill="0" applyBorder="0" applyAlignment="0" applyProtection="0"/>
    <xf numFmtId="0" fontId="126" fillId="39" borderId="0" applyNumberFormat="0" applyBorder="0" applyAlignment="0" applyProtection="0">
      <alignment vertical="center"/>
    </xf>
    <xf numFmtId="0" fontId="158" fillId="0" borderId="42" applyNumberFormat="0" applyFill="0" applyAlignment="0" applyProtection="0"/>
    <xf numFmtId="0" fontId="159" fillId="0" borderId="37" applyNumberFormat="0" applyFill="0" applyAlignment="0" applyProtection="0"/>
    <xf numFmtId="0" fontId="160" fillId="0" borderId="40" applyNumberFormat="0" applyFill="0" applyAlignment="0" applyProtection="0"/>
    <xf numFmtId="0" fontId="161" fillId="22" borderId="0" applyNumberFormat="0" applyBorder="0" applyAlignment="0" applyProtection="0">
      <alignment vertical="center"/>
    </xf>
    <xf numFmtId="9" fontId="0" fillId="0" borderId="0" applyFont="0" applyFill="0" applyBorder="0" applyAlignment="0" applyProtection="0"/>
    <xf numFmtId="0" fontId="162" fillId="22" borderId="0" applyNumberFormat="0" applyBorder="0" applyAlignment="0" applyProtection="0">
      <alignment vertical="center"/>
    </xf>
    <xf numFmtId="0" fontId="163" fillId="0" borderId="0" applyNumberFormat="0" applyFill="0" applyBorder="0" applyAlignment="0" applyProtection="0"/>
    <xf numFmtId="0" fontId="0" fillId="0" borderId="0"/>
    <xf numFmtId="0" fontId="164" fillId="0" borderId="0" applyNumberFormat="0" applyFill="0" applyBorder="0" applyAlignment="0" applyProtection="0">
      <alignment vertical="center"/>
    </xf>
    <xf numFmtId="0" fontId="0" fillId="17" borderId="30" applyNumberFormat="0" applyFont="0" applyAlignment="0" applyProtection="0"/>
    <xf numFmtId="0" fontId="165" fillId="27" borderId="35" applyNumberFormat="0" applyAlignment="0" applyProtection="0"/>
    <xf numFmtId="0" fontId="166" fillId="0" borderId="43"/>
    <xf numFmtId="0" fontId="167" fillId="0" borderId="42" applyNumberFormat="0" applyFill="0" applyAlignment="0" applyProtection="0">
      <alignment vertical="center"/>
    </xf>
    <xf numFmtId="0" fontId="168" fillId="0" borderId="41" applyNumberFormat="0" applyFill="0" applyAlignment="0" applyProtection="0">
      <alignment vertical="center"/>
    </xf>
    <xf numFmtId="0" fontId="169" fillId="0" borderId="39" applyNumberFormat="0" applyFill="0" applyAlignment="0" applyProtection="0">
      <alignment vertical="center"/>
    </xf>
    <xf numFmtId="0" fontId="169" fillId="0" borderId="0" applyNumberFormat="0" applyFill="0" applyBorder="0" applyAlignment="0" applyProtection="0">
      <alignment vertical="center"/>
    </xf>
    <xf numFmtId="0" fontId="149" fillId="0" borderId="0" applyNumberFormat="0" applyFill="0" applyBorder="0" applyAlignment="0" applyProtection="0">
      <alignment vertical="center"/>
    </xf>
    <xf numFmtId="176" fontId="127" fillId="0" borderId="0"/>
    <xf numFmtId="0" fontId="170" fillId="22" borderId="0" applyNumberFormat="0" applyBorder="0" applyAlignment="0" applyProtection="0"/>
    <xf numFmtId="0" fontId="171" fillId="0" borderId="0">
      <alignment vertical="center"/>
    </xf>
    <xf numFmtId="0" fontId="172" fillId="21" borderId="0" applyNumberFormat="0" applyBorder="0" applyAlignment="0" applyProtection="0">
      <alignment vertical="center"/>
    </xf>
    <xf numFmtId="0" fontId="173" fillId="22" borderId="0" applyNumberFormat="0" applyBorder="0" applyAlignment="0" applyProtection="0">
      <alignment vertical="center"/>
    </xf>
    <xf numFmtId="178" fontId="143" fillId="0" borderId="0"/>
    <xf numFmtId="0" fontId="174" fillId="0" borderId="0">
      <alignment vertical="center"/>
    </xf>
    <xf numFmtId="0" fontId="175" fillId="0" borderId="37" applyNumberFormat="0" applyFill="0" applyAlignment="0" applyProtection="0">
      <alignment vertical="center"/>
    </xf>
    <xf numFmtId="0" fontId="0" fillId="0" borderId="0"/>
    <xf numFmtId="0" fontId="176" fillId="20" borderId="36" applyNumberFormat="0" applyAlignment="0" applyProtection="0">
      <alignment vertical="center"/>
    </xf>
    <xf numFmtId="0" fontId="150" fillId="39" borderId="0" applyNumberFormat="0" applyBorder="0" applyAlignment="0" applyProtection="0">
      <alignment vertical="center"/>
    </xf>
    <xf numFmtId="0" fontId="150" fillId="40" borderId="0" applyNumberFormat="0" applyBorder="0" applyAlignment="0" applyProtection="0">
      <alignment vertical="center"/>
    </xf>
    <xf numFmtId="179" fontId="16" fillId="0" borderId="0"/>
    <xf numFmtId="0" fontId="150" fillId="41" borderId="0" applyNumberFormat="0" applyBorder="0" applyAlignment="0" applyProtection="0">
      <alignment vertical="center"/>
    </xf>
    <xf numFmtId="0" fontId="150" fillId="42" borderId="0" applyNumberFormat="0" applyBorder="0" applyAlignment="0" applyProtection="0">
      <alignment vertical="center"/>
    </xf>
    <xf numFmtId="0" fontId="122" fillId="0" borderId="40" applyNumberFormat="0" applyFill="0" applyAlignment="0" applyProtection="0">
      <alignment vertical="center"/>
    </xf>
    <xf numFmtId="0" fontId="177" fillId="27" borderId="34" applyNumberFormat="0" applyAlignment="0" applyProtection="0">
      <alignment vertical="center"/>
    </xf>
    <xf numFmtId="0" fontId="178" fillId="0" borderId="37" applyNumberFormat="0" applyFill="0" applyAlignment="0" applyProtection="0">
      <alignment vertical="center"/>
    </xf>
    <xf numFmtId="180" fontId="16" fillId="0" borderId="0" applyFont="0" applyFill="0" applyBorder="0" applyAlignment="0" applyProtection="0">
      <alignment vertical="center"/>
    </xf>
    <xf numFmtId="181" fontId="0" fillId="0" borderId="0" applyFont="0" applyFill="0" applyBorder="0" applyAlignment="0" applyProtection="0">
      <alignment vertical="center"/>
    </xf>
    <xf numFmtId="0" fontId="126" fillId="40" borderId="0" applyNumberFormat="0" applyBorder="0" applyAlignment="0" applyProtection="0">
      <alignment vertical="center"/>
    </xf>
    <xf numFmtId="0" fontId="126" fillId="41" borderId="0" applyNumberFormat="0" applyBorder="0" applyAlignment="0" applyProtection="0">
      <alignment vertical="center"/>
    </xf>
    <xf numFmtId="0" fontId="126" fillId="42" borderId="0" applyNumberFormat="0" applyBorder="0" applyAlignment="0" applyProtection="0">
      <alignment vertical="center"/>
    </xf>
    <xf numFmtId="0" fontId="179" fillId="27" borderId="35" applyNumberFormat="0" applyAlignment="0" applyProtection="0">
      <alignment vertical="center"/>
    </xf>
    <xf numFmtId="0" fontId="129" fillId="0" borderId="0">
      <alignment vertical="center"/>
    </xf>
    <xf numFmtId="0" fontId="180" fillId="23" borderId="0" applyNumberFormat="0" applyBorder="0" applyAlignment="0" applyProtection="0">
      <alignment vertical="center"/>
    </xf>
    <xf numFmtId="0" fontId="181" fillId="0" borderId="0"/>
  </cellStyleXfs>
  <cellXfs count="1215">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lignment vertical="center"/>
    </xf>
    <xf numFmtId="0" fontId="2" fillId="0" borderId="1" xfId="0" applyFont="1" applyFill="1" applyBorder="1">
      <alignment vertical="center"/>
    </xf>
    <xf numFmtId="0" fontId="0" fillId="2" borderId="1" xfId="0" applyFont="1" applyFill="1" applyBorder="1">
      <alignment vertical="center"/>
    </xf>
    <xf numFmtId="0" fontId="0" fillId="2" borderId="0" xfId="0" applyFont="1" applyFill="1">
      <alignment vertical="center"/>
    </xf>
    <xf numFmtId="0" fontId="3" fillId="2" borderId="1" xfId="0" applyFont="1" applyFill="1" applyBorder="1">
      <alignment vertical="center"/>
    </xf>
    <xf numFmtId="0" fontId="2" fillId="0" borderId="1" xfId="0" applyFont="1" applyBorder="1">
      <alignment vertical="center"/>
    </xf>
    <xf numFmtId="0" fontId="0" fillId="3" borderId="1" xfId="0" applyFont="1" applyFill="1" applyBorder="1">
      <alignment vertical="center"/>
    </xf>
    <xf numFmtId="0" fontId="0" fillId="0" borderId="1" xfId="0" applyFont="1" applyFill="1" applyBorder="1">
      <alignment vertical="center"/>
    </xf>
    <xf numFmtId="0" fontId="2" fillId="0" borderId="1" xfId="0" applyFont="1" applyFill="1" applyBorder="1" applyProtection="1">
      <alignment vertical="center"/>
      <protection locked="0"/>
    </xf>
    <xf numFmtId="0" fontId="2" fillId="0" borderId="0" xfId="0" applyFont="1" applyFill="1" applyBorder="1" applyProtection="1">
      <alignment vertical="center"/>
      <protection locked="0"/>
    </xf>
    <xf numFmtId="0" fontId="4" fillId="0" borderId="1" xfId="0" applyFont="1" applyFill="1" applyBorder="1" applyAlignment="1">
      <alignment horizontal="center" vertical="center" wrapText="1" shrinkToFit="1"/>
    </xf>
    <xf numFmtId="0" fontId="5" fillId="0" borderId="1" xfId="0" applyFont="1" applyFill="1" applyBorder="1" applyAlignment="1">
      <alignment horizontal="center" vertical="center" wrapText="1" shrinkToFit="1"/>
    </xf>
    <xf numFmtId="0" fontId="6" fillId="0" borderId="1" xfId="0" applyFont="1" applyFill="1" applyBorder="1" applyAlignment="1">
      <alignment horizontal="center" vertical="center" wrapText="1" shrinkToFit="1"/>
    </xf>
    <xf numFmtId="182" fontId="4" fillId="0" borderId="1" xfId="0" applyNumberFormat="1" applyFont="1" applyFill="1" applyBorder="1" applyAlignment="1">
      <alignment horizontal="center" vertical="center" wrapText="1" shrinkToFit="1"/>
    </xf>
    <xf numFmtId="0" fontId="7" fillId="0" borderId="1" xfId="0" applyNumberFormat="1" applyFont="1" applyFill="1" applyBorder="1" applyAlignment="1">
      <alignment horizontal="center" vertical="center" wrapText="1" shrinkToFit="1"/>
    </xf>
    <xf numFmtId="183" fontId="5" fillId="0" borderId="1" xfId="0" applyNumberFormat="1" applyFont="1" applyFill="1" applyBorder="1" applyAlignment="1">
      <alignment horizontal="center" vertical="center" wrapText="1" shrinkToFit="1"/>
    </xf>
    <xf numFmtId="0" fontId="4"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wrapText="1" shrinkToFit="1"/>
    </xf>
    <xf numFmtId="184" fontId="7" fillId="0" borderId="1" xfId="0" applyNumberFormat="1" applyFont="1" applyFill="1" applyBorder="1" applyAlignment="1">
      <alignment horizontal="center" vertical="center" wrapText="1" shrinkToFit="1"/>
    </xf>
    <xf numFmtId="184" fontId="9" fillId="0" borderId="1" xfId="0" applyNumberFormat="1" applyFont="1" applyFill="1" applyBorder="1" applyAlignment="1">
      <alignment horizontal="center" vertical="center" wrapText="1" shrinkToFit="1"/>
    </xf>
    <xf numFmtId="0" fontId="10" fillId="0" borderId="0" xfId="0" applyFont="1" applyFill="1" applyBorder="1" applyAlignment="1">
      <alignment horizontal="center" vertical="center" wrapText="1"/>
    </xf>
    <xf numFmtId="185" fontId="11" fillId="0" borderId="1" xfId="0" applyNumberFormat="1" applyFont="1" applyFill="1" applyBorder="1" applyAlignment="1">
      <alignment horizontal="center" vertical="center"/>
    </xf>
    <xf numFmtId="0" fontId="12"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shrinkToFit="1"/>
    </xf>
    <xf numFmtId="0" fontId="12" fillId="0" borderId="1" xfId="0" applyNumberFormat="1" applyFont="1" applyFill="1" applyBorder="1" applyAlignment="1">
      <alignment horizontal="center" vertical="center" shrinkToFit="1"/>
    </xf>
    <xf numFmtId="49" fontId="13"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shrinkToFit="1"/>
    </xf>
    <xf numFmtId="0" fontId="13"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186" fontId="13" fillId="0" borderId="1" xfId="0" applyNumberFormat="1" applyFont="1" applyFill="1" applyBorder="1" applyAlignment="1">
      <alignment horizontal="center" vertical="center" wrapText="1" shrinkToFit="1"/>
    </xf>
    <xf numFmtId="182" fontId="13" fillId="0" borderId="1" xfId="0" applyNumberFormat="1" applyFont="1" applyFill="1" applyBorder="1" applyAlignment="1">
      <alignment horizontal="center" vertical="center" wrapText="1"/>
    </xf>
    <xf numFmtId="58" fontId="13" fillId="0" borderId="1" xfId="0" applyNumberFormat="1" applyFont="1" applyFill="1" applyBorder="1" applyAlignment="1">
      <alignment horizontal="center" vertical="center" wrapText="1" shrinkToFit="1"/>
    </xf>
    <xf numFmtId="187" fontId="13" fillId="0"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188" fontId="12"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12"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15" fillId="0" borderId="1" xfId="0" applyFont="1" applyFill="1" applyBorder="1" applyAlignment="1">
      <alignment horizontal="center" vertical="center" wrapText="1" shrinkToFit="1"/>
    </xf>
    <xf numFmtId="184" fontId="12" fillId="0" borderId="1" xfId="0" applyNumberFormat="1" applyFont="1" applyFill="1" applyBorder="1" applyAlignment="1">
      <alignment horizontal="center" vertical="center" wrapText="1" shrinkToFit="1"/>
    </xf>
    <xf numFmtId="184" fontId="15" fillId="0" borderId="1" xfId="0" applyNumberFormat="1" applyFont="1" applyFill="1" applyBorder="1" applyAlignment="1">
      <alignment horizontal="center" vertical="center" wrapText="1" shrinkToFit="1"/>
    </xf>
    <xf numFmtId="184" fontId="13" fillId="0" borderId="1" xfId="0" applyNumberFormat="1" applyFont="1" applyFill="1" applyBorder="1" applyAlignment="1">
      <alignment horizontal="center" vertical="center" wrapText="1" shrinkToFit="1"/>
    </xf>
    <xf numFmtId="184" fontId="12" fillId="0" borderId="1"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1" fillId="4" borderId="1" xfId="0" applyNumberFormat="1" applyFont="1" applyFill="1" applyBorder="1" applyAlignment="1">
      <alignment horizontal="center" vertical="center"/>
    </xf>
    <xf numFmtId="0" fontId="5" fillId="4" borderId="1" xfId="0" applyFont="1" applyFill="1" applyBorder="1" applyAlignment="1">
      <alignment horizontal="center" vertical="center" wrapText="1" shrinkToFit="1"/>
    </xf>
    <xf numFmtId="0" fontId="10" fillId="4" borderId="1" xfId="0" applyFont="1" applyFill="1" applyBorder="1" applyAlignment="1">
      <alignment horizontal="center" vertical="center" wrapText="1"/>
    </xf>
    <xf numFmtId="185" fontId="16"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shrinkToFit="1"/>
    </xf>
    <xf numFmtId="0" fontId="1" fillId="2" borderId="1" xfId="0" applyNumberFormat="1" applyFont="1" applyFill="1" applyBorder="1" applyAlignment="1">
      <alignment horizontal="center" vertical="center" shrinkToFit="1"/>
    </xf>
    <xf numFmtId="49" fontId="1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shrinkToFit="1"/>
    </xf>
    <xf numFmtId="0" fontId="10"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 xfId="0" applyFont="1" applyFill="1" applyBorder="1" applyAlignment="1">
      <alignment horizontal="center" vertical="center"/>
    </xf>
    <xf numFmtId="186" fontId="10" fillId="2" borderId="1" xfId="0" applyNumberFormat="1" applyFont="1" applyFill="1" applyBorder="1" applyAlignment="1">
      <alignment horizontal="center" vertical="center" wrapText="1" shrinkToFit="1"/>
    </xf>
    <xf numFmtId="182" fontId="10" fillId="2" borderId="1" xfId="0" applyNumberFormat="1" applyFont="1" applyFill="1" applyBorder="1" applyAlignment="1">
      <alignment horizontal="center" vertical="center" wrapText="1"/>
    </xf>
    <xf numFmtId="58" fontId="10" fillId="2" borderId="1" xfId="0" applyNumberFormat="1" applyFont="1" applyFill="1" applyBorder="1" applyAlignment="1">
      <alignment horizontal="center" vertical="center" wrapText="1" shrinkToFit="1"/>
    </xf>
    <xf numFmtId="187" fontId="10" fillId="2"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wrapText="1"/>
    </xf>
    <xf numFmtId="188" fontId="1" fillId="2" borderId="1" xfId="0" applyNumberFormat="1" applyFont="1" applyFill="1" applyBorder="1" applyAlignment="1">
      <alignment horizontal="center" vertical="center"/>
    </xf>
    <xf numFmtId="0" fontId="17" fillId="2" borderId="1" xfId="0" applyFont="1" applyFill="1" applyBorder="1" applyAlignment="1">
      <alignment horizontal="center" vertical="center"/>
    </xf>
    <xf numFmtId="0" fontId="1" fillId="2" borderId="1" xfId="0" applyNumberFormat="1" applyFont="1" applyFill="1" applyBorder="1" applyAlignment="1">
      <alignment horizontal="center" vertical="center"/>
    </xf>
    <xf numFmtId="0" fontId="5" fillId="2" borderId="1" xfId="0" applyFont="1" applyFill="1" applyBorder="1" applyAlignment="1">
      <alignment horizontal="center" vertical="center" wrapText="1" shrinkToFit="1"/>
    </xf>
    <xf numFmtId="184" fontId="1" fillId="2" borderId="1" xfId="0" applyNumberFormat="1" applyFont="1" applyFill="1" applyBorder="1" applyAlignment="1">
      <alignment horizontal="center" vertical="center" wrapText="1" shrinkToFit="1"/>
    </xf>
    <xf numFmtId="184" fontId="5" fillId="2" borderId="1" xfId="0" applyNumberFormat="1" applyFont="1" applyFill="1" applyBorder="1" applyAlignment="1">
      <alignment horizontal="center" vertical="center" wrapText="1" shrinkToFit="1"/>
    </xf>
    <xf numFmtId="184" fontId="18" fillId="2" borderId="1" xfId="0" applyNumberFormat="1" applyFont="1" applyFill="1" applyBorder="1" applyAlignment="1">
      <alignment horizontal="center" vertical="center" wrapText="1" shrinkToFit="1"/>
    </xf>
    <xf numFmtId="184" fontId="10" fillId="2" borderId="1" xfId="0" applyNumberFormat="1" applyFont="1" applyFill="1" applyBorder="1" applyAlignment="1">
      <alignment horizontal="center" vertical="center" wrapText="1" shrinkToFit="1"/>
    </xf>
    <xf numFmtId="184" fontId="1" fillId="2" borderId="1" xfId="0" applyNumberFormat="1" applyFont="1" applyFill="1" applyBorder="1" applyAlignment="1">
      <alignment horizontal="center" vertical="center"/>
    </xf>
    <xf numFmtId="184" fontId="18" fillId="2"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shrinkToFit="1"/>
    </xf>
    <xf numFmtId="184" fontId="1" fillId="3" borderId="1" xfId="0" applyNumberFormat="1" applyFont="1" applyFill="1" applyBorder="1" applyAlignment="1">
      <alignment horizontal="center" vertical="center" wrapText="1" shrinkToFit="1"/>
    </xf>
    <xf numFmtId="0" fontId="1" fillId="3" borderId="1" xfId="0" applyNumberFormat="1" applyFont="1" applyFill="1" applyBorder="1" applyAlignment="1">
      <alignment horizontal="center" vertical="center"/>
    </xf>
    <xf numFmtId="0" fontId="5" fillId="2" borderId="0" xfId="0" applyFont="1" applyFill="1" applyAlignment="1">
      <alignment horizontal="center" vertical="center" wrapText="1" shrinkToFit="1"/>
    </xf>
    <xf numFmtId="0" fontId="10" fillId="3"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NumberFormat="1" applyFont="1" applyFill="1" applyBorder="1" applyAlignment="1">
      <alignment horizontal="center" vertical="center"/>
    </xf>
    <xf numFmtId="0" fontId="5" fillId="5" borderId="1" xfId="0" applyFont="1" applyFill="1" applyBorder="1" applyAlignment="1">
      <alignment horizontal="center" vertical="center" wrapText="1" shrinkToFit="1"/>
    </xf>
    <xf numFmtId="0" fontId="10" fillId="5" borderId="1" xfId="0" applyFont="1" applyFill="1" applyBorder="1" applyAlignment="1">
      <alignment horizontal="center" vertical="center" wrapText="1"/>
    </xf>
    <xf numFmtId="184" fontId="1" fillId="5" borderId="1" xfId="0" applyNumberFormat="1" applyFont="1" applyFill="1" applyBorder="1" applyAlignment="1">
      <alignment horizontal="center" vertical="center" wrapText="1" shrinkToFit="1"/>
    </xf>
    <xf numFmtId="0" fontId="0" fillId="5" borderId="1" xfId="0" applyFont="1" applyFill="1" applyBorder="1">
      <alignment vertical="center"/>
    </xf>
    <xf numFmtId="185" fontId="19" fillId="2" borderId="1" xfId="0" applyNumberFormat="1" applyFont="1" applyFill="1" applyBorder="1" applyAlignment="1">
      <alignment horizontal="center" vertical="center"/>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shrinkToFit="1"/>
    </xf>
    <xf numFmtId="0" fontId="20" fillId="2" borderId="1" xfId="0" applyNumberFormat="1" applyFont="1" applyFill="1" applyBorder="1" applyAlignment="1">
      <alignment horizontal="center" vertical="center" shrinkToFit="1"/>
    </xf>
    <xf numFmtId="49" fontId="21" fillId="2" borderId="1" xfId="0" applyNumberFormat="1" applyFont="1" applyFill="1" applyBorder="1" applyAlignment="1">
      <alignment horizontal="center" vertical="center" wrapText="1"/>
    </xf>
    <xf numFmtId="0" fontId="20" fillId="2" borderId="1" xfId="0" applyFont="1" applyFill="1" applyBorder="1" applyAlignment="1">
      <alignment horizontal="center" vertical="center" wrapText="1" shrinkToFit="1"/>
    </xf>
    <xf numFmtId="0" fontId="21"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0" fontId="20" fillId="0" borderId="1" xfId="0" applyFont="1" applyFill="1" applyBorder="1" applyAlignment="1">
      <alignment horizontal="center" vertical="center"/>
    </xf>
    <xf numFmtId="186" fontId="21" fillId="2" borderId="1" xfId="0" applyNumberFormat="1" applyFont="1" applyFill="1" applyBorder="1" applyAlignment="1">
      <alignment horizontal="center" vertical="center" wrapText="1" shrinkToFit="1"/>
    </xf>
    <xf numFmtId="182" fontId="21" fillId="2" borderId="1" xfId="0" applyNumberFormat="1" applyFont="1" applyFill="1" applyBorder="1" applyAlignment="1">
      <alignment horizontal="center" vertical="center" wrapText="1"/>
    </xf>
    <xf numFmtId="58" fontId="21" fillId="2" borderId="1" xfId="0" applyNumberFormat="1" applyFont="1" applyFill="1" applyBorder="1" applyAlignment="1">
      <alignment horizontal="center" vertical="center" wrapText="1" shrinkToFit="1"/>
    </xf>
    <xf numFmtId="187" fontId="21" fillId="2" borderId="1" xfId="0" applyNumberFormat="1" applyFont="1" applyFill="1" applyBorder="1" applyAlignment="1">
      <alignment horizontal="center" vertical="center" wrapText="1"/>
    </xf>
    <xf numFmtId="0" fontId="21" fillId="2" borderId="1" xfId="0" applyNumberFormat="1" applyFont="1" applyFill="1" applyBorder="1" applyAlignment="1">
      <alignment horizontal="center" vertical="center" wrapText="1"/>
    </xf>
    <xf numFmtId="188" fontId="20" fillId="2" borderId="1" xfId="0" applyNumberFormat="1" applyFont="1" applyFill="1" applyBorder="1" applyAlignment="1">
      <alignment horizontal="center" vertical="center"/>
    </xf>
    <xf numFmtId="0" fontId="22" fillId="2" borderId="1" xfId="0" applyFont="1" applyFill="1" applyBorder="1" applyAlignment="1">
      <alignment horizontal="center" vertical="center"/>
    </xf>
    <xf numFmtId="0" fontId="20" fillId="2" borderId="1" xfId="0" applyNumberFormat="1" applyFont="1" applyFill="1" applyBorder="1" applyAlignment="1">
      <alignment horizontal="center" vertical="center"/>
    </xf>
    <xf numFmtId="0" fontId="1" fillId="6" borderId="1" xfId="0" applyNumberFormat="1" applyFont="1" applyFill="1" applyBorder="1" applyAlignment="1">
      <alignment horizontal="center" vertical="center"/>
    </xf>
    <xf numFmtId="0" fontId="5" fillId="6" borderId="1" xfId="0" applyFont="1" applyFill="1" applyBorder="1" applyAlignment="1">
      <alignment horizontal="center" vertical="center" wrapText="1" shrinkToFit="1"/>
    </xf>
    <xf numFmtId="0" fontId="23" fillId="2" borderId="1" xfId="0" applyFont="1" applyFill="1" applyBorder="1" applyAlignment="1">
      <alignment horizontal="center" vertical="center" wrapText="1" shrinkToFit="1"/>
    </xf>
    <xf numFmtId="184" fontId="20" fillId="2" borderId="1" xfId="0" applyNumberFormat="1" applyFont="1" applyFill="1" applyBorder="1" applyAlignment="1">
      <alignment horizontal="center" vertical="center" wrapText="1" shrinkToFit="1"/>
    </xf>
    <xf numFmtId="184" fontId="23" fillId="2" borderId="1" xfId="0" applyNumberFormat="1" applyFont="1" applyFill="1" applyBorder="1" applyAlignment="1">
      <alignment horizontal="center" vertical="center" wrapText="1" shrinkToFit="1"/>
    </xf>
    <xf numFmtId="184" fontId="21" fillId="2" borderId="1" xfId="0" applyNumberFormat="1" applyFont="1" applyFill="1" applyBorder="1" applyAlignment="1">
      <alignment horizontal="center" vertical="center" wrapText="1" shrinkToFit="1"/>
    </xf>
    <xf numFmtId="184" fontId="20" fillId="2" borderId="1" xfId="0" applyNumberFormat="1" applyFont="1" applyFill="1" applyBorder="1" applyAlignment="1">
      <alignment horizontal="center" vertical="center"/>
    </xf>
    <xf numFmtId="0" fontId="10" fillId="6"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0" fillId="6" borderId="1" xfId="0" applyFont="1" applyFill="1" applyBorder="1">
      <alignment vertical="center"/>
    </xf>
    <xf numFmtId="0" fontId="0" fillId="3" borderId="0" xfId="0" applyFont="1" applyFill="1">
      <alignment vertical="center"/>
    </xf>
    <xf numFmtId="0" fontId="24" fillId="0" borderId="1" xfId="0" applyFont="1" applyFill="1" applyBorder="1" applyAlignment="1">
      <alignment horizontal="center" vertical="center"/>
    </xf>
    <xf numFmtId="185" fontId="16"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shrinkToFit="1"/>
    </xf>
    <xf numFmtId="0" fontId="17" fillId="3" borderId="1" xfId="0" applyNumberFormat="1" applyFont="1" applyFill="1" applyBorder="1" applyAlignment="1">
      <alignment horizontal="center" vertical="center" shrinkToFit="1"/>
    </xf>
    <xf numFmtId="49" fontId="10" fillId="3"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shrinkToFit="1"/>
    </xf>
    <xf numFmtId="0" fontId="1" fillId="3" borderId="1" xfId="0" applyFont="1" applyFill="1" applyBorder="1" applyAlignment="1">
      <alignment horizontal="center" vertical="center" wrapText="1" shrinkToFit="1"/>
    </xf>
    <xf numFmtId="0" fontId="1" fillId="3" borderId="1" xfId="0" applyFont="1" applyFill="1" applyBorder="1" applyAlignment="1">
      <alignment horizontal="center" vertical="center"/>
    </xf>
    <xf numFmtId="186" fontId="10" fillId="3" borderId="1" xfId="0" applyNumberFormat="1" applyFont="1" applyFill="1" applyBorder="1" applyAlignment="1">
      <alignment horizontal="center" vertical="center" wrapText="1" shrinkToFit="1"/>
    </xf>
    <xf numFmtId="182" fontId="10" fillId="3" borderId="1" xfId="0" applyNumberFormat="1" applyFont="1" applyFill="1" applyBorder="1" applyAlignment="1">
      <alignment horizontal="center" vertical="center" wrapText="1"/>
    </xf>
    <xf numFmtId="58" fontId="10" fillId="3" borderId="1" xfId="0" applyNumberFormat="1" applyFont="1" applyFill="1" applyBorder="1" applyAlignment="1">
      <alignment horizontal="center" vertical="center" wrapText="1" shrinkToFit="1"/>
    </xf>
    <xf numFmtId="187" fontId="10"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188" fontId="1"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184" fontId="5" fillId="3" borderId="1" xfId="0" applyNumberFormat="1" applyFont="1" applyFill="1" applyBorder="1" applyAlignment="1">
      <alignment horizontal="center" vertical="center" wrapText="1" shrinkToFit="1"/>
    </xf>
    <xf numFmtId="184" fontId="21" fillId="0" borderId="1" xfId="0" applyNumberFormat="1" applyFont="1" applyFill="1" applyBorder="1" applyAlignment="1">
      <alignment horizontal="center" vertical="center" wrapText="1" shrinkToFit="1"/>
    </xf>
    <xf numFmtId="184" fontId="20"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4" fontId="1" fillId="3" borderId="1" xfId="0" applyNumberFormat="1" applyFont="1" applyFill="1" applyBorder="1" applyAlignment="1">
      <alignment horizontal="center" vertical="center"/>
    </xf>
    <xf numFmtId="185" fontId="16"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shrinkToFit="1"/>
    </xf>
    <xf numFmtId="0" fontId="17" fillId="0" borderId="1" xfId="0" applyNumberFormat="1" applyFont="1" applyFill="1" applyBorder="1" applyAlignment="1">
      <alignment horizontal="center" vertical="center" shrinkToFit="1"/>
    </xf>
    <xf numFmtId="49" fontId="10"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186" fontId="10" fillId="0" borderId="1" xfId="0" applyNumberFormat="1" applyFont="1" applyFill="1" applyBorder="1" applyAlignment="1">
      <alignment horizontal="center" vertical="center" wrapText="1" shrinkToFit="1"/>
    </xf>
    <xf numFmtId="182" fontId="10" fillId="0" borderId="1" xfId="0" applyNumberFormat="1" applyFont="1" applyFill="1" applyBorder="1" applyAlignment="1">
      <alignment horizontal="center" vertical="center" wrapText="1"/>
    </xf>
    <xf numFmtId="58" fontId="10" fillId="0" borderId="1" xfId="0" applyNumberFormat="1" applyFont="1" applyFill="1" applyBorder="1" applyAlignment="1">
      <alignment horizontal="center" vertical="center" wrapText="1" shrinkToFit="1"/>
    </xf>
    <xf numFmtId="187"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188" fontId="1" fillId="0" borderId="1" xfId="0" applyNumberFormat="1" applyFont="1" applyFill="1" applyBorder="1" applyAlignment="1">
      <alignment horizontal="center" vertical="center"/>
    </xf>
    <xf numFmtId="0" fontId="17" fillId="0" borderId="1" xfId="0" applyFont="1" applyFill="1" applyBorder="1" applyAlignment="1">
      <alignment horizontal="center" vertical="center"/>
    </xf>
    <xf numFmtId="184" fontId="1" fillId="0" borderId="1" xfId="0" applyNumberFormat="1" applyFont="1" applyFill="1" applyBorder="1" applyAlignment="1">
      <alignment horizontal="center" vertical="center" wrapText="1" shrinkToFit="1"/>
    </xf>
    <xf numFmtId="184" fontId="5" fillId="0" borderId="1" xfId="0" applyNumberFormat="1" applyFont="1" applyFill="1" applyBorder="1" applyAlignment="1">
      <alignment horizontal="center" vertical="center" wrapText="1" shrinkToFit="1"/>
    </xf>
    <xf numFmtId="184" fontId="10" fillId="0" borderId="1" xfId="0" applyNumberFormat="1" applyFont="1" applyFill="1" applyBorder="1" applyAlignment="1">
      <alignment horizontal="center" vertical="center" wrapText="1" shrinkToFit="1"/>
    </xf>
    <xf numFmtId="184" fontId="1" fillId="0" borderId="1" xfId="0" applyNumberFormat="1" applyFont="1" applyFill="1" applyBorder="1" applyAlignment="1">
      <alignment horizontal="center" vertical="center"/>
    </xf>
    <xf numFmtId="185" fontId="11" fillId="0" borderId="1" xfId="0" applyNumberFormat="1" applyFont="1" applyFill="1" applyBorder="1" applyAlignment="1" applyProtection="1">
      <alignment horizontal="center" vertical="center"/>
    </xf>
    <xf numFmtId="0" fontId="12" fillId="0" borderId="1" xfId="0"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shrinkToFit="1"/>
      <protection locked="0"/>
    </xf>
    <xf numFmtId="0" fontId="12" fillId="0" borderId="1" xfId="0" applyNumberFormat="1" applyFont="1" applyFill="1" applyBorder="1" applyAlignment="1" applyProtection="1">
      <alignment horizontal="center" vertical="center" shrinkToFit="1"/>
      <protection locked="0"/>
    </xf>
    <xf numFmtId="49" fontId="13" fillId="0" borderId="1" xfId="0" applyNumberFormat="1" applyFont="1" applyFill="1" applyBorder="1" applyAlignment="1" applyProtection="1">
      <alignment horizontal="center" vertical="center" wrapText="1"/>
      <protection locked="0"/>
    </xf>
    <xf numFmtId="0" fontId="12" fillId="0" borderId="1" xfId="0" applyNumberFormat="1" applyFont="1" applyFill="1" applyBorder="1" applyAlignment="1" applyProtection="1">
      <alignment horizontal="center" vertical="center" wrapText="1" shrinkToFit="1"/>
      <protection locked="0"/>
    </xf>
    <xf numFmtId="0" fontId="12" fillId="0" borderId="1" xfId="0" applyFont="1" applyFill="1" applyBorder="1" applyAlignment="1" applyProtection="1">
      <alignment horizontal="center" vertical="center" wrapText="1" shrinkToFit="1"/>
      <protection locked="0"/>
    </xf>
    <xf numFmtId="0" fontId="13"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protection locked="0"/>
    </xf>
    <xf numFmtId="186" fontId="13" fillId="0" borderId="1" xfId="0" applyNumberFormat="1" applyFont="1" applyFill="1" applyBorder="1" applyAlignment="1" applyProtection="1">
      <alignment horizontal="center" vertical="center" wrapText="1" shrinkToFit="1"/>
      <protection locked="0"/>
    </xf>
    <xf numFmtId="182" fontId="13" fillId="0" borderId="1" xfId="0" applyNumberFormat="1" applyFont="1" applyFill="1" applyBorder="1" applyAlignment="1" applyProtection="1">
      <alignment horizontal="center" vertical="center" wrapText="1"/>
      <protection locked="0"/>
    </xf>
    <xf numFmtId="58" fontId="13" fillId="0" borderId="1" xfId="0" applyNumberFormat="1" applyFont="1" applyFill="1" applyBorder="1" applyAlignment="1" applyProtection="1">
      <alignment horizontal="center" vertical="center" wrapText="1" shrinkToFit="1"/>
      <protection locked="0"/>
    </xf>
    <xf numFmtId="58" fontId="13" fillId="7" borderId="1" xfId="0" applyNumberFormat="1" applyFont="1" applyFill="1" applyBorder="1" applyAlignment="1" applyProtection="1">
      <alignment horizontal="center" vertical="center" wrapText="1" shrinkToFit="1"/>
      <protection locked="0"/>
    </xf>
    <xf numFmtId="187" fontId="13" fillId="0" borderId="1" xfId="0" applyNumberFormat="1" applyFont="1" applyFill="1" applyBorder="1" applyAlignment="1" applyProtection="1">
      <alignment horizontal="center" vertical="center" wrapText="1"/>
      <protection locked="0"/>
    </xf>
    <xf numFmtId="0" fontId="13" fillId="0" borderId="1" xfId="0" applyNumberFormat="1" applyFont="1" applyFill="1" applyBorder="1" applyAlignment="1" applyProtection="1">
      <alignment horizontal="center" vertical="center" wrapText="1"/>
      <protection locked="0"/>
    </xf>
    <xf numFmtId="188" fontId="12" fillId="0" borderId="1" xfId="0" applyNumberFormat="1" applyFont="1" applyFill="1" applyBorder="1" applyAlignment="1" applyProtection="1">
      <alignment horizontal="center" vertical="center"/>
      <protection locked="0"/>
    </xf>
    <xf numFmtId="0" fontId="14" fillId="0" borderId="1" xfId="0" applyFont="1" applyFill="1" applyBorder="1" applyAlignment="1" applyProtection="1">
      <alignment horizontal="center" vertical="center"/>
      <protection locked="0"/>
    </xf>
    <xf numFmtId="0" fontId="12" fillId="0" borderId="1" xfId="0" applyNumberFormat="1" applyFont="1" applyFill="1" applyBorder="1" applyAlignment="1" applyProtection="1">
      <alignment horizontal="center" vertical="center"/>
      <protection locked="0"/>
    </xf>
    <xf numFmtId="0" fontId="25" fillId="0" borderId="1" xfId="0" applyNumberFormat="1" applyFont="1" applyFill="1" applyBorder="1" applyAlignment="1" applyProtection="1">
      <alignment horizontal="center" vertical="center"/>
      <protection locked="0"/>
    </xf>
    <xf numFmtId="0" fontId="26" fillId="0" borderId="1" xfId="0" applyFont="1" applyFill="1" applyBorder="1" applyAlignment="1" applyProtection="1">
      <alignment horizontal="center" vertical="center" wrapText="1" shrinkToFit="1"/>
      <protection locked="0"/>
    </xf>
    <xf numFmtId="0" fontId="15" fillId="0" borderId="1" xfId="0" applyFont="1" applyFill="1" applyBorder="1" applyAlignment="1" applyProtection="1">
      <alignment horizontal="center" vertical="center" wrapText="1" shrinkToFit="1"/>
      <protection locked="0"/>
    </xf>
    <xf numFmtId="184" fontId="12" fillId="0" borderId="1" xfId="0" applyNumberFormat="1" applyFont="1" applyFill="1" applyBorder="1" applyAlignment="1" applyProtection="1">
      <alignment horizontal="center" vertical="center" wrapText="1" shrinkToFit="1"/>
      <protection locked="0"/>
    </xf>
    <xf numFmtId="184" fontId="15" fillId="0" borderId="1" xfId="0" applyNumberFormat="1" applyFont="1" applyFill="1" applyBorder="1" applyAlignment="1" applyProtection="1">
      <alignment horizontal="center" vertical="center" wrapText="1" shrinkToFit="1"/>
      <protection locked="0"/>
    </xf>
    <xf numFmtId="184" fontId="13" fillId="0" borderId="1" xfId="0" applyNumberFormat="1" applyFont="1" applyFill="1" applyBorder="1" applyAlignment="1" applyProtection="1">
      <alignment horizontal="center" vertical="center" wrapText="1" shrinkToFit="1"/>
      <protection locked="0"/>
    </xf>
    <xf numFmtId="184" fontId="12" fillId="0" borderId="1" xfId="0" applyNumberFormat="1" applyFont="1" applyFill="1" applyBorder="1" applyAlignment="1" applyProtection="1">
      <alignment horizontal="center" vertical="center"/>
      <protection locked="0"/>
    </xf>
    <xf numFmtId="0" fontId="27" fillId="0" borderId="1" xfId="0" applyFont="1" applyFill="1" applyBorder="1" applyAlignment="1" applyProtection="1">
      <alignment horizontal="center" vertical="center" wrapText="1"/>
      <protection locked="0"/>
    </xf>
    <xf numFmtId="185" fontId="11" fillId="0" borderId="2" xfId="0" applyNumberFormat="1" applyFont="1" applyFill="1" applyBorder="1" applyAlignment="1" applyProtection="1">
      <alignment horizontal="center" vertical="center"/>
    </xf>
    <xf numFmtId="0" fontId="12" fillId="0" borderId="2" xfId="0" applyFont="1" applyFill="1" applyBorder="1" applyAlignment="1" applyProtection="1">
      <alignment horizontal="center" vertical="center" wrapText="1"/>
      <protection locked="0"/>
    </xf>
    <xf numFmtId="0" fontId="12" fillId="0" borderId="2" xfId="0" applyNumberFormat="1" applyFont="1" applyFill="1" applyBorder="1" applyAlignment="1" applyProtection="1">
      <alignment horizontal="center" vertical="center" shrinkToFit="1"/>
      <protection locked="0"/>
    </xf>
    <xf numFmtId="49" fontId="13" fillId="0" borderId="2" xfId="0" applyNumberFormat="1" applyFont="1" applyFill="1" applyBorder="1" applyAlignment="1" applyProtection="1">
      <alignment horizontal="center" vertical="center" wrapText="1"/>
      <protection locked="0"/>
    </xf>
    <xf numFmtId="0" fontId="12" fillId="0" borderId="2" xfId="0" applyFont="1" applyFill="1" applyBorder="1" applyAlignment="1" applyProtection="1">
      <alignment horizontal="center" vertical="center" wrapText="1" shrinkToFit="1"/>
      <protection locked="0"/>
    </xf>
    <xf numFmtId="0" fontId="12" fillId="0" borderId="2" xfId="0" applyFont="1" applyFill="1" applyBorder="1" applyAlignment="1" applyProtection="1">
      <alignment horizontal="center" vertical="center"/>
      <protection locked="0"/>
    </xf>
    <xf numFmtId="182" fontId="13" fillId="0" borderId="2" xfId="0" applyNumberFormat="1" applyFont="1" applyFill="1" applyBorder="1" applyAlignment="1" applyProtection="1">
      <alignment horizontal="center" vertical="center" wrapText="1"/>
      <protection locked="0"/>
    </xf>
    <xf numFmtId="58" fontId="13" fillId="0" borderId="2" xfId="0" applyNumberFormat="1" applyFont="1" applyFill="1" applyBorder="1" applyAlignment="1" applyProtection="1">
      <alignment horizontal="center" vertical="center" wrapText="1" shrinkToFit="1"/>
      <protection locked="0"/>
    </xf>
    <xf numFmtId="187" fontId="13" fillId="0" borderId="2" xfId="0" applyNumberFormat="1" applyFont="1" applyFill="1" applyBorder="1" applyAlignment="1" applyProtection="1">
      <alignment horizontal="center" vertical="center" wrapText="1"/>
      <protection locked="0"/>
    </xf>
    <xf numFmtId="0" fontId="13" fillId="0" borderId="2" xfId="0" applyNumberFormat="1" applyFont="1" applyFill="1" applyBorder="1" applyAlignment="1" applyProtection="1">
      <alignment horizontal="center" vertical="center" wrapText="1"/>
      <protection locked="0"/>
    </xf>
    <xf numFmtId="188" fontId="12" fillId="0" borderId="2" xfId="0" applyNumberFormat="1" applyFont="1" applyFill="1" applyBorder="1" applyAlignment="1" applyProtection="1">
      <alignment horizontal="center" vertical="center"/>
      <protection locked="0"/>
    </xf>
    <xf numFmtId="0" fontId="12" fillId="0" borderId="2" xfId="0" applyNumberFormat="1" applyFont="1" applyFill="1" applyBorder="1" applyAlignment="1" applyProtection="1">
      <alignment horizontal="center" vertical="center"/>
      <protection locked="0"/>
    </xf>
    <xf numFmtId="0" fontId="1" fillId="3" borderId="2" xfId="0" applyNumberFormat="1" applyFont="1" applyFill="1" applyBorder="1" applyAlignment="1" applyProtection="1">
      <alignment horizontal="center" vertical="center"/>
      <protection locked="0"/>
    </xf>
    <xf numFmtId="0" fontId="5" fillId="3" borderId="2" xfId="0" applyFont="1" applyFill="1" applyBorder="1" applyAlignment="1" applyProtection="1">
      <alignment horizontal="center" vertical="center" wrapText="1" shrinkToFit="1"/>
      <protection locked="0"/>
    </xf>
    <xf numFmtId="184" fontId="12" fillId="0" borderId="2" xfId="0" applyNumberFormat="1" applyFont="1" applyFill="1" applyBorder="1" applyAlignment="1" applyProtection="1">
      <alignment horizontal="center" vertical="center" wrapText="1" shrinkToFit="1"/>
      <protection locked="0"/>
    </xf>
    <xf numFmtId="0" fontId="15" fillId="0" borderId="2" xfId="0" applyFont="1" applyFill="1" applyBorder="1" applyAlignment="1" applyProtection="1">
      <alignment horizontal="center" vertical="center" wrapText="1" shrinkToFit="1"/>
      <protection locked="0"/>
    </xf>
    <xf numFmtId="184" fontId="15" fillId="0" borderId="2" xfId="0" applyNumberFormat="1" applyFont="1" applyFill="1" applyBorder="1" applyAlignment="1" applyProtection="1">
      <alignment horizontal="center" vertical="center" wrapText="1" shrinkToFit="1"/>
      <protection locked="0"/>
    </xf>
    <xf numFmtId="184" fontId="13" fillId="0" borderId="2" xfId="0" applyNumberFormat="1" applyFont="1" applyFill="1" applyBorder="1" applyAlignment="1" applyProtection="1">
      <alignment horizontal="center" vertical="center" wrapText="1" shrinkToFit="1"/>
      <protection locked="0"/>
    </xf>
    <xf numFmtId="184" fontId="12" fillId="0" borderId="2" xfId="0" applyNumberFormat="1" applyFont="1" applyFill="1" applyBorder="1" applyAlignment="1" applyProtection="1">
      <alignment horizontal="center" vertical="center"/>
      <protection locked="0"/>
    </xf>
    <xf numFmtId="0" fontId="10" fillId="3" borderId="0" xfId="0" applyFont="1" applyFill="1" applyBorder="1" applyAlignment="1" applyProtection="1">
      <alignment horizontal="center" vertical="center" wrapText="1"/>
      <protection locked="0"/>
    </xf>
    <xf numFmtId="0" fontId="1" fillId="6" borderId="2" xfId="0" applyNumberFormat="1" applyFont="1" applyFill="1" applyBorder="1" applyAlignment="1" applyProtection="1">
      <alignment horizontal="center" vertical="center"/>
      <protection locked="0"/>
    </xf>
    <xf numFmtId="0" fontId="5" fillId="6" borderId="2" xfId="0" applyFont="1" applyFill="1" applyBorder="1" applyAlignment="1" applyProtection="1">
      <alignment horizontal="center" vertical="center" wrapText="1" shrinkToFit="1"/>
      <protection locked="0"/>
    </xf>
    <xf numFmtId="0" fontId="10" fillId="6" borderId="0" xfId="0" applyFont="1" applyFill="1" applyBorder="1" applyAlignment="1" applyProtection="1">
      <alignment horizontal="center" vertical="center" wrapText="1"/>
      <protection locked="0"/>
    </xf>
    <xf numFmtId="0" fontId="14" fillId="0" borderId="2" xfId="0" applyFont="1" applyFill="1" applyBorder="1" applyAlignment="1" applyProtection="1">
      <alignment horizontal="center" vertical="center"/>
      <protection locked="0"/>
    </xf>
    <xf numFmtId="0" fontId="12" fillId="6" borderId="2" xfId="0" applyNumberFormat="1" applyFont="1" applyFill="1" applyBorder="1" applyAlignment="1" applyProtection="1">
      <alignment horizontal="center" vertical="center"/>
      <protection locked="0"/>
    </xf>
    <xf numFmtId="0" fontId="15" fillId="6" borderId="2" xfId="0" applyFont="1" applyFill="1" applyBorder="1" applyAlignment="1" applyProtection="1">
      <alignment horizontal="center" vertical="center" wrapText="1" shrinkToFit="1"/>
      <protection locked="0"/>
    </xf>
    <xf numFmtId="0" fontId="13" fillId="6" borderId="0" xfId="0" applyFont="1" applyFill="1" applyBorder="1" applyAlignment="1" applyProtection="1">
      <alignment horizontal="center" vertical="center" wrapText="1"/>
      <protection locked="0"/>
    </xf>
    <xf numFmtId="3" fontId="12" fillId="0" borderId="1" xfId="0" applyNumberFormat="1" applyFont="1" applyFill="1" applyBorder="1" applyAlignment="1" applyProtection="1">
      <alignment horizontal="center" vertical="center"/>
      <protection locked="0"/>
    </xf>
    <xf numFmtId="186" fontId="13" fillId="3" borderId="1" xfId="0" applyNumberFormat="1" applyFont="1" applyFill="1" applyBorder="1" applyAlignment="1" applyProtection="1">
      <alignment horizontal="center" vertical="center" wrapText="1" shrinkToFit="1"/>
      <protection locked="0"/>
    </xf>
    <xf numFmtId="187" fontId="10" fillId="0" borderId="1" xfId="0" applyNumberFormat="1" applyFont="1" applyFill="1" applyBorder="1" applyAlignment="1" applyProtection="1">
      <alignment horizontal="center" vertical="center" wrapText="1"/>
      <protection locked="0"/>
    </xf>
    <xf numFmtId="184" fontId="28" fillId="0" borderId="1" xfId="0" applyNumberFormat="1" applyFont="1" applyFill="1" applyBorder="1" applyAlignment="1" applyProtection="1">
      <alignment horizontal="center" vertical="center" wrapText="1" shrinkToFit="1"/>
      <protection locked="0"/>
    </xf>
    <xf numFmtId="0" fontId="5" fillId="0" borderId="1" xfId="0" applyFont="1" applyFill="1" applyBorder="1" applyAlignment="1" applyProtection="1">
      <alignment horizontal="center" vertical="center" wrapText="1" shrinkToFit="1"/>
      <protection locked="0"/>
    </xf>
    <xf numFmtId="0" fontId="29" fillId="0" borderId="1" xfId="0" applyFont="1" applyFill="1" applyBorder="1" applyProtection="1">
      <alignment vertical="center"/>
      <protection locked="0"/>
    </xf>
    <xf numFmtId="184" fontId="5" fillId="0" borderId="1" xfId="0" applyNumberFormat="1" applyFont="1" applyFill="1" applyBorder="1" applyAlignment="1" applyProtection="1">
      <alignment horizontal="center" vertical="center" wrapText="1" shrinkToFit="1"/>
      <protection locked="0"/>
    </xf>
    <xf numFmtId="184" fontId="1" fillId="0" borderId="1" xfId="0" applyNumberFormat="1" applyFont="1" applyFill="1" applyBorder="1" applyAlignment="1" applyProtection="1">
      <alignment horizontal="center" vertical="center"/>
      <protection locked="0"/>
    </xf>
    <xf numFmtId="0" fontId="0" fillId="0" borderId="1" xfId="0" applyFont="1" applyFill="1" applyBorder="1" applyProtection="1">
      <alignment vertical="center"/>
      <protection locked="0"/>
    </xf>
    <xf numFmtId="187" fontId="30" fillId="0" borderId="1" xfId="0" applyNumberFormat="1" applyFont="1" applyFill="1" applyBorder="1" applyAlignment="1" applyProtection="1">
      <alignment horizontal="center" vertical="center" wrapText="1"/>
      <protection locked="0"/>
    </xf>
    <xf numFmtId="0" fontId="31" fillId="0" borderId="1" xfId="0" applyFont="1" applyFill="1" applyBorder="1" applyAlignment="1" applyProtection="1">
      <alignment horizontal="center" vertical="center" wrapText="1" shrinkToFit="1"/>
      <protection locked="0"/>
    </xf>
    <xf numFmtId="0" fontId="29" fillId="6" borderId="1" xfId="0" applyFont="1" applyFill="1" applyBorder="1" applyProtection="1">
      <alignment vertical="center"/>
      <protection locked="0"/>
    </xf>
    <xf numFmtId="187" fontId="21" fillId="0" borderId="2" xfId="0" applyNumberFormat="1" applyFont="1" applyFill="1" applyBorder="1" applyAlignment="1" applyProtection="1">
      <alignment horizontal="center" vertical="center" wrapText="1"/>
      <protection locked="0"/>
    </xf>
    <xf numFmtId="184" fontId="28" fillId="0" borderId="2" xfId="0" applyNumberFormat="1" applyFont="1" applyFill="1" applyBorder="1" applyAlignment="1" applyProtection="1">
      <alignment horizontal="center" vertical="center" wrapText="1" shrinkToFit="1"/>
      <protection locked="0"/>
    </xf>
    <xf numFmtId="184" fontId="20" fillId="0" borderId="2" xfId="0" applyNumberFormat="1" applyFont="1" applyFill="1" applyBorder="1" applyAlignment="1" applyProtection="1">
      <alignment horizontal="center" vertical="center" wrapText="1" shrinkToFit="1"/>
      <protection locked="0"/>
    </xf>
    <xf numFmtId="0" fontId="0" fillId="0" borderId="0" xfId="0" applyFont="1" applyFill="1" applyBorder="1" applyProtection="1">
      <alignment vertical="center"/>
      <protection locked="0"/>
    </xf>
    <xf numFmtId="184" fontId="23" fillId="0" borderId="1" xfId="0" applyNumberFormat="1" applyFont="1" applyFill="1" applyBorder="1" applyAlignment="1" applyProtection="1">
      <alignment horizontal="center" vertical="center" wrapText="1" shrinkToFit="1"/>
      <protection locked="0"/>
    </xf>
    <xf numFmtId="0" fontId="3" fillId="0" borderId="0" xfId="0" applyFont="1" applyFill="1" applyBorder="1" applyProtection="1">
      <alignment vertical="center"/>
      <protection locked="0"/>
    </xf>
    <xf numFmtId="3" fontId="12" fillId="0" borderId="2" xfId="0" applyNumberFormat="1" applyFont="1" applyFill="1" applyBorder="1" applyAlignment="1" applyProtection="1">
      <alignment horizontal="center" vertical="center"/>
      <protection locked="0"/>
    </xf>
    <xf numFmtId="58" fontId="21" fillId="8" borderId="1" xfId="0" applyNumberFormat="1" applyFont="1" applyFill="1" applyBorder="1" applyAlignment="1" applyProtection="1">
      <alignment horizontal="center" vertical="center" wrapText="1" shrinkToFit="1"/>
      <protection locked="0"/>
    </xf>
    <xf numFmtId="0" fontId="1" fillId="8" borderId="2" xfId="0" applyNumberFormat="1" applyFont="1" applyFill="1" applyBorder="1" applyAlignment="1" applyProtection="1">
      <alignment horizontal="center" vertical="center"/>
      <protection locked="0"/>
    </xf>
    <xf numFmtId="0" fontId="5" fillId="8" borderId="2" xfId="0" applyFont="1" applyFill="1" applyBorder="1" applyAlignment="1" applyProtection="1">
      <alignment horizontal="center" vertical="center" wrapText="1" shrinkToFit="1"/>
      <protection locked="0"/>
    </xf>
    <xf numFmtId="184" fontId="1" fillId="8" borderId="2" xfId="0" applyNumberFormat="1" applyFont="1" applyFill="1" applyBorder="1" applyAlignment="1" applyProtection="1">
      <alignment horizontal="center" vertical="center" wrapText="1" shrinkToFit="1"/>
      <protection locked="0"/>
    </xf>
    <xf numFmtId="0" fontId="0" fillId="8" borderId="0" xfId="0" applyFont="1" applyFill="1" applyBorder="1" applyProtection="1">
      <alignment vertical="center"/>
      <protection locked="0"/>
    </xf>
    <xf numFmtId="0" fontId="1" fillId="0" borderId="0" xfId="0" applyFont="1" applyFill="1" applyAlignment="1">
      <alignment horizontal="center" vertical="center"/>
    </xf>
    <xf numFmtId="0" fontId="32" fillId="3" borderId="3" xfId="0" applyFont="1" applyFill="1" applyBorder="1" applyAlignment="1">
      <alignment horizontal="center" vertical="center"/>
    </xf>
    <xf numFmtId="0" fontId="32" fillId="3" borderId="4" xfId="0" applyFont="1" applyFill="1" applyBorder="1" applyAlignment="1">
      <alignment horizontal="center" vertical="center"/>
    </xf>
    <xf numFmtId="0" fontId="32" fillId="3" borderId="5" xfId="0" applyFont="1" applyFill="1" applyBorder="1" applyAlignment="1">
      <alignment horizontal="center" vertical="center"/>
    </xf>
    <xf numFmtId="0" fontId="33" fillId="0" borderId="1" xfId="0" applyFont="1" applyFill="1" applyBorder="1" applyAlignment="1">
      <alignment horizontal="center" vertical="center"/>
    </xf>
    <xf numFmtId="0" fontId="32" fillId="0" borderId="1"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0" borderId="6" xfId="0" applyFont="1" applyFill="1" applyBorder="1" applyAlignment="1">
      <alignment horizontal="center" vertical="center" wrapText="1"/>
    </xf>
    <xf numFmtId="0" fontId="32" fillId="0" borderId="7" xfId="0" applyFont="1" applyFill="1" applyBorder="1" applyAlignment="1">
      <alignment horizontal="center" vertical="center" wrapText="1"/>
    </xf>
    <xf numFmtId="58" fontId="1" fillId="0" borderId="1" xfId="0" applyNumberFormat="1" applyFont="1" applyFill="1" applyBorder="1" applyAlignment="1">
      <alignment horizontal="center" vertical="center"/>
    </xf>
    <xf numFmtId="0" fontId="34" fillId="0" borderId="1" xfId="0" applyFont="1" applyBorder="1">
      <alignment vertical="center"/>
    </xf>
    <xf numFmtId="0" fontId="0" fillId="0" borderId="1" xfId="0" applyFont="1" applyBorder="1" applyAlignment="1">
      <alignment horizontal="center" vertical="center"/>
    </xf>
    <xf numFmtId="0" fontId="35" fillId="0" borderId="1" xfId="140" applyFont="1" applyFill="1" applyBorder="1" applyAlignment="1">
      <alignment horizontal="center" vertical="center"/>
    </xf>
    <xf numFmtId="4" fontId="27" fillId="0" borderId="1" xfId="140" applyNumberFormat="1" applyFont="1" applyFill="1" applyBorder="1" applyAlignment="1">
      <alignment horizontal="center" vertical="center"/>
    </xf>
    <xf numFmtId="0" fontId="1" fillId="0" borderId="6" xfId="0" applyFont="1" applyFill="1" applyBorder="1" applyAlignment="1">
      <alignment horizontal="center" vertical="center"/>
    </xf>
    <xf numFmtId="0" fontId="1" fillId="0" borderId="7" xfId="0" applyFont="1" applyFill="1" applyBorder="1" applyAlignment="1">
      <alignment horizontal="center" vertical="center"/>
    </xf>
    <xf numFmtId="4" fontId="35" fillId="0" borderId="1" xfId="140" applyNumberFormat="1" applyFont="1" applyFill="1" applyBorder="1" applyAlignment="1">
      <alignment horizontal="center" vertical="center"/>
    </xf>
    <xf numFmtId="4" fontId="35" fillId="9" borderId="1" xfId="140" applyNumberFormat="1" applyFont="1" applyFill="1" applyBorder="1" applyAlignment="1">
      <alignment horizontal="center" vertical="center" wrapText="1"/>
    </xf>
    <xf numFmtId="0" fontId="35" fillId="9" borderId="1" xfId="140" applyFont="1" applyFill="1" applyBorder="1" applyAlignment="1">
      <alignment horizontal="center" vertical="center"/>
    </xf>
    <xf numFmtId="189" fontId="36" fillId="9" borderId="2" xfId="140" applyNumberFormat="1" applyFont="1" applyFill="1" applyBorder="1" applyAlignment="1">
      <alignment horizontal="center" vertical="center" wrapText="1"/>
    </xf>
    <xf numFmtId="4" fontId="35" fillId="9" borderId="6" xfId="140" applyNumberFormat="1" applyFont="1" applyFill="1" applyBorder="1" applyAlignment="1">
      <alignment horizontal="center" vertical="center"/>
    </xf>
    <xf numFmtId="4" fontId="35" fillId="9" borderId="6" xfId="140" applyNumberFormat="1" applyFont="1" applyFill="1" applyBorder="1" applyAlignment="1">
      <alignment horizontal="center" vertical="center" wrapText="1"/>
    </xf>
    <xf numFmtId="0" fontId="35" fillId="10" borderId="1" xfId="140" applyFont="1" applyFill="1" applyBorder="1" applyAlignment="1">
      <alignment horizontal="center" vertical="center"/>
    </xf>
    <xf numFmtId="189" fontId="36" fillId="10" borderId="2" xfId="140" applyNumberFormat="1" applyFont="1" applyFill="1" applyBorder="1" applyAlignment="1">
      <alignment horizontal="center" vertical="center" wrapText="1"/>
    </xf>
    <xf numFmtId="4" fontId="27" fillId="10" borderId="1" xfId="140" applyNumberFormat="1" applyFont="1" applyFill="1" applyBorder="1" applyAlignment="1">
      <alignment horizontal="center" vertical="center"/>
    </xf>
    <xf numFmtId="0" fontId="35" fillId="11" borderId="1" xfId="140" applyFont="1" applyFill="1" applyBorder="1" applyAlignment="1">
      <alignment horizontal="center" vertical="center"/>
    </xf>
    <xf numFmtId="4" fontId="35" fillId="10" borderId="1" xfId="140" applyNumberFormat="1" applyFont="1" applyFill="1" applyBorder="1" applyAlignment="1">
      <alignment horizontal="center" vertical="center"/>
    </xf>
    <xf numFmtId="0" fontId="0" fillId="0" borderId="1" xfId="0" applyBorder="1" applyAlignment="1">
      <alignment horizontal="center" vertical="center"/>
    </xf>
    <xf numFmtId="189" fontId="36" fillId="11" borderId="2" xfId="140" applyNumberFormat="1" applyFont="1" applyFill="1" applyBorder="1" applyAlignment="1">
      <alignment horizontal="center" vertical="center" wrapText="1"/>
    </xf>
    <xf numFmtId="4" fontId="36" fillId="11" borderId="1" xfId="140" applyNumberFormat="1" applyFont="1" applyFill="1" applyBorder="1" applyAlignment="1">
      <alignment horizontal="center" vertical="center"/>
    </xf>
    <xf numFmtId="4" fontId="35" fillId="11" borderId="1" xfId="140" applyNumberFormat="1" applyFont="1" applyFill="1" applyBorder="1" applyAlignment="1">
      <alignment horizontal="center" vertical="center"/>
    </xf>
    <xf numFmtId="0" fontId="0" fillId="0" borderId="1" xfId="0" applyBorder="1">
      <alignment vertical="center"/>
    </xf>
    <xf numFmtId="0" fontId="0" fillId="0" borderId="7" xfId="0" applyBorder="1">
      <alignment vertical="center"/>
    </xf>
    <xf numFmtId="4" fontId="36" fillId="10" borderId="1" xfId="140" applyNumberFormat="1" applyFont="1" applyFill="1" applyBorder="1" applyAlignment="1">
      <alignment horizontal="center" vertical="center"/>
    </xf>
    <xf numFmtId="0" fontId="37" fillId="0" borderId="1" xfId="0" applyFont="1" applyFill="1" applyBorder="1" applyAlignment="1">
      <alignment horizontal="center" vertical="center" wrapText="1"/>
    </xf>
    <xf numFmtId="0" fontId="38" fillId="0" borderId="1" xfId="0" applyFont="1" applyFill="1" applyBorder="1" applyAlignment="1">
      <alignment horizontal="center" vertical="center"/>
    </xf>
    <xf numFmtId="0" fontId="34" fillId="0" borderId="1" xfId="0" applyFont="1" applyBorder="1" applyAlignment="1">
      <alignment vertical="center" wrapText="1"/>
    </xf>
    <xf numFmtId="0" fontId="35" fillId="12" borderId="1" xfId="140" applyFont="1" applyFill="1" applyBorder="1" applyAlignment="1">
      <alignment horizontal="center" vertical="center"/>
    </xf>
    <xf numFmtId="189" fontId="36" fillId="12" borderId="2" xfId="140" applyNumberFormat="1" applyFont="1" applyFill="1" applyBorder="1" applyAlignment="1">
      <alignment horizontal="center" vertical="center" wrapText="1"/>
    </xf>
    <xf numFmtId="4" fontId="35" fillId="9" borderId="1" xfId="140" applyNumberFormat="1" applyFont="1" applyFill="1" applyBorder="1" applyAlignment="1">
      <alignment horizontal="center" vertical="center"/>
    </xf>
    <xf numFmtId="0" fontId="29" fillId="0" borderId="1" xfId="0" applyFont="1" applyBorder="1">
      <alignment vertical="center"/>
    </xf>
    <xf numFmtId="58" fontId="1" fillId="0" borderId="8" xfId="0" applyNumberFormat="1" applyFont="1" applyFill="1" applyBorder="1" applyAlignment="1">
      <alignment horizontal="center" vertical="center"/>
    </xf>
    <xf numFmtId="0" fontId="34" fillId="0" borderId="8" xfId="0" applyFont="1" applyBorder="1">
      <alignment vertical="center"/>
    </xf>
    <xf numFmtId="4" fontId="39" fillId="10" borderId="1" xfId="140" applyNumberFormat="1" applyFont="1" applyFill="1" applyBorder="1" applyAlignment="1">
      <alignment horizontal="center" vertical="center"/>
    </xf>
    <xf numFmtId="58" fontId="1" fillId="0" borderId="7" xfId="0" applyNumberFormat="1" applyFont="1" applyFill="1" applyBorder="1" applyAlignment="1">
      <alignment horizontal="center" vertical="center"/>
    </xf>
    <xf numFmtId="0" fontId="34" fillId="0" borderId="7" xfId="0" applyFont="1" applyBorder="1">
      <alignment vertical="center"/>
    </xf>
    <xf numFmtId="0" fontId="0" fillId="0" borderId="9" xfId="0" applyBorder="1">
      <alignment vertical="center"/>
    </xf>
    <xf numFmtId="0" fontId="0" fillId="0" borderId="2" xfId="0" applyBorder="1">
      <alignment vertical="center"/>
    </xf>
    <xf numFmtId="58" fontId="1" fillId="0" borderId="0" xfId="0" applyNumberFormat="1" applyFont="1" applyFill="1" applyAlignment="1">
      <alignment horizontal="center" vertical="center"/>
    </xf>
    <xf numFmtId="0" fontId="34" fillId="0" borderId="0" xfId="0" applyFont="1">
      <alignment vertical="center"/>
    </xf>
    <xf numFmtId="4" fontId="39" fillId="11" borderId="1" xfId="140" applyNumberFormat="1" applyFont="1" applyFill="1" applyBorder="1" applyAlignment="1">
      <alignment horizontal="center" vertical="center"/>
    </xf>
    <xf numFmtId="0" fontId="1" fillId="0" borderId="2" xfId="0" applyFont="1" applyFill="1" applyBorder="1" applyAlignment="1">
      <alignment horizontal="center" vertical="center"/>
    </xf>
    <xf numFmtId="0" fontId="17" fillId="0" borderId="0" xfId="0" applyFont="1" applyFill="1" applyAlignment="1">
      <alignment horizontal="center" vertical="center"/>
    </xf>
    <xf numFmtId="0" fontId="1" fillId="6" borderId="0" xfId="0" applyFont="1" applyFill="1" applyAlignment="1">
      <alignment horizontal="center" vertical="center"/>
    </xf>
    <xf numFmtId="0" fontId="17" fillId="6" borderId="0" xfId="0" applyFont="1" applyFill="1" applyAlignment="1">
      <alignment horizontal="center" vertical="center"/>
    </xf>
    <xf numFmtId="0" fontId="40" fillId="0" borderId="0" xfId="0" applyFont="1" applyFill="1" applyBorder="1" applyAlignment="1"/>
    <xf numFmtId="0" fontId="41" fillId="3" borderId="10" xfId="0" applyFont="1" applyFill="1" applyBorder="1" applyAlignment="1">
      <alignment horizontal="center" vertical="center"/>
    </xf>
    <xf numFmtId="0" fontId="41" fillId="3" borderId="0" xfId="0" applyFont="1" applyFill="1" applyAlignment="1">
      <alignment horizontal="center" vertical="center"/>
    </xf>
    <xf numFmtId="0" fontId="42" fillId="0" borderId="11" xfId="0" applyFont="1" applyFill="1" applyBorder="1" applyAlignment="1">
      <alignment horizontal="center" vertical="center"/>
    </xf>
    <xf numFmtId="0" fontId="42" fillId="0" borderId="2" xfId="0" applyFont="1" applyFill="1" applyBorder="1" applyAlignment="1">
      <alignment horizontal="center" vertical="center"/>
    </xf>
    <xf numFmtId="0" fontId="42" fillId="0" borderId="12" xfId="0" applyFont="1" applyFill="1" applyBorder="1" applyAlignment="1">
      <alignment horizontal="center" vertical="center"/>
    </xf>
    <xf numFmtId="0" fontId="42" fillId="0" borderId="13" xfId="0" applyFont="1" applyFill="1" applyBorder="1" applyAlignment="1">
      <alignment horizontal="center" vertical="center"/>
    </xf>
    <xf numFmtId="186" fontId="43" fillId="0" borderId="14" xfId="0" applyNumberFormat="1" applyFont="1" applyFill="1" applyBorder="1" applyAlignment="1">
      <alignment horizontal="center" vertical="center" shrinkToFit="1"/>
    </xf>
    <xf numFmtId="0" fontId="43" fillId="0" borderId="1" xfId="0" applyFont="1" applyFill="1" applyBorder="1" applyAlignment="1">
      <alignment horizontal="center" vertical="center"/>
    </xf>
    <xf numFmtId="0" fontId="42" fillId="0" borderId="1" xfId="0" applyFont="1" applyFill="1" applyBorder="1" applyAlignment="1">
      <alignment horizontal="center" vertical="center"/>
    </xf>
    <xf numFmtId="186" fontId="43" fillId="0" borderId="1" xfId="0" applyNumberFormat="1" applyFont="1" applyFill="1" applyBorder="1" applyAlignment="1">
      <alignment horizontal="center" vertical="center" shrinkToFit="1"/>
    </xf>
    <xf numFmtId="186" fontId="43" fillId="0" borderId="6" xfId="0" applyNumberFormat="1" applyFont="1" applyFill="1" applyBorder="1" applyAlignment="1">
      <alignment horizontal="center" vertical="center" shrinkToFit="1"/>
    </xf>
    <xf numFmtId="186" fontId="43" fillId="0" borderId="1" xfId="0" applyNumberFormat="1" applyFont="1" applyFill="1" applyBorder="1" applyAlignment="1">
      <alignment horizontal="center" vertical="center" wrapText="1" shrinkToFit="1"/>
    </xf>
    <xf numFmtId="0" fontId="43" fillId="0" borderId="1" xfId="0" applyFont="1" applyFill="1" applyBorder="1" applyAlignment="1"/>
    <xf numFmtId="187" fontId="43" fillId="0" borderId="15" xfId="0" applyNumberFormat="1" applyFont="1" applyFill="1" applyBorder="1" applyAlignment="1">
      <alignment horizontal="center" vertical="center" shrinkToFit="1"/>
    </xf>
    <xf numFmtId="186" fontId="43" fillId="7" borderId="14" xfId="0" applyNumberFormat="1" applyFont="1" applyFill="1" applyBorder="1" applyAlignment="1">
      <alignment horizontal="center" vertical="center" shrinkToFit="1"/>
    </xf>
    <xf numFmtId="0" fontId="43" fillId="7" borderId="1" xfId="0" applyFont="1" applyFill="1" applyBorder="1" applyAlignment="1">
      <alignment horizontal="center" vertical="center"/>
    </xf>
    <xf numFmtId="0" fontId="42" fillId="7" borderId="1" xfId="0" applyFont="1" applyFill="1" applyBorder="1" applyAlignment="1">
      <alignment horizontal="center" vertical="center"/>
    </xf>
    <xf numFmtId="186" fontId="43" fillId="7" borderId="1" xfId="0" applyNumberFormat="1" applyFont="1" applyFill="1" applyBorder="1" applyAlignment="1">
      <alignment horizontal="center" vertical="center" shrinkToFit="1"/>
    </xf>
    <xf numFmtId="0" fontId="44" fillId="0" borderId="1" xfId="0" applyFont="1" applyFill="1" applyBorder="1" applyAlignment="1">
      <alignment horizontal="center" vertical="center"/>
    </xf>
    <xf numFmtId="0" fontId="42" fillId="0" borderId="14" xfId="0" applyFont="1" applyFill="1" applyBorder="1" applyAlignment="1">
      <alignment horizontal="center" vertical="center"/>
    </xf>
    <xf numFmtId="0" fontId="42" fillId="0" borderId="6" xfId="0" applyFont="1" applyFill="1" applyBorder="1" applyAlignment="1">
      <alignment horizontal="center" vertical="center"/>
    </xf>
    <xf numFmtId="0" fontId="42" fillId="0" borderId="15" xfId="0" applyFont="1" applyFill="1" applyBorder="1" applyAlignment="1">
      <alignment horizontal="center" vertical="center"/>
    </xf>
    <xf numFmtId="0" fontId="45" fillId="0" borderId="1" xfId="0" applyFont="1" applyFill="1" applyBorder="1" applyAlignment="1">
      <alignment horizontal="right" vertical="center"/>
    </xf>
    <xf numFmtId="0" fontId="46" fillId="0" borderId="1" xfId="0" applyFont="1" applyFill="1" applyBorder="1" applyAlignment="1">
      <alignment horizontal="center" vertical="center"/>
    </xf>
    <xf numFmtId="0" fontId="42" fillId="0" borderId="16" xfId="0" applyFont="1" applyFill="1" applyBorder="1" applyAlignment="1">
      <alignment horizontal="center" vertical="center"/>
    </xf>
    <xf numFmtId="0" fontId="42" fillId="0" borderId="17" xfId="0" applyFont="1" applyFill="1" applyBorder="1" applyAlignment="1">
      <alignment horizontal="center" vertical="center"/>
    </xf>
    <xf numFmtId="0" fontId="45" fillId="0" borderId="17" xfId="0" applyFont="1" applyFill="1" applyBorder="1" applyAlignment="1">
      <alignment horizontal="right" vertical="center"/>
    </xf>
    <xf numFmtId="0" fontId="46" fillId="0" borderId="17" xfId="0" applyFont="1" applyFill="1" applyBorder="1" applyAlignment="1">
      <alignment horizontal="center" vertical="center"/>
    </xf>
    <xf numFmtId="0" fontId="42" fillId="0" borderId="18" xfId="0" applyFont="1" applyFill="1" applyBorder="1" applyAlignment="1">
      <alignment horizontal="center" vertical="center"/>
    </xf>
    <xf numFmtId="0" fontId="42" fillId="0" borderId="19" xfId="0" applyFont="1" applyFill="1" applyBorder="1" applyAlignment="1">
      <alignment horizontal="center" vertical="center"/>
    </xf>
    <xf numFmtId="0" fontId="34" fillId="3" borderId="6" xfId="0" applyFont="1" applyFill="1" applyBorder="1" applyAlignment="1">
      <alignment horizontal="center" vertical="center"/>
    </xf>
    <xf numFmtId="0" fontId="34" fillId="3" borderId="20" xfId="0" applyFont="1" applyFill="1" applyBorder="1" applyAlignment="1">
      <alignment horizontal="center" vertical="center"/>
    </xf>
    <xf numFmtId="0" fontId="34" fillId="3" borderId="9" xfId="0" applyFont="1" applyFill="1" applyBorder="1" applyAlignment="1">
      <alignment horizontal="center" vertical="center"/>
    </xf>
    <xf numFmtId="0" fontId="43" fillId="0" borderId="6" xfId="0" applyFont="1" applyFill="1" applyBorder="1" applyAlignment="1">
      <alignment horizontal="center" vertical="center"/>
    </xf>
    <xf numFmtId="0" fontId="43" fillId="0" borderId="20" xfId="0" applyFont="1" applyFill="1" applyBorder="1" applyAlignment="1">
      <alignment horizontal="center" vertical="center"/>
    </xf>
    <xf numFmtId="0" fontId="43" fillId="0" borderId="9" xfId="0" applyFont="1" applyFill="1" applyBorder="1" applyAlignment="1">
      <alignment horizontal="center" vertical="center"/>
    </xf>
    <xf numFmtId="0" fontId="47" fillId="0" borderId="1" xfId="0" applyFont="1" applyFill="1" applyBorder="1" applyAlignment="1">
      <alignment horizontal="center" vertical="center"/>
    </xf>
    <xf numFmtId="186" fontId="43" fillId="0" borderId="9" xfId="0" applyNumberFormat="1" applyFont="1" applyFill="1" applyBorder="1" applyAlignment="1">
      <alignment horizontal="center" vertical="center" shrinkToFit="1"/>
    </xf>
    <xf numFmtId="0" fontId="43" fillId="7" borderId="6" xfId="0" applyFont="1" applyFill="1" applyBorder="1" applyAlignment="1">
      <alignment horizontal="left" vertical="center"/>
    </xf>
    <xf numFmtId="0" fontId="43" fillId="7" borderId="20" xfId="0" applyFont="1" applyFill="1" applyBorder="1" applyAlignment="1">
      <alignment horizontal="left" vertical="center"/>
    </xf>
    <xf numFmtId="0" fontId="43" fillId="7" borderId="9" xfId="0" applyFont="1" applyFill="1" applyBorder="1" applyAlignment="1">
      <alignment horizontal="left" vertical="center"/>
    </xf>
    <xf numFmtId="0" fontId="47" fillId="7" borderId="1" xfId="0" applyFont="1" applyFill="1" applyBorder="1" applyAlignment="1">
      <alignment horizontal="center" vertical="center"/>
    </xf>
    <xf numFmtId="186" fontId="43" fillId="7" borderId="9" xfId="0" applyNumberFormat="1" applyFont="1" applyFill="1" applyBorder="1" applyAlignment="1">
      <alignment horizontal="center" vertical="center" shrinkToFit="1"/>
    </xf>
    <xf numFmtId="186" fontId="43" fillId="6" borderId="1" xfId="0" applyNumberFormat="1" applyFont="1" applyFill="1" applyBorder="1" applyAlignment="1">
      <alignment horizontal="center" vertical="center" shrinkToFit="1"/>
    </xf>
    <xf numFmtId="0" fontId="43" fillId="6" borderId="1" xfId="0" applyFont="1" applyFill="1" applyBorder="1" applyAlignment="1">
      <alignment horizontal="center" vertical="center"/>
    </xf>
    <xf numFmtId="0" fontId="43" fillId="6" borderId="6" xfId="0" applyFont="1" applyFill="1" applyBorder="1" applyAlignment="1">
      <alignment horizontal="left" vertical="center"/>
    </xf>
    <xf numFmtId="0" fontId="43" fillId="6" borderId="20" xfId="0" applyFont="1" applyFill="1" applyBorder="1" applyAlignment="1">
      <alignment horizontal="left" vertical="center"/>
    </xf>
    <xf numFmtId="0" fontId="43" fillId="6" borderId="9" xfId="0" applyFont="1" applyFill="1" applyBorder="1" applyAlignment="1">
      <alignment horizontal="left" vertical="center"/>
    </xf>
    <xf numFmtId="0" fontId="47" fillId="6" borderId="1" xfId="0" applyFont="1" applyFill="1" applyBorder="1" applyAlignment="1">
      <alignment horizontal="center" vertical="center"/>
    </xf>
    <xf numFmtId="186" fontId="43" fillId="6" borderId="9" xfId="0" applyNumberFormat="1" applyFont="1" applyFill="1" applyBorder="1" applyAlignment="1">
      <alignment horizontal="center" vertical="center" shrinkToFit="1"/>
    </xf>
    <xf numFmtId="0" fontId="43" fillId="0" borderId="6" xfId="0" applyFont="1" applyFill="1" applyBorder="1" applyAlignment="1">
      <alignment horizontal="left" vertical="center"/>
    </xf>
    <xf numFmtId="0" fontId="43" fillId="0" borderId="20" xfId="0" applyFont="1" applyFill="1" applyBorder="1" applyAlignment="1">
      <alignment horizontal="left" vertical="center"/>
    </xf>
    <xf numFmtId="0" fontId="43" fillId="0" borderId="9" xfId="0" applyFont="1" applyFill="1" applyBorder="1" applyAlignment="1">
      <alignment horizontal="left" vertical="center"/>
    </xf>
    <xf numFmtId="58" fontId="47" fillId="0" borderId="1" xfId="0" applyNumberFormat="1" applyFont="1" applyFill="1" applyBorder="1" applyAlignment="1">
      <alignment horizontal="center" vertical="center"/>
    </xf>
    <xf numFmtId="14" fontId="48" fillId="0" borderId="1" xfId="0" applyNumberFormat="1" applyFont="1" applyFill="1" applyBorder="1" applyAlignment="1">
      <alignment horizontal="left" vertical="center"/>
    </xf>
    <xf numFmtId="0" fontId="45" fillId="0" borderId="1" xfId="0" applyFont="1" applyFill="1" applyBorder="1" applyAlignment="1">
      <alignment horizontal="center" vertical="center"/>
    </xf>
    <xf numFmtId="9" fontId="45" fillId="0" borderId="1" xfId="3" applyFont="1" applyBorder="1" applyAlignment="1">
      <alignment horizontal="center" vertical="center"/>
    </xf>
    <xf numFmtId="0" fontId="49" fillId="13" borderId="1" xfId="0" applyFont="1" applyFill="1" applyBorder="1" applyAlignment="1" applyProtection="1">
      <alignment horizontal="center" vertical="center" wrapText="1"/>
      <protection locked="0"/>
    </xf>
    <xf numFmtId="0" fontId="50" fillId="13" borderId="1" xfId="0" applyFont="1" applyFill="1" applyBorder="1" applyAlignment="1" applyProtection="1">
      <alignment horizontal="center" vertical="center" wrapText="1"/>
      <protection locked="0"/>
    </xf>
    <xf numFmtId="0" fontId="43" fillId="0" borderId="1" xfId="0" applyFont="1" applyFill="1" applyBorder="1" applyAlignment="1">
      <alignment horizontal="center" vertical="center" wrapText="1"/>
    </xf>
    <xf numFmtId="0" fontId="43" fillId="0" borderId="0" xfId="0" applyFont="1" applyFill="1" applyBorder="1" applyAlignment="1"/>
    <xf numFmtId="0" fontId="40" fillId="0" borderId="1" xfId="0" applyFont="1" applyFill="1" applyBorder="1" applyAlignment="1"/>
    <xf numFmtId="0" fontId="1" fillId="0" borderId="1" xfId="0" applyFont="1" applyFill="1" applyBorder="1" applyAlignment="1" applyProtection="1">
      <alignment horizontal="center" vertical="center"/>
      <protection locked="0"/>
    </xf>
    <xf numFmtId="0" fontId="1" fillId="0" borderId="1" xfId="0" applyFont="1" applyFill="1" applyBorder="1" applyProtection="1">
      <alignment vertical="center"/>
      <protection locked="0"/>
    </xf>
    <xf numFmtId="0" fontId="1" fillId="0" borderId="1" xfId="0" applyFont="1" applyFill="1" applyBorder="1" applyAlignment="1" applyProtection="1">
      <alignment horizontal="center" vertical="center" wrapText="1"/>
      <protection locked="0"/>
    </xf>
    <xf numFmtId="0" fontId="51" fillId="0" borderId="1" xfId="0" applyFont="1" applyFill="1" applyBorder="1" applyProtection="1">
      <alignment vertical="center"/>
      <protection locked="0"/>
    </xf>
    <xf numFmtId="0" fontId="0" fillId="0" borderId="1" xfId="0" applyBorder="1" applyProtection="1">
      <alignment vertical="center"/>
      <protection locked="0"/>
    </xf>
    <xf numFmtId="0" fontId="51" fillId="0" borderId="0" xfId="0" applyFont="1" applyFill="1" applyProtection="1">
      <alignment vertical="center"/>
      <protection locked="0"/>
    </xf>
    <xf numFmtId="0" fontId="0" fillId="0" borderId="1" xfId="0" applyFill="1" applyBorder="1" applyProtection="1">
      <alignment vertical="center"/>
      <protection locked="0"/>
    </xf>
    <xf numFmtId="0" fontId="0" fillId="0" borderId="0" xfId="0" applyBorder="1" applyProtection="1">
      <alignment vertical="center"/>
      <protection locked="0"/>
    </xf>
    <xf numFmtId="0" fontId="3" fillId="0" borderId="1" xfId="0" applyFont="1" applyFill="1" applyBorder="1" applyProtection="1">
      <alignment vertical="center"/>
      <protection locked="0"/>
    </xf>
    <xf numFmtId="0" fontId="0" fillId="0" borderId="0" xfId="0" applyProtection="1">
      <alignment vertical="center"/>
      <protection locked="0"/>
    </xf>
    <xf numFmtId="0" fontId="52" fillId="0" borderId="1" xfId="0" applyFont="1" applyFill="1" applyBorder="1" applyProtection="1">
      <alignment vertical="center"/>
      <protection locked="0"/>
    </xf>
    <xf numFmtId="0" fontId="52" fillId="0" borderId="0" xfId="0" applyFont="1" applyFill="1" applyProtection="1">
      <alignment vertical="center"/>
      <protection locked="0"/>
    </xf>
    <xf numFmtId="0" fontId="3" fillId="0" borderId="0" xfId="0" applyFont="1" applyFill="1" applyProtection="1">
      <alignment vertical="center"/>
      <protection locked="0"/>
    </xf>
    <xf numFmtId="0" fontId="3" fillId="0" borderId="0" xfId="0"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3" fillId="0" borderId="1" xfId="0" applyFont="1" applyBorder="1" applyProtection="1">
      <alignment vertical="center"/>
      <protection locked="0"/>
    </xf>
    <xf numFmtId="0" fontId="3" fillId="0" borderId="0" xfId="0" applyFont="1" applyFill="1" applyAlignment="1" applyProtection="1">
      <alignment horizontal="center" vertical="center"/>
      <protection locked="0"/>
    </xf>
    <xf numFmtId="0" fontId="53" fillId="0" borderId="0" xfId="0" applyFont="1" applyFill="1" applyBorder="1" applyProtection="1">
      <alignment vertical="center"/>
      <protection locked="0"/>
    </xf>
    <xf numFmtId="0" fontId="3" fillId="0" borderId="8" xfId="0" applyFont="1" applyFill="1" applyBorder="1" applyProtection="1">
      <alignment vertical="center"/>
      <protection locked="0"/>
    </xf>
    <xf numFmtId="0" fontId="3" fillId="0" borderId="7" xfId="0" applyFont="1" applyFill="1" applyBorder="1" applyProtection="1">
      <alignment vertical="center"/>
      <protection locked="0"/>
    </xf>
    <xf numFmtId="0" fontId="3" fillId="6" borderId="1" xfId="0" applyFont="1" applyFill="1" applyBorder="1" applyProtection="1">
      <alignment vertical="center"/>
      <protection locked="0"/>
    </xf>
    <xf numFmtId="0" fontId="29" fillId="0" borderId="0" xfId="0" applyFont="1" applyFill="1" applyBorder="1" applyProtection="1">
      <alignment vertical="center"/>
      <protection locked="0"/>
    </xf>
    <xf numFmtId="0" fontId="51" fillId="0" borderId="0" xfId="0" applyFont="1" applyFill="1" applyBorder="1" applyProtection="1">
      <alignment vertical="center"/>
      <protection locked="0"/>
    </xf>
    <xf numFmtId="0" fontId="0" fillId="0" borderId="0" xfId="0" applyFill="1" applyBorder="1" applyProtection="1">
      <alignment vertical="center"/>
      <protection locked="0"/>
    </xf>
    <xf numFmtId="0" fontId="1" fillId="0" borderId="0" xfId="0" applyFont="1" applyFill="1" applyBorder="1" applyAlignment="1" applyProtection="1">
      <alignment horizontal="center" vertical="center"/>
    </xf>
    <xf numFmtId="0" fontId="1" fillId="0" borderId="0"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protection locked="0"/>
    </xf>
    <xf numFmtId="183" fontId="1" fillId="0" borderId="0" xfId="0" applyNumberFormat="1" applyFont="1" applyFill="1" applyBorder="1" applyAlignment="1" applyProtection="1">
      <alignment horizontal="center" vertical="center"/>
      <protection locked="0"/>
    </xf>
    <xf numFmtId="182" fontId="1" fillId="0" borderId="0" xfId="0" applyNumberFormat="1" applyFont="1" applyFill="1" applyBorder="1" applyAlignment="1" applyProtection="1">
      <alignment horizontal="center" vertical="center" wrapText="1"/>
      <protection locked="0"/>
    </xf>
    <xf numFmtId="58" fontId="10" fillId="0" borderId="0" xfId="0" applyNumberFormat="1" applyFont="1" applyFill="1" applyBorder="1" applyAlignment="1" applyProtection="1">
      <alignment horizontal="center" vertical="center" wrapText="1" shrinkToFit="1"/>
      <protection locked="0"/>
    </xf>
    <xf numFmtId="0" fontId="1" fillId="0" borderId="0" xfId="0" applyNumberFormat="1" applyFont="1" applyFill="1" applyBorder="1" applyAlignment="1" applyProtection="1">
      <alignment horizontal="center" vertical="center" wrapText="1"/>
      <protection locked="0"/>
    </xf>
    <xf numFmtId="0" fontId="54" fillId="0" borderId="0" xfId="0" applyFont="1" applyFill="1" applyBorder="1" applyAlignment="1" applyProtection="1">
      <alignment horizontal="center" vertical="center" wrapText="1"/>
      <protection locked="0"/>
    </xf>
    <xf numFmtId="184" fontId="1" fillId="0" borderId="0" xfId="0" applyNumberFormat="1" applyFont="1" applyFill="1" applyBorder="1" applyAlignment="1" applyProtection="1">
      <alignment horizontal="center" vertical="center"/>
      <protection locked="0"/>
    </xf>
    <xf numFmtId="184" fontId="5" fillId="0" borderId="0" xfId="0" applyNumberFormat="1" applyFont="1" applyFill="1" applyBorder="1" applyAlignment="1" applyProtection="1">
      <alignment horizontal="center" vertical="center"/>
      <protection locked="0"/>
    </xf>
    <xf numFmtId="0" fontId="1" fillId="0" borderId="0" xfId="0" applyNumberFormat="1" applyFont="1" applyFill="1" applyBorder="1" applyAlignment="1" applyProtection="1">
      <alignment horizontal="center" vertical="center"/>
      <protection locked="0"/>
    </xf>
    <xf numFmtId="0" fontId="55" fillId="0" borderId="6" xfId="0" applyFont="1" applyFill="1" applyBorder="1" applyAlignment="1" applyProtection="1">
      <alignment horizontal="center" vertical="center"/>
    </xf>
    <xf numFmtId="0" fontId="55" fillId="0" borderId="20" xfId="0" applyFont="1" applyFill="1" applyBorder="1" applyAlignment="1" applyProtection="1">
      <alignment horizontal="center" vertical="center"/>
    </xf>
    <xf numFmtId="0" fontId="55" fillId="0" borderId="9" xfId="0" applyFont="1" applyFill="1" applyBorder="1" applyAlignment="1" applyProtection="1">
      <alignment horizontal="center" vertical="center"/>
    </xf>
    <xf numFmtId="0" fontId="55" fillId="0" borderId="1" xfId="0" applyFont="1" applyFill="1" applyBorder="1" applyAlignment="1" applyProtection="1">
      <alignment vertical="center"/>
      <protection locked="0"/>
    </xf>
    <xf numFmtId="0" fontId="55" fillId="0" borderId="1" xfId="0" applyFont="1" applyFill="1" applyBorder="1" applyAlignment="1" applyProtection="1">
      <alignment vertical="center" wrapText="1"/>
      <protection locked="0"/>
    </xf>
    <xf numFmtId="182" fontId="55" fillId="0" borderId="1" xfId="0" applyNumberFormat="1" applyFont="1" applyFill="1" applyBorder="1" applyAlignment="1" applyProtection="1">
      <alignment vertical="center" wrapText="1"/>
      <protection locked="0"/>
    </xf>
    <xf numFmtId="58" fontId="10" fillId="0" borderId="1" xfId="0" applyNumberFormat="1" applyFont="1" applyFill="1" applyBorder="1" applyAlignment="1" applyProtection="1">
      <alignment horizontal="center" vertical="center" wrapText="1" shrinkToFit="1"/>
      <protection locked="0"/>
    </xf>
    <xf numFmtId="0" fontId="55" fillId="0" borderId="1" xfId="0" applyNumberFormat="1" applyFont="1" applyFill="1" applyBorder="1" applyAlignment="1" applyProtection="1">
      <alignment vertical="center" wrapText="1"/>
      <protection locked="0"/>
    </xf>
    <xf numFmtId="0" fontId="55" fillId="0" borderId="1" xfId="0" applyFont="1" applyFill="1" applyBorder="1" applyAlignment="1" applyProtection="1">
      <alignment vertical="center"/>
    </xf>
    <xf numFmtId="0" fontId="56" fillId="0" borderId="1" xfId="0" applyFont="1" applyFill="1" applyBorder="1" applyAlignment="1" applyProtection="1">
      <alignment vertical="center" wrapText="1"/>
      <protection locked="0"/>
    </xf>
    <xf numFmtId="184" fontId="55" fillId="0" borderId="1" xfId="0" applyNumberFormat="1" applyFont="1" applyFill="1" applyBorder="1" applyAlignment="1" applyProtection="1">
      <alignment vertical="center"/>
      <protection locked="0"/>
    </xf>
    <xf numFmtId="0" fontId="55" fillId="0" borderId="1" xfId="0" applyNumberFormat="1" applyFont="1" applyFill="1" applyBorder="1" applyAlignment="1" applyProtection="1">
      <alignment vertical="center"/>
      <protection locked="0"/>
    </xf>
    <xf numFmtId="184" fontId="57" fillId="0" borderId="1" xfId="0" applyNumberFormat="1" applyFont="1" applyFill="1" applyBorder="1" applyAlignment="1" applyProtection="1">
      <alignment horizontal="center" vertical="center"/>
      <protection locked="0"/>
    </xf>
    <xf numFmtId="184" fontId="55" fillId="0" borderId="1" xfId="0" applyNumberFormat="1" applyFont="1" applyFill="1" applyBorder="1" applyAlignment="1" applyProtection="1">
      <alignment horizontal="center" vertical="center"/>
      <protection locked="0"/>
    </xf>
    <xf numFmtId="185" fontId="34" fillId="0" borderId="1" xfId="0" applyNumberFormat="1" applyFont="1" applyFill="1" applyBorder="1" applyAlignment="1" applyProtection="1">
      <alignment horizontal="center" vertical="center"/>
    </xf>
    <xf numFmtId="0" fontId="34" fillId="0" borderId="1" xfId="0" applyFont="1" applyFill="1" applyBorder="1" applyAlignment="1" applyProtection="1">
      <alignment horizontal="center" vertical="center" wrapText="1"/>
      <protection locked="0"/>
    </xf>
    <xf numFmtId="185" fontId="34" fillId="0" borderId="1" xfId="0" applyNumberFormat="1" applyFont="1" applyFill="1" applyBorder="1" applyAlignment="1" applyProtection="1">
      <alignment horizontal="center" vertical="center"/>
      <protection locked="0"/>
    </xf>
    <xf numFmtId="185" fontId="34" fillId="0" borderId="1" xfId="0" applyNumberFormat="1" applyFont="1" applyFill="1" applyBorder="1" applyAlignment="1" applyProtection="1">
      <alignment horizontal="center" vertical="center" wrapText="1"/>
      <protection locked="0"/>
    </xf>
    <xf numFmtId="0" fontId="5" fillId="0" borderId="1" xfId="0"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protection locked="0"/>
    </xf>
    <xf numFmtId="183" fontId="5" fillId="0" borderId="1" xfId="0" applyNumberFormat="1" applyFont="1" applyFill="1" applyBorder="1" applyAlignment="1" applyProtection="1">
      <alignment horizontal="center" vertical="center"/>
      <protection locked="0"/>
    </xf>
    <xf numFmtId="0" fontId="5" fillId="0" borderId="1" xfId="0" applyNumberFormat="1" applyFont="1" applyFill="1" applyBorder="1" applyAlignment="1" applyProtection="1">
      <alignment horizontal="center" vertical="center" wrapText="1"/>
      <protection locked="0"/>
    </xf>
    <xf numFmtId="182" fontId="5" fillId="0" borderId="1" xfId="0" applyNumberFormat="1" applyFont="1" applyFill="1" applyBorder="1" applyAlignment="1" applyProtection="1">
      <alignment horizontal="center" vertical="center" wrapText="1"/>
      <protection locked="0"/>
    </xf>
    <xf numFmtId="0" fontId="7" fillId="0" borderId="1" xfId="0" applyFont="1" applyFill="1" applyBorder="1" applyAlignment="1" applyProtection="1">
      <alignment vertical="center" wrapText="1"/>
      <protection locked="0"/>
    </xf>
    <xf numFmtId="0" fontId="7" fillId="0" borderId="1" xfId="0" applyFont="1" applyFill="1" applyBorder="1" applyAlignment="1" applyProtection="1">
      <alignment horizontal="center" vertical="center" wrapText="1"/>
      <protection locked="0"/>
    </xf>
    <xf numFmtId="184" fontId="7" fillId="0" borderId="1" xfId="0" applyNumberFormat="1" applyFont="1" applyFill="1" applyBorder="1" applyAlignment="1" applyProtection="1">
      <alignment horizontal="center" vertical="center"/>
      <protection locked="0"/>
    </xf>
    <xf numFmtId="0" fontId="4" fillId="0" borderId="1" xfId="0" applyNumberFormat="1"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wrapText="1"/>
      <protection locked="0"/>
    </xf>
    <xf numFmtId="184" fontId="58" fillId="0" borderId="1" xfId="0" applyNumberFormat="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shrinkToFit="1"/>
    </xf>
    <xf numFmtId="0" fontId="4" fillId="0" borderId="1" xfId="0" applyFont="1" applyFill="1" applyBorder="1" applyAlignment="1" applyProtection="1">
      <alignment horizontal="center" vertical="center" wrapText="1" shrinkToFit="1"/>
      <protection locked="0"/>
    </xf>
    <xf numFmtId="0" fontId="59" fillId="0" borderId="1" xfId="0" applyFont="1" applyFill="1" applyBorder="1" applyAlignment="1" applyProtection="1">
      <alignment horizontal="center" vertical="center" wrapText="1" shrinkToFit="1"/>
      <protection locked="0"/>
    </xf>
    <xf numFmtId="0" fontId="6" fillId="0" borderId="1" xfId="0" applyFont="1" applyFill="1" applyBorder="1" applyAlignment="1" applyProtection="1">
      <alignment horizontal="center" vertical="center" wrapText="1" shrinkToFit="1"/>
      <protection locked="0"/>
    </xf>
    <xf numFmtId="182" fontId="4" fillId="0" borderId="1" xfId="0" applyNumberFormat="1" applyFont="1" applyFill="1" applyBorder="1" applyAlignment="1" applyProtection="1">
      <alignment horizontal="center" vertical="center" wrapText="1" shrinkToFit="1"/>
      <protection locked="0"/>
    </xf>
    <xf numFmtId="0" fontId="60" fillId="0" borderId="1" xfId="0" applyFont="1" applyFill="1" applyBorder="1" applyAlignment="1" applyProtection="1">
      <alignment horizontal="center" vertical="center" wrapText="1" shrinkToFit="1"/>
      <protection locked="0"/>
    </xf>
    <xf numFmtId="0" fontId="7" fillId="0" borderId="1" xfId="0" applyNumberFormat="1" applyFont="1" applyFill="1" applyBorder="1" applyAlignment="1" applyProtection="1">
      <alignment horizontal="center" vertical="center" wrapText="1" shrinkToFit="1"/>
      <protection locked="0"/>
    </xf>
    <xf numFmtId="183" fontId="4" fillId="0" borderId="1" xfId="0" applyNumberFormat="1" applyFont="1" applyFill="1" applyBorder="1" applyAlignment="1" applyProtection="1">
      <alignment horizontal="center" vertical="center" wrapText="1" shrinkToFit="1"/>
      <protection locked="0"/>
    </xf>
    <xf numFmtId="0" fontId="4" fillId="0" borderId="1" xfId="0" applyNumberFormat="1" applyFont="1" applyFill="1" applyBorder="1" applyAlignment="1" applyProtection="1">
      <alignment horizontal="center" vertical="center" wrapText="1" shrinkToFit="1"/>
      <protection locked="0"/>
    </xf>
    <xf numFmtId="0" fontId="8" fillId="0" borderId="1" xfId="0" applyFont="1" applyFill="1" applyBorder="1" applyAlignment="1" applyProtection="1">
      <alignment horizontal="center" vertical="center" wrapText="1" shrinkToFit="1"/>
      <protection locked="0"/>
    </xf>
    <xf numFmtId="0" fontId="7" fillId="0" borderId="1" xfId="0" applyFont="1" applyFill="1" applyBorder="1" applyAlignment="1" applyProtection="1">
      <alignment horizontal="center" vertical="center" wrapText="1" shrinkToFit="1"/>
      <protection locked="0"/>
    </xf>
    <xf numFmtId="184" fontId="7" fillId="0" borderId="1" xfId="0" applyNumberFormat="1" applyFont="1" applyFill="1" applyBorder="1" applyAlignment="1" applyProtection="1">
      <alignment horizontal="center" vertical="center" wrapText="1" shrinkToFit="1"/>
      <protection locked="0"/>
    </xf>
    <xf numFmtId="0" fontId="10" fillId="0" borderId="1" xfId="0" applyFont="1" applyFill="1" applyBorder="1" applyAlignment="1" applyProtection="1">
      <alignment horizontal="center" vertical="center" wrapText="1"/>
      <protection locked="0"/>
    </xf>
    <xf numFmtId="185" fontId="61" fillId="0" borderId="1" xfId="0" applyNumberFormat="1"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protection locked="0"/>
    </xf>
    <xf numFmtId="0" fontId="62" fillId="0" borderId="1" xfId="0" applyFont="1" applyFill="1" applyBorder="1" applyAlignment="1" applyProtection="1">
      <alignment horizontal="center" vertical="center" wrapText="1" shrinkToFit="1"/>
      <protection locked="0"/>
    </xf>
    <xf numFmtId="0" fontId="18" fillId="0" borderId="1" xfId="0" applyNumberFormat="1" applyFont="1" applyFill="1" applyBorder="1" applyAlignment="1" applyProtection="1">
      <alignment horizontal="center" vertical="center" shrinkToFit="1"/>
      <protection locked="0"/>
    </xf>
    <xf numFmtId="49" fontId="62" fillId="0" borderId="1" xfId="0" applyNumberFormat="1" applyFont="1" applyFill="1" applyBorder="1" applyAlignment="1" applyProtection="1">
      <alignment horizontal="center" vertical="center" wrapText="1"/>
      <protection locked="0"/>
    </xf>
    <xf numFmtId="0" fontId="18" fillId="0" borderId="1" xfId="0" applyNumberFormat="1" applyFont="1" applyFill="1" applyBorder="1" applyAlignment="1" applyProtection="1">
      <alignment horizontal="center" vertical="center" wrapText="1" shrinkToFit="1"/>
      <protection locked="0"/>
    </xf>
    <xf numFmtId="0" fontId="18" fillId="0" borderId="1" xfId="0" applyFont="1" applyFill="1" applyBorder="1" applyAlignment="1" applyProtection="1">
      <alignment horizontal="center" vertical="center" wrapText="1" shrinkToFit="1"/>
      <protection locked="0"/>
    </xf>
    <xf numFmtId="0" fontId="62" fillId="0" borderId="1" xfId="0" applyFont="1" applyFill="1" applyBorder="1" applyAlignment="1" applyProtection="1">
      <alignment horizontal="center" vertical="center" wrapText="1"/>
      <protection locked="0"/>
    </xf>
    <xf numFmtId="0" fontId="18" fillId="0" borderId="1" xfId="0" applyFont="1" applyFill="1" applyBorder="1" applyAlignment="1" applyProtection="1">
      <alignment horizontal="center" vertical="center"/>
      <protection locked="0"/>
    </xf>
    <xf numFmtId="186" fontId="62" fillId="0" borderId="1" xfId="0" applyNumberFormat="1" applyFont="1" applyFill="1" applyBorder="1" applyAlignment="1" applyProtection="1">
      <alignment horizontal="center" vertical="center" wrapText="1" shrinkToFit="1"/>
      <protection locked="0"/>
    </xf>
    <xf numFmtId="182" fontId="62" fillId="0" borderId="1" xfId="0" applyNumberFormat="1" applyFont="1" applyFill="1" applyBorder="1" applyAlignment="1" applyProtection="1">
      <alignment horizontal="center" vertical="center" wrapText="1"/>
      <protection locked="0"/>
    </xf>
    <xf numFmtId="58" fontId="62" fillId="0" borderId="1" xfId="0" applyNumberFormat="1" applyFont="1" applyFill="1" applyBorder="1" applyAlignment="1" applyProtection="1">
      <alignment horizontal="center" vertical="center" wrapText="1" shrinkToFit="1"/>
      <protection locked="0"/>
    </xf>
    <xf numFmtId="187" fontId="62" fillId="0" borderId="1" xfId="0" applyNumberFormat="1" applyFont="1" applyFill="1" applyBorder="1" applyAlignment="1" applyProtection="1">
      <alignment horizontal="center" vertical="center" wrapText="1"/>
      <protection locked="0"/>
    </xf>
    <xf numFmtId="0" fontId="62" fillId="0" borderId="1" xfId="0" applyNumberFormat="1" applyFont="1" applyFill="1" applyBorder="1" applyAlignment="1" applyProtection="1">
      <alignment horizontal="center" vertical="center" wrapText="1"/>
      <protection locked="0"/>
    </xf>
    <xf numFmtId="188" fontId="18" fillId="6" borderId="1" xfId="0" applyNumberFormat="1" applyFont="1" applyFill="1" applyBorder="1" applyAlignment="1" applyProtection="1">
      <alignment horizontal="center" vertical="center"/>
      <protection locked="0"/>
    </xf>
    <xf numFmtId="188" fontId="18" fillId="0" borderId="1" xfId="0" applyNumberFormat="1" applyFont="1" applyFill="1" applyBorder="1" applyAlignment="1" applyProtection="1">
      <alignment horizontal="center" vertical="center"/>
      <protection locked="0"/>
    </xf>
    <xf numFmtId="0" fontId="63" fillId="0" borderId="1" xfId="0" applyFont="1" applyFill="1" applyBorder="1" applyAlignment="1" applyProtection="1">
      <alignment horizontal="center" vertical="center"/>
      <protection locked="0"/>
    </xf>
    <xf numFmtId="0" fontId="18" fillId="0" borderId="1" xfId="0" applyNumberFormat="1" applyFont="1" applyFill="1" applyBorder="1" applyAlignment="1" applyProtection="1">
      <alignment horizontal="center" vertical="center"/>
      <protection locked="0"/>
    </xf>
    <xf numFmtId="0" fontId="64" fillId="0" borderId="1" xfId="0" applyFont="1" applyFill="1" applyBorder="1" applyAlignment="1" applyProtection="1">
      <alignment horizontal="center" vertical="center" wrapText="1" shrinkToFit="1"/>
      <protection locked="0"/>
    </xf>
    <xf numFmtId="184" fontId="18" fillId="0" borderId="1" xfId="0" applyNumberFormat="1" applyFont="1" applyFill="1" applyBorder="1" applyAlignment="1" applyProtection="1">
      <alignment horizontal="center" vertical="center" wrapText="1" shrinkToFit="1"/>
      <protection locked="0"/>
    </xf>
    <xf numFmtId="184" fontId="64" fillId="0" borderId="1" xfId="0" applyNumberFormat="1" applyFont="1" applyFill="1" applyBorder="1" applyAlignment="1" applyProtection="1">
      <alignment horizontal="center" vertical="center" wrapText="1" shrinkToFit="1"/>
      <protection locked="0"/>
    </xf>
    <xf numFmtId="184" fontId="62" fillId="0" borderId="1" xfId="0" applyNumberFormat="1" applyFont="1" applyFill="1" applyBorder="1" applyAlignment="1" applyProtection="1">
      <alignment horizontal="center" vertical="center" wrapText="1" shrinkToFit="1"/>
      <protection locked="0"/>
    </xf>
    <xf numFmtId="184" fontId="18" fillId="0" borderId="1" xfId="0" applyNumberFormat="1" applyFont="1" applyFill="1" applyBorder="1" applyAlignment="1" applyProtection="1">
      <alignment horizontal="center" vertical="center"/>
      <protection locked="0"/>
    </xf>
    <xf numFmtId="0" fontId="18" fillId="6" borderId="1" xfId="0" applyFont="1" applyFill="1" applyBorder="1" applyAlignment="1" applyProtection="1">
      <alignment horizontal="center" vertical="center"/>
      <protection locked="0"/>
    </xf>
    <xf numFmtId="186" fontId="62" fillId="7" borderId="1" xfId="0" applyNumberFormat="1" applyFont="1" applyFill="1" applyBorder="1" applyAlignment="1" applyProtection="1">
      <alignment horizontal="center" vertical="center" wrapText="1" shrinkToFit="1"/>
      <protection locked="0"/>
    </xf>
    <xf numFmtId="0" fontId="62" fillId="3" borderId="1" xfId="0"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protection locked="0"/>
    </xf>
    <xf numFmtId="0" fontId="10" fillId="3" borderId="1" xfId="0" applyFont="1" applyFill="1" applyBorder="1" applyAlignment="1" applyProtection="1">
      <alignment horizontal="center" vertical="center" wrapText="1"/>
      <protection locked="0"/>
    </xf>
    <xf numFmtId="0" fontId="17" fillId="3" borderId="1" xfId="0" applyFont="1" applyFill="1" applyBorder="1" applyAlignment="1" applyProtection="1">
      <alignment horizontal="center" vertical="center" wrapText="1"/>
      <protection locked="0"/>
    </xf>
    <xf numFmtId="0" fontId="18" fillId="6" borderId="1" xfId="0" applyNumberFormat="1" applyFont="1" applyFill="1" applyBorder="1" applyAlignment="1" applyProtection="1">
      <alignment horizontal="center" vertical="center"/>
      <protection locked="0"/>
    </xf>
    <xf numFmtId="0" fontId="62" fillId="6" borderId="1" xfId="0" applyFont="1" applyFill="1" applyBorder="1" applyAlignment="1" applyProtection="1">
      <alignment horizontal="center" vertical="center" wrapText="1"/>
      <protection locked="0"/>
    </xf>
    <xf numFmtId="58" fontId="62" fillId="7" borderId="1" xfId="0" applyNumberFormat="1" applyFont="1" applyFill="1" applyBorder="1" applyAlignment="1" applyProtection="1">
      <alignment horizontal="center" vertical="center" wrapText="1" shrinkToFit="1"/>
      <protection locked="0"/>
    </xf>
    <xf numFmtId="0" fontId="1" fillId="6" borderId="1" xfId="0" applyNumberFormat="1" applyFont="1" applyFill="1" applyBorder="1" applyAlignment="1" applyProtection="1">
      <alignment horizontal="center" vertical="center"/>
      <protection locked="0"/>
    </xf>
    <xf numFmtId="0" fontId="10" fillId="6" borderId="1" xfId="0" applyFont="1" applyFill="1" applyBorder="1" applyAlignment="1" applyProtection="1">
      <alignment horizontal="center" vertical="center" wrapText="1"/>
      <protection locked="0"/>
    </xf>
    <xf numFmtId="0" fontId="25" fillId="0" borderId="1" xfId="0" applyFont="1" applyFill="1" applyBorder="1" applyAlignment="1" applyProtection="1">
      <alignment horizontal="center" vertical="center"/>
      <protection locked="0"/>
    </xf>
    <xf numFmtId="188" fontId="18" fillId="3" borderId="1" xfId="0" applyNumberFormat="1" applyFont="1" applyFill="1" applyBorder="1" applyAlignment="1" applyProtection="1">
      <alignment horizontal="center" vertical="center"/>
      <protection locked="0"/>
    </xf>
    <xf numFmtId="0" fontId="62" fillId="6" borderId="1"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shrinkToFit="1"/>
      <protection locked="0"/>
    </xf>
    <xf numFmtId="0" fontId="1" fillId="3" borderId="1" xfId="0" applyNumberFormat="1" applyFont="1" applyFill="1" applyBorder="1" applyAlignment="1" applyProtection="1">
      <alignment horizontal="center" vertical="center"/>
      <protection locked="0"/>
    </xf>
    <xf numFmtId="185" fontId="19" fillId="0" borderId="1" xfId="0" applyNumberFormat="1" applyFont="1" applyFill="1" applyBorder="1" applyAlignment="1" applyProtection="1">
      <alignment horizontal="center" vertical="center"/>
    </xf>
    <xf numFmtId="0" fontId="20" fillId="0" borderId="1" xfId="0" applyFont="1" applyFill="1" applyBorder="1" applyAlignment="1" applyProtection="1">
      <alignment horizontal="center" vertical="center" wrapText="1"/>
      <protection locked="0"/>
    </xf>
    <xf numFmtId="0" fontId="21" fillId="0" borderId="1" xfId="0" applyFont="1" applyFill="1" applyBorder="1" applyAlignment="1" applyProtection="1">
      <alignment horizontal="center" vertical="center" wrapText="1" shrinkToFit="1"/>
      <protection locked="0"/>
    </xf>
    <xf numFmtId="0" fontId="20" fillId="0" borderId="1" xfId="0" applyNumberFormat="1" applyFont="1" applyFill="1" applyBorder="1" applyAlignment="1" applyProtection="1">
      <alignment horizontal="center" vertical="center" shrinkToFit="1"/>
      <protection locked="0"/>
    </xf>
    <xf numFmtId="0" fontId="21" fillId="0" borderId="1" xfId="0" applyNumberFormat="1"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shrinkToFit="1"/>
      <protection locked="0"/>
    </xf>
    <xf numFmtId="0" fontId="21" fillId="0" borderId="1" xfId="0"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protection locked="0"/>
    </xf>
    <xf numFmtId="186" fontId="21" fillId="0" borderId="1" xfId="0" applyNumberFormat="1" applyFont="1" applyFill="1" applyBorder="1" applyAlignment="1" applyProtection="1">
      <alignment horizontal="center" vertical="center" wrapText="1" shrinkToFit="1"/>
      <protection locked="0"/>
    </xf>
    <xf numFmtId="182" fontId="21" fillId="0" borderId="1" xfId="0" applyNumberFormat="1" applyFont="1" applyFill="1" applyBorder="1" applyAlignment="1" applyProtection="1">
      <alignment horizontal="center" vertical="center" wrapText="1"/>
      <protection locked="0"/>
    </xf>
    <xf numFmtId="58" fontId="21" fillId="0" borderId="1" xfId="0" applyNumberFormat="1" applyFont="1" applyFill="1" applyBorder="1" applyAlignment="1" applyProtection="1">
      <alignment horizontal="center" vertical="center" wrapText="1" shrinkToFit="1"/>
      <protection locked="0"/>
    </xf>
    <xf numFmtId="187" fontId="21" fillId="0" borderId="1" xfId="0" applyNumberFormat="1" applyFont="1" applyFill="1" applyBorder="1" applyAlignment="1" applyProtection="1">
      <alignment horizontal="center" vertical="center" wrapText="1"/>
      <protection locked="0"/>
    </xf>
    <xf numFmtId="188" fontId="20" fillId="0" borderId="1" xfId="0" applyNumberFormat="1" applyFont="1" applyFill="1" applyBorder="1" applyAlignment="1" applyProtection="1">
      <alignment horizontal="center" vertical="center"/>
      <protection locked="0"/>
    </xf>
    <xf numFmtId="0" fontId="22" fillId="0" borderId="1" xfId="0" applyFont="1" applyFill="1" applyBorder="1" applyAlignment="1" applyProtection="1">
      <alignment horizontal="center" vertical="center"/>
      <protection locked="0"/>
    </xf>
    <xf numFmtId="0" fontId="20" fillId="0" borderId="1" xfId="0" applyNumberFormat="1" applyFont="1" applyFill="1" applyBorder="1" applyAlignment="1" applyProtection="1">
      <alignment horizontal="center" vertical="center"/>
      <protection locked="0"/>
    </xf>
    <xf numFmtId="0" fontId="20" fillId="3" borderId="1" xfId="0" applyNumberFormat="1" applyFont="1" applyFill="1" applyBorder="1" applyAlignment="1" applyProtection="1">
      <alignment horizontal="center" vertical="center"/>
      <protection locked="0"/>
    </xf>
    <xf numFmtId="0" fontId="23" fillId="0" borderId="1" xfId="0" applyFont="1" applyFill="1" applyBorder="1" applyAlignment="1" applyProtection="1">
      <alignment horizontal="center" vertical="center" wrapText="1" shrinkToFit="1"/>
      <protection locked="0"/>
    </xf>
    <xf numFmtId="184" fontId="20" fillId="0" borderId="1" xfId="0" applyNumberFormat="1" applyFont="1" applyFill="1" applyBorder="1" applyAlignment="1" applyProtection="1">
      <alignment horizontal="center" vertical="center" wrapText="1" shrinkToFit="1"/>
      <protection locked="0"/>
    </xf>
    <xf numFmtId="184" fontId="21" fillId="0" borderId="1" xfId="0" applyNumberFormat="1" applyFont="1" applyFill="1" applyBorder="1" applyAlignment="1" applyProtection="1">
      <alignment horizontal="center" vertical="center" wrapText="1" shrinkToFit="1"/>
      <protection locked="0"/>
    </xf>
    <xf numFmtId="184" fontId="20" fillId="0" borderId="1" xfId="0" applyNumberFormat="1" applyFont="1" applyFill="1" applyBorder="1" applyAlignment="1" applyProtection="1">
      <alignment horizontal="center" vertical="center"/>
      <protection locked="0"/>
    </xf>
    <xf numFmtId="0" fontId="21" fillId="3" borderId="1" xfId="0" applyFont="1" applyFill="1" applyBorder="1" applyAlignment="1" applyProtection="1">
      <alignment horizontal="center" vertical="center" wrapText="1"/>
      <protection locked="0"/>
    </xf>
    <xf numFmtId="0" fontId="20" fillId="6" borderId="1" xfId="0" applyNumberFormat="1" applyFont="1" applyFill="1" applyBorder="1" applyAlignment="1" applyProtection="1">
      <alignment horizontal="center" vertical="center"/>
      <protection locked="0"/>
    </xf>
    <xf numFmtId="0" fontId="21" fillId="6" borderId="1" xfId="0" applyFont="1" applyFill="1" applyBorder="1" applyAlignment="1" applyProtection="1">
      <alignment horizontal="center" vertical="center" wrapText="1"/>
      <protection locked="0"/>
    </xf>
    <xf numFmtId="49" fontId="21" fillId="0" borderId="1" xfId="0" applyNumberFormat="1" applyFont="1" applyFill="1" applyBorder="1" applyAlignment="1" applyProtection="1">
      <alignment horizontal="center" vertical="center" wrapText="1"/>
      <protection locked="0"/>
    </xf>
    <xf numFmtId="0" fontId="20" fillId="0" borderId="1" xfId="0" applyNumberFormat="1" applyFont="1" applyFill="1" applyBorder="1" applyAlignment="1" applyProtection="1">
      <alignment horizontal="center" vertical="center" wrapText="1" shrinkToFit="1"/>
      <protection locked="0"/>
    </xf>
    <xf numFmtId="0" fontId="21" fillId="6" borderId="1" xfId="0" applyNumberFormat="1" applyFont="1" applyFill="1" applyBorder="1" applyAlignment="1" applyProtection="1">
      <alignment horizontal="center" vertical="center" wrapText="1"/>
      <protection locked="0"/>
    </xf>
    <xf numFmtId="186" fontId="21" fillId="6" borderId="1" xfId="0" applyNumberFormat="1" applyFont="1" applyFill="1" applyBorder="1" applyAlignment="1" applyProtection="1">
      <alignment horizontal="center" vertical="center" wrapText="1" shrinkToFit="1"/>
      <protection locked="0"/>
    </xf>
    <xf numFmtId="0" fontId="20" fillId="6" borderId="1" xfId="0" applyFont="1" applyFill="1" applyBorder="1" applyAlignment="1" applyProtection="1">
      <alignment horizontal="center" vertical="center"/>
      <protection locked="0"/>
    </xf>
    <xf numFmtId="0" fontId="25" fillId="6" borderId="1" xfId="0" applyNumberFormat="1" applyFont="1" applyFill="1" applyBorder="1" applyAlignment="1" applyProtection="1">
      <alignment horizontal="center" vertical="center"/>
      <protection locked="0"/>
    </xf>
    <xf numFmtId="0" fontId="27" fillId="6" borderId="1" xfId="0" applyFont="1" applyFill="1" applyBorder="1" applyAlignment="1" applyProtection="1">
      <alignment horizontal="center" vertical="center" wrapText="1"/>
      <protection locked="0"/>
    </xf>
    <xf numFmtId="182" fontId="21" fillId="0" borderId="0" xfId="0" applyNumberFormat="1" applyFont="1" applyFill="1" applyBorder="1" applyAlignment="1" applyProtection="1">
      <alignment horizontal="center" vertical="center" wrapText="1"/>
      <protection locked="0"/>
    </xf>
    <xf numFmtId="58" fontId="21" fillId="6" borderId="1" xfId="0" applyNumberFormat="1" applyFont="1" applyFill="1" applyBorder="1" applyAlignment="1" applyProtection="1">
      <alignment horizontal="center" vertical="center" wrapText="1" shrinkToFit="1"/>
      <protection locked="0"/>
    </xf>
    <xf numFmtId="0" fontId="20" fillId="3" borderId="1" xfId="0" applyNumberFormat="1" applyFont="1" applyFill="1" applyBorder="1" applyAlignment="1" applyProtection="1">
      <alignment horizontal="center" vertical="center" wrapText="1" shrinkToFit="1"/>
      <protection locked="0"/>
    </xf>
    <xf numFmtId="0" fontId="20" fillId="3" borderId="1" xfId="0" applyFont="1" applyFill="1" applyBorder="1" applyAlignment="1" applyProtection="1">
      <alignment horizontal="center" vertical="center" wrapText="1" shrinkToFit="1"/>
      <protection locked="0"/>
    </xf>
    <xf numFmtId="0" fontId="20" fillId="3" borderId="1" xfId="0" applyFont="1" applyFill="1" applyBorder="1" applyAlignment="1" applyProtection="1">
      <alignment horizontal="center" vertical="center"/>
      <protection locked="0"/>
    </xf>
    <xf numFmtId="186" fontId="21" fillId="3" borderId="1" xfId="0" applyNumberFormat="1" applyFont="1" applyFill="1" applyBorder="1" applyAlignment="1" applyProtection="1">
      <alignment horizontal="center" vertical="center" wrapText="1" shrinkToFit="1"/>
      <protection locked="0"/>
    </xf>
    <xf numFmtId="0" fontId="21" fillId="3" borderId="1" xfId="0" applyNumberFormat="1" applyFont="1" applyFill="1" applyBorder="1" applyAlignment="1" applyProtection="1">
      <alignment horizontal="center" vertical="center" wrapText="1"/>
      <protection locked="0"/>
    </xf>
    <xf numFmtId="49" fontId="21" fillId="0" borderId="0" xfId="0" applyNumberFormat="1" applyFont="1" applyFill="1" applyBorder="1" applyAlignment="1" applyProtection="1">
      <alignment horizontal="center" vertical="center" wrapText="1"/>
      <protection locked="0"/>
    </xf>
    <xf numFmtId="0" fontId="22" fillId="6" borderId="1" xfId="0" applyFont="1" applyFill="1" applyBorder="1" applyAlignment="1" applyProtection="1">
      <alignment horizontal="center" vertical="center"/>
      <protection locked="0"/>
    </xf>
    <xf numFmtId="188" fontId="20" fillId="6" borderId="1" xfId="0" applyNumberFormat="1" applyFont="1" applyFill="1" applyBorder="1" applyAlignment="1" applyProtection="1">
      <alignment horizontal="center" vertical="center"/>
      <protection locked="0"/>
    </xf>
    <xf numFmtId="0" fontId="25" fillId="3" borderId="1" xfId="0" applyNumberFormat="1" applyFont="1" applyFill="1" applyBorder="1" applyAlignment="1" applyProtection="1">
      <alignment horizontal="center" vertical="center"/>
      <protection locked="0"/>
    </xf>
    <xf numFmtId="184" fontId="20" fillId="3" borderId="1" xfId="0" applyNumberFormat="1" applyFont="1" applyFill="1" applyBorder="1" applyAlignment="1" applyProtection="1">
      <alignment horizontal="center" vertical="center"/>
      <protection locked="0"/>
    </xf>
    <xf numFmtId="0" fontId="27" fillId="3" borderId="1" xfId="0" applyFont="1" applyFill="1" applyBorder="1" applyAlignment="1" applyProtection="1">
      <alignment horizontal="center" vertical="center" wrapText="1"/>
      <protection locked="0"/>
    </xf>
    <xf numFmtId="185" fontId="65" fillId="0" borderId="1" xfId="0" applyNumberFormat="1" applyFont="1" applyFill="1" applyBorder="1" applyAlignment="1" applyProtection="1">
      <alignment horizontal="center" vertical="center"/>
    </xf>
    <xf numFmtId="0" fontId="66" fillId="0" borderId="1" xfId="0" applyFont="1" applyFill="1" applyBorder="1" applyAlignment="1" applyProtection="1">
      <alignment horizontal="center" vertical="center" wrapText="1"/>
      <protection locked="0"/>
    </xf>
    <xf numFmtId="0" fontId="67" fillId="0" borderId="1" xfId="0" applyFont="1" applyFill="1" applyBorder="1" applyAlignment="1" applyProtection="1">
      <alignment horizontal="center" vertical="center" wrapText="1" shrinkToFit="1"/>
      <protection locked="0"/>
    </xf>
    <xf numFmtId="0" fontId="66" fillId="0" borderId="1" xfId="0" applyNumberFormat="1" applyFont="1" applyFill="1" applyBorder="1" applyAlignment="1" applyProtection="1">
      <alignment horizontal="center" vertical="center" shrinkToFit="1"/>
      <protection locked="0"/>
    </xf>
    <xf numFmtId="49" fontId="67" fillId="0" borderId="1" xfId="0" applyNumberFormat="1" applyFont="1" applyFill="1" applyBorder="1" applyAlignment="1" applyProtection="1">
      <alignment horizontal="center" vertical="center" wrapText="1"/>
      <protection locked="0"/>
    </xf>
    <xf numFmtId="0" fontId="66" fillId="0" borderId="1" xfId="0" applyFont="1" applyFill="1" applyBorder="1" applyAlignment="1" applyProtection="1">
      <alignment horizontal="center" vertical="center" wrapText="1" shrinkToFit="1"/>
      <protection locked="0"/>
    </xf>
    <xf numFmtId="0" fontId="67" fillId="0" borderId="1" xfId="0" applyFont="1" applyFill="1" applyBorder="1" applyAlignment="1" applyProtection="1">
      <alignment horizontal="center" vertical="center" wrapText="1"/>
      <protection locked="0"/>
    </xf>
    <xf numFmtId="0" fontId="66" fillId="0" borderId="1" xfId="0" applyFont="1" applyFill="1" applyBorder="1" applyAlignment="1" applyProtection="1">
      <alignment horizontal="center" vertical="center"/>
      <protection locked="0"/>
    </xf>
    <xf numFmtId="186" fontId="67" fillId="0" borderId="1" xfId="0" applyNumberFormat="1" applyFont="1" applyFill="1" applyBorder="1" applyAlignment="1" applyProtection="1">
      <alignment horizontal="center" vertical="center" wrapText="1" shrinkToFit="1"/>
      <protection locked="0"/>
    </xf>
    <xf numFmtId="182" fontId="67" fillId="0" borderId="1" xfId="0" applyNumberFormat="1" applyFont="1" applyFill="1" applyBorder="1" applyAlignment="1" applyProtection="1">
      <alignment horizontal="center" vertical="center" wrapText="1"/>
      <protection locked="0"/>
    </xf>
    <xf numFmtId="58" fontId="67" fillId="0" borderId="1" xfId="0" applyNumberFormat="1" applyFont="1" applyFill="1" applyBorder="1" applyAlignment="1" applyProtection="1">
      <alignment horizontal="center" vertical="center" wrapText="1" shrinkToFit="1"/>
      <protection locked="0"/>
    </xf>
    <xf numFmtId="187" fontId="67" fillId="0" borderId="1" xfId="0" applyNumberFormat="1" applyFont="1" applyFill="1" applyBorder="1" applyAlignment="1" applyProtection="1">
      <alignment horizontal="center" vertical="center" wrapText="1"/>
      <protection locked="0"/>
    </xf>
    <xf numFmtId="0" fontId="67" fillId="6" borderId="1" xfId="0" applyNumberFormat="1" applyFont="1" applyFill="1" applyBorder="1" applyAlignment="1" applyProtection="1">
      <alignment horizontal="center" vertical="center" wrapText="1"/>
      <protection locked="0"/>
    </xf>
    <xf numFmtId="188" fontId="66" fillId="0" borderId="1" xfId="0" applyNumberFormat="1" applyFont="1" applyFill="1" applyBorder="1" applyAlignment="1" applyProtection="1">
      <alignment horizontal="center" vertical="center"/>
      <protection locked="0"/>
    </xf>
    <xf numFmtId="0" fontId="66" fillId="14" borderId="1" xfId="0" applyFont="1" applyFill="1" applyBorder="1" applyAlignment="1" applyProtection="1">
      <alignment horizontal="center" vertical="center" wrapText="1" shrinkToFit="1"/>
      <protection locked="0"/>
    </xf>
    <xf numFmtId="0" fontId="68" fillId="6" borderId="1" xfId="0" applyFont="1" applyFill="1" applyBorder="1" applyAlignment="1" applyProtection="1">
      <alignment horizontal="center" vertical="center"/>
      <protection locked="0"/>
    </xf>
    <xf numFmtId="0" fontId="66" fillId="0" borderId="1" xfId="0" applyNumberFormat="1" applyFont="1" applyFill="1" applyBorder="1" applyAlignment="1" applyProtection="1">
      <alignment horizontal="center" vertical="center"/>
      <protection locked="0"/>
    </xf>
    <xf numFmtId="0" fontId="69" fillId="0" borderId="1" xfId="0" applyFont="1" applyFill="1" applyBorder="1" applyAlignment="1" applyProtection="1">
      <alignment horizontal="center" vertical="center" wrapText="1" shrinkToFit="1"/>
      <protection locked="0"/>
    </xf>
    <xf numFmtId="184" fontId="66" fillId="0" borderId="1" xfId="0" applyNumberFormat="1" applyFont="1" applyFill="1" applyBorder="1" applyAlignment="1" applyProtection="1">
      <alignment horizontal="center" vertical="center" wrapText="1" shrinkToFit="1"/>
      <protection locked="0"/>
    </xf>
    <xf numFmtId="184" fontId="69" fillId="0" borderId="1" xfId="0" applyNumberFormat="1" applyFont="1" applyFill="1" applyBorder="1" applyAlignment="1" applyProtection="1">
      <alignment horizontal="center" vertical="center" wrapText="1" shrinkToFit="1"/>
      <protection locked="0"/>
    </xf>
    <xf numFmtId="184" fontId="67" fillId="0" borderId="1" xfId="0" applyNumberFormat="1" applyFont="1" applyFill="1" applyBorder="1" applyAlignment="1" applyProtection="1">
      <alignment horizontal="center" vertical="center" wrapText="1" shrinkToFit="1"/>
      <protection locked="0"/>
    </xf>
    <xf numFmtId="184" fontId="66" fillId="0" borderId="1" xfId="0" applyNumberFormat="1" applyFont="1" applyFill="1" applyBorder="1" applyAlignment="1" applyProtection="1">
      <alignment horizontal="center" vertical="center"/>
      <protection locked="0"/>
    </xf>
    <xf numFmtId="0" fontId="66" fillId="0" borderId="1" xfId="0" applyNumberFormat="1" applyFont="1" applyFill="1" applyBorder="1" applyAlignment="1" applyProtection="1">
      <alignment horizontal="center" vertical="center" wrapText="1" shrinkToFit="1"/>
      <protection locked="0"/>
    </xf>
    <xf numFmtId="0" fontId="67" fillId="0" borderId="1" xfId="0" applyNumberFormat="1" applyFont="1" applyFill="1" applyBorder="1" applyAlignment="1" applyProtection="1">
      <alignment horizontal="center" vertical="center" wrapText="1"/>
      <protection locked="0"/>
    </xf>
    <xf numFmtId="0" fontId="68" fillId="0" borderId="1" xfId="0" applyFont="1" applyFill="1" applyBorder="1" applyAlignment="1" applyProtection="1">
      <alignment horizontal="center" vertical="center"/>
      <protection locked="0"/>
    </xf>
    <xf numFmtId="0" fontId="5" fillId="6" borderId="1" xfId="0" applyFont="1" applyFill="1" applyBorder="1" applyAlignment="1" applyProtection="1">
      <alignment horizontal="center" vertical="center" wrapText="1" shrinkToFit="1"/>
      <protection locked="0"/>
    </xf>
    <xf numFmtId="184" fontId="1" fillId="0" borderId="1" xfId="0" applyNumberFormat="1" applyFont="1" applyFill="1" applyBorder="1" applyAlignment="1" applyProtection="1">
      <alignment horizontal="center" vertical="center" wrapText="1" shrinkToFit="1"/>
      <protection locked="0"/>
    </xf>
    <xf numFmtId="0" fontId="0" fillId="6" borderId="1" xfId="0" applyFont="1" applyFill="1" applyBorder="1" applyProtection="1">
      <alignment vertical="center"/>
      <protection locked="0"/>
    </xf>
    <xf numFmtId="0" fontId="5" fillId="3" borderId="1" xfId="0" applyFont="1" applyFill="1" applyBorder="1" applyAlignment="1" applyProtection="1">
      <alignment horizontal="center" vertical="center" wrapText="1" shrinkToFit="1"/>
      <protection locked="0"/>
    </xf>
    <xf numFmtId="0" fontId="0" fillId="3" borderId="1" xfId="0" applyFont="1" applyFill="1" applyBorder="1" applyProtection="1">
      <alignment vertical="center"/>
      <protection locked="0"/>
    </xf>
    <xf numFmtId="0" fontId="1" fillId="5" borderId="1" xfId="0" applyFont="1" applyFill="1" applyBorder="1" applyAlignment="1" applyProtection="1">
      <alignment horizontal="center" vertical="center"/>
      <protection locked="0"/>
    </xf>
    <xf numFmtId="0" fontId="1" fillId="5" borderId="1" xfId="0" applyNumberFormat="1" applyFont="1" applyFill="1" applyBorder="1" applyAlignment="1" applyProtection="1">
      <alignment horizontal="center" vertical="center"/>
      <protection locked="0"/>
    </xf>
    <xf numFmtId="0" fontId="10" fillId="5" borderId="1" xfId="0" applyFont="1" applyFill="1" applyBorder="1" applyAlignment="1" applyProtection="1">
      <alignment horizontal="center" vertical="center" wrapText="1"/>
      <protection locked="0"/>
    </xf>
    <xf numFmtId="0" fontId="25" fillId="5" borderId="1" xfId="0" applyNumberFormat="1" applyFont="1" applyFill="1" applyBorder="1" applyAlignment="1" applyProtection="1">
      <alignment horizontal="center" vertical="center"/>
      <protection locked="0"/>
    </xf>
    <xf numFmtId="0" fontId="27" fillId="5" borderId="1" xfId="0" applyFont="1" applyFill="1" applyBorder="1" applyAlignment="1" applyProtection="1">
      <alignment horizontal="center" vertical="center" wrapText="1"/>
      <protection locked="0"/>
    </xf>
    <xf numFmtId="49" fontId="21" fillId="3" borderId="1" xfId="0" applyNumberFormat="1" applyFont="1" applyFill="1" applyBorder="1" applyAlignment="1" applyProtection="1">
      <alignment horizontal="center" vertical="center" wrapText="1"/>
      <protection locked="0"/>
    </xf>
    <xf numFmtId="184" fontId="20" fillId="0" borderId="0" xfId="0" applyNumberFormat="1" applyFont="1" applyFill="1" applyAlignment="1" applyProtection="1">
      <alignment horizontal="center" vertical="center"/>
      <protection locked="0"/>
    </xf>
    <xf numFmtId="0" fontId="22" fillId="0" borderId="1" xfId="0" applyNumberFormat="1" applyFont="1" applyFill="1" applyBorder="1" applyAlignment="1" applyProtection="1">
      <alignment horizontal="center" vertical="center"/>
      <protection locked="0"/>
    </xf>
    <xf numFmtId="0" fontId="5" fillId="5" borderId="1" xfId="0" applyFont="1" applyFill="1" applyBorder="1" applyAlignment="1" applyProtection="1">
      <alignment horizontal="center" vertical="center" wrapText="1" shrinkToFit="1"/>
      <protection locked="0"/>
    </xf>
    <xf numFmtId="0" fontId="0" fillId="5" borderId="1" xfId="0" applyFill="1" applyBorder="1" applyProtection="1">
      <alignment vertical="center"/>
      <protection locked="0"/>
    </xf>
    <xf numFmtId="0" fontId="0" fillId="5" borderId="1" xfId="0" applyFont="1" applyFill="1" applyBorder="1" applyProtection="1">
      <alignment vertical="center"/>
      <protection locked="0"/>
    </xf>
    <xf numFmtId="0" fontId="22" fillId="0" borderId="1" xfId="0" applyFont="1" applyFill="1" applyBorder="1" applyAlignment="1" applyProtection="1">
      <alignment horizontal="center" vertical="center" wrapText="1"/>
      <protection locked="0"/>
    </xf>
    <xf numFmtId="0" fontId="10" fillId="5" borderId="0" xfId="0" applyFont="1" applyFill="1" applyBorder="1" applyAlignment="1" applyProtection="1">
      <alignment horizontal="center" vertical="center" wrapText="1"/>
      <protection locked="0"/>
    </xf>
    <xf numFmtId="0" fontId="0" fillId="5" borderId="0" xfId="0" applyFont="1" applyFill="1" applyBorder="1" applyProtection="1">
      <alignment vertical="center"/>
      <protection locked="0"/>
    </xf>
    <xf numFmtId="0" fontId="23" fillId="0" borderId="0" xfId="0" applyFont="1" applyFill="1" applyAlignment="1" applyProtection="1">
      <alignment horizontal="center" vertical="center" wrapText="1" shrinkToFit="1"/>
      <protection locked="0"/>
    </xf>
    <xf numFmtId="0" fontId="22" fillId="0" borderId="1" xfId="0" applyFont="1" applyFill="1" applyBorder="1" applyAlignment="1" applyProtection="1">
      <alignment horizontal="center" vertical="center" wrapText="1" shrinkToFit="1"/>
      <protection locked="0"/>
    </xf>
    <xf numFmtId="0" fontId="23" fillId="0" borderId="0" xfId="0" applyFont="1" applyFill="1" applyBorder="1" applyAlignment="1" applyProtection="1">
      <alignment horizontal="center" vertical="center" wrapText="1" shrinkToFit="1"/>
      <protection locked="0"/>
    </xf>
    <xf numFmtId="184" fontId="20" fillId="0" borderId="0" xfId="0" applyNumberFormat="1" applyFont="1" applyFill="1" applyAlignment="1" applyProtection="1">
      <alignment horizontal="center" vertical="center" wrapText="1" shrinkToFit="1"/>
      <protection locked="0"/>
    </xf>
    <xf numFmtId="184" fontId="23" fillId="6" borderId="1" xfId="0" applyNumberFormat="1" applyFont="1" applyFill="1" applyBorder="1" applyAlignment="1" applyProtection="1">
      <alignment horizontal="center" vertical="center" wrapText="1" shrinkToFit="1"/>
      <protection locked="0"/>
    </xf>
    <xf numFmtId="0" fontId="21" fillId="0" borderId="2" xfId="0" applyNumberFormat="1" applyFont="1" applyFill="1" applyBorder="1" applyAlignment="1" applyProtection="1">
      <alignment horizontal="center" vertical="center" wrapText="1"/>
      <protection locked="0"/>
    </xf>
    <xf numFmtId="184" fontId="20" fillId="0" borderId="0" xfId="0" applyNumberFormat="1" applyFont="1" applyFill="1" applyBorder="1" applyAlignment="1" applyProtection="1">
      <alignment horizontal="center" vertical="center"/>
      <protection locked="0"/>
    </xf>
    <xf numFmtId="0" fontId="21" fillId="0" borderId="0" xfId="0" applyFont="1" applyFill="1" applyAlignment="1" applyProtection="1">
      <alignment horizontal="center" vertical="center" wrapText="1"/>
      <protection locked="0"/>
    </xf>
    <xf numFmtId="184" fontId="23" fillId="0" borderId="0" xfId="0" applyNumberFormat="1" applyFont="1" applyFill="1" applyAlignment="1" applyProtection="1">
      <alignment horizontal="center" vertical="center" wrapText="1" shrinkToFit="1"/>
      <protection locked="0"/>
    </xf>
    <xf numFmtId="0" fontId="20" fillId="0" borderId="0" xfId="0" applyNumberFormat="1" applyFont="1" applyFill="1" applyAlignment="1" applyProtection="1">
      <alignment horizontal="center" vertical="center"/>
      <protection locked="0"/>
    </xf>
    <xf numFmtId="184" fontId="23" fillId="6" borderId="0" xfId="0" applyNumberFormat="1" applyFont="1" applyFill="1" applyAlignment="1" applyProtection="1">
      <alignment horizontal="center" vertical="center" wrapText="1" shrinkToFit="1"/>
      <protection locked="0"/>
    </xf>
    <xf numFmtId="184" fontId="20" fillId="0" borderId="0" xfId="0" applyNumberFormat="1" applyFont="1" applyFill="1" applyBorder="1" applyAlignment="1" applyProtection="1">
      <alignment horizontal="center" vertical="center" wrapText="1" shrinkToFit="1"/>
      <protection locked="0"/>
    </xf>
    <xf numFmtId="0" fontId="1" fillId="4" borderId="1" xfId="0" applyNumberFormat="1" applyFont="1" applyFill="1" applyBorder="1" applyAlignment="1" applyProtection="1">
      <alignment horizontal="center" vertical="center"/>
      <protection locked="0"/>
    </xf>
    <xf numFmtId="0" fontId="10" fillId="4" borderId="1" xfId="0" applyFont="1" applyFill="1" applyBorder="1" applyAlignment="1" applyProtection="1">
      <alignment horizontal="center" vertical="center" wrapText="1"/>
      <protection locked="0"/>
    </xf>
    <xf numFmtId="0" fontId="21" fillId="6" borderId="2" xfId="0" applyNumberFormat="1" applyFont="1" applyFill="1" applyBorder="1" applyAlignment="1" applyProtection="1">
      <alignment horizontal="center" vertical="center" wrapText="1"/>
      <protection locked="0"/>
    </xf>
    <xf numFmtId="184" fontId="20" fillId="6" borderId="1" xfId="0" applyNumberFormat="1" applyFont="1" applyFill="1" applyBorder="1" applyAlignment="1" applyProtection="1">
      <alignment horizontal="center" vertical="center" wrapText="1" shrinkToFit="1"/>
      <protection locked="0"/>
    </xf>
    <xf numFmtId="0" fontId="21" fillId="6" borderId="1" xfId="0" applyFont="1" applyFill="1" applyBorder="1" applyAlignment="1" applyProtection="1">
      <alignment horizontal="center" vertical="center" wrapText="1" shrinkToFit="1"/>
      <protection locked="0"/>
    </xf>
    <xf numFmtId="0" fontId="20" fillId="6" borderId="1" xfId="0" applyNumberFormat="1" applyFont="1" applyFill="1" applyBorder="1" applyAlignment="1" applyProtection="1">
      <alignment horizontal="center" vertical="center" shrinkToFit="1"/>
      <protection locked="0"/>
    </xf>
    <xf numFmtId="49" fontId="21" fillId="6" borderId="1" xfId="0" applyNumberFormat="1" applyFont="1" applyFill="1" applyBorder="1" applyAlignment="1" applyProtection="1">
      <alignment horizontal="center" vertical="center" wrapText="1"/>
      <protection locked="0"/>
    </xf>
    <xf numFmtId="0" fontId="1" fillId="15" borderId="1" xfId="0" applyNumberFormat="1" applyFont="1" applyFill="1" applyBorder="1" applyAlignment="1" applyProtection="1">
      <alignment horizontal="center" vertical="center"/>
      <protection locked="0"/>
    </xf>
    <xf numFmtId="0" fontId="10" fillId="15" borderId="1" xfId="0" applyFont="1" applyFill="1" applyBorder="1" applyAlignment="1" applyProtection="1">
      <alignment horizontal="center" vertical="center" wrapText="1"/>
      <protection locked="0"/>
    </xf>
    <xf numFmtId="0" fontId="70" fillId="0" borderId="1" xfId="0" applyFont="1" applyFill="1" applyBorder="1" applyAlignment="1" applyProtection="1">
      <alignment horizontal="center" vertical="center"/>
      <protection locked="0"/>
    </xf>
    <xf numFmtId="0" fontId="71" fillId="0" borderId="1" xfId="0" applyFont="1" applyFill="1" applyBorder="1" applyAlignment="1" applyProtection="1">
      <alignment horizontal="center" vertical="center" wrapText="1" shrinkToFit="1"/>
      <protection locked="0"/>
    </xf>
    <xf numFmtId="0" fontId="10" fillId="3" borderId="1" xfId="0" applyNumberFormat="1" applyFont="1" applyFill="1" applyBorder="1" applyAlignment="1" applyProtection="1">
      <alignment horizontal="center" vertical="center" wrapText="1"/>
      <protection locked="0"/>
    </xf>
    <xf numFmtId="184" fontId="10" fillId="3" borderId="1" xfId="0" applyNumberFormat="1" applyFont="1" applyFill="1" applyBorder="1" applyAlignment="1" applyProtection="1">
      <alignment horizontal="center" vertical="center" wrapText="1" shrinkToFit="1"/>
      <protection locked="0"/>
    </xf>
    <xf numFmtId="0" fontId="10" fillId="3" borderId="0" xfId="0" applyFont="1" applyFill="1" applyAlignment="1" applyProtection="1">
      <alignment horizontal="center" vertical="center" wrapText="1"/>
      <protection locked="0"/>
    </xf>
    <xf numFmtId="0" fontId="10" fillId="6" borderId="0" xfId="0" applyFont="1" applyFill="1" applyAlignment="1" applyProtection="1">
      <alignment horizontal="center" vertical="center" wrapText="1"/>
      <protection locked="0"/>
    </xf>
    <xf numFmtId="0" fontId="0" fillId="3" borderId="0" xfId="0" applyFont="1" applyFill="1" applyProtection="1">
      <alignment vertical="center"/>
      <protection locked="0"/>
    </xf>
    <xf numFmtId="0" fontId="72" fillId="0" borderId="9" xfId="0" applyFont="1" applyFill="1" applyBorder="1" applyAlignment="1" applyProtection="1">
      <alignment horizontal="center" vertical="center"/>
    </xf>
    <xf numFmtId="0" fontId="21" fillId="3" borderId="0" xfId="0" applyFont="1" applyFill="1" applyAlignment="1" applyProtection="1">
      <alignment horizontal="center" vertical="center" wrapText="1"/>
      <protection locked="0"/>
    </xf>
    <xf numFmtId="0" fontId="23" fillId="3" borderId="1" xfId="0" applyFont="1" applyFill="1" applyBorder="1" applyAlignment="1" applyProtection="1">
      <alignment horizontal="center" vertical="center" wrapText="1" shrinkToFit="1"/>
      <protection locked="0"/>
    </xf>
    <xf numFmtId="0" fontId="3" fillId="3" borderId="0" xfId="0" applyFont="1" applyFill="1" applyProtection="1">
      <alignment vertical="center"/>
      <protection locked="0"/>
    </xf>
    <xf numFmtId="0" fontId="0" fillId="6" borderId="0" xfId="0" applyFont="1" applyFill="1" applyProtection="1">
      <alignment vertical="center"/>
      <protection locked="0"/>
    </xf>
    <xf numFmtId="0" fontId="73" fillId="0" borderId="1" xfId="0" applyFont="1" applyFill="1" applyBorder="1" applyAlignment="1" applyProtection="1">
      <alignment horizontal="center" vertical="center"/>
      <protection locked="0"/>
    </xf>
    <xf numFmtId="0" fontId="22" fillId="0" borderId="1" xfId="0" applyNumberFormat="1" applyFont="1" applyFill="1" applyBorder="1" applyAlignment="1" applyProtection="1">
      <alignment horizontal="center" vertical="center" shrinkToFit="1"/>
      <protection locked="0"/>
    </xf>
    <xf numFmtId="185" fontId="19" fillId="0" borderId="2" xfId="0" applyNumberFormat="1" applyFont="1" applyFill="1" applyBorder="1" applyAlignment="1" applyProtection="1">
      <alignment horizontal="center" vertical="center"/>
    </xf>
    <xf numFmtId="0" fontId="20" fillId="0" borderId="2" xfId="0" applyFont="1" applyFill="1" applyBorder="1" applyAlignment="1" applyProtection="1">
      <alignment horizontal="center" vertical="center" wrapText="1"/>
      <protection locked="0"/>
    </xf>
    <xf numFmtId="0" fontId="20" fillId="0" borderId="2" xfId="0" applyNumberFormat="1" applyFont="1" applyFill="1" applyBorder="1" applyAlignment="1" applyProtection="1">
      <alignment horizontal="center" vertical="center" shrinkToFit="1"/>
      <protection locked="0"/>
    </xf>
    <xf numFmtId="49" fontId="21" fillId="0" borderId="2" xfId="0" applyNumberFormat="1" applyFont="1" applyFill="1" applyBorder="1" applyAlignment="1" applyProtection="1">
      <alignment horizontal="center" vertical="center" wrapText="1"/>
      <protection locked="0"/>
    </xf>
    <xf numFmtId="0" fontId="20" fillId="0" borderId="2" xfId="0" applyFont="1" applyFill="1" applyBorder="1" applyAlignment="1" applyProtection="1">
      <alignment horizontal="center" vertical="center" wrapText="1" shrinkToFit="1"/>
      <protection locked="0"/>
    </xf>
    <xf numFmtId="182" fontId="21" fillId="0" borderId="2" xfId="0" applyNumberFormat="1" applyFont="1" applyFill="1" applyBorder="1" applyAlignment="1" applyProtection="1">
      <alignment horizontal="center" vertical="center" wrapText="1"/>
      <protection locked="0"/>
    </xf>
    <xf numFmtId="58" fontId="21" fillId="0" borderId="2" xfId="0" applyNumberFormat="1" applyFont="1" applyFill="1" applyBorder="1" applyAlignment="1" applyProtection="1">
      <alignment horizontal="center" vertical="center" wrapText="1" shrinkToFit="1"/>
      <protection locked="0"/>
    </xf>
    <xf numFmtId="0" fontId="20" fillId="0" borderId="2" xfId="0" applyFont="1" applyFill="1" applyBorder="1" applyAlignment="1" applyProtection="1">
      <alignment horizontal="center" vertical="center"/>
      <protection locked="0"/>
    </xf>
    <xf numFmtId="0" fontId="23" fillId="0" borderId="2" xfId="0" applyFont="1" applyFill="1" applyBorder="1" applyAlignment="1" applyProtection="1">
      <alignment horizontal="center" vertical="center" wrapText="1" shrinkToFit="1"/>
      <protection locked="0"/>
    </xf>
    <xf numFmtId="0" fontId="5" fillId="0" borderId="2" xfId="0" applyFont="1" applyFill="1" applyBorder="1" applyAlignment="1" applyProtection="1">
      <alignment horizontal="center" vertical="center" wrapText="1" shrinkToFit="1"/>
      <protection locked="0"/>
    </xf>
    <xf numFmtId="0" fontId="3" fillId="0" borderId="2" xfId="0" applyFont="1" applyFill="1" applyBorder="1" applyProtection="1">
      <alignment vertical="center"/>
      <protection locked="0"/>
    </xf>
    <xf numFmtId="184" fontId="23" fillId="0" borderId="2" xfId="0" applyNumberFormat="1" applyFont="1" applyFill="1" applyBorder="1" applyAlignment="1" applyProtection="1">
      <alignment horizontal="center" vertical="center" wrapText="1" shrinkToFit="1"/>
      <protection locked="0"/>
    </xf>
    <xf numFmtId="184" fontId="21" fillId="0" borderId="2" xfId="0" applyNumberFormat="1" applyFont="1" applyFill="1" applyBorder="1" applyAlignment="1" applyProtection="1">
      <alignment horizontal="center" vertical="center" wrapText="1" shrinkToFit="1"/>
      <protection locked="0"/>
    </xf>
    <xf numFmtId="184" fontId="20" fillId="0" borderId="2" xfId="0" applyNumberFormat="1" applyFont="1" applyFill="1" applyBorder="1" applyAlignment="1" applyProtection="1">
      <alignment horizontal="center" vertical="center"/>
      <protection locked="0"/>
    </xf>
    <xf numFmtId="0" fontId="20" fillId="6" borderId="2" xfId="0" applyNumberFormat="1" applyFont="1" applyFill="1" applyBorder="1" applyAlignment="1" applyProtection="1">
      <alignment horizontal="center" vertical="center"/>
      <protection locked="0"/>
    </xf>
    <xf numFmtId="0" fontId="21" fillId="6" borderId="0" xfId="0" applyFont="1" applyFill="1" applyBorder="1" applyAlignment="1" applyProtection="1">
      <alignment horizontal="center" vertical="center" wrapText="1"/>
      <protection locked="0"/>
    </xf>
    <xf numFmtId="0" fontId="74" fillId="0" borderId="1" xfId="0" applyFont="1" applyFill="1" applyBorder="1" applyAlignment="1" applyProtection="1">
      <alignment horizontal="center" vertical="center" wrapText="1" shrinkToFit="1"/>
      <protection locked="0"/>
    </xf>
    <xf numFmtId="0" fontId="20" fillId="0" borderId="2" xfId="0" applyNumberFormat="1" applyFont="1" applyFill="1" applyBorder="1" applyAlignment="1" applyProtection="1">
      <alignment horizontal="center" vertical="center" wrapText="1" shrinkToFit="1"/>
      <protection locked="0"/>
    </xf>
    <xf numFmtId="0" fontId="20" fillId="0" borderId="2" xfId="0" applyNumberFormat="1" applyFont="1" applyFill="1" applyBorder="1" applyAlignment="1" applyProtection="1">
      <alignment horizontal="center" vertical="center"/>
      <protection locked="0"/>
    </xf>
    <xf numFmtId="0" fontId="20" fillId="3" borderId="2" xfId="0" applyNumberFormat="1" applyFont="1" applyFill="1" applyBorder="1" applyAlignment="1" applyProtection="1">
      <alignment horizontal="center" vertical="center"/>
      <protection locked="0"/>
    </xf>
    <xf numFmtId="0" fontId="21" fillId="3" borderId="0" xfId="0" applyFont="1" applyFill="1" applyBorder="1" applyAlignment="1" applyProtection="1">
      <alignment horizontal="center" vertical="center" wrapText="1"/>
      <protection locked="0"/>
    </xf>
    <xf numFmtId="188" fontId="20" fillId="0" borderId="2" xfId="0" applyNumberFormat="1" applyFont="1" applyFill="1" applyBorder="1" applyAlignment="1" applyProtection="1">
      <alignment horizontal="center" vertical="center"/>
      <protection locked="0"/>
    </xf>
    <xf numFmtId="0" fontId="75" fillId="0" borderId="1" xfId="0" applyNumberFormat="1" applyFont="1" applyFill="1" applyBorder="1" applyAlignment="1" applyProtection="1">
      <alignment horizontal="center" vertical="center"/>
      <protection locked="0"/>
    </xf>
    <xf numFmtId="0" fontId="22" fillId="0" borderId="2" xfId="0" applyFont="1" applyFill="1" applyBorder="1" applyAlignment="1" applyProtection="1">
      <alignment horizontal="center" vertical="center"/>
      <protection locked="0"/>
    </xf>
    <xf numFmtId="0" fontId="21" fillId="3" borderId="2" xfId="0" applyNumberFormat="1" applyFont="1" applyFill="1" applyBorder="1" applyAlignment="1" applyProtection="1">
      <alignment horizontal="center" vertical="center" wrapText="1"/>
      <protection locked="0"/>
    </xf>
    <xf numFmtId="0" fontId="76" fillId="0" borderId="1" xfId="0" applyFont="1" applyFill="1" applyBorder="1" applyAlignment="1" applyProtection="1">
      <alignment horizontal="center" vertical="center"/>
      <protection locked="0"/>
    </xf>
    <xf numFmtId="0" fontId="20" fillId="3" borderId="2" xfId="0" applyNumberFormat="1" applyFont="1" applyFill="1" applyBorder="1" applyAlignment="1" applyProtection="1">
      <alignment horizontal="center" vertical="center" shrinkToFit="1"/>
      <protection locked="0"/>
    </xf>
    <xf numFmtId="0" fontId="20" fillId="3" borderId="2" xfId="0" applyFont="1" applyFill="1" applyBorder="1" applyAlignment="1" applyProtection="1">
      <alignment horizontal="center" vertical="center"/>
      <protection locked="0"/>
    </xf>
    <xf numFmtId="0" fontId="77" fillId="0" borderId="2" xfId="0" applyFont="1" applyFill="1" applyBorder="1" applyAlignment="1" applyProtection="1">
      <alignment horizontal="center" vertical="center" wrapText="1"/>
      <protection locked="0"/>
    </xf>
    <xf numFmtId="0" fontId="21" fillId="0" borderId="2" xfId="0" applyFont="1" applyFill="1" applyBorder="1" applyAlignment="1" applyProtection="1">
      <alignment horizontal="center" vertical="center" wrapText="1" shrinkToFit="1"/>
      <protection locked="0"/>
    </xf>
    <xf numFmtId="49" fontId="22" fillId="0" borderId="2" xfId="0" applyNumberFormat="1" applyFont="1" applyFill="1" applyBorder="1" applyAlignment="1" applyProtection="1">
      <alignment horizontal="center" vertical="center" wrapText="1"/>
      <protection locked="0"/>
    </xf>
    <xf numFmtId="186" fontId="21" fillId="0" borderId="2" xfId="0" applyNumberFormat="1" applyFont="1" applyFill="1" applyBorder="1" applyAlignment="1" applyProtection="1">
      <alignment horizontal="center" vertical="center" wrapText="1" shrinkToFit="1"/>
    </xf>
    <xf numFmtId="186" fontId="21" fillId="0" borderId="1" xfId="0" applyNumberFormat="1" applyFont="1" applyFill="1" applyBorder="1" applyAlignment="1" applyProtection="1">
      <alignment horizontal="center" vertical="center" wrapText="1" shrinkToFit="1"/>
    </xf>
    <xf numFmtId="0" fontId="3" fillId="0" borderId="1" xfId="0" applyFont="1" applyFill="1" applyBorder="1" applyAlignment="1" applyProtection="1">
      <alignment vertical="center" wrapText="1"/>
    </xf>
    <xf numFmtId="0" fontId="20" fillId="0" borderId="21" xfId="0" applyFont="1" applyFill="1" applyBorder="1" applyAlignment="1" applyProtection="1">
      <alignment horizontal="center" vertical="center" wrapText="1"/>
    </xf>
    <xf numFmtId="0" fontId="3" fillId="0" borderId="2" xfId="0" applyFont="1" applyFill="1" applyBorder="1" applyAlignment="1" applyProtection="1">
      <alignment vertical="center" wrapText="1"/>
    </xf>
    <xf numFmtId="0" fontId="78" fillId="0" borderId="7" xfId="0" applyFont="1" applyBorder="1" applyAlignment="1" applyProtection="1">
      <alignment horizontal="center" vertical="center"/>
      <protection locked="0"/>
    </xf>
    <xf numFmtId="185" fontId="79" fillId="0" borderId="2" xfId="0" applyNumberFormat="1" applyFont="1" applyFill="1" applyBorder="1" applyAlignment="1" applyProtection="1">
      <alignment horizontal="center" vertical="center"/>
    </xf>
    <xf numFmtId="0" fontId="80" fillId="0" borderId="2" xfId="0" applyFont="1" applyFill="1" applyBorder="1" applyAlignment="1" applyProtection="1">
      <alignment horizontal="center" vertical="center" wrapText="1"/>
      <protection locked="0"/>
    </xf>
    <xf numFmtId="0" fontId="81" fillId="0" borderId="1" xfId="0" applyFont="1" applyFill="1" applyBorder="1" applyAlignment="1" applyProtection="1">
      <alignment horizontal="center" vertical="center" wrapText="1" shrinkToFit="1"/>
      <protection locked="0"/>
    </xf>
    <xf numFmtId="0" fontId="80" fillId="0" borderId="2" xfId="0" applyNumberFormat="1" applyFont="1" applyFill="1" applyBorder="1" applyAlignment="1" applyProtection="1">
      <alignment horizontal="center" vertical="center" shrinkToFit="1"/>
      <protection locked="0"/>
    </xf>
    <xf numFmtId="49" fontId="81" fillId="0" borderId="2" xfId="0" applyNumberFormat="1" applyFont="1" applyFill="1" applyBorder="1" applyAlignment="1" applyProtection="1">
      <alignment horizontal="center" vertical="center" wrapText="1"/>
      <protection locked="0"/>
    </xf>
    <xf numFmtId="0" fontId="80" fillId="0" borderId="2" xfId="0" applyFont="1" applyFill="1" applyBorder="1" applyAlignment="1" applyProtection="1">
      <alignment horizontal="center" vertical="center" wrapText="1" shrinkToFit="1"/>
      <protection locked="0"/>
    </xf>
    <xf numFmtId="0" fontId="81" fillId="0" borderId="1" xfId="0" applyFont="1" applyFill="1" applyBorder="1" applyAlignment="1" applyProtection="1">
      <alignment horizontal="center" vertical="center" wrapText="1"/>
      <protection locked="0"/>
    </xf>
    <xf numFmtId="0" fontId="80" fillId="0" borderId="2" xfId="0" applyFont="1" applyFill="1" applyBorder="1" applyAlignment="1" applyProtection="1">
      <alignment horizontal="center" vertical="center"/>
      <protection locked="0"/>
    </xf>
    <xf numFmtId="0" fontId="80" fillId="0" borderId="1" xfId="0" applyFont="1" applyFill="1" applyBorder="1" applyAlignment="1" applyProtection="1">
      <alignment horizontal="center" vertical="center"/>
      <protection locked="0"/>
    </xf>
    <xf numFmtId="186" fontId="81" fillId="0" borderId="1" xfId="0" applyNumberFormat="1" applyFont="1" applyFill="1" applyBorder="1" applyAlignment="1" applyProtection="1">
      <alignment horizontal="center" vertical="center" wrapText="1" shrinkToFit="1"/>
      <protection locked="0"/>
    </xf>
    <xf numFmtId="182" fontId="81" fillId="0" borderId="2" xfId="0" applyNumberFormat="1" applyFont="1" applyFill="1" applyBorder="1" applyAlignment="1" applyProtection="1">
      <alignment horizontal="center" vertical="center" wrapText="1"/>
      <protection locked="0"/>
    </xf>
    <xf numFmtId="58" fontId="81" fillId="0" borderId="2" xfId="0" applyNumberFormat="1" applyFont="1" applyFill="1" applyBorder="1" applyAlignment="1" applyProtection="1">
      <alignment horizontal="center" vertical="center" wrapText="1" shrinkToFit="1"/>
      <protection locked="0"/>
    </xf>
    <xf numFmtId="58" fontId="81" fillId="0" borderId="1" xfId="0" applyNumberFormat="1" applyFont="1" applyFill="1" applyBorder="1" applyAlignment="1" applyProtection="1">
      <alignment horizontal="center" vertical="center" wrapText="1" shrinkToFit="1"/>
      <protection locked="0"/>
    </xf>
    <xf numFmtId="187" fontId="81" fillId="0" borderId="2" xfId="0" applyNumberFormat="1" applyFont="1" applyFill="1" applyBorder="1" applyAlignment="1" applyProtection="1">
      <alignment horizontal="center" vertical="center" wrapText="1"/>
      <protection locked="0"/>
    </xf>
    <xf numFmtId="0" fontId="81" fillId="0" borderId="2" xfId="0" applyNumberFormat="1" applyFont="1" applyFill="1" applyBorder="1" applyAlignment="1" applyProtection="1">
      <alignment horizontal="center" vertical="center" wrapText="1"/>
      <protection locked="0"/>
    </xf>
    <xf numFmtId="188" fontId="80" fillId="0" borderId="2" xfId="0" applyNumberFormat="1" applyFont="1" applyFill="1" applyBorder="1" applyAlignment="1" applyProtection="1">
      <alignment horizontal="center" vertical="center"/>
      <protection locked="0"/>
    </xf>
    <xf numFmtId="188" fontId="80" fillId="0" borderId="1" xfId="0" applyNumberFormat="1" applyFont="1" applyFill="1" applyBorder="1" applyAlignment="1" applyProtection="1">
      <alignment horizontal="center" vertical="center"/>
      <protection locked="0"/>
    </xf>
    <xf numFmtId="0" fontId="80" fillId="0" borderId="1" xfId="0" applyFont="1" applyFill="1" applyBorder="1" applyAlignment="1" applyProtection="1">
      <alignment horizontal="center" vertical="center" wrapText="1" shrinkToFit="1"/>
      <protection locked="0"/>
    </xf>
    <xf numFmtId="0" fontId="78" fillId="0" borderId="2" xfId="0" applyFont="1" applyFill="1" applyBorder="1" applyAlignment="1" applyProtection="1">
      <alignment horizontal="center" vertical="center"/>
      <protection locked="0"/>
    </xf>
    <xf numFmtId="0" fontId="80" fillId="0" borderId="2" xfId="0" applyNumberFormat="1" applyFont="1" applyFill="1" applyBorder="1" applyAlignment="1" applyProtection="1">
      <alignment horizontal="center" vertical="center"/>
      <protection locked="0"/>
    </xf>
    <xf numFmtId="184" fontId="80" fillId="0" borderId="1" xfId="0" applyNumberFormat="1" applyFont="1" applyFill="1" applyBorder="1" applyAlignment="1" applyProtection="1">
      <alignment horizontal="center" vertical="center" wrapText="1" shrinkToFit="1"/>
      <protection locked="0"/>
    </xf>
    <xf numFmtId="184" fontId="80" fillId="0" borderId="2" xfId="0" applyNumberFormat="1" applyFont="1" applyFill="1" applyBorder="1" applyAlignment="1" applyProtection="1">
      <alignment horizontal="center" vertical="center" wrapText="1" shrinkToFit="1"/>
      <protection locked="0"/>
    </xf>
    <xf numFmtId="0" fontId="82" fillId="0" borderId="2" xfId="0" applyFont="1" applyFill="1" applyBorder="1" applyAlignment="1" applyProtection="1">
      <alignment horizontal="center" vertical="center" wrapText="1" shrinkToFit="1"/>
      <protection locked="0"/>
    </xf>
    <xf numFmtId="0" fontId="82" fillId="0" borderId="1" xfId="0" applyFont="1" applyFill="1" applyBorder="1" applyAlignment="1" applyProtection="1">
      <alignment horizontal="center" vertical="center" wrapText="1" shrinkToFit="1"/>
      <protection locked="0"/>
    </xf>
    <xf numFmtId="184" fontId="82" fillId="0" borderId="1" xfId="0" applyNumberFormat="1" applyFont="1" applyFill="1" applyBorder="1" applyAlignment="1" applyProtection="1">
      <alignment horizontal="center" vertical="center" wrapText="1" shrinkToFit="1"/>
      <protection locked="0"/>
    </xf>
    <xf numFmtId="184" fontId="82" fillId="0" borderId="2" xfId="0" applyNumberFormat="1" applyFont="1" applyFill="1" applyBorder="1" applyAlignment="1" applyProtection="1">
      <alignment horizontal="center" vertical="center" wrapText="1" shrinkToFit="1"/>
      <protection locked="0"/>
    </xf>
    <xf numFmtId="184" fontId="81" fillId="0" borderId="2" xfId="0" applyNumberFormat="1" applyFont="1" applyFill="1" applyBorder="1" applyAlignment="1" applyProtection="1">
      <alignment horizontal="center" vertical="center" wrapText="1" shrinkToFit="1"/>
      <protection locked="0"/>
    </xf>
    <xf numFmtId="184" fontId="80" fillId="0" borderId="1" xfId="0" applyNumberFormat="1" applyFont="1" applyFill="1" applyBorder="1" applyAlignment="1" applyProtection="1">
      <alignment horizontal="center" vertical="center"/>
      <protection locked="0"/>
    </xf>
    <xf numFmtId="184" fontId="80" fillId="0" borderId="2" xfId="0" applyNumberFormat="1" applyFont="1" applyFill="1" applyBorder="1" applyAlignment="1" applyProtection="1">
      <alignment horizontal="center" vertical="center"/>
      <protection locked="0"/>
    </xf>
    <xf numFmtId="0" fontId="80" fillId="3" borderId="2" xfId="0" applyNumberFormat="1" applyFont="1" applyFill="1" applyBorder="1" applyAlignment="1" applyProtection="1">
      <alignment horizontal="center" vertical="center"/>
      <protection locked="0"/>
    </xf>
    <xf numFmtId="0" fontId="81" fillId="3" borderId="0" xfId="0" applyFont="1" applyFill="1" applyBorder="1" applyAlignment="1" applyProtection="1">
      <alignment horizontal="center" vertical="center" wrapText="1"/>
      <protection locked="0"/>
    </xf>
    <xf numFmtId="0" fontId="81" fillId="3" borderId="2" xfId="0" applyNumberFormat="1" applyFont="1" applyFill="1" applyBorder="1" applyAlignment="1" applyProtection="1">
      <alignment horizontal="center" vertical="center" wrapText="1"/>
      <protection locked="0"/>
    </xf>
    <xf numFmtId="0" fontId="80" fillId="6" borderId="2" xfId="0" applyFont="1" applyFill="1" applyBorder="1" applyAlignment="1" applyProtection="1">
      <alignment horizontal="center" vertical="center" wrapText="1" shrinkToFit="1"/>
      <protection locked="0"/>
    </xf>
    <xf numFmtId="0" fontId="80" fillId="3" borderId="2" xfId="0" applyFont="1" applyFill="1" applyBorder="1" applyAlignment="1" applyProtection="1">
      <alignment horizontal="center" vertical="center"/>
      <protection locked="0"/>
    </xf>
    <xf numFmtId="186" fontId="81" fillId="3" borderId="1" xfId="0" applyNumberFormat="1" applyFont="1" applyFill="1" applyBorder="1" applyAlignment="1" applyProtection="1">
      <alignment horizontal="center" vertical="center" wrapText="1" shrinkToFit="1"/>
      <protection locked="0"/>
    </xf>
    <xf numFmtId="188" fontId="80" fillId="3" borderId="2" xfId="0" applyNumberFormat="1" applyFont="1" applyFill="1" applyBorder="1" applyAlignment="1" applyProtection="1">
      <alignment horizontal="center" vertical="center"/>
      <protection locked="0"/>
    </xf>
    <xf numFmtId="0" fontId="53" fillId="0" borderId="1" xfId="0" applyFont="1" applyFill="1" applyBorder="1" applyProtection="1">
      <alignment vertical="center"/>
      <protection locked="0"/>
    </xf>
    <xf numFmtId="0" fontId="80" fillId="6" borderId="2" xfId="0" applyNumberFormat="1" applyFont="1" applyFill="1" applyBorder="1" applyAlignment="1" applyProtection="1">
      <alignment horizontal="center" vertical="center"/>
      <protection locked="0"/>
    </xf>
    <xf numFmtId="0" fontId="81" fillId="6" borderId="0" xfId="0" applyFont="1" applyFill="1" applyBorder="1" applyAlignment="1" applyProtection="1">
      <alignment horizontal="center" vertical="center" wrapText="1"/>
      <protection locked="0"/>
    </xf>
    <xf numFmtId="49" fontId="21" fillId="3" borderId="2" xfId="0" applyNumberFormat="1" applyFont="1" applyFill="1" applyBorder="1" applyAlignment="1" applyProtection="1">
      <alignment horizontal="center" vertical="center" wrapText="1"/>
      <protection locked="0"/>
    </xf>
    <xf numFmtId="187" fontId="81" fillId="0" borderId="1" xfId="0" applyNumberFormat="1" applyFont="1" applyFill="1" applyBorder="1" applyAlignment="1" applyProtection="1">
      <alignment horizontal="center" vertical="center" wrapText="1"/>
      <protection locked="0"/>
    </xf>
    <xf numFmtId="49" fontId="81" fillId="3" borderId="2" xfId="0" applyNumberFormat="1" applyFont="1" applyFill="1" applyBorder="1" applyAlignment="1" applyProtection="1">
      <alignment horizontal="center" vertical="center" wrapText="1"/>
      <protection locked="0"/>
    </xf>
    <xf numFmtId="3" fontId="80" fillId="0" borderId="2" xfId="0" applyNumberFormat="1" applyFont="1" applyFill="1" applyBorder="1" applyAlignment="1" applyProtection="1">
      <alignment horizontal="center" vertical="center"/>
      <protection locked="0"/>
    </xf>
    <xf numFmtId="0" fontId="1" fillId="0" borderId="2" xfId="0" applyNumberFormat="1"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wrapText="1"/>
      <protection locked="0"/>
    </xf>
    <xf numFmtId="184" fontId="1" fillId="0" borderId="2" xfId="0" applyNumberFormat="1" applyFont="1" applyFill="1" applyBorder="1" applyAlignment="1" applyProtection="1">
      <alignment horizontal="center" vertical="center" wrapText="1" shrinkToFit="1"/>
      <protection locked="0"/>
    </xf>
    <xf numFmtId="0" fontId="3" fillId="6" borderId="0" xfId="0" applyFont="1" applyFill="1" applyBorder="1" applyProtection="1">
      <alignment vertical="center"/>
      <protection locked="0"/>
    </xf>
    <xf numFmtId="3" fontId="20" fillId="0" borderId="2" xfId="0" applyNumberFormat="1" applyFont="1" applyFill="1" applyBorder="1" applyAlignment="1" applyProtection="1">
      <alignment horizontal="center" vertical="center"/>
      <protection locked="0"/>
    </xf>
    <xf numFmtId="0" fontId="0" fillId="6" borderId="0" xfId="0" applyFont="1" applyFill="1" applyBorder="1" applyProtection="1">
      <alignment vertical="center"/>
      <protection locked="0"/>
    </xf>
    <xf numFmtId="184" fontId="20" fillId="3" borderId="2" xfId="0" applyNumberFormat="1" applyFont="1" applyFill="1" applyBorder="1" applyAlignment="1" applyProtection="1">
      <alignment horizontal="center" vertical="center" wrapText="1" shrinkToFit="1"/>
      <protection locked="0"/>
    </xf>
    <xf numFmtId="0" fontId="23" fillId="6" borderId="2" xfId="0" applyFont="1" applyFill="1" applyBorder="1" applyAlignment="1" applyProtection="1">
      <alignment horizontal="center" vertical="center" wrapText="1" shrinkToFit="1"/>
      <protection locked="0"/>
    </xf>
    <xf numFmtId="184" fontId="20" fillId="6" borderId="2" xfId="0" applyNumberFormat="1" applyFont="1" applyFill="1" applyBorder="1" applyAlignment="1" applyProtection="1">
      <alignment horizontal="center" vertical="center" wrapText="1" shrinkToFit="1"/>
      <protection locked="0"/>
    </xf>
    <xf numFmtId="0" fontId="3" fillId="3" borderId="0" xfId="0" applyFont="1" applyFill="1" applyBorder="1" applyProtection="1">
      <alignment vertical="center"/>
      <protection locked="0"/>
    </xf>
    <xf numFmtId="184" fontId="23" fillId="6" borderId="2" xfId="0" applyNumberFormat="1" applyFont="1" applyFill="1" applyBorder="1" applyAlignment="1" applyProtection="1">
      <alignment horizontal="center" vertical="center" wrapText="1" shrinkToFit="1"/>
      <protection locked="0"/>
    </xf>
    <xf numFmtId="184" fontId="21" fillId="6" borderId="2" xfId="0" applyNumberFormat="1" applyFont="1" applyFill="1" applyBorder="1" applyAlignment="1" applyProtection="1">
      <alignment horizontal="center" vertical="center" wrapText="1" shrinkToFit="1"/>
      <protection locked="0"/>
    </xf>
    <xf numFmtId="184" fontId="1" fillId="6" borderId="2" xfId="0" applyNumberFormat="1" applyFont="1" applyFill="1" applyBorder="1" applyAlignment="1" applyProtection="1">
      <alignment horizontal="center" vertical="center" wrapText="1" shrinkToFit="1"/>
      <protection locked="0"/>
    </xf>
    <xf numFmtId="184" fontId="5" fillId="6" borderId="2" xfId="0" applyNumberFormat="1" applyFont="1" applyFill="1" applyBorder="1" applyAlignment="1" applyProtection="1">
      <alignment horizontal="center" vertical="center" wrapText="1" shrinkToFit="1"/>
      <protection locked="0"/>
    </xf>
    <xf numFmtId="184" fontId="10" fillId="6" borderId="2" xfId="0" applyNumberFormat="1" applyFont="1" applyFill="1" applyBorder="1" applyAlignment="1" applyProtection="1">
      <alignment horizontal="center" vertical="center" wrapText="1" shrinkToFit="1"/>
      <protection locked="0"/>
    </xf>
    <xf numFmtId="184" fontId="5" fillId="0" borderId="2" xfId="0" applyNumberFormat="1" applyFont="1" applyFill="1" applyBorder="1" applyAlignment="1" applyProtection="1">
      <alignment horizontal="center" vertical="center" wrapText="1" shrinkToFit="1"/>
      <protection locked="0"/>
    </xf>
    <xf numFmtId="184" fontId="10" fillId="0" borderId="2" xfId="0" applyNumberFormat="1" applyFont="1" applyFill="1" applyBorder="1" applyAlignment="1" applyProtection="1">
      <alignment horizontal="center" vertical="center" wrapText="1" shrinkToFit="1"/>
      <protection locked="0"/>
    </xf>
    <xf numFmtId="190" fontId="20" fillId="0" borderId="1" xfId="0" applyNumberFormat="1" applyFont="1" applyFill="1" applyBorder="1" applyAlignment="1" applyProtection="1">
      <alignment horizontal="center" vertical="center"/>
      <protection locked="0"/>
    </xf>
    <xf numFmtId="0" fontId="1" fillId="8" borderId="1" xfId="0" applyNumberFormat="1" applyFont="1" applyFill="1" applyBorder="1" applyAlignment="1" applyProtection="1">
      <alignment horizontal="center" vertical="center"/>
      <protection locked="0"/>
    </xf>
    <xf numFmtId="0" fontId="5" fillId="8" borderId="1" xfId="0" applyFont="1" applyFill="1" applyBorder="1" applyAlignment="1" applyProtection="1">
      <alignment horizontal="center" vertical="center" wrapText="1" shrinkToFit="1"/>
      <protection locked="0"/>
    </xf>
    <xf numFmtId="184" fontId="1" fillId="3" borderId="2" xfId="0" applyNumberFormat="1" applyFont="1" applyFill="1" applyBorder="1" applyAlignment="1" applyProtection="1">
      <alignment horizontal="center" vertical="center" wrapText="1" shrinkToFit="1"/>
      <protection locked="0"/>
    </xf>
    <xf numFmtId="0" fontId="0" fillId="3" borderId="0" xfId="0" applyFont="1" applyFill="1" applyBorder="1" applyProtection="1">
      <alignment vertical="center"/>
      <protection locked="0"/>
    </xf>
    <xf numFmtId="190" fontId="20" fillId="0" borderId="2" xfId="0" applyNumberFormat="1" applyFont="1" applyFill="1" applyBorder="1" applyAlignment="1" applyProtection="1">
      <alignment horizontal="center" vertical="center"/>
      <protection locked="0"/>
    </xf>
    <xf numFmtId="0" fontId="18" fillId="6" borderId="2" xfId="0" applyNumberFormat="1" applyFont="1" applyFill="1" applyBorder="1" applyAlignment="1" applyProtection="1">
      <alignment horizontal="center" vertical="center"/>
      <protection locked="0"/>
    </xf>
    <xf numFmtId="0" fontId="64" fillId="6" borderId="1" xfId="0" applyFont="1" applyFill="1" applyBorder="1" applyAlignment="1" applyProtection="1">
      <alignment horizontal="center" vertical="center" wrapText="1" shrinkToFit="1"/>
      <protection locked="0"/>
    </xf>
    <xf numFmtId="184" fontId="23" fillId="0" borderId="0" xfId="0" applyNumberFormat="1" applyFont="1" applyFill="1" applyBorder="1" applyAlignment="1" applyProtection="1">
      <alignment horizontal="center" vertical="center" wrapText="1" shrinkToFit="1"/>
      <protection locked="0"/>
    </xf>
    <xf numFmtId="184" fontId="21" fillId="0" borderId="0" xfId="0" applyNumberFormat="1" applyFont="1" applyFill="1" applyBorder="1" applyAlignment="1" applyProtection="1">
      <alignment horizontal="center" vertical="center" wrapText="1" shrinkToFit="1"/>
      <protection locked="0"/>
    </xf>
    <xf numFmtId="0" fontId="62" fillId="6" borderId="0" xfId="0" applyFont="1" applyFill="1" applyBorder="1" applyAlignment="1" applyProtection="1">
      <alignment horizontal="center" vertical="center" wrapText="1"/>
      <protection locked="0"/>
    </xf>
    <xf numFmtId="3" fontId="20" fillId="0" borderId="1" xfId="0" applyNumberFormat="1" applyFont="1" applyFill="1" applyBorder="1" applyAlignment="1" applyProtection="1">
      <alignment horizontal="center" vertical="center"/>
      <protection locked="0"/>
    </xf>
    <xf numFmtId="184" fontId="23" fillId="3" borderId="1" xfId="0" applyNumberFormat="1" applyFont="1" applyFill="1" applyBorder="1" applyAlignment="1" applyProtection="1">
      <alignment horizontal="center" vertical="center" wrapText="1" shrinkToFit="1"/>
      <protection locked="0"/>
    </xf>
    <xf numFmtId="0" fontId="3" fillId="3" borderId="1" xfId="0" applyFont="1" applyFill="1" applyBorder="1" applyProtection="1">
      <alignment vertical="center"/>
      <protection locked="0"/>
    </xf>
    <xf numFmtId="184" fontId="20" fillId="6" borderId="1" xfId="0" applyNumberFormat="1" applyFont="1" applyFill="1" applyBorder="1" applyAlignment="1" applyProtection="1">
      <alignment horizontal="center" vertical="center"/>
      <protection locked="0"/>
    </xf>
    <xf numFmtId="184" fontId="1" fillId="6" borderId="1" xfId="0" applyNumberFormat="1" applyFont="1" applyFill="1" applyBorder="1" applyAlignment="1" applyProtection="1">
      <alignment horizontal="center" vertical="center" wrapText="1" shrinkToFit="1"/>
      <protection locked="0"/>
    </xf>
    <xf numFmtId="49" fontId="74" fillId="0" borderId="2" xfId="0" applyNumberFormat="1" applyFont="1" applyFill="1" applyBorder="1" applyAlignment="1" applyProtection="1">
      <alignment horizontal="center" vertical="center" wrapText="1"/>
      <protection locked="0"/>
    </xf>
    <xf numFmtId="0" fontId="74" fillId="0" borderId="2" xfId="0" applyFont="1" applyFill="1" applyBorder="1" applyAlignment="1" applyProtection="1">
      <alignment horizontal="center" vertical="center" wrapText="1" shrinkToFit="1"/>
      <protection locked="0"/>
    </xf>
    <xf numFmtId="0" fontId="10" fillId="8" borderId="1" xfId="0" applyFont="1" applyFill="1" applyBorder="1" applyAlignment="1" applyProtection="1">
      <alignment horizontal="center" vertical="center" wrapText="1"/>
      <protection locked="0"/>
    </xf>
    <xf numFmtId="58" fontId="30" fillId="0" borderId="1" xfId="0" applyNumberFormat="1" applyFont="1" applyFill="1" applyBorder="1" applyAlignment="1" applyProtection="1">
      <alignment horizontal="center" vertical="center" wrapText="1" shrinkToFit="1"/>
      <protection locked="0"/>
    </xf>
    <xf numFmtId="58" fontId="30" fillId="0" borderId="2" xfId="0" applyNumberFormat="1" applyFont="1" applyFill="1" applyBorder="1" applyAlignment="1" applyProtection="1">
      <alignment horizontal="center" vertical="center" wrapText="1" shrinkToFit="1"/>
      <protection locked="0"/>
    </xf>
    <xf numFmtId="0" fontId="83" fillId="8" borderId="2" xfId="0" applyNumberFormat="1" applyFont="1" applyFill="1" applyBorder="1" applyAlignment="1" applyProtection="1">
      <alignment horizontal="center" vertical="center"/>
      <protection locked="0"/>
    </xf>
    <xf numFmtId="184" fontId="31" fillId="8" borderId="2" xfId="0" applyNumberFormat="1" applyFont="1" applyFill="1" applyBorder="1" applyAlignment="1" applyProtection="1">
      <alignment horizontal="center" vertical="center" wrapText="1" shrinkToFit="1"/>
      <protection locked="0"/>
    </xf>
    <xf numFmtId="184" fontId="30" fillId="8" borderId="2" xfId="0" applyNumberFormat="1" applyFont="1" applyFill="1" applyBorder="1" applyAlignment="1" applyProtection="1">
      <alignment horizontal="center" vertical="center" wrapText="1" shrinkToFit="1"/>
      <protection locked="0"/>
    </xf>
    <xf numFmtId="184" fontId="83" fillId="0" borderId="2" xfId="0" applyNumberFormat="1" applyFont="1" applyFill="1" applyBorder="1" applyAlignment="1" applyProtection="1">
      <alignment horizontal="center" vertical="center"/>
      <protection locked="0"/>
    </xf>
    <xf numFmtId="184" fontId="1" fillId="0" borderId="2" xfId="0" applyNumberFormat="1" applyFont="1" applyFill="1" applyBorder="1" applyAlignment="1" applyProtection="1">
      <alignment horizontal="center" vertical="center"/>
      <protection locked="0"/>
    </xf>
    <xf numFmtId="58" fontId="10" fillId="3" borderId="1" xfId="0" applyNumberFormat="1" applyFont="1" applyFill="1" applyBorder="1" applyAlignment="1" applyProtection="1">
      <alignment horizontal="center" vertical="center" wrapText="1" shrinkToFit="1"/>
      <protection locked="0"/>
    </xf>
    <xf numFmtId="184" fontId="5" fillId="3" borderId="1" xfId="0" applyNumberFormat="1" applyFont="1" applyFill="1" applyBorder="1" applyAlignment="1" applyProtection="1">
      <alignment horizontal="center" vertical="center" wrapText="1" shrinkToFit="1"/>
      <protection locked="0"/>
    </xf>
    <xf numFmtId="184" fontId="1" fillId="3" borderId="1" xfId="0" applyNumberFormat="1" applyFont="1" applyFill="1" applyBorder="1" applyAlignment="1" applyProtection="1">
      <alignment horizontal="center" vertical="center"/>
      <protection locked="0"/>
    </xf>
    <xf numFmtId="58" fontId="21" fillId="3" borderId="1" xfId="0" applyNumberFormat="1" applyFont="1" applyFill="1" applyBorder="1" applyAlignment="1" applyProtection="1">
      <alignment horizontal="center" vertical="center" wrapText="1" shrinkToFit="1"/>
      <protection locked="0"/>
    </xf>
    <xf numFmtId="0" fontId="20" fillId="8" borderId="2" xfId="0" applyNumberFormat="1" applyFont="1" applyFill="1" applyBorder="1" applyAlignment="1" applyProtection="1">
      <alignment horizontal="center" vertical="center"/>
      <protection locked="0"/>
    </xf>
    <xf numFmtId="184" fontId="23" fillId="8" borderId="2" xfId="0" applyNumberFormat="1" applyFont="1" applyFill="1" applyBorder="1" applyAlignment="1" applyProtection="1">
      <alignment horizontal="center" vertical="center" wrapText="1" shrinkToFit="1"/>
      <protection locked="0"/>
    </xf>
    <xf numFmtId="184" fontId="21" fillId="8" borderId="2" xfId="0" applyNumberFormat="1" applyFont="1" applyFill="1" applyBorder="1" applyAlignment="1" applyProtection="1">
      <alignment horizontal="center" vertical="center" wrapText="1" shrinkToFit="1"/>
      <protection locked="0"/>
    </xf>
    <xf numFmtId="184" fontId="23" fillId="0" borderId="22" xfId="0" applyNumberFormat="1" applyFont="1" applyFill="1" applyBorder="1" applyAlignment="1" applyProtection="1">
      <alignment horizontal="center" vertical="center" wrapText="1" shrinkToFit="1"/>
      <protection locked="0"/>
    </xf>
    <xf numFmtId="184" fontId="20" fillId="0" borderId="8" xfId="0" applyNumberFormat="1" applyFont="1" applyFill="1" applyBorder="1" applyAlignment="1" applyProtection="1">
      <alignment horizontal="center" vertical="center"/>
      <protection locked="0"/>
    </xf>
    <xf numFmtId="185" fontId="19" fillId="0" borderId="22" xfId="0" applyNumberFormat="1" applyFont="1" applyFill="1" applyBorder="1" applyAlignment="1" applyProtection="1">
      <alignment horizontal="center" vertical="center"/>
    </xf>
    <xf numFmtId="0" fontId="20" fillId="0" borderId="22" xfId="0" applyFont="1" applyFill="1" applyBorder="1" applyAlignment="1" applyProtection="1">
      <alignment horizontal="center" vertical="center" wrapText="1"/>
      <protection locked="0"/>
    </xf>
    <xf numFmtId="0" fontId="21" fillId="0" borderId="22" xfId="0" applyFont="1" applyFill="1" applyBorder="1" applyAlignment="1" applyProtection="1">
      <alignment horizontal="center" vertical="center" wrapText="1" shrinkToFit="1"/>
      <protection locked="0"/>
    </xf>
    <xf numFmtId="0" fontId="20" fillId="0" borderId="22" xfId="0" applyNumberFormat="1" applyFont="1" applyFill="1" applyBorder="1" applyAlignment="1" applyProtection="1">
      <alignment horizontal="center" vertical="center" shrinkToFit="1"/>
      <protection locked="0"/>
    </xf>
    <xf numFmtId="49" fontId="21" fillId="0" borderId="22" xfId="0" applyNumberFormat="1" applyFont="1" applyFill="1" applyBorder="1" applyAlignment="1" applyProtection="1">
      <alignment horizontal="center" vertical="center" wrapText="1"/>
      <protection locked="0"/>
    </xf>
    <xf numFmtId="0" fontId="20" fillId="0" borderId="8" xfId="0" applyFont="1" applyFill="1" applyBorder="1" applyAlignment="1" applyProtection="1">
      <alignment horizontal="center" vertical="center" wrapText="1" shrinkToFit="1"/>
      <protection locked="0"/>
    </xf>
    <xf numFmtId="0" fontId="21" fillId="0" borderId="8" xfId="0" applyFont="1" applyFill="1" applyBorder="1" applyAlignment="1" applyProtection="1">
      <alignment horizontal="center" vertical="center" wrapText="1"/>
      <protection locked="0"/>
    </xf>
    <xf numFmtId="0" fontId="20" fillId="0" borderId="8" xfId="0" applyFont="1" applyFill="1" applyBorder="1" applyAlignment="1" applyProtection="1">
      <alignment horizontal="center" vertical="center"/>
      <protection locked="0"/>
    </xf>
    <xf numFmtId="186" fontId="21" fillId="0" borderId="8" xfId="0" applyNumberFormat="1" applyFont="1" applyFill="1" applyBorder="1" applyAlignment="1" applyProtection="1">
      <alignment horizontal="center" vertical="center" wrapText="1" shrinkToFit="1"/>
      <protection locked="0"/>
    </xf>
    <xf numFmtId="182" fontId="21" fillId="0" borderId="22" xfId="0" applyNumberFormat="1" applyFont="1" applyFill="1" applyBorder="1" applyAlignment="1" applyProtection="1">
      <alignment horizontal="center" vertical="center" wrapText="1"/>
      <protection locked="0"/>
    </xf>
    <xf numFmtId="58" fontId="21" fillId="0" borderId="22" xfId="0" applyNumberFormat="1" applyFont="1" applyFill="1" applyBorder="1" applyAlignment="1" applyProtection="1">
      <alignment horizontal="center" vertical="center" wrapText="1" shrinkToFit="1"/>
      <protection locked="0"/>
    </xf>
    <xf numFmtId="58" fontId="21" fillId="0" borderId="8" xfId="0" applyNumberFormat="1" applyFont="1" applyFill="1" applyBorder="1" applyAlignment="1" applyProtection="1">
      <alignment horizontal="center" vertical="center" wrapText="1" shrinkToFit="1"/>
      <protection locked="0"/>
    </xf>
    <xf numFmtId="187" fontId="21" fillId="0" borderId="22" xfId="0" applyNumberFormat="1" applyFont="1" applyFill="1" applyBorder="1" applyAlignment="1" applyProtection="1">
      <alignment horizontal="center" vertical="center" wrapText="1"/>
      <protection locked="0"/>
    </xf>
    <xf numFmtId="0" fontId="21" fillId="3" borderId="22" xfId="0" applyNumberFormat="1" applyFont="1" applyFill="1" applyBorder="1" applyAlignment="1" applyProtection="1">
      <alignment horizontal="center" vertical="center" wrapText="1"/>
      <protection locked="0"/>
    </xf>
    <xf numFmtId="188" fontId="20" fillId="0" borderId="8" xfId="0" applyNumberFormat="1" applyFont="1" applyFill="1" applyBorder="1" applyAlignment="1" applyProtection="1">
      <alignment horizontal="center" vertical="center"/>
      <protection locked="0"/>
    </xf>
    <xf numFmtId="0" fontId="20" fillId="0" borderId="22" xfId="0" applyFont="1" applyFill="1" applyBorder="1" applyAlignment="1" applyProtection="1">
      <alignment horizontal="center" vertical="center"/>
      <protection locked="0"/>
    </xf>
    <xf numFmtId="0" fontId="20" fillId="0" borderId="22" xfId="0" applyFont="1" applyFill="1" applyBorder="1" applyAlignment="1" applyProtection="1">
      <alignment horizontal="center" vertical="center" wrapText="1" shrinkToFit="1"/>
      <protection locked="0"/>
    </xf>
    <xf numFmtId="0" fontId="22" fillId="0" borderId="22" xfId="0" applyFont="1" applyFill="1" applyBorder="1" applyAlignment="1" applyProtection="1">
      <alignment horizontal="center" vertical="center"/>
      <protection locked="0"/>
    </xf>
    <xf numFmtId="0" fontId="20" fillId="8" borderId="22" xfId="0" applyNumberFormat="1" applyFont="1" applyFill="1" applyBorder="1" applyAlignment="1" applyProtection="1">
      <alignment horizontal="center" vertical="center"/>
      <protection locked="0"/>
    </xf>
    <xf numFmtId="184" fontId="20" fillId="8" borderId="22" xfId="0" applyNumberFormat="1" applyFont="1" applyFill="1" applyBorder="1" applyAlignment="1" applyProtection="1">
      <alignment horizontal="center" vertical="center" wrapText="1" shrinkToFit="1"/>
      <protection locked="0"/>
    </xf>
    <xf numFmtId="184" fontId="20" fillId="0" borderId="22" xfId="0" applyNumberFormat="1" applyFont="1" applyFill="1" applyBorder="1" applyAlignment="1" applyProtection="1">
      <alignment horizontal="center" vertical="center" wrapText="1" shrinkToFit="1"/>
      <protection locked="0"/>
    </xf>
    <xf numFmtId="184" fontId="20" fillId="0" borderId="8" xfId="0" applyNumberFormat="1" applyFont="1" applyFill="1" applyBorder="1" applyAlignment="1" applyProtection="1">
      <alignment horizontal="center" vertical="center" wrapText="1" shrinkToFit="1"/>
      <protection locked="0"/>
    </xf>
    <xf numFmtId="184" fontId="23" fillId="8" borderId="22" xfId="0" applyNumberFormat="1" applyFont="1" applyFill="1" applyBorder="1" applyAlignment="1" applyProtection="1">
      <alignment horizontal="center" vertical="center" wrapText="1" shrinkToFit="1"/>
      <protection locked="0"/>
    </xf>
    <xf numFmtId="184" fontId="21" fillId="8" borderId="22" xfId="0" applyNumberFormat="1" applyFont="1" applyFill="1" applyBorder="1" applyAlignment="1" applyProtection="1">
      <alignment horizontal="center" vertical="center" wrapText="1" shrinkToFit="1"/>
      <protection locked="0"/>
    </xf>
    <xf numFmtId="0" fontId="23" fillId="0" borderId="8" xfId="0" applyFont="1" applyFill="1" applyBorder="1" applyAlignment="1" applyProtection="1">
      <alignment horizontal="center" vertical="center" wrapText="1" shrinkToFit="1"/>
      <protection locked="0"/>
    </xf>
    <xf numFmtId="184" fontId="20" fillId="0" borderId="22" xfId="0" applyNumberFormat="1" applyFont="1" applyFill="1" applyBorder="1" applyAlignment="1" applyProtection="1">
      <alignment horizontal="center" vertical="center"/>
      <protection locked="0"/>
    </xf>
    <xf numFmtId="0" fontId="3" fillId="8" borderId="0" xfId="0" applyFont="1" applyFill="1" applyBorder="1" applyProtection="1">
      <alignment vertical="center"/>
      <protection locked="0"/>
    </xf>
    <xf numFmtId="0" fontId="21" fillId="0" borderId="2" xfId="0" applyFont="1" applyFill="1" applyBorder="1" applyAlignment="1" applyProtection="1">
      <alignment horizontal="center" vertical="center" wrapText="1"/>
      <protection locked="0"/>
    </xf>
    <xf numFmtId="186" fontId="21" fillId="0" borderId="2" xfId="0" applyNumberFormat="1" applyFont="1" applyFill="1" applyBorder="1" applyAlignment="1" applyProtection="1">
      <alignment horizontal="center" vertical="center" wrapText="1" shrinkToFit="1"/>
      <protection locked="0"/>
    </xf>
    <xf numFmtId="184" fontId="20" fillId="8" borderId="2" xfId="0" applyNumberFormat="1" applyFont="1" applyFill="1" applyBorder="1" applyAlignment="1" applyProtection="1">
      <alignment horizontal="center" vertical="center" wrapText="1" shrinkToFit="1"/>
      <protection locked="0"/>
    </xf>
    <xf numFmtId="184" fontId="23" fillId="0" borderId="8" xfId="0" applyNumberFormat="1" applyFont="1" applyFill="1" applyBorder="1" applyAlignment="1" applyProtection="1">
      <alignment horizontal="center" vertical="center" wrapText="1" shrinkToFit="1"/>
      <protection locked="0"/>
    </xf>
    <xf numFmtId="187" fontId="21" fillId="6" borderId="1" xfId="0" applyNumberFormat="1" applyFont="1" applyFill="1" applyBorder="1" applyAlignment="1" applyProtection="1">
      <alignment horizontal="center" vertical="center" wrapText="1"/>
      <protection locked="0"/>
    </xf>
    <xf numFmtId="0" fontId="23" fillId="6" borderId="1" xfId="0" applyFont="1" applyFill="1" applyBorder="1" applyAlignment="1" applyProtection="1">
      <alignment horizontal="center" vertical="center" wrapText="1" shrinkToFit="1"/>
      <protection locked="0"/>
    </xf>
    <xf numFmtId="187" fontId="30" fillId="6" borderId="1" xfId="0" applyNumberFormat="1" applyFont="1" applyFill="1" applyBorder="1" applyAlignment="1" applyProtection="1">
      <alignment horizontal="center" vertical="center" wrapText="1"/>
      <protection locked="0"/>
    </xf>
    <xf numFmtId="184" fontId="84" fillId="0" borderId="1" xfId="0" applyNumberFormat="1" applyFont="1" applyFill="1" applyBorder="1" applyAlignment="1" applyProtection="1">
      <alignment horizontal="center" vertical="center" wrapText="1" shrinkToFit="1"/>
      <protection locked="0"/>
    </xf>
    <xf numFmtId="184" fontId="31" fillId="6" borderId="1" xfId="0" applyNumberFormat="1" applyFont="1" applyFill="1" applyBorder="1" applyAlignment="1" applyProtection="1">
      <alignment horizontal="center" vertical="center" wrapText="1" shrinkToFit="1"/>
      <protection locked="0"/>
    </xf>
    <xf numFmtId="0" fontId="31" fillId="6" borderId="1" xfId="0" applyFont="1" applyFill="1" applyBorder="1" applyAlignment="1" applyProtection="1">
      <alignment horizontal="center" vertical="center" wrapText="1" shrinkToFit="1"/>
      <protection locked="0"/>
    </xf>
    <xf numFmtId="184" fontId="83" fillId="0" borderId="1" xfId="0" applyNumberFormat="1" applyFont="1" applyFill="1" applyBorder="1" applyAlignment="1" applyProtection="1">
      <alignment horizontal="center" vertical="center" wrapText="1" shrinkToFit="1"/>
      <protection locked="0"/>
    </xf>
    <xf numFmtId="184" fontId="83" fillId="6" borderId="1" xfId="0" applyNumberFormat="1" applyFont="1" applyFill="1" applyBorder="1" applyAlignment="1" applyProtection="1">
      <alignment horizontal="center" vertical="center"/>
      <protection locked="0"/>
    </xf>
    <xf numFmtId="58" fontId="21" fillId="3" borderId="2" xfId="0" applyNumberFormat="1" applyFont="1" applyFill="1" applyBorder="1" applyAlignment="1" applyProtection="1">
      <alignment horizontal="center" vertical="center" wrapText="1" shrinkToFit="1"/>
      <protection locked="0"/>
    </xf>
    <xf numFmtId="58" fontId="10" fillId="6" borderId="1" xfId="0" applyNumberFormat="1" applyFont="1" applyFill="1" applyBorder="1" applyAlignment="1" applyProtection="1">
      <alignment horizontal="center" vertical="center" wrapText="1" shrinkToFit="1"/>
      <protection locked="0"/>
    </xf>
    <xf numFmtId="184" fontId="5" fillId="6" borderId="1" xfId="0" applyNumberFormat="1" applyFont="1" applyFill="1" applyBorder="1" applyAlignment="1" applyProtection="1">
      <alignment horizontal="center" vertical="center" wrapText="1" shrinkToFit="1"/>
      <protection locked="0"/>
    </xf>
    <xf numFmtId="184" fontId="1" fillId="6" borderId="1" xfId="0" applyNumberFormat="1" applyFont="1" applyFill="1" applyBorder="1" applyAlignment="1" applyProtection="1">
      <alignment horizontal="center" vertical="center"/>
      <protection locked="0"/>
    </xf>
    <xf numFmtId="0" fontId="23" fillId="3" borderId="2" xfId="0" applyFont="1" applyFill="1" applyBorder="1" applyAlignment="1" applyProtection="1">
      <alignment horizontal="center" vertical="center" wrapText="1" shrinkToFit="1"/>
      <protection locked="0"/>
    </xf>
    <xf numFmtId="0" fontId="31" fillId="8" borderId="2" xfId="0" applyFont="1" applyFill="1" applyBorder="1" applyAlignment="1" applyProtection="1">
      <alignment horizontal="center" vertical="center" wrapText="1" shrinkToFit="1"/>
      <protection locked="0"/>
    </xf>
    <xf numFmtId="184" fontId="83" fillId="8" borderId="2" xfId="0" applyNumberFormat="1" applyFont="1" applyFill="1" applyBorder="1" applyAlignment="1" applyProtection="1">
      <alignment horizontal="center" vertical="center" wrapText="1" shrinkToFit="1"/>
      <protection locked="0"/>
    </xf>
    <xf numFmtId="0" fontId="21" fillId="3" borderId="1" xfId="0" applyNumberFormat="1" applyFont="1" applyFill="1" applyBorder="1" applyAlignment="1" applyProtection="1">
      <alignment horizontal="center" vertical="center" wrapText="1"/>
    </xf>
    <xf numFmtId="0" fontId="22" fillId="6" borderId="2" xfId="0" applyFont="1" applyFill="1" applyBorder="1" applyAlignment="1" applyProtection="1">
      <alignment horizontal="center" vertical="center"/>
      <protection locked="0"/>
    </xf>
    <xf numFmtId="3" fontId="20" fillId="0" borderId="22" xfId="0" applyNumberFormat="1" applyFont="1" applyFill="1" applyBorder="1" applyAlignment="1" applyProtection="1">
      <alignment horizontal="center" vertical="center"/>
      <protection locked="0"/>
    </xf>
    <xf numFmtId="188" fontId="20" fillId="0" borderId="22" xfId="0" applyNumberFormat="1" applyFont="1" applyFill="1" applyBorder="1" applyAlignment="1" applyProtection="1">
      <alignment horizontal="center" vertical="center"/>
      <protection locked="0"/>
    </xf>
    <xf numFmtId="0" fontId="83" fillId="8" borderId="22" xfId="0" applyNumberFormat="1" applyFont="1" applyFill="1" applyBorder="1" applyAlignment="1" applyProtection="1">
      <alignment horizontal="center" vertical="center"/>
      <protection locked="0"/>
    </xf>
    <xf numFmtId="184" fontId="83" fillId="8" borderId="22" xfId="0" applyNumberFormat="1" applyFont="1" applyFill="1" applyBorder="1" applyAlignment="1" applyProtection="1">
      <alignment horizontal="center" vertical="center" wrapText="1" shrinkToFit="1"/>
      <protection locked="0"/>
    </xf>
    <xf numFmtId="0" fontId="31" fillId="8" borderId="22" xfId="0" applyFont="1" applyFill="1" applyBorder="1" applyAlignment="1" applyProtection="1">
      <alignment horizontal="center" vertical="center" wrapText="1" shrinkToFit="1"/>
      <protection locked="0"/>
    </xf>
    <xf numFmtId="0" fontId="29" fillId="8" borderId="0" xfId="0" applyFont="1" applyFill="1" applyBorder="1" applyProtection="1">
      <alignment vertical="center"/>
      <protection locked="0"/>
    </xf>
    <xf numFmtId="187" fontId="10" fillId="6" borderId="2" xfId="0" applyNumberFormat="1" applyFont="1" applyFill="1" applyBorder="1" applyAlignment="1" applyProtection="1">
      <alignment horizontal="center" vertical="center" wrapText="1"/>
      <protection locked="0"/>
    </xf>
    <xf numFmtId="187" fontId="10" fillId="0" borderId="2" xfId="0" applyNumberFormat="1" applyFont="1" applyFill="1" applyBorder="1" applyAlignment="1" applyProtection="1">
      <alignment horizontal="center" vertical="center" wrapText="1"/>
      <protection locked="0"/>
    </xf>
    <xf numFmtId="188" fontId="22" fillId="3" borderId="1" xfId="0" applyNumberFormat="1" applyFont="1" applyFill="1" applyBorder="1" applyAlignment="1" applyProtection="1">
      <alignment horizontal="center" vertical="center" wrapText="1"/>
      <protection locked="0"/>
    </xf>
    <xf numFmtId="184" fontId="84" fillId="0" borderId="1" xfId="0" applyNumberFormat="1" applyFont="1" applyFill="1" applyBorder="1" applyAlignment="1" applyProtection="1">
      <alignment horizontal="center" vertical="center"/>
      <protection locked="0"/>
    </xf>
    <xf numFmtId="187" fontId="30" fillId="6" borderId="2" xfId="0" applyNumberFormat="1" applyFont="1" applyFill="1" applyBorder="1" applyAlignment="1" applyProtection="1">
      <alignment horizontal="center" vertical="center" wrapText="1"/>
      <protection locked="0"/>
    </xf>
    <xf numFmtId="187" fontId="30" fillId="0" borderId="2" xfId="0" applyNumberFormat="1" applyFont="1" applyFill="1" applyBorder="1" applyAlignment="1" applyProtection="1">
      <alignment horizontal="center" vertical="center" wrapText="1"/>
      <protection locked="0"/>
    </xf>
    <xf numFmtId="182" fontId="21" fillId="3" borderId="1" xfId="0" applyNumberFormat="1" applyFont="1" applyFill="1" applyBorder="1" applyAlignment="1" applyProtection="1">
      <alignment horizontal="center" vertical="center" wrapText="1"/>
      <protection locked="0"/>
    </xf>
    <xf numFmtId="184" fontId="31" fillId="6" borderId="2" xfId="0" applyNumberFormat="1" applyFont="1" applyFill="1" applyBorder="1" applyAlignment="1" applyProtection="1">
      <alignment horizontal="center" vertical="center" wrapText="1" shrinkToFit="1"/>
      <protection locked="0"/>
    </xf>
    <xf numFmtId="0" fontId="29" fillId="6" borderId="0" xfId="0" applyFont="1" applyFill="1" applyBorder="1" applyProtection="1">
      <alignment vertical="center"/>
      <protection locked="0"/>
    </xf>
    <xf numFmtId="187" fontId="10" fillId="8" borderId="2" xfId="0" applyNumberFormat="1" applyFont="1" applyFill="1" applyBorder="1" applyAlignment="1" applyProtection="1">
      <alignment horizontal="center" vertical="center" wrapText="1"/>
      <protection locked="0"/>
    </xf>
    <xf numFmtId="184" fontId="22" fillId="0" borderId="1" xfId="0" applyNumberFormat="1" applyFont="1" applyFill="1" applyBorder="1" applyAlignment="1" applyProtection="1">
      <alignment horizontal="center" vertical="center" wrapText="1" shrinkToFit="1"/>
      <protection locked="0"/>
    </xf>
    <xf numFmtId="184" fontId="5" fillId="8" borderId="1" xfId="0" applyNumberFormat="1" applyFont="1" applyFill="1" applyBorder="1" applyAlignment="1" applyProtection="1">
      <alignment horizontal="center" vertical="center" wrapText="1" shrinkToFit="1"/>
      <protection locked="0"/>
    </xf>
    <xf numFmtId="184" fontId="1" fillId="8"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vertical="center"/>
      <protection locked="0"/>
    </xf>
    <xf numFmtId="184" fontId="20" fillId="0" borderId="12" xfId="0" applyNumberFormat="1" applyFont="1" applyFill="1" applyBorder="1" applyAlignment="1" applyProtection="1">
      <alignment horizontal="center" vertical="center"/>
      <protection locked="0"/>
    </xf>
    <xf numFmtId="184" fontId="20" fillId="0" borderId="6" xfId="0" applyNumberFormat="1" applyFont="1" applyFill="1" applyBorder="1" applyAlignment="1" applyProtection="1">
      <alignment horizontal="center" vertical="center"/>
      <protection locked="0"/>
    </xf>
    <xf numFmtId="0" fontId="21" fillId="0" borderId="22" xfId="0" applyNumberFormat="1" applyFont="1" applyFill="1" applyBorder="1" applyAlignment="1" applyProtection="1">
      <alignment horizontal="center" vertical="center" wrapText="1"/>
      <protection locked="0"/>
    </xf>
    <xf numFmtId="187" fontId="10" fillId="3" borderId="1" xfId="0" applyNumberFormat="1" applyFont="1" applyFill="1" applyBorder="1" applyAlignment="1" applyProtection="1">
      <alignment horizontal="center" vertical="center" wrapText="1"/>
      <protection locked="0"/>
    </xf>
    <xf numFmtId="0" fontId="3" fillId="0" borderId="6" xfId="0" applyFont="1" applyFill="1" applyBorder="1" applyProtection="1">
      <alignment vertical="center"/>
      <protection locked="0"/>
    </xf>
    <xf numFmtId="0" fontId="3" fillId="0" borderId="9" xfId="0" applyFont="1" applyFill="1" applyBorder="1" applyProtection="1">
      <alignment vertical="center"/>
      <protection locked="0"/>
    </xf>
    <xf numFmtId="49" fontId="74" fillId="0" borderId="22" xfId="0" applyNumberFormat="1" applyFont="1" applyFill="1" applyBorder="1" applyAlignment="1" applyProtection="1">
      <alignment horizontal="center" vertical="center" wrapText="1"/>
      <protection locked="0"/>
    </xf>
    <xf numFmtId="0" fontId="74" fillId="0" borderId="22" xfId="0" applyFont="1" applyFill="1" applyBorder="1" applyAlignment="1" applyProtection="1">
      <alignment horizontal="center" vertical="center" wrapText="1" shrinkToFit="1"/>
      <protection locked="0"/>
    </xf>
    <xf numFmtId="0" fontId="1" fillId="6" borderId="22" xfId="0" applyNumberFormat="1" applyFont="1" applyFill="1" applyBorder="1" applyAlignment="1" applyProtection="1">
      <alignment horizontal="center" vertical="center"/>
      <protection locked="0"/>
    </xf>
    <xf numFmtId="184" fontId="1" fillId="3" borderId="22" xfId="0" applyNumberFormat="1" applyFont="1" applyFill="1" applyBorder="1" applyAlignment="1" applyProtection="1">
      <alignment horizontal="center" vertical="center" wrapText="1" shrinkToFit="1"/>
      <protection locked="0"/>
    </xf>
    <xf numFmtId="0" fontId="5" fillId="6" borderId="22" xfId="0" applyFont="1" applyFill="1" applyBorder="1" applyAlignment="1" applyProtection="1">
      <alignment horizontal="center" vertical="center" wrapText="1" shrinkToFit="1"/>
      <protection locked="0"/>
    </xf>
    <xf numFmtId="0" fontId="23" fillId="0" borderId="22" xfId="0" applyFont="1" applyFill="1" applyBorder="1" applyAlignment="1" applyProtection="1">
      <alignment horizontal="center" vertical="center" wrapText="1" shrinkToFit="1"/>
      <protection locked="0"/>
    </xf>
    <xf numFmtId="184" fontId="1" fillId="6" borderId="22" xfId="0" applyNumberFormat="1" applyFont="1" applyFill="1" applyBorder="1" applyAlignment="1" applyProtection="1">
      <alignment horizontal="center" vertical="center" wrapText="1" shrinkToFit="1"/>
      <protection locked="0"/>
    </xf>
    <xf numFmtId="0" fontId="10" fillId="8" borderId="2" xfId="0" applyNumberFormat="1" applyFont="1" applyFill="1" applyBorder="1" applyAlignment="1" applyProtection="1">
      <alignment horizontal="center" vertical="center" wrapText="1"/>
      <protection locked="0"/>
    </xf>
    <xf numFmtId="0" fontId="10" fillId="0" borderId="2" xfId="0" applyNumberFormat="1"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protection locked="0"/>
    </xf>
    <xf numFmtId="0" fontId="3" fillId="0" borderId="12" xfId="0" applyFont="1" applyFill="1" applyBorder="1" applyProtection="1">
      <alignment vertical="center"/>
      <protection locked="0"/>
    </xf>
    <xf numFmtId="187" fontId="21" fillId="3" borderId="2" xfId="0" applyNumberFormat="1" applyFont="1" applyFill="1" applyBorder="1" applyAlignment="1" applyProtection="1">
      <alignment horizontal="center" vertical="center" wrapText="1"/>
      <protection locked="0"/>
    </xf>
    <xf numFmtId="182" fontId="21" fillId="3" borderId="2" xfId="0" applyNumberFormat="1" applyFont="1" applyFill="1" applyBorder="1" applyAlignment="1" applyProtection="1">
      <alignment horizontal="center" vertical="center" wrapText="1"/>
      <protection locked="0"/>
    </xf>
    <xf numFmtId="184" fontId="83" fillId="3" borderId="2" xfId="0" applyNumberFormat="1" applyFont="1" applyFill="1" applyBorder="1" applyAlignment="1" applyProtection="1">
      <alignment horizontal="center" vertical="center" wrapText="1" shrinkToFit="1"/>
      <protection locked="0"/>
    </xf>
    <xf numFmtId="0" fontId="29" fillId="3" borderId="0" xfId="0" applyFont="1" applyFill="1" applyBorder="1" applyProtection="1">
      <alignment vertical="center"/>
      <protection locked="0"/>
    </xf>
    <xf numFmtId="188" fontId="22" fillId="0" borderId="1" xfId="0" applyNumberFormat="1" applyFont="1" applyFill="1" applyBorder="1" applyAlignment="1" applyProtection="1">
      <alignment horizontal="center" vertical="center" wrapText="1"/>
      <protection locked="0"/>
    </xf>
    <xf numFmtId="0" fontId="10" fillId="0" borderId="1" xfId="0" applyNumberFormat="1" applyFont="1" applyFill="1" applyBorder="1" applyAlignment="1" applyProtection="1">
      <alignment horizontal="center" vertical="center" wrapText="1"/>
      <protection locked="0"/>
    </xf>
    <xf numFmtId="187" fontId="10" fillId="3" borderId="2" xfId="0" applyNumberFormat="1" applyFont="1" applyFill="1" applyBorder="1" applyAlignment="1" applyProtection="1">
      <alignment horizontal="center" vertical="center" wrapText="1"/>
      <protection locked="0"/>
    </xf>
    <xf numFmtId="187" fontId="21" fillId="3" borderId="1" xfId="0" applyNumberFormat="1" applyFont="1" applyFill="1" applyBorder="1" applyAlignment="1" applyProtection="1">
      <alignment horizontal="center" vertical="center" wrapText="1"/>
      <protection locked="0"/>
    </xf>
    <xf numFmtId="184" fontId="20" fillId="0" borderId="23" xfId="0" applyNumberFormat="1" applyFont="1" applyFill="1" applyBorder="1" applyAlignment="1" applyProtection="1">
      <alignment horizontal="center" vertical="center"/>
      <protection locked="0"/>
    </xf>
    <xf numFmtId="0" fontId="30" fillId="3" borderId="1" xfId="0" applyNumberFormat="1" applyFont="1" applyFill="1" applyBorder="1" applyAlignment="1" applyProtection="1">
      <alignment horizontal="center" vertical="center" wrapText="1"/>
      <protection locked="0"/>
    </xf>
    <xf numFmtId="0" fontId="29" fillId="3" borderId="1" xfId="0" applyFont="1" applyFill="1" applyBorder="1" applyProtection="1">
      <alignment vertical="center"/>
      <protection locked="0"/>
    </xf>
    <xf numFmtId="187" fontId="30" fillId="3" borderId="1" xfId="0" applyNumberFormat="1" applyFont="1" applyFill="1" applyBorder="1" applyAlignment="1" applyProtection="1">
      <alignment horizontal="center" vertical="center" wrapText="1"/>
      <protection locked="0"/>
    </xf>
    <xf numFmtId="0" fontId="31" fillId="3" borderId="1" xfId="0" applyFont="1" applyFill="1" applyBorder="1" applyAlignment="1" applyProtection="1">
      <alignment horizontal="center" vertical="center" wrapText="1" shrinkToFit="1"/>
      <protection locked="0"/>
    </xf>
    <xf numFmtId="184" fontId="31" fillId="3" borderId="1" xfId="0" applyNumberFormat="1" applyFont="1" applyFill="1" applyBorder="1" applyAlignment="1" applyProtection="1">
      <alignment horizontal="center" vertical="center" wrapText="1" shrinkToFit="1"/>
      <protection locked="0"/>
    </xf>
    <xf numFmtId="184" fontId="83" fillId="3" borderId="1" xfId="0" applyNumberFormat="1" applyFont="1" applyFill="1" applyBorder="1" applyAlignment="1" applyProtection="1">
      <alignment horizontal="center" vertical="center"/>
      <protection locked="0"/>
    </xf>
    <xf numFmtId="185" fontId="19" fillId="0" borderId="8" xfId="0" applyNumberFormat="1" applyFont="1" applyFill="1" applyBorder="1" applyAlignment="1" applyProtection="1">
      <alignment horizontal="center" vertical="center"/>
    </xf>
    <xf numFmtId="0" fontId="20" fillId="0" borderId="8" xfId="0" applyFont="1" applyFill="1" applyBorder="1" applyAlignment="1" applyProtection="1">
      <alignment horizontal="center" vertical="center" wrapText="1"/>
      <protection locked="0"/>
    </xf>
    <xf numFmtId="0" fontId="21" fillId="0" borderId="8" xfId="0" applyFont="1" applyFill="1" applyBorder="1" applyAlignment="1" applyProtection="1">
      <alignment horizontal="center" vertical="center" wrapText="1" shrinkToFit="1"/>
      <protection locked="0"/>
    </xf>
    <xf numFmtId="0" fontId="20" fillId="0" borderId="8" xfId="0" applyNumberFormat="1" applyFont="1" applyFill="1" applyBorder="1" applyAlignment="1" applyProtection="1">
      <alignment horizontal="center" vertical="center" shrinkToFit="1"/>
      <protection locked="0"/>
    </xf>
    <xf numFmtId="49" fontId="21" fillId="0" borderId="8" xfId="0" applyNumberFormat="1" applyFont="1" applyFill="1" applyBorder="1" applyAlignment="1" applyProtection="1">
      <alignment horizontal="center" vertical="center" wrapText="1"/>
      <protection locked="0"/>
    </xf>
    <xf numFmtId="3" fontId="20" fillId="0" borderId="8" xfId="0" applyNumberFormat="1" applyFont="1" applyFill="1" applyBorder="1" applyAlignment="1" applyProtection="1">
      <alignment horizontal="center" vertical="center"/>
      <protection locked="0"/>
    </xf>
    <xf numFmtId="182" fontId="21" fillId="0" borderId="8" xfId="0" applyNumberFormat="1" applyFont="1" applyFill="1" applyBorder="1" applyAlignment="1" applyProtection="1">
      <alignment horizontal="center" vertical="center" wrapText="1"/>
      <protection locked="0"/>
    </xf>
    <xf numFmtId="187" fontId="21" fillId="0" borderId="8" xfId="0" applyNumberFormat="1" applyFont="1" applyFill="1" applyBorder="1" applyAlignment="1" applyProtection="1">
      <alignment horizontal="center" vertical="center" wrapText="1"/>
      <protection locked="0"/>
    </xf>
    <xf numFmtId="0" fontId="21" fillId="0" borderId="8" xfId="0" applyNumberFormat="1" applyFont="1" applyFill="1" applyBorder="1" applyAlignment="1" applyProtection="1">
      <alignment horizontal="center" vertical="center" wrapText="1"/>
      <protection locked="0"/>
    </xf>
    <xf numFmtId="184" fontId="22" fillId="0" borderId="8" xfId="0" applyNumberFormat="1" applyFont="1" applyFill="1" applyBorder="1" applyAlignment="1" applyProtection="1">
      <alignment horizontal="center" vertical="center" wrapText="1" shrinkToFit="1"/>
      <protection locked="0"/>
    </xf>
    <xf numFmtId="184" fontId="84" fillId="0" borderId="7" xfId="0" applyNumberFormat="1" applyFont="1" applyFill="1" applyBorder="1" applyAlignment="1" applyProtection="1">
      <alignment horizontal="center" vertical="center" wrapText="1" shrinkToFit="1"/>
      <protection locked="0"/>
    </xf>
    <xf numFmtId="185" fontId="19" fillId="0" borderId="7" xfId="0" applyNumberFormat="1" applyFont="1" applyFill="1" applyBorder="1" applyAlignment="1" applyProtection="1">
      <alignment horizontal="center" vertical="center"/>
    </xf>
    <xf numFmtId="0" fontId="20" fillId="0" borderId="7" xfId="0" applyFont="1" applyFill="1" applyBorder="1" applyAlignment="1" applyProtection="1">
      <alignment horizontal="center" vertical="center" wrapText="1"/>
      <protection locked="0"/>
    </xf>
    <xf numFmtId="0" fontId="21" fillId="0" borderId="7" xfId="0" applyFont="1" applyFill="1" applyBorder="1" applyAlignment="1" applyProtection="1">
      <alignment horizontal="center" vertical="center" wrapText="1" shrinkToFit="1"/>
      <protection locked="0"/>
    </xf>
    <xf numFmtId="0" fontId="20" fillId="0" borderId="7" xfId="0" applyNumberFormat="1" applyFont="1" applyFill="1" applyBorder="1" applyAlignment="1" applyProtection="1">
      <alignment horizontal="center" vertical="center" shrinkToFit="1"/>
      <protection locked="0"/>
    </xf>
    <xf numFmtId="49" fontId="21" fillId="0" borderId="7" xfId="0" applyNumberFormat="1" applyFont="1" applyFill="1" applyBorder="1" applyAlignment="1" applyProtection="1">
      <alignment horizontal="center" vertical="center" wrapText="1"/>
      <protection locked="0"/>
    </xf>
    <xf numFmtId="0" fontId="20" fillId="0" borderId="7" xfId="0" applyFont="1" applyFill="1" applyBorder="1" applyAlignment="1" applyProtection="1">
      <alignment horizontal="center" vertical="center" wrapText="1" shrinkToFit="1"/>
      <protection locked="0"/>
    </xf>
    <xf numFmtId="0" fontId="21" fillId="0" borderId="7" xfId="0" applyFont="1" applyFill="1" applyBorder="1" applyAlignment="1" applyProtection="1">
      <alignment horizontal="center" vertical="center" wrapText="1"/>
      <protection locked="0"/>
    </xf>
    <xf numFmtId="3" fontId="20" fillId="0" borderId="7" xfId="0" applyNumberFormat="1" applyFont="1" applyFill="1" applyBorder="1" applyAlignment="1" applyProtection="1">
      <alignment horizontal="center" vertical="center"/>
      <protection locked="0"/>
    </xf>
    <xf numFmtId="0" fontId="20" fillId="0" borderId="7" xfId="0" applyFont="1" applyFill="1" applyBorder="1" applyAlignment="1" applyProtection="1">
      <alignment horizontal="center" vertical="center"/>
      <protection locked="0"/>
    </xf>
    <xf numFmtId="186" fontId="21" fillId="0" borderId="7" xfId="0" applyNumberFormat="1" applyFont="1" applyFill="1" applyBorder="1" applyAlignment="1" applyProtection="1">
      <alignment horizontal="center" vertical="center" wrapText="1" shrinkToFit="1"/>
      <protection locked="0"/>
    </xf>
    <xf numFmtId="182" fontId="21" fillId="0" borderId="7" xfId="0" applyNumberFormat="1" applyFont="1" applyFill="1" applyBorder="1" applyAlignment="1" applyProtection="1">
      <alignment horizontal="center" vertical="center" wrapText="1"/>
      <protection locked="0"/>
    </xf>
    <xf numFmtId="58" fontId="21" fillId="0" borderId="7" xfId="0" applyNumberFormat="1" applyFont="1" applyFill="1" applyBorder="1" applyAlignment="1" applyProtection="1">
      <alignment horizontal="center" vertical="center" wrapText="1" shrinkToFit="1"/>
      <protection locked="0"/>
    </xf>
    <xf numFmtId="187" fontId="30" fillId="3" borderId="20" xfId="0" applyNumberFormat="1" applyFont="1" applyFill="1" applyBorder="1" applyAlignment="1" applyProtection="1">
      <alignment horizontal="center" vertical="center" wrapText="1"/>
      <protection locked="0"/>
    </xf>
    <xf numFmtId="187" fontId="21" fillId="0" borderId="20" xfId="0" applyNumberFormat="1" applyFont="1" applyFill="1" applyBorder="1" applyAlignment="1" applyProtection="1">
      <alignment horizontal="center" vertical="center" wrapText="1"/>
      <protection locked="0"/>
    </xf>
    <xf numFmtId="0" fontId="21" fillId="0" borderId="7" xfId="0" applyNumberFormat="1" applyFont="1" applyFill="1" applyBorder="1" applyAlignment="1" applyProtection="1">
      <alignment horizontal="center" vertical="center" wrapText="1"/>
      <protection locked="0"/>
    </xf>
    <xf numFmtId="188" fontId="20" fillId="0" borderId="7" xfId="0" applyNumberFormat="1" applyFont="1" applyFill="1" applyBorder="1" applyAlignment="1" applyProtection="1">
      <alignment horizontal="center" vertical="center"/>
      <protection locked="0"/>
    </xf>
    <xf numFmtId="184" fontId="20" fillId="0" borderId="7" xfId="0" applyNumberFormat="1" applyFont="1" applyFill="1" applyBorder="1" applyAlignment="1" applyProtection="1">
      <alignment horizontal="center" vertical="center" wrapText="1" shrinkToFit="1"/>
      <protection locked="0"/>
    </xf>
    <xf numFmtId="0" fontId="31" fillId="3" borderId="9" xfId="0" applyFont="1" applyFill="1" applyBorder="1" applyAlignment="1" applyProtection="1">
      <alignment horizontal="center" vertical="center" wrapText="1" shrinkToFit="1"/>
      <protection locked="0"/>
    </xf>
    <xf numFmtId="184" fontId="20" fillId="0" borderId="7" xfId="0" applyNumberFormat="1" applyFont="1" applyFill="1" applyBorder="1" applyAlignment="1" applyProtection="1">
      <alignment horizontal="center" vertical="center"/>
      <protection locked="0"/>
    </xf>
    <xf numFmtId="0" fontId="29" fillId="3" borderId="20" xfId="0" applyFont="1" applyFill="1" applyBorder="1" applyProtection="1">
      <alignment vertical="center"/>
      <protection locked="0"/>
    </xf>
    <xf numFmtId="0" fontId="3" fillId="0" borderId="20" xfId="0" applyFont="1" applyFill="1" applyBorder="1" applyProtection="1">
      <alignment vertical="center"/>
      <protection locked="0"/>
    </xf>
    <xf numFmtId="182" fontId="10" fillId="3" borderId="1" xfId="0" applyNumberFormat="1" applyFont="1" applyFill="1" applyBorder="1" applyAlignment="1" applyProtection="1">
      <alignment horizontal="center" vertical="center" wrapText="1"/>
      <protection locked="0"/>
    </xf>
    <xf numFmtId="186" fontId="21" fillId="3" borderId="2" xfId="0" applyNumberFormat="1" applyFont="1" applyFill="1" applyBorder="1" applyAlignment="1" applyProtection="1">
      <alignment horizontal="center" vertical="center" wrapText="1" shrinkToFit="1"/>
      <protection locked="0"/>
    </xf>
    <xf numFmtId="0" fontId="64" fillId="0" borderId="2" xfId="0" applyFont="1" applyFill="1" applyBorder="1" applyAlignment="1" applyProtection="1">
      <alignment horizontal="center" vertical="center" wrapText="1" shrinkToFit="1"/>
      <protection locked="0"/>
    </xf>
    <xf numFmtId="184" fontId="21" fillId="0" borderId="12" xfId="0" applyNumberFormat="1" applyFont="1" applyFill="1" applyBorder="1" applyAlignment="1" applyProtection="1">
      <alignment horizontal="center" vertical="center" wrapText="1" shrinkToFit="1"/>
      <protection locked="0"/>
    </xf>
    <xf numFmtId="184" fontId="20" fillId="0" borderId="21" xfId="0" applyNumberFormat="1" applyFont="1" applyFill="1" applyBorder="1" applyAlignment="1" applyProtection="1">
      <alignment horizontal="center" vertical="center"/>
      <protection locked="0"/>
    </xf>
    <xf numFmtId="0" fontId="62" fillId="6" borderId="2" xfId="0" applyFont="1" applyFill="1" applyBorder="1" applyAlignment="1" applyProtection="1">
      <alignment horizontal="center" vertical="center" wrapText="1"/>
      <protection locked="0"/>
    </xf>
    <xf numFmtId="184" fontId="21" fillId="0" borderId="6" xfId="0" applyNumberFormat="1" applyFont="1" applyFill="1" applyBorder="1" applyAlignment="1" applyProtection="1">
      <alignment horizontal="center" vertical="center" wrapText="1" shrinkToFit="1"/>
      <protection locked="0"/>
    </xf>
    <xf numFmtId="184" fontId="20" fillId="0" borderId="9" xfId="0" applyNumberFormat="1" applyFont="1" applyFill="1" applyBorder="1" applyAlignment="1" applyProtection="1">
      <alignment horizontal="center" vertical="center"/>
      <protection locked="0"/>
    </xf>
    <xf numFmtId="0" fontId="85" fillId="0" borderId="1" xfId="0" applyFont="1" applyFill="1" applyBorder="1" applyAlignment="1">
      <alignment horizontal="center" vertical="center" wrapText="1"/>
    </xf>
    <xf numFmtId="184" fontId="83" fillId="3" borderId="1" xfId="0" applyNumberFormat="1" applyFont="1" applyFill="1" applyBorder="1" applyAlignment="1" applyProtection="1">
      <alignment horizontal="center" vertical="center" wrapText="1" shrinkToFit="1"/>
      <protection locked="0"/>
    </xf>
    <xf numFmtId="0" fontId="23" fillId="8" borderId="2" xfId="0" applyFont="1" applyFill="1" applyBorder="1" applyAlignment="1" applyProtection="1">
      <alignment horizontal="center" vertical="center" wrapText="1" shrinkToFit="1"/>
      <protection locked="0"/>
    </xf>
    <xf numFmtId="187" fontId="21" fillId="8" borderId="2" xfId="0" applyNumberFormat="1" applyFont="1" applyFill="1" applyBorder="1" applyAlignment="1" applyProtection="1">
      <alignment horizontal="center" vertical="center" wrapText="1"/>
      <protection locked="0"/>
    </xf>
    <xf numFmtId="184" fontId="23" fillId="8" borderId="1" xfId="0" applyNumberFormat="1" applyFont="1" applyFill="1" applyBorder="1" applyAlignment="1" applyProtection="1">
      <alignment horizontal="center" vertical="center" wrapText="1" shrinkToFit="1"/>
      <protection locked="0"/>
    </xf>
    <xf numFmtId="184" fontId="20" fillId="8" borderId="1" xfId="0" applyNumberFormat="1" applyFont="1" applyFill="1" applyBorder="1" applyAlignment="1" applyProtection="1">
      <alignment horizontal="center" vertical="center"/>
      <protection locked="0"/>
    </xf>
    <xf numFmtId="185" fontId="16" fillId="0" borderId="2" xfId="0" applyNumberFormat="1" applyFont="1" applyFill="1" applyBorder="1" applyAlignment="1" applyProtection="1">
      <alignment horizontal="center" vertical="center"/>
    </xf>
    <xf numFmtId="0" fontId="1" fillId="0" borderId="2"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center" vertical="center" wrapText="1" shrinkToFit="1"/>
      <protection locked="0"/>
    </xf>
    <xf numFmtId="0" fontId="1" fillId="0" borderId="2" xfId="0" applyNumberFormat="1" applyFont="1" applyFill="1" applyBorder="1" applyAlignment="1" applyProtection="1">
      <alignment horizontal="center" vertical="center" shrinkToFit="1"/>
      <protection locked="0"/>
    </xf>
    <xf numFmtId="49" fontId="10" fillId="0" borderId="2" xfId="0" applyNumberFormat="1"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shrinkToFit="1"/>
      <protection locked="0"/>
    </xf>
    <xf numFmtId="3" fontId="1" fillId="0" borderId="2" xfId="0" applyNumberFormat="1" applyFont="1" applyFill="1" applyBorder="1" applyAlignment="1" applyProtection="1">
      <alignment horizontal="center" vertical="center"/>
      <protection locked="0"/>
    </xf>
    <xf numFmtId="0" fontId="1" fillId="0" borderId="2" xfId="0" applyFont="1" applyFill="1" applyBorder="1" applyAlignment="1" applyProtection="1">
      <alignment horizontal="center" vertical="center"/>
      <protection locked="0"/>
    </xf>
    <xf numFmtId="186" fontId="10" fillId="0" borderId="1" xfId="0" applyNumberFormat="1" applyFont="1" applyFill="1" applyBorder="1" applyAlignment="1" applyProtection="1">
      <alignment horizontal="center" vertical="center" wrapText="1" shrinkToFit="1"/>
      <protection locked="0"/>
    </xf>
    <xf numFmtId="182" fontId="10" fillId="0" borderId="2" xfId="0" applyNumberFormat="1" applyFont="1" applyFill="1" applyBorder="1" applyAlignment="1" applyProtection="1">
      <alignment horizontal="center" vertical="center" wrapText="1"/>
      <protection locked="0"/>
    </xf>
    <xf numFmtId="58" fontId="10" fillId="0" borderId="2" xfId="0" applyNumberFormat="1" applyFont="1" applyFill="1" applyBorder="1" applyAlignment="1" applyProtection="1">
      <alignment horizontal="center" vertical="center" wrapText="1" shrinkToFit="1"/>
      <protection locked="0"/>
    </xf>
    <xf numFmtId="188" fontId="1" fillId="0" borderId="2" xfId="0" applyNumberFormat="1" applyFont="1" applyFill="1" applyBorder="1" applyAlignment="1" applyProtection="1">
      <alignment horizontal="center" vertical="center"/>
      <protection locked="0"/>
    </xf>
    <xf numFmtId="188" fontId="1" fillId="0" borderId="1" xfId="0" applyNumberFormat="1" applyFont="1" applyFill="1" applyBorder="1" applyAlignment="1" applyProtection="1">
      <alignment horizontal="center" vertical="center"/>
      <protection locked="0"/>
    </xf>
    <xf numFmtId="0" fontId="17" fillId="0" borderId="2" xfId="0" applyFont="1" applyFill="1" applyBorder="1" applyAlignment="1" applyProtection="1">
      <alignment horizontal="center" vertical="center"/>
      <protection locked="0"/>
    </xf>
    <xf numFmtId="185" fontId="86" fillId="0" borderId="1" xfId="0" applyNumberFormat="1" applyFont="1" applyFill="1" applyBorder="1" applyAlignment="1" applyProtection="1">
      <alignment horizontal="center" vertical="center"/>
    </xf>
    <xf numFmtId="0" fontId="83" fillId="0" borderId="1" xfId="0" applyFont="1" applyFill="1" applyBorder="1" applyAlignment="1" applyProtection="1">
      <alignment horizontal="center" vertical="center" wrapText="1"/>
      <protection locked="0"/>
    </xf>
    <xf numFmtId="0" fontId="30" fillId="0" borderId="1" xfId="0" applyFont="1" applyFill="1" applyBorder="1" applyAlignment="1" applyProtection="1">
      <alignment horizontal="center" vertical="center" wrapText="1" shrinkToFit="1"/>
      <protection locked="0"/>
    </xf>
    <xf numFmtId="0" fontId="83" fillId="0" borderId="1" xfId="0" applyNumberFormat="1" applyFont="1" applyFill="1" applyBorder="1" applyAlignment="1" applyProtection="1">
      <alignment horizontal="center" vertical="center" shrinkToFit="1"/>
      <protection locked="0"/>
    </xf>
    <xf numFmtId="49" fontId="30" fillId="0" borderId="1" xfId="0" applyNumberFormat="1" applyFont="1" applyFill="1" applyBorder="1" applyAlignment="1" applyProtection="1">
      <alignment horizontal="center" vertical="center" wrapText="1"/>
      <protection locked="0"/>
    </xf>
    <xf numFmtId="0" fontId="83" fillId="0" borderId="1" xfId="0" applyFont="1" applyFill="1" applyBorder="1" applyAlignment="1" applyProtection="1">
      <alignment horizontal="center" vertical="center" wrapText="1" shrinkToFit="1"/>
      <protection locked="0"/>
    </xf>
    <xf numFmtId="0" fontId="30" fillId="0" borderId="1" xfId="0" applyFont="1" applyFill="1" applyBorder="1" applyAlignment="1" applyProtection="1">
      <alignment horizontal="center" vertical="center" wrapText="1"/>
      <protection locked="0"/>
    </xf>
    <xf numFmtId="3" fontId="83" fillId="0" borderId="1" xfId="0" applyNumberFormat="1" applyFont="1" applyFill="1" applyBorder="1" applyAlignment="1" applyProtection="1">
      <alignment horizontal="center" vertical="center"/>
      <protection locked="0"/>
    </xf>
    <xf numFmtId="0" fontId="83" fillId="0" borderId="1" xfId="0" applyFont="1" applyFill="1" applyBorder="1" applyAlignment="1" applyProtection="1">
      <alignment horizontal="center" vertical="center"/>
      <protection locked="0"/>
    </xf>
    <xf numFmtId="186" fontId="30" fillId="0" borderId="1" xfId="0" applyNumberFormat="1" applyFont="1" applyFill="1" applyBorder="1" applyAlignment="1" applyProtection="1">
      <alignment horizontal="center" vertical="center" wrapText="1" shrinkToFit="1"/>
      <protection locked="0"/>
    </xf>
    <xf numFmtId="182" fontId="30" fillId="0" borderId="1" xfId="0" applyNumberFormat="1" applyFont="1" applyFill="1" applyBorder="1" applyAlignment="1" applyProtection="1">
      <alignment horizontal="center" vertical="center" wrapText="1"/>
      <protection locked="0"/>
    </xf>
    <xf numFmtId="0" fontId="30" fillId="0" borderId="1" xfId="0" applyNumberFormat="1" applyFont="1" applyFill="1" applyBorder="1" applyAlignment="1" applyProtection="1">
      <alignment horizontal="center" vertical="center" wrapText="1"/>
      <protection locked="0"/>
    </xf>
    <xf numFmtId="182" fontId="30" fillId="3" borderId="1" xfId="0" applyNumberFormat="1" applyFont="1" applyFill="1" applyBorder="1" applyAlignment="1" applyProtection="1">
      <alignment horizontal="center" vertical="center" wrapText="1"/>
      <protection locked="0"/>
    </xf>
    <xf numFmtId="188" fontId="83" fillId="0" borderId="1" xfId="0" applyNumberFormat="1" applyFont="1" applyFill="1" applyBorder="1" applyAlignment="1" applyProtection="1">
      <alignment horizontal="center" vertical="center"/>
      <protection locked="0"/>
    </xf>
    <xf numFmtId="184" fontId="83" fillId="0" borderId="7" xfId="0" applyNumberFormat="1" applyFont="1" applyFill="1" applyBorder="1" applyAlignment="1" applyProtection="1">
      <alignment horizontal="center" vertical="center" wrapText="1" shrinkToFit="1"/>
      <protection locked="0"/>
    </xf>
    <xf numFmtId="184" fontId="83" fillId="0" borderId="1" xfId="0" applyNumberFormat="1" applyFont="1" applyFill="1" applyBorder="1" applyAlignment="1" applyProtection="1">
      <alignment horizontal="center" vertical="center"/>
      <protection locked="0"/>
    </xf>
    <xf numFmtId="188" fontId="1" fillId="6" borderId="1" xfId="0" applyNumberFormat="1" applyFont="1" applyFill="1" applyBorder="1" applyAlignment="1" applyProtection="1">
      <alignment horizontal="center" vertical="center"/>
      <protection locked="0"/>
    </xf>
    <xf numFmtId="184" fontId="1" fillId="0" borderId="12" xfId="0" applyNumberFormat="1" applyFont="1" applyFill="1" applyBorder="1" applyAlignment="1" applyProtection="1">
      <alignment horizontal="center" vertical="center"/>
      <protection locked="0"/>
    </xf>
    <xf numFmtId="0" fontId="10" fillId="0" borderId="2" xfId="0" applyFont="1" applyFill="1" applyBorder="1" applyAlignment="1" applyProtection="1">
      <alignment horizontal="center" vertical="center" wrapText="1" shrinkToFit="1"/>
      <protection locked="0"/>
    </xf>
    <xf numFmtId="0" fontId="10" fillId="0" borderId="2" xfId="0" applyFont="1" applyFill="1" applyBorder="1" applyAlignment="1" applyProtection="1">
      <alignment horizontal="center" vertical="center" wrapText="1"/>
      <protection locked="0"/>
    </xf>
    <xf numFmtId="186" fontId="10" fillId="3" borderId="2" xfId="0" applyNumberFormat="1" applyFont="1" applyFill="1" applyBorder="1" applyAlignment="1" applyProtection="1">
      <alignment horizontal="center" vertical="center" wrapText="1" shrinkToFit="1"/>
      <protection locked="0"/>
    </xf>
    <xf numFmtId="0" fontId="30" fillId="3" borderId="2" xfId="0" applyNumberFormat="1" applyFont="1" applyFill="1" applyBorder="1" applyAlignment="1" applyProtection="1">
      <alignment horizontal="center" vertical="center" wrapText="1"/>
      <protection locked="0"/>
    </xf>
    <xf numFmtId="186" fontId="10" fillId="3" borderId="1" xfId="0" applyNumberFormat="1" applyFont="1" applyFill="1" applyBorder="1" applyAlignment="1" applyProtection="1">
      <alignment horizontal="center" vertical="center" wrapText="1" shrinkToFit="1"/>
      <protection locked="0"/>
    </xf>
    <xf numFmtId="0" fontId="17" fillId="0" borderId="1" xfId="0" applyFont="1" applyFill="1" applyBorder="1" applyAlignment="1" applyProtection="1">
      <alignment horizontal="center" vertical="center"/>
      <protection locked="0"/>
    </xf>
    <xf numFmtId="184" fontId="1" fillId="0" borderId="6" xfId="0" applyNumberFormat="1" applyFont="1" applyFill="1" applyBorder="1" applyAlignment="1" applyProtection="1">
      <alignment horizontal="center" vertical="center"/>
      <protection locked="0"/>
    </xf>
    <xf numFmtId="184" fontId="17" fillId="0" borderId="1" xfId="0" applyNumberFormat="1" applyFont="1" applyFill="1" applyBorder="1" applyAlignment="1" applyProtection="1">
      <alignment horizontal="center" vertical="center" wrapText="1" shrinkToFit="1"/>
      <protection locked="0"/>
    </xf>
    <xf numFmtId="185" fontId="86" fillId="0" borderId="2" xfId="0" applyNumberFormat="1" applyFont="1" applyFill="1" applyBorder="1" applyAlignment="1" applyProtection="1">
      <alignment horizontal="center" vertical="center"/>
    </xf>
    <xf numFmtId="0" fontId="83" fillId="0" borderId="2" xfId="0" applyFont="1" applyFill="1" applyBorder="1" applyAlignment="1" applyProtection="1">
      <alignment horizontal="center" vertical="center" wrapText="1"/>
      <protection locked="0"/>
    </xf>
    <xf numFmtId="0" fontId="83" fillId="0" borderId="2" xfId="0" applyNumberFormat="1" applyFont="1" applyFill="1" applyBorder="1" applyAlignment="1" applyProtection="1">
      <alignment horizontal="center" vertical="center" shrinkToFit="1"/>
      <protection locked="0"/>
    </xf>
    <xf numFmtId="49" fontId="30" fillId="0" borderId="2" xfId="0" applyNumberFormat="1" applyFont="1" applyFill="1" applyBorder="1" applyAlignment="1" applyProtection="1">
      <alignment horizontal="center" vertical="center" wrapText="1"/>
      <protection locked="0"/>
    </xf>
    <xf numFmtId="0" fontId="83" fillId="0" borderId="2" xfId="0" applyFont="1" applyFill="1" applyBorder="1" applyAlignment="1" applyProtection="1">
      <alignment horizontal="center" vertical="center" wrapText="1" shrinkToFit="1"/>
      <protection locked="0"/>
    </xf>
    <xf numFmtId="3" fontId="83" fillId="0" borderId="2" xfId="0" applyNumberFormat="1" applyFont="1" applyFill="1" applyBorder="1" applyAlignment="1" applyProtection="1">
      <alignment horizontal="center" vertical="center"/>
      <protection locked="0"/>
    </xf>
    <xf numFmtId="0" fontId="83" fillId="0" borderId="2" xfId="0" applyFont="1" applyFill="1" applyBorder="1" applyAlignment="1" applyProtection="1">
      <alignment horizontal="center" vertical="center"/>
      <protection locked="0"/>
    </xf>
    <xf numFmtId="186" fontId="30" fillId="3" borderId="1" xfId="0" applyNumberFormat="1" applyFont="1" applyFill="1" applyBorder="1" applyAlignment="1" applyProtection="1">
      <alignment horizontal="center" vertical="center" wrapText="1" shrinkToFit="1"/>
      <protection locked="0"/>
    </xf>
    <xf numFmtId="182" fontId="30" fillId="0" borderId="2" xfId="0" applyNumberFormat="1" applyFont="1" applyFill="1" applyBorder="1" applyAlignment="1" applyProtection="1">
      <alignment horizontal="center" vertical="center" wrapText="1"/>
      <protection locked="0"/>
    </xf>
    <xf numFmtId="188" fontId="83" fillId="0" borderId="2" xfId="0" applyNumberFormat="1" applyFont="1" applyFill="1" applyBorder="1" applyAlignment="1" applyProtection="1">
      <alignment horizontal="center" vertical="center"/>
      <protection locked="0"/>
    </xf>
    <xf numFmtId="0" fontId="83" fillId="0" borderId="2" xfId="0" applyNumberFormat="1" applyFont="1" applyFill="1" applyBorder="1" applyAlignment="1" applyProtection="1">
      <alignment horizontal="center" vertical="center"/>
      <protection locked="0"/>
    </xf>
    <xf numFmtId="0" fontId="31" fillId="0" borderId="2" xfId="0" applyFont="1" applyFill="1" applyBorder="1" applyAlignment="1" applyProtection="1">
      <alignment horizontal="center" vertical="center" wrapText="1" shrinkToFit="1"/>
      <protection locked="0"/>
    </xf>
    <xf numFmtId="184" fontId="83" fillId="0" borderId="2" xfId="0" applyNumberFormat="1" applyFont="1" applyFill="1" applyBorder="1" applyAlignment="1" applyProtection="1">
      <alignment horizontal="center" vertical="center" wrapText="1" shrinkToFit="1"/>
      <protection locked="0"/>
    </xf>
    <xf numFmtId="184" fontId="31" fillId="0" borderId="1" xfId="0" applyNumberFormat="1" applyFont="1" applyFill="1" applyBorder="1" applyAlignment="1" applyProtection="1">
      <alignment horizontal="center" vertical="center" wrapText="1" shrinkToFit="1"/>
      <protection locked="0"/>
    </xf>
    <xf numFmtId="184" fontId="83" fillId="0" borderId="6" xfId="0" applyNumberFormat="1" applyFont="1" applyFill="1" applyBorder="1" applyAlignment="1" applyProtection="1">
      <alignment horizontal="center" vertical="center"/>
      <protection locked="0"/>
    </xf>
    <xf numFmtId="185" fontId="16" fillId="0" borderId="22" xfId="0" applyNumberFormat="1" applyFont="1" applyFill="1" applyBorder="1" applyAlignment="1" applyProtection="1">
      <alignment horizontal="center" vertical="center"/>
    </xf>
    <xf numFmtId="0" fontId="1" fillId="0" borderId="22" xfId="0" applyFont="1" applyFill="1" applyBorder="1" applyAlignment="1" applyProtection="1">
      <alignment horizontal="center" vertical="center" wrapText="1"/>
      <protection locked="0"/>
    </xf>
    <xf numFmtId="0" fontId="10" fillId="0" borderId="8" xfId="0" applyFont="1" applyFill="1" applyBorder="1" applyAlignment="1" applyProtection="1">
      <alignment horizontal="center" vertical="center" wrapText="1" shrinkToFit="1"/>
      <protection locked="0"/>
    </xf>
    <xf numFmtId="0" fontId="1" fillId="0" borderId="22" xfId="0" applyNumberFormat="1" applyFont="1" applyFill="1" applyBorder="1" applyAlignment="1" applyProtection="1">
      <alignment horizontal="center" vertical="center" shrinkToFit="1"/>
      <protection locked="0"/>
    </xf>
    <xf numFmtId="49" fontId="10" fillId="0" borderId="22" xfId="0" applyNumberFormat="1" applyFont="1" applyFill="1" applyBorder="1" applyAlignment="1" applyProtection="1">
      <alignment horizontal="center" vertical="center" wrapText="1"/>
      <protection locked="0"/>
    </xf>
    <xf numFmtId="0" fontId="1" fillId="0" borderId="22" xfId="0" applyFont="1" applyFill="1" applyBorder="1" applyAlignment="1" applyProtection="1">
      <alignment horizontal="center" vertical="center" wrapText="1" shrinkToFit="1"/>
      <protection locked="0"/>
    </xf>
    <xf numFmtId="0" fontId="10" fillId="0" borderId="8" xfId="0" applyFont="1" applyFill="1" applyBorder="1" applyAlignment="1" applyProtection="1">
      <alignment horizontal="center" vertical="center" wrapText="1"/>
      <protection locked="0"/>
    </xf>
    <xf numFmtId="3" fontId="1" fillId="0" borderId="22" xfId="0" applyNumberFormat="1" applyFont="1" applyFill="1" applyBorder="1" applyAlignment="1" applyProtection="1">
      <alignment horizontal="center" vertical="center"/>
      <protection locked="0"/>
    </xf>
    <xf numFmtId="0" fontId="1" fillId="0" borderId="22" xfId="0" applyFont="1" applyFill="1" applyBorder="1" applyAlignment="1" applyProtection="1">
      <alignment horizontal="center" vertical="center"/>
      <protection locked="0"/>
    </xf>
    <xf numFmtId="0" fontId="1" fillId="0" borderId="8" xfId="0" applyFont="1" applyFill="1" applyBorder="1" applyAlignment="1" applyProtection="1">
      <alignment horizontal="center" vertical="center"/>
      <protection locked="0"/>
    </xf>
    <xf numFmtId="186" fontId="10" fillId="0" borderId="8" xfId="0" applyNumberFormat="1" applyFont="1" applyFill="1" applyBorder="1" applyAlignment="1" applyProtection="1">
      <alignment horizontal="center" vertical="center" wrapText="1" shrinkToFit="1"/>
      <protection locked="0"/>
    </xf>
    <xf numFmtId="182" fontId="10" fillId="0" borderId="22" xfId="0" applyNumberFormat="1" applyFont="1" applyFill="1" applyBorder="1" applyAlignment="1" applyProtection="1">
      <alignment horizontal="center" vertical="center" wrapText="1"/>
      <protection locked="0"/>
    </xf>
    <xf numFmtId="58" fontId="10" fillId="0" borderId="22" xfId="0" applyNumberFormat="1" applyFont="1" applyFill="1" applyBorder="1" applyAlignment="1" applyProtection="1">
      <alignment horizontal="center" vertical="center" wrapText="1" shrinkToFit="1"/>
      <protection locked="0"/>
    </xf>
    <xf numFmtId="187" fontId="10" fillId="8" borderId="22" xfId="0" applyNumberFormat="1" applyFont="1" applyFill="1" applyBorder="1" applyAlignment="1" applyProtection="1">
      <alignment horizontal="center" vertical="center" wrapText="1"/>
      <protection locked="0"/>
    </xf>
    <xf numFmtId="187" fontId="10" fillId="0" borderId="22" xfId="0" applyNumberFormat="1" applyFont="1" applyFill="1" applyBorder="1" applyAlignment="1" applyProtection="1">
      <alignment horizontal="center" vertical="center" wrapText="1"/>
      <protection locked="0"/>
    </xf>
    <xf numFmtId="0" fontId="10" fillId="0" borderId="22" xfId="0" applyNumberFormat="1" applyFont="1" applyFill="1" applyBorder="1" applyAlignment="1" applyProtection="1">
      <alignment horizontal="center" vertical="center" wrapText="1"/>
      <protection locked="0"/>
    </xf>
    <xf numFmtId="188" fontId="1" fillId="0" borderId="8" xfId="0" applyNumberFormat="1" applyFont="1" applyFill="1" applyBorder="1" applyAlignment="1" applyProtection="1">
      <alignment horizontal="center" vertical="center"/>
      <protection locked="0"/>
    </xf>
    <xf numFmtId="0" fontId="17" fillId="0" borderId="22" xfId="0" applyFont="1" applyFill="1" applyBorder="1" applyAlignment="1" applyProtection="1">
      <alignment horizontal="center" vertical="center"/>
      <protection locked="0"/>
    </xf>
    <xf numFmtId="184" fontId="1" fillId="8" borderId="8" xfId="0" applyNumberFormat="1" applyFont="1" applyFill="1" applyBorder="1" applyAlignment="1" applyProtection="1">
      <alignment horizontal="center" vertical="center"/>
      <protection locked="0"/>
    </xf>
    <xf numFmtId="184" fontId="1" fillId="0" borderId="8" xfId="0" applyNumberFormat="1" applyFont="1" applyFill="1" applyBorder="1" applyAlignment="1" applyProtection="1">
      <alignment horizontal="center" vertical="center"/>
      <protection locked="0"/>
    </xf>
    <xf numFmtId="0" fontId="0" fillId="0" borderId="8" xfId="0" applyFont="1" applyFill="1" applyBorder="1" applyProtection="1">
      <alignment vertical="center"/>
      <protection locked="0"/>
    </xf>
    <xf numFmtId="185" fontId="16" fillId="0" borderId="1"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shrinkToFit="1"/>
      <protection locked="0"/>
    </xf>
    <xf numFmtId="49" fontId="10" fillId="0" borderId="1" xfId="0" applyNumberFormat="1" applyFont="1" applyFill="1" applyBorder="1" applyAlignment="1" applyProtection="1">
      <alignment horizontal="center" vertical="center" wrapText="1"/>
      <protection locked="0"/>
    </xf>
    <xf numFmtId="3" fontId="1" fillId="0" borderId="1" xfId="0" applyNumberFormat="1" applyFont="1" applyFill="1" applyBorder="1" applyAlignment="1" applyProtection="1">
      <alignment horizontal="center" vertical="center"/>
      <protection locked="0"/>
    </xf>
    <xf numFmtId="182" fontId="10" fillId="0" borderId="1" xfId="0" applyNumberFormat="1" applyFont="1" applyFill="1" applyBorder="1" applyAlignment="1" applyProtection="1">
      <alignment horizontal="center" vertical="center" wrapText="1"/>
      <protection locked="0"/>
    </xf>
    <xf numFmtId="0" fontId="29" fillId="0" borderId="7" xfId="0" applyFont="1" applyFill="1" applyBorder="1" applyAlignment="1">
      <alignment horizontal="center" vertical="center" wrapText="1"/>
    </xf>
    <xf numFmtId="0" fontId="29" fillId="0" borderId="7" xfId="0" applyFont="1" applyFill="1" applyBorder="1" applyAlignment="1">
      <alignment horizontal="center" vertical="center" wrapText="1" shrinkToFit="1"/>
    </xf>
    <xf numFmtId="191" fontId="29" fillId="0" borderId="7" xfId="0" applyNumberFormat="1" applyFont="1" applyFill="1" applyBorder="1" applyAlignment="1">
      <alignment horizontal="center" vertical="center"/>
    </xf>
    <xf numFmtId="0" fontId="29" fillId="0" borderId="7" xfId="0" applyFont="1" applyFill="1" applyBorder="1" applyAlignment="1">
      <alignment horizontal="center" vertical="center"/>
    </xf>
    <xf numFmtId="186" fontId="29" fillId="0" borderId="7" xfId="0" applyNumberFormat="1" applyFont="1" applyFill="1" applyBorder="1" applyAlignment="1">
      <alignment horizontal="center" vertical="center" wrapText="1" shrinkToFit="1"/>
    </xf>
    <xf numFmtId="0" fontId="30" fillId="0" borderId="2" xfId="0" applyNumberFormat="1" applyFont="1" applyFill="1" applyBorder="1" applyAlignment="1" applyProtection="1">
      <alignment horizontal="center" vertical="center" wrapText="1"/>
      <protection locked="0"/>
    </xf>
    <xf numFmtId="0" fontId="30" fillId="0" borderId="7" xfId="0" applyFont="1" applyFill="1" applyBorder="1" applyAlignment="1">
      <alignment horizontal="center" vertical="center" wrapText="1" shrinkToFit="1"/>
    </xf>
    <xf numFmtId="0" fontId="87" fillId="0" borderId="7" xfId="0" applyFont="1" applyFill="1" applyBorder="1" applyAlignment="1">
      <alignment horizontal="center" vertical="center" wrapText="1" shrinkToFit="1"/>
    </xf>
    <xf numFmtId="184" fontId="31" fillId="0" borderId="2" xfId="0" applyNumberFormat="1" applyFont="1" applyFill="1" applyBorder="1" applyAlignment="1" applyProtection="1">
      <alignment horizontal="center" vertical="center" wrapText="1" shrinkToFit="1"/>
      <protection locked="0"/>
    </xf>
    <xf numFmtId="0" fontId="29" fillId="0" borderId="2" xfId="0" applyFont="1" applyFill="1" applyBorder="1" applyProtection="1">
      <alignment vertical="center"/>
      <protection locked="0"/>
    </xf>
    <xf numFmtId="0" fontId="30" fillId="0" borderId="12" xfId="0" applyNumberFormat="1" applyFont="1" applyFill="1" applyBorder="1" applyAlignment="1" applyProtection="1">
      <alignment horizontal="center" vertical="center" wrapText="1"/>
      <protection locked="0"/>
    </xf>
    <xf numFmtId="182" fontId="30" fillId="0" borderId="6" xfId="0" applyNumberFormat="1" applyFont="1" applyFill="1" applyBorder="1" applyAlignment="1" applyProtection="1">
      <alignment horizontal="center" vertical="center" wrapText="1"/>
      <protection locked="0"/>
    </xf>
    <xf numFmtId="0" fontId="17" fillId="0" borderId="7" xfId="0" applyFont="1" applyFill="1" applyBorder="1" applyAlignment="1">
      <alignment horizontal="center" vertical="center" wrapText="1" shrinkToFit="1"/>
    </xf>
    <xf numFmtId="188" fontId="1" fillId="0" borderId="9" xfId="0" applyNumberFormat="1" applyFont="1" applyFill="1" applyBorder="1" applyAlignment="1" applyProtection="1">
      <alignment horizontal="center" vertical="center"/>
      <protection locked="0"/>
    </xf>
    <xf numFmtId="182" fontId="30" fillId="0" borderId="8" xfId="0" applyNumberFormat="1" applyFont="1" applyFill="1" applyBorder="1" applyAlignment="1" applyProtection="1">
      <alignment horizontal="center" vertical="center" wrapText="1"/>
      <protection locked="0"/>
    </xf>
    <xf numFmtId="0" fontId="30" fillId="0" borderId="2" xfId="0" applyFont="1" applyFill="1" applyBorder="1" applyAlignment="1" applyProtection="1">
      <alignment horizontal="center" vertical="center" wrapText="1" shrinkToFit="1"/>
      <protection locked="0"/>
    </xf>
    <xf numFmtId="0" fontId="30" fillId="0" borderId="2" xfId="0" applyFont="1" applyFill="1" applyBorder="1" applyAlignment="1" applyProtection="1">
      <alignment horizontal="center" vertical="center" wrapText="1"/>
      <protection locked="0"/>
    </xf>
    <xf numFmtId="186" fontId="30" fillId="0" borderId="2" xfId="0" applyNumberFormat="1" applyFont="1" applyFill="1" applyBorder="1" applyAlignment="1" applyProtection="1">
      <alignment horizontal="center" vertical="center" wrapText="1" shrinkToFit="1"/>
      <protection locked="0"/>
    </xf>
    <xf numFmtId="187" fontId="30" fillId="3" borderId="2" xfId="0" applyNumberFormat="1"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shrinkToFit="1"/>
      <protection locked="0"/>
    </xf>
    <xf numFmtId="184" fontId="31" fillId="3" borderId="2" xfId="0" applyNumberFormat="1" applyFont="1" applyFill="1" applyBorder="1" applyAlignment="1" applyProtection="1">
      <alignment horizontal="center" vertical="center" wrapText="1" shrinkToFit="1"/>
      <protection locked="0"/>
    </xf>
    <xf numFmtId="184" fontId="83" fillId="3" borderId="2" xfId="0" applyNumberFormat="1" applyFont="1" applyFill="1" applyBorder="1" applyAlignment="1" applyProtection="1">
      <alignment horizontal="center" vertical="center"/>
      <protection locked="0"/>
    </xf>
    <xf numFmtId="185" fontId="61" fillId="0" borderId="2" xfId="0" applyNumberFormat="1" applyFont="1" applyFill="1" applyBorder="1" applyAlignment="1" applyProtection="1">
      <alignment horizontal="center" vertical="center"/>
    </xf>
    <xf numFmtId="0" fontId="88" fillId="0" borderId="2" xfId="0" applyFont="1" applyFill="1" applyBorder="1" applyAlignment="1" applyProtection="1">
      <alignment horizontal="center" vertical="center" wrapText="1"/>
      <protection locked="0"/>
    </xf>
    <xf numFmtId="0" fontId="62" fillId="0" borderId="2" xfId="0" applyFont="1" applyFill="1" applyBorder="1" applyAlignment="1" applyProtection="1">
      <alignment horizontal="center" vertical="center" wrapText="1" shrinkToFit="1"/>
      <protection locked="0"/>
    </xf>
    <xf numFmtId="0" fontId="18" fillId="0" borderId="2" xfId="0" applyNumberFormat="1" applyFont="1" applyFill="1" applyBorder="1" applyAlignment="1" applyProtection="1">
      <alignment horizontal="center" vertical="center" shrinkToFit="1"/>
      <protection locked="0"/>
    </xf>
    <xf numFmtId="49" fontId="62" fillId="0" borderId="2" xfId="0" applyNumberFormat="1" applyFont="1" applyFill="1" applyBorder="1" applyAlignment="1" applyProtection="1">
      <alignment horizontal="center" vertical="center" wrapText="1"/>
      <protection locked="0"/>
    </xf>
    <xf numFmtId="0" fontId="18" fillId="0" borderId="2" xfId="0" applyNumberFormat="1" applyFont="1" applyFill="1" applyBorder="1" applyAlignment="1" applyProtection="1">
      <alignment horizontal="center" vertical="center" wrapText="1" shrinkToFit="1"/>
      <protection locked="0"/>
    </xf>
    <xf numFmtId="0" fontId="18" fillId="0" borderId="2" xfId="0" applyFont="1" applyFill="1" applyBorder="1" applyAlignment="1" applyProtection="1">
      <alignment horizontal="center" vertical="center" wrapText="1" shrinkToFit="1"/>
      <protection locked="0"/>
    </xf>
    <xf numFmtId="0" fontId="62" fillId="0" borderId="2" xfId="0" applyFont="1" applyFill="1" applyBorder="1" applyAlignment="1" applyProtection="1">
      <alignment horizontal="center" vertical="center" wrapText="1"/>
      <protection locked="0"/>
    </xf>
    <xf numFmtId="0" fontId="18" fillId="0" borderId="2" xfId="0" applyFont="1" applyFill="1" applyBorder="1" applyAlignment="1" applyProtection="1">
      <alignment horizontal="center" vertical="center"/>
      <protection locked="0"/>
    </xf>
    <xf numFmtId="186" fontId="62" fillId="0" borderId="2" xfId="0" applyNumberFormat="1" applyFont="1" applyFill="1" applyBorder="1" applyAlignment="1" applyProtection="1">
      <alignment horizontal="center" vertical="center" wrapText="1" shrinkToFit="1"/>
      <protection locked="0"/>
    </xf>
    <xf numFmtId="182" fontId="62" fillId="0" borderId="2" xfId="0" applyNumberFormat="1" applyFont="1" applyFill="1" applyBorder="1" applyAlignment="1" applyProtection="1">
      <alignment horizontal="center" vertical="center" wrapText="1"/>
      <protection locked="0"/>
    </xf>
    <xf numFmtId="58" fontId="62" fillId="0" borderId="2" xfId="0" applyNumberFormat="1" applyFont="1" applyFill="1" applyBorder="1" applyAlignment="1" applyProtection="1">
      <alignment horizontal="center" vertical="center" wrapText="1" shrinkToFit="1"/>
      <protection locked="0"/>
    </xf>
    <xf numFmtId="187" fontId="62" fillId="0" borderId="2" xfId="0" applyNumberFormat="1" applyFont="1" applyFill="1" applyBorder="1" applyAlignment="1" applyProtection="1">
      <alignment horizontal="center" vertical="center" wrapText="1"/>
      <protection locked="0"/>
    </xf>
    <xf numFmtId="0" fontId="62" fillId="0" borderId="2" xfId="0" applyNumberFormat="1" applyFont="1" applyFill="1" applyBorder="1" applyAlignment="1" applyProtection="1">
      <alignment horizontal="center" vertical="center" wrapText="1"/>
      <protection locked="0"/>
    </xf>
    <xf numFmtId="184" fontId="18" fillId="0" borderId="2" xfId="0" applyNumberFormat="1" applyFont="1" applyFill="1" applyBorder="1" applyAlignment="1" applyProtection="1">
      <alignment horizontal="center" vertical="center" wrapText="1" shrinkToFit="1"/>
      <protection locked="0"/>
    </xf>
    <xf numFmtId="184" fontId="64" fillId="0" borderId="2" xfId="0" applyNumberFormat="1" applyFont="1" applyFill="1" applyBorder="1" applyAlignment="1" applyProtection="1">
      <alignment horizontal="center" vertical="center" wrapText="1" shrinkToFit="1"/>
      <protection locked="0"/>
    </xf>
    <xf numFmtId="184" fontId="62" fillId="0" borderId="2" xfId="0" applyNumberFormat="1" applyFont="1" applyFill="1" applyBorder="1" applyAlignment="1" applyProtection="1">
      <alignment horizontal="center" vertical="center" wrapText="1" shrinkToFit="1"/>
      <protection locked="0"/>
    </xf>
    <xf numFmtId="184" fontId="18" fillId="0" borderId="2" xfId="0" applyNumberFormat="1" applyFont="1" applyFill="1" applyBorder="1" applyAlignment="1" applyProtection="1">
      <alignment horizontal="center" vertical="center"/>
      <protection locked="0"/>
    </xf>
    <xf numFmtId="0" fontId="62" fillId="0" borderId="0" xfId="0" applyFont="1" applyFill="1" applyBorder="1" applyAlignment="1" applyProtection="1">
      <alignment horizontal="center" vertical="center" wrapText="1"/>
      <protection locked="0"/>
    </xf>
    <xf numFmtId="185" fontId="79" fillId="0" borderId="1" xfId="0" applyNumberFormat="1" applyFont="1" applyFill="1" applyBorder="1" applyAlignment="1" applyProtection="1">
      <alignment horizontal="center" vertical="center"/>
    </xf>
    <xf numFmtId="0" fontId="89" fillId="0" borderId="1" xfId="0" applyFont="1" applyFill="1" applyBorder="1" applyAlignment="1" applyProtection="1">
      <alignment horizontal="center" vertical="center" wrapText="1"/>
      <protection locked="0"/>
    </xf>
    <xf numFmtId="0" fontId="80" fillId="0" borderId="1" xfId="0" applyNumberFormat="1" applyFont="1" applyFill="1" applyBorder="1" applyAlignment="1" applyProtection="1">
      <alignment horizontal="center" vertical="center" shrinkToFit="1"/>
      <protection locked="0"/>
    </xf>
    <xf numFmtId="49" fontId="80" fillId="0" borderId="1" xfId="0" applyNumberFormat="1" applyFont="1" applyFill="1" applyBorder="1" applyAlignment="1" applyProtection="1">
      <alignment horizontal="center" vertical="center" wrapText="1"/>
      <protection locked="0"/>
    </xf>
    <xf numFmtId="0" fontId="80" fillId="0" borderId="1" xfId="0" applyNumberFormat="1" applyFont="1" applyFill="1" applyBorder="1" applyAlignment="1" applyProtection="1">
      <alignment horizontal="center" vertical="center" wrapText="1" shrinkToFit="1"/>
      <protection locked="0"/>
    </xf>
    <xf numFmtId="182" fontId="81" fillId="0" borderId="1" xfId="0" applyNumberFormat="1" applyFont="1" applyFill="1" applyBorder="1" applyAlignment="1" applyProtection="1">
      <alignment horizontal="center" vertical="center" wrapText="1"/>
      <protection locked="0"/>
    </xf>
    <xf numFmtId="0" fontId="81" fillId="0" borderId="1" xfId="0" applyNumberFormat="1" applyFont="1" applyFill="1" applyBorder="1" applyAlignment="1" applyProtection="1">
      <alignment horizontal="center" vertical="center" wrapText="1"/>
      <protection locked="0"/>
    </xf>
    <xf numFmtId="184" fontId="81" fillId="0" borderId="1" xfId="0" applyNumberFormat="1" applyFont="1" applyFill="1" applyBorder="1" applyAlignment="1" applyProtection="1">
      <alignment horizontal="center" vertical="center" wrapText="1" shrinkToFit="1"/>
      <protection locked="0"/>
    </xf>
    <xf numFmtId="0" fontId="81" fillId="0" borderId="0" xfId="0" applyFont="1" applyFill="1" applyBorder="1" applyAlignment="1" applyProtection="1">
      <alignment horizontal="center" vertical="center" wrapText="1"/>
      <protection locked="0"/>
    </xf>
    <xf numFmtId="0" fontId="0" fillId="0" borderId="0" xfId="0" applyFill="1" applyBorder="1" applyProtection="1">
      <alignment vertical="center"/>
    </xf>
    <xf numFmtId="0" fontId="0" fillId="0" borderId="0" xfId="0" applyFont="1" applyFill="1" applyBorder="1" applyProtection="1">
      <alignment vertical="center"/>
    </xf>
    <xf numFmtId="0" fontId="0" fillId="0" borderId="0" xfId="0" applyFont="1" applyFill="1" applyBorder="1" applyAlignment="1" applyProtection="1">
      <alignment vertical="center" wrapText="1"/>
      <protection locked="0"/>
    </xf>
    <xf numFmtId="0" fontId="1" fillId="0" borderId="0" xfId="0" applyFont="1" applyFill="1" applyBorder="1" applyAlignment="1" applyProtection="1">
      <alignment horizontal="center" vertical="center" wrapText="1" shrinkToFit="1"/>
      <protection locked="0"/>
    </xf>
    <xf numFmtId="0" fontId="0" fillId="0" borderId="1" xfId="0" applyFont="1" applyFill="1" applyBorder="1" applyAlignment="1" applyProtection="1">
      <alignment horizontal="center" vertical="center"/>
      <protection locked="0"/>
    </xf>
    <xf numFmtId="182" fontId="1" fillId="0" borderId="0" xfId="0" applyNumberFormat="1" applyFont="1" applyFill="1" applyBorder="1" applyAlignment="1" applyProtection="1">
      <alignment horizontal="center" vertical="center"/>
    </xf>
    <xf numFmtId="188" fontId="1" fillId="0" borderId="0" xfId="0" applyNumberFormat="1" applyFont="1" applyFill="1" applyBorder="1" applyAlignment="1" applyProtection="1">
      <alignment horizontal="center" vertical="center"/>
      <protection locked="0"/>
    </xf>
    <xf numFmtId="182" fontId="1" fillId="0" borderId="0" xfId="0" applyNumberFormat="1" applyFont="1" applyFill="1" applyBorder="1" applyAlignment="1" applyProtection="1">
      <alignment horizontal="center" vertical="center"/>
      <protection locked="0"/>
    </xf>
    <xf numFmtId="182" fontId="17" fillId="0" borderId="0" xfId="0" applyNumberFormat="1" applyFont="1" applyFill="1" applyBorder="1" applyAlignment="1" applyProtection="1">
      <alignment horizontal="center" vertical="center" wrapText="1"/>
      <protection locked="0"/>
    </xf>
    <xf numFmtId="182" fontId="54" fillId="0" borderId="0" xfId="0" applyNumberFormat="1" applyFont="1" applyFill="1" applyBorder="1" applyAlignment="1" applyProtection="1">
      <alignment horizontal="center" vertical="center" wrapText="1"/>
      <protection locked="0"/>
    </xf>
    <xf numFmtId="0" fontId="17" fillId="0" borderId="0" xfId="0" applyFont="1" applyFill="1" applyBorder="1" applyAlignment="1" applyProtection="1">
      <alignment horizontal="center" vertical="center" wrapText="1"/>
      <protection locked="0"/>
    </xf>
    <xf numFmtId="0" fontId="1" fillId="0" borderId="0" xfId="0" applyFont="1" applyFill="1">
      <alignment vertical="center"/>
    </xf>
    <xf numFmtId="0" fontId="1" fillId="0" borderId="0" xfId="0" applyFont="1" applyFill="1" applyAlignment="1">
      <alignment horizontal="center" vertical="center" wrapText="1"/>
    </xf>
    <xf numFmtId="0" fontId="90" fillId="0" borderId="0" xfId="0" applyFont="1" applyFill="1" applyAlignment="1">
      <alignment horizontal="center" vertical="center"/>
    </xf>
    <xf numFmtId="0" fontId="1" fillId="16" borderId="0" xfId="0" applyFont="1" applyFill="1" applyAlignment="1">
      <alignment horizontal="center" vertical="center"/>
    </xf>
    <xf numFmtId="183" fontId="1" fillId="0" borderId="0" xfId="0" applyNumberFormat="1" applyFont="1" applyFill="1" applyAlignment="1">
      <alignment horizontal="center" vertical="center"/>
    </xf>
    <xf numFmtId="182" fontId="1" fillId="0" borderId="0" xfId="0" applyNumberFormat="1" applyFont="1" applyFill="1" applyAlignment="1">
      <alignment horizontal="center" vertical="center" wrapText="1"/>
    </xf>
    <xf numFmtId="0" fontId="54" fillId="0" borderId="0" xfId="0" applyFont="1" applyFill="1" applyAlignment="1">
      <alignment horizontal="center" vertical="center" wrapText="1"/>
    </xf>
    <xf numFmtId="0" fontId="91" fillId="0" borderId="0" xfId="0" applyFont="1" applyFill="1" applyAlignment="1">
      <alignment horizontal="center" vertical="center"/>
    </xf>
    <xf numFmtId="184" fontId="54" fillId="0" borderId="0" xfId="0" applyNumberFormat="1" applyFont="1" applyFill="1" applyAlignment="1">
      <alignment horizontal="center" vertical="center"/>
    </xf>
    <xf numFmtId="184" fontId="91" fillId="0" borderId="0" xfId="0" applyNumberFormat="1" applyFont="1" applyFill="1" applyAlignment="1">
      <alignment horizontal="center" vertical="center"/>
    </xf>
    <xf numFmtId="184" fontId="5"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184" fontId="1" fillId="0" borderId="0" xfId="0" applyNumberFormat="1" applyFont="1" applyFill="1" applyAlignment="1">
      <alignment horizontal="center" vertical="center"/>
    </xf>
    <xf numFmtId="184" fontId="90" fillId="0" borderId="0" xfId="0" applyNumberFormat="1" applyFont="1" applyFill="1" applyAlignment="1">
      <alignment horizontal="center" vertical="center"/>
    </xf>
    <xf numFmtId="0" fontId="54" fillId="0" borderId="0" xfId="0" applyFont="1" applyFill="1" applyAlignment="1">
      <alignment horizontal="center" vertical="center"/>
    </xf>
    <xf numFmtId="0" fontId="55" fillId="0" borderId="0" xfId="0" applyFont="1" applyFill="1" applyAlignment="1">
      <alignment horizontal="center" vertical="center"/>
    </xf>
    <xf numFmtId="0" fontId="55" fillId="0" borderId="0" xfId="0" applyFont="1" applyFill="1" applyAlignment="1">
      <alignment horizontal="center" vertical="center" wrapText="1"/>
    </xf>
    <xf numFmtId="0" fontId="55" fillId="0" borderId="0" xfId="0" applyFont="1" applyFill="1" applyAlignment="1">
      <alignment vertical="center"/>
    </xf>
    <xf numFmtId="182" fontId="55" fillId="0" borderId="0" xfId="0" applyNumberFormat="1" applyFont="1" applyFill="1" applyAlignment="1">
      <alignment vertical="center" wrapText="1"/>
    </xf>
    <xf numFmtId="0" fontId="55" fillId="0" borderId="0" xfId="0" applyFont="1" applyFill="1" applyAlignment="1">
      <alignment vertical="center" wrapText="1"/>
    </xf>
    <xf numFmtId="0" fontId="92" fillId="0" borderId="1" xfId="0" applyFont="1" applyFill="1" applyBorder="1" applyAlignment="1">
      <alignment horizontal="center" vertical="center" wrapText="1"/>
    </xf>
    <xf numFmtId="0" fontId="93" fillId="0" borderId="1" xfId="0" applyFont="1" applyFill="1" applyBorder="1" applyAlignment="1">
      <alignment horizontal="center" vertical="center" wrapText="1"/>
    </xf>
    <xf numFmtId="0" fontId="94" fillId="0" borderId="1" xfId="0" applyFont="1" applyFill="1" applyBorder="1" applyAlignment="1">
      <alignment horizontal="center" vertical="center" wrapText="1"/>
    </xf>
    <xf numFmtId="0" fontId="92" fillId="0" borderId="0" xfId="0" applyFont="1" applyFill="1" applyAlignment="1">
      <alignment horizontal="center" vertical="center" wrapText="1"/>
    </xf>
    <xf numFmtId="0" fontId="95" fillId="0" borderId="0" xfId="0" applyFont="1" applyFill="1" applyAlignment="1">
      <alignment horizontal="center" vertical="center"/>
    </xf>
    <xf numFmtId="0" fontId="56" fillId="0" borderId="0" xfId="0" applyFont="1" applyFill="1" applyAlignment="1">
      <alignment horizontal="center" vertical="center" wrapText="1"/>
    </xf>
    <xf numFmtId="0" fontId="55" fillId="0" borderId="0" xfId="0" applyNumberFormat="1" applyFont="1" applyFill="1" applyAlignment="1">
      <alignment vertical="center"/>
    </xf>
    <xf numFmtId="184" fontId="55" fillId="0" borderId="0" xfId="0" applyNumberFormat="1" applyFont="1" applyFill="1" applyAlignment="1">
      <alignment vertical="center"/>
    </xf>
    <xf numFmtId="184" fontId="56" fillId="0" borderId="0" xfId="0" applyNumberFormat="1" applyFont="1" applyFill="1" applyAlignment="1">
      <alignment horizontal="center" vertical="center"/>
    </xf>
    <xf numFmtId="184" fontId="96" fillId="0" borderId="0" xfId="0" applyNumberFormat="1" applyFont="1" applyFill="1" applyAlignment="1">
      <alignment horizontal="center" vertical="center"/>
    </xf>
    <xf numFmtId="184" fontId="55" fillId="0" borderId="10" xfId="0" applyNumberFormat="1" applyFont="1" applyFill="1" applyBorder="1" applyAlignment="1">
      <alignment horizontal="center" vertical="center"/>
    </xf>
    <xf numFmtId="184" fontId="55" fillId="0" borderId="0" xfId="0" applyNumberFormat="1" applyFont="1" applyFill="1" applyAlignment="1">
      <alignment horizontal="center" vertical="center"/>
    </xf>
    <xf numFmtId="184" fontId="55" fillId="0" borderId="24" xfId="0" applyNumberFormat="1" applyFont="1" applyFill="1" applyBorder="1" applyAlignment="1">
      <alignment horizontal="center" vertical="center"/>
    </xf>
    <xf numFmtId="0" fontId="97" fillId="0" borderId="0" xfId="0" applyFont="1" applyFill="1" applyAlignment="1">
      <alignment horizontal="center" vertical="center"/>
    </xf>
    <xf numFmtId="0" fontId="98" fillId="0" borderId="0" xfId="0" applyFont="1" applyFill="1" applyAlignment="1">
      <alignment horizontal="center" vertical="center"/>
    </xf>
    <xf numFmtId="0" fontId="97" fillId="0" borderId="0" xfId="0" applyFont="1" applyFill="1" applyAlignment="1">
      <alignment vertical="center"/>
    </xf>
    <xf numFmtId="185" fontId="99" fillId="0" borderId="25" xfId="0" applyNumberFormat="1" applyFont="1" applyFill="1" applyBorder="1" applyAlignment="1">
      <alignment horizontal="center" vertical="center"/>
    </xf>
    <xf numFmtId="0" fontId="8" fillId="0" borderId="25" xfId="0" applyFont="1" applyFill="1" applyBorder="1" applyAlignment="1">
      <alignment horizontal="left" vertical="center" wrapText="1"/>
    </xf>
    <xf numFmtId="0" fontId="5" fillId="0" borderId="0" xfId="0" applyFont="1" applyFill="1" applyAlignment="1">
      <alignment horizontal="center" vertical="center"/>
    </xf>
    <xf numFmtId="183" fontId="5" fillId="0" borderId="0" xfId="0" applyNumberFormat="1" applyFont="1" applyFill="1" applyAlignment="1">
      <alignment horizontal="center" vertical="center"/>
    </xf>
    <xf numFmtId="182" fontId="5" fillId="0" borderId="0" xfId="0" applyNumberFormat="1" applyFont="1" applyFill="1" applyAlignment="1">
      <alignment horizontal="center" vertical="center" wrapText="1"/>
    </xf>
    <xf numFmtId="0" fontId="5" fillId="0" borderId="0" xfId="0" applyFont="1" applyFill="1" applyAlignment="1">
      <alignment horizontal="center" vertical="center" wrapText="1"/>
    </xf>
    <xf numFmtId="0" fontId="8" fillId="0" borderId="1" xfId="0" applyFont="1" applyFill="1" applyBorder="1" applyAlignment="1">
      <alignment horizontal="center" vertical="center" wrapText="1"/>
    </xf>
    <xf numFmtId="0" fontId="91" fillId="0" borderId="1" xfId="0" applyFont="1" applyFill="1" applyBorder="1" applyAlignment="1">
      <alignment horizontal="center" vertical="center"/>
    </xf>
    <xf numFmtId="184" fontId="8" fillId="0" borderId="1" xfId="0" applyNumberFormat="1" applyFont="1" applyFill="1" applyBorder="1" applyAlignment="1">
      <alignment horizontal="center" vertical="center"/>
    </xf>
    <xf numFmtId="184" fontId="91" fillId="0" borderId="1" xfId="0" applyNumberFormat="1"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xf>
    <xf numFmtId="184" fontId="99" fillId="0" borderId="1" xfId="0" applyNumberFormat="1" applyFont="1" applyFill="1" applyBorder="1" applyAlignment="1">
      <alignment horizontal="center" vertical="center"/>
    </xf>
    <xf numFmtId="184" fontId="100" fillId="0" borderId="1" xfId="0" applyNumberFormat="1" applyFont="1" applyFill="1" applyBorder="1" applyAlignment="1">
      <alignment horizontal="center" vertical="center"/>
    </xf>
    <xf numFmtId="0" fontId="100" fillId="0" borderId="0" xfId="0" applyFont="1" applyFill="1" applyAlignment="1">
      <alignment horizontal="center" vertical="center" wrapText="1"/>
    </xf>
    <xf numFmtId="0" fontId="99" fillId="0" borderId="0" xfId="0" applyFont="1" applyFill="1" applyAlignment="1">
      <alignment horizontal="center" vertical="center" wrapText="1"/>
    </xf>
    <xf numFmtId="0" fontId="5" fillId="0" borderId="0" xfId="0" applyNumberFormat="1" applyFont="1" applyFill="1" applyAlignment="1">
      <alignment horizontal="center" vertical="center"/>
    </xf>
    <xf numFmtId="184" fontId="8" fillId="0" borderId="20" xfId="0" applyNumberFormat="1" applyFont="1" applyFill="1" applyBorder="1" applyAlignment="1">
      <alignment horizontal="center" vertical="center"/>
    </xf>
    <xf numFmtId="184" fontId="8" fillId="0" borderId="20" xfId="0" applyNumberFormat="1" applyFont="1" applyFill="1" applyBorder="1" applyAlignment="1">
      <alignment vertical="center"/>
    </xf>
    <xf numFmtId="0" fontId="54" fillId="0" borderId="0" xfId="0" applyFont="1" applyFill="1">
      <alignment vertical="center"/>
    </xf>
    <xf numFmtId="182" fontId="5" fillId="0" borderId="1" xfId="0" applyNumberFormat="1" applyFont="1" applyFill="1" applyBorder="1" applyAlignment="1">
      <alignment horizontal="center" vertical="center" wrapText="1" shrinkToFit="1"/>
    </xf>
    <xf numFmtId="0" fontId="5" fillId="0" borderId="6" xfId="0" applyFont="1" applyFill="1" applyBorder="1" applyAlignment="1">
      <alignment horizontal="center" vertical="center" wrapText="1" shrinkToFit="1"/>
    </xf>
    <xf numFmtId="0" fontId="91" fillId="0" borderId="1" xfId="0" applyFont="1" applyFill="1" applyBorder="1" applyAlignment="1">
      <alignment horizontal="center" vertical="center" wrapText="1" shrinkToFit="1"/>
    </xf>
    <xf numFmtId="184" fontId="91" fillId="0" borderId="1" xfId="0" applyNumberFormat="1" applyFont="1" applyFill="1" applyBorder="1" applyAlignment="1">
      <alignment horizontal="center" vertical="center" wrapText="1" shrinkToFit="1"/>
    </xf>
    <xf numFmtId="184" fontId="8" fillId="0" borderId="1" xfId="0" applyNumberFormat="1" applyFont="1" applyFill="1" applyBorder="1" applyAlignment="1">
      <alignment horizontal="center" vertical="center" wrapText="1" shrinkToFit="1"/>
    </xf>
    <xf numFmtId="0" fontId="100" fillId="0" borderId="1" xfId="0" applyFont="1" applyFill="1" applyBorder="1" applyAlignment="1">
      <alignment horizontal="center" vertical="center" wrapText="1" shrinkToFit="1"/>
    </xf>
    <xf numFmtId="0" fontId="99" fillId="0" borderId="1" xfId="0" applyFont="1" applyFill="1" applyBorder="1" applyAlignment="1">
      <alignment horizontal="center" vertical="center" wrapText="1" shrinkToFit="1"/>
    </xf>
    <xf numFmtId="184" fontId="100" fillId="0" borderId="1" xfId="0" applyNumberFormat="1" applyFont="1" applyFill="1" applyBorder="1" applyAlignment="1">
      <alignment horizontal="center" vertical="center" wrapText="1" shrinkToFit="1"/>
    </xf>
    <xf numFmtId="184" fontId="99" fillId="0" borderId="1" xfId="0" applyNumberFormat="1" applyFont="1" applyFill="1" applyBorder="1" applyAlignment="1">
      <alignment horizontal="center" vertical="center" wrapText="1" shrinkToFit="1"/>
    </xf>
    <xf numFmtId="184" fontId="8" fillId="0" borderId="9" xfId="0" applyNumberFormat="1" applyFont="1" applyFill="1" applyBorder="1" applyAlignment="1">
      <alignment horizontal="center" vertical="center" wrapText="1" shrinkToFit="1"/>
    </xf>
    <xf numFmtId="0" fontId="16" fillId="0" borderId="1" xfId="158" applyFont="1" applyBorder="1" applyAlignment="1">
      <alignment horizontal="center" vertical="center" wrapText="1"/>
    </xf>
    <xf numFmtId="0" fontId="16" fillId="0" borderId="26" xfId="158" applyFont="1" applyFill="1" applyBorder="1" applyAlignment="1">
      <alignment horizontal="center" vertical="center" wrapText="1"/>
    </xf>
    <xf numFmtId="0" fontId="5" fillId="0" borderId="9" xfId="0" applyNumberFormat="1" applyFont="1" applyFill="1" applyBorder="1" applyAlignment="1">
      <alignment horizontal="center" vertical="center" wrapText="1" shrinkToFit="1"/>
    </xf>
    <xf numFmtId="184" fontId="8" fillId="0" borderId="8" xfId="0" applyNumberFormat="1" applyFont="1" applyFill="1" applyBorder="1" applyAlignment="1">
      <alignment horizontal="center" vertical="center" wrapText="1" shrinkToFit="1"/>
    </xf>
    <xf numFmtId="184" fontId="8" fillId="0" borderId="23" xfId="0" applyNumberFormat="1" applyFont="1" applyFill="1" applyBorder="1" applyAlignment="1">
      <alignment horizontal="center" vertical="center" wrapText="1" shrinkToFit="1"/>
    </xf>
    <xf numFmtId="184" fontId="7" fillId="0" borderId="27" xfId="0" applyNumberFormat="1" applyFont="1" applyFill="1" applyBorder="1" applyAlignment="1">
      <alignment horizontal="center" vertical="center" wrapText="1" shrinkToFit="1"/>
    </xf>
    <xf numFmtId="184" fontId="7" fillId="0" borderId="8" xfId="0" applyNumberFormat="1" applyFont="1" applyFill="1" applyBorder="1" applyAlignment="1">
      <alignment horizontal="center" vertical="center" wrapText="1" shrinkToFit="1"/>
    </xf>
    <xf numFmtId="184" fontId="7" fillId="0" borderId="28" xfId="0" applyNumberFormat="1" applyFont="1" applyFill="1" applyBorder="1" applyAlignment="1">
      <alignment horizontal="center" vertical="center" wrapText="1" shrinkToFit="1"/>
    </xf>
    <xf numFmtId="184" fontId="99" fillId="0" borderId="29" xfId="0" applyNumberFormat="1" applyFont="1" applyFill="1" applyBorder="1" applyAlignment="1">
      <alignment horizontal="center" vertical="center" wrapText="1" shrinkToFit="1"/>
    </xf>
    <xf numFmtId="184" fontId="99" fillId="0" borderId="8" xfId="0" applyNumberFormat="1" applyFont="1" applyFill="1" applyBorder="1" applyAlignment="1">
      <alignment horizontal="center" vertical="center" wrapText="1" shrinkToFit="1"/>
    </xf>
    <xf numFmtId="184" fontId="99" fillId="0" borderId="23" xfId="0" applyNumberFormat="1" applyFont="1" applyFill="1" applyBorder="1" applyAlignment="1">
      <alignment horizontal="center" vertical="center" wrapText="1" shrinkToFit="1"/>
    </xf>
    <xf numFmtId="0" fontId="101" fillId="0" borderId="1" xfId="0" applyFont="1" applyFill="1" applyBorder="1" applyAlignment="1">
      <alignment horizontal="center" vertical="center" wrapText="1"/>
    </xf>
    <xf numFmtId="185" fontId="102" fillId="0" borderId="25" xfId="0" applyNumberFormat="1" applyFont="1" applyFill="1" applyBorder="1" applyAlignment="1">
      <alignment horizontal="center" vertical="center"/>
    </xf>
    <xf numFmtId="0" fontId="90" fillId="0" borderId="1" xfId="0" applyFont="1" applyFill="1" applyBorder="1" applyAlignment="1">
      <alignment horizontal="center" vertical="center"/>
    </xf>
    <xf numFmtId="0" fontId="90" fillId="0" borderId="1" xfId="0" applyNumberFormat="1" applyFont="1" applyFill="1" applyBorder="1" applyAlignment="1">
      <alignment horizontal="center" vertical="center"/>
    </xf>
    <xf numFmtId="49" fontId="90" fillId="0" borderId="1" xfId="0" applyNumberFormat="1" applyFont="1" applyFill="1" applyBorder="1" applyAlignment="1">
      <alignment horizontal="center" vertical="center" wrapText="1"/>
    </xf>
    <xf numFmtId="0" fontId="103" fillId="0" borderId="1" xfId="0" applyFont="1" applyFill="1" applyBorder="1" applyAlignment="1">
      <alignment horizontal="center" vertical="center" wrapText="1"/>
    </xf>
    <xf numFmtId="0" fontId="90" fillId="0" borderId="1" xfId="0" applyFont="1" applyFill="1" applyBorder="1" applyAlignment="1">
      <alignment horizontal="center" vertical="center" shrinkToFit="1"/>
    </xf>
    <xf numFmtId="0" fontId="90" fillId="0" borderId="6" xfId="0" applyFont="1" applyFill="1" applyBorder="1" applyAlignment="1">
      <alignment horizontal="center" vertical="center"/>
    </xf>
    <xf numFmtId="188" fontId="90" fillId="0" borderId="1" xfId="0" applyNumberFormat="1" applyFont="1" applyFill="1" applyBorder="1" applyAlignment="1">
      <alignment horizontal="center" vertical="center"/>
    </xf>
    <xf numFmtId="183" fontId="90" fillId="0" borderId="1" xfId="0" applyNumberFormat="1" applyFont="1" applyFill="1" applyBorder="1" applyAlignment="1">
      <alignment horizontal="center" vertical="center"/>
    </xf>
    <xf numFmtId="182" fontId="90" fillId="0" borderId="1" xfId="0" applyNumberFormat="1" applyFont="1" applyFill="1" applyBorder="1" applyAlignment="1">
      <alignment horizontal="center" vertical="center"/>
    </xf>
    <xf numFmtId="182" fontId="90" fillId="0" borderId="1" xfId="0" applyNumberFormat="1" applyFont="1" applyFill="1" applyBorder="1" applyAlignment="1">
      <alignment horizontal="center" vertical="center" wrapText="1"/>
    </xf>
    <xf numFmtId="58" fontId="101" fillId="0" borderId="1" xfId="0" applyNumberFormat="1" applyFont="1" applyFill="1" applyBorder="1" applyAlignment="1">
      <alignment horizontal="center" vertical="center" wrapText="1" shrinkToFit="1"/>
    </xf>
    <xf numFmtId="182" fontId="101" fillId="0" borderId="6" xfId="0" applyNumberFormat="1" applyFont="1" applyFill="1" applyBorder="1" applyAlignment="1">
      <alignment horizontal="center" vertical="center" wrapText="1"/>
    </xf>
    <xf numFmtId="184" fontId="90" fillId="0" borderId="1" xfId="0" applyNumberFormat="1" applyFont="1" applyFill="1" applyBorder="1" applyAlignment="1">
      <alignment horizontal="center" vertical="center" wrapText="1" shrinkToFit="1"/>
    </xf>
    <xf numFmtId="184" fontId="8" fillId="0" borderId="21" xfId="0" applyNumberFormat="1" applyFont="1" applyFill="1" applyBorder="1" applyAlignment="1">
      <alignment horizontal="center" vertical="center" wrapText="1" shrinkToFit="1"/>
    </xf>
    <xf numFmtId="184" fontId="7" fillId="0" borderId="25" xfId="0" applyNumberFormat="1" applyFont="1" applyFill="1" applyBorder="1" applyAlignment="1">
      <alignment horizontal="center" vertical="center" wrapText="1" shrinkToFit="1"/>
    </xf>
    <xf numFmtId="182" fontId="104" fillId="0" borderId="12" xfId="0" applyNumberFormat="1" applyFont="1" applyFill="1" applyBorder="1" applyAlignment="1">
      <alignment horizontal="center" vertical="center"/>
    </xf>
    <xf numFmtId="0" fontId="54" fillId="0" borderId="2" xfId="0" applyFont="1" applyFill="1" applyBorder="1" applyAlignment="1">
      <alignment horizontal="center" vertical="center" wrapText="1"/>
    </xf>
    <xf numFmtId="0" fontId="90" fillId="0" borderId="21" xfId="0" applyFont="1" applyFill="1" applyBorder="1" applyAlignment="1">
      <alignment horizontal="center" vertical="center"/>
    </xf>
    <xf numFmtId="184" fontId="90" fillId="0" borderId="1" xfId="0" applyNumberFormat="1" applyFont="1" applyFill="1" applyBorder="1" applyAlignment="1">
      <alignment horizontal="center" vertical="center"/>
    </xf>
    <xf numFmtId="184" fontId="90" fillId="0" borderId="2" xfId="0" applyNumberFormat="1" applyFont="1" applyFill="1" applyBorder="1" applyAlignment="1">
      <alignment horizontal="center" vertical="center"/>
    </xf>
    <xf numFmtId="184" fontId="54" fillId="0" borderId="2" xfId="0" applyNumberFormat="1" applyFont="1" applyFill="1" applyBorder="1" applyAlignment="1">
      <alignment horizontal="center" vertical="center"/>
    </xf>
    <xf numFmtId="184" fontId="90" fillId="0" borderId="12" xfId="0" applyNumberFormat="1" applyFont="1" applyFill="1" applyBorder="1" applyAlignment="1">
      <alignment horizontal="center" vertical="center"/>
    </xf>
    <xf numFmtId="184" fontId="1" fillId="0" borderId="11" xfId="0" applyNumberFormat="1" applyFont="1" applyFill="1" applyBorder="1" applyAlignment="1">
      <alignment horizontal="center" vertical="center"/>
    </xf>
    <xf numFmtId="184" fontId="1" fillId="0" borderId="2" xfId="0" applyNumberFormat="1" applyFont="1" applyFill="1" applyBorder="1" applyAlignment="1">
      <alignment horizontal="center" vertical="center"/>
    </xf>
    <xf numFmtId="184" fontId="1" fillId="0" borderId="13" xfId="0" applyNumberFormat="1" applyFont="1" applyFill="1" applyBorder="1" applyAlignment="1">
      <alignment horizontal="center" vertical="center"/>
    </xf>
    <xf numFmtId="184" fontId="54" fillId="0" borderId="21" xfId="0" applyNumberFormat="1" applyFont="1" applyFill="1" applyBorder="1" applyAlignment="1">
      <alignment horizontal="center" vertical="center"/>
    </xf>
    <xf numFmtId="184" fontId="54" fillId="0" borderId="12" xfId="0" applyNumberFormat="1" applyFont="1" applyFill="1" applyBorder="1" applyAlignment="1">
      <alignment horizontal="center" vertical="center"/>
    </xf>
    <xf numFmtId="0" fontId="54" fillId="0" borderId="1" xfId="0" applyFont="1" applyFill="1" applyBorder="1" applyAlignment="1">
      <alignment horizontal="center" vertical="center"/>
    </xf>
    <xf numFmtId="185" fontId="16" fillId="0" borderId="25"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center" vertical="center" shrinkToFit="1"/>
    </xf>
    <xf numFmtId="183" fontId="1" fillId="0" borderId="1" xfId="0" applyNumberFormat="1" applyFont="1" applyFill="1" applyBorder="1" applyAlignment="1">
      <alignment horizontal="center" vertical="center"/>
    </xf>
    <xf numFmtId="182" fontId="1" fillId="0" borderId="1" xfId="0" applyNumberFormat="1" applyFont="1" applyFill="1" applyBorder="1" applyAlignment="1">
      <alignment horizontal="center" vertical="center"/>
    </xf>
    <xf numFmtId="182" fontId="1" fillId="0" borderId="1" xfId="0" applyNumberFormat="1" applyFont="1" applyFill="1" applyBorder="1" applyAlignment="1">
      <alignment horizontal="center" vertical="center" wrapText="1"/>
    </xf>
    <xf numFmtId="182" fontId="10" fillId="0" borderId="6" xfId="0" applyNumberFormat="1" applyFont="1" applyFill="1" applyBorder="1" applyAlignment="1">
      <alignment horizontal="center" vertical="center" wrapText="1"/>
    </xf>
    <xf numFmtId="0" fontId="54" fillId="0" borderId="1" xfId="0" applyNumberFormat="1" applyFont="1" applyFill="1" applyBorder="1" applyAlignment="1">
      <alignment horizontal="center" vertical="center"/>
    </xf>
    <xf numFmtId="184" fontId="54" fillId="0" borderId="1" xfId="0" applyNumberFormat="1" applyFont="1" applyFill="1" applyBorder="1" applyAlignment="1">
      <alignment horizontal="center" vertical="center" wrapText="1" shrinkToFit="1"/>
    </xf>
    <xf numFmtId="184" fontId="7" fillId="0" borderId="21" xfId="0" applyNumberFormat="1" applyFont="1" applyFill="1" applyBorder="1" applyAlignment="1">
      <alignment horizontal="center" vertical="center" wrapText="1" shrinkToFit="1"/>
    </xf>
    <xf numFmtId="0" fontId="1" fillId="0" borderId="21" xfId="0" applyFont="1" applyFill="1" applyBorder="1" applyAlignment="1">
      <alignment horizontal="center" vertical="center"/>
    </xf>
    <xf numFmtId="0" fontId="105" fillId="0" borderId="1" xfId="0" applyFont="1" applyFill="1" applyBorder="1" applyAlignment="1">
      <alignment horizontal="center" vertical="center" wrapText="1"/>
    </xf>
    <xf numFmtId="0" fontId="54" fillId="0" borderId="6" xfId="0" applyNumberFormat="1" applyFont="1" applyFill="1" applyBorder="1" applyAlignment="1">
      <alignment horizontal="center" vertical="center"/>
    </xf>
    <xf numFmtId="0" fontId="1" fillId="0" borderId="23" xfId="0" applyNumberFormat="1" applyFont="1" applyFill="1" applyBorder="1" applyAlignment="1">
      <alignment horizontal="center" vertical="center"/>
    </xf>
    <xf numFmtId="0" fontId="91" fillId="0" borderId="8" xfId="0" applyFont="1" applyFill="1" applyBorder="1" applyAlignment="1">
      <alignment horizontal="center" vertical="center" wrapText="1" shrinkToFit="1"/>
    </xf>
    <xf numFmtId="184" fontId="54" fillId="0" borderId="6" xfId="0" applyNumberFormat="1" applyFont="1" applyFill="1" applyBorder="1" applyAlignment="1">
      <alignment horizontal="center" vertical="center" wrapText="1" shrinkToFit="1"/>
    </xf>
    <xf numFmtId="184" fontId="1" fillId="0" borderId="6" xfId="0" applyNumberFormat="1" applyFont="1" applyFill="1" applyBorder="1" applyAlignment="1">
      <alignment horizontal="center" vertical="center" wrapText="1" shrinkToFit="1"/>
    </xf>
    <xf numFmtId="184" fontId="91" fillId="0" borderId="6" xfId="0" applyNumberFormat="1" applyFont="1" applyFill="1" applyBorder="1" applyAlignment="1">
      <alignment horizontal="center" vertical="center" wrapText="1" shrinkToFit="1"/>
    </xf>
    <xf numFmtId="184" fontId="7" fillId="0" borderId="12" xfId="0" applyNumberFormat="1" applyFont="1" applyFill="1" applyBorder="1" applyAlignment="1">
      <alignment horizontal="center" vertical="center" wrapText="1" shrinkToFit="1"/>
    </xf>
    <xf numFmtId="0" fontId="10" fillId="0" borderId="1" xfId="0" applyNumberFormat="1" applyFont="1" applyFill="1" applyBorder="1" applyAlignment="1">
      <alignment horizontal="center" vertical="center"/>
    </xf>
    <xf numFmtId="0" fontId="106" fillId="0" borderId="1" xfId="0" applyFont="1" applyFill="1" applyBorder="1" applyAlignment="1">
      <alignment horizontal="center" vertical="center" wrapText="1"/>
    </xf>
    <xf numFmtId="182" fontId="101" fillId="0" borderId="1" xfId="0" applyNumberFormat="1" applyFont="1" applyFill="1" applyBorder="1" applyAlignment="1">
      <alignment horizontal="center" vertical="center" wrapText="1"/>
    </xf>
    <xf numFmtId="0" fontId="90" fillId="0" borderId="6" xfId="0" applyNumberFormat="1" applyFont="1" applyFill="1" applyBorder="1" applyAlignment="1">
      <alignment horizontal="center" vertical="center"/>
    </xf>
    <xf numFmtId="0" fontId="90" fillId="0" borderId="23" xfId="0" applyNumberFormat="1" applyFont="1" applyFill="1" applyBorder="1" applyAlignment="1">
      <alignment horizontal="center" vertical="center"/>
    </xf>
    <xf numFmtId="184" fontId="90" fillId="0" borderId="6" xfId="0" applyNumberFormat="1" applyFont="1" applyFill="1" applyBorder="1" applyAlignment="1">
      <alignment horizontal="center" vertical="center" wrapText="1" shrinkToFit="1"/>
    </xf>
    <xf numFmtId="184" fontId="8" fillId="0" borderId="12" xfId="0" applyNumberFormat="1" applyFont="1" applyFill="1" applyBorder="1" applyAlignment="1">
      <alignment horizontal="center" vertical="center" wrapText="1" shrinkToFit="1"/>
    </xf>
    <xf numFmtId="184" fontId="8" fillId="0" borderId="25" xfId="0" applyNumberFormat="1" applyFont="1" applyFill="1" applyBorder="1" applyAlignment="1">
      <alignment horizontal="center" vertical="center" wrapText="1" shrinkToFit="1"/>
    </xf>
    <xf numFmtId="185" fontId="16" fillId="16" borderId="25" xfId="0" applyNumberFormat="1" applyFont="1" applyFill="1" applyBorder="1" applyAlignment="1">
      <alignment horizontal="center" vertical="center"/>
    </xf>
    <xf numFmtId="0" fontId="1" fillId="16" borderId="1" xfId="0" applyFont="1" applyFill="1" applyBorder="1" applyAlignment="1">
      <alignment horizontal="center" vertical="center"/>
    </xf>
    <xf numFmtId="0" fontId="10" fillId="16" borderId="1" xfId="0" applyNumberFormat="1" applyFont="1" applyFill="1" applyBorder="1" applyAlignment="1">
      <alignment horizontal="center" vertical="center"/>
    </xf>
    <xf numFmtId="49" fontId="10" fillId="16" borderId="1" xfId="0" applyNumberFormat="1" applyFont="1" applyFill="1" applyBorder="1" applyAlignment="1">
      <alignment horizontal="center" vertical="center" wrapText="1"/>
    </xf>
    <xf numFmtId="0" fontId="1" fillId="16" borderId="1" xfId="0" applyFont="1" applyFill="1" applyBorder="1" applyAlignment="1">
      <alignment horizontal="center" vertical="center" wrapText="1" shrinkToFit="1"/>
    </xf>
    <xf numFmtId="0" fontId="1" fillId="16" borderId="1" xfId="0" applyFont="1" applyFill="1" applyBorder="1" applyAlignment="1">
      <alignment horizontal="center" vertical="center" shrinkToFit="1"/>
    </xf>
    <xf numFmtId="0" fontId="10" fillId="16" borderId="1" xfId="0" applyFont="1" applyFill="1" applyBorder="1" applyAlignment="1">
      <alignment horizontal="center" vertical="center" wrapText="1"/>
    </xf>
    <xf numFmtId="0" fontId="1" fillId="16" borderId="6" xfId="0" applyFont="1" applyFill="1" applyBorder="1" applyAlignment="1">
      <alignment horizontal="center" vertical="center"/>
    </xf>
    <xf numFmtId="188" fontId="1" fillId="16" borderId="1" xfId="0" applyNumberFormat="1" applyFont="1" applyFill="1" applyBorder="1" applyAlignment="1">
      <alignment horizontal="center" vertical="center"/>
    </xf>
    <xf numFmtId="183" fontId="1" fillId="16" borderId="1" xfId="0" applyNumberFormat="1" applyFont="1" applyFill="1" applyBorder="1" applyAlignment="1">
      <alignment horizontal="center" vertical="center"/>
    </xf>
    <xf numFmtId="0" fontId="54" fillId="16" borderId="6" xfId="0" applyNumberFormat="1" applyFont="1" applyFill="1" applyBorder="1" applyAlignment="1">
      <alignment horizontal="center" vertical="center"/>
    </xf>
    <xf numFmtId="0" fontId="1" fillId="16" borderId="23" xfId="0" applyNumberFormat="1" applyFont="1" applyFill="1" applyBorder="1" applyAlignment="1">
      <alignment horizontal="center" vertical="center"/>
    </xf>
    <xf numFmtId="0" fontId="91" fillId="16" borderId="8" xfId="0" applyFont="1" applyFill="1" applyBorder="1" applyAlignment="1">
      <alignment horizontal="center" vertical="center" wrapText="1" shrinkToFit="1"/>
    </xf>
    <xf numFmtId="184" fontId="54" fillId="16" borderId="1" xfId="0" applyNumberFormat="1" applyFont="1" applyFill="1" applyBorder="1" applyAlignment="1">
      <alignment horizontal="center" vertical="center" wrapText="1" shrinkToFit="1"/>
    </xf>
    <xf numFmtId="184" fontId="54" fillId="16" borderId="6" xfId="0" applyNumberFormat="1" applyFont="1" applyFill="1" applyBorder="1" applyAlignment="1">
      <alignment horizontal="center" vertical="center" wrapText="1" shrinkToFit="1"/>
    </xf>
    <xf numFmtId="184" fontId="1" fillId="16" borderId="6" xfId="0" applyNumberFormat="1" applyFont="1" applyFill="1" applyBorder="1" applyAlignment="1">
      <alignment horizontal="center" vertical="center" wrapText="1" shrinkToFit="1"/>
    </xf>
    <xf numFmtId="184" fontId="91" fillId="16" borderId="6" xfId="0" applyNumberFormat="1" applyFont="1" applyFill="1" applyBorder="1" applyAlignment="1">
      <alignment horizontal="center" vertical="center" wrapText="1" shrinkToFit="1"/>
    </xf>
    <xf numFmtId="184" fontId="7" fillId="16" borderId="12" xfId="0" applyNumberFormat="1" applyFont="1" applyFill="1" applyBorder="1" applyAlignment="1">
      <alignment horizontal="center" vertical="center" wrapText="1" shrinkToFit="1"/>
    </xf>
    <xf numFmtId="184" fontId="7" fillId="16" borderId="25" xfId="0" applyNumberFormat="1" applyFont="1" applyFill="1" applyBorder="1" applyAlignment="1">
      <alignment horizontal="center" vertical="center" wrapText="1" shrinkToFit="1"/>
    </xf>
    <xf numFmtId="0" fontId="1" fillId="16" borderId="21" xfId="0" applyFont="1" applyFill="1" applyBorder="1" applyAlignment="1">
      <alignment horizontal="center" vertical="center"/>
    </xf>
    <xf numFmtId="184" fontId="90" fillId="16" borderId="1" xfId="0" applyNumberFormat="1" applyFont="1" applyFill="1" applyBorder="1" applyAlignment="1">
      <alignment horizontal="center" vertical="center"/>
    </xf>
    <xf numFmtId="184" fontId="54" fillId="16" borderId="1" xfId="0" applyNumberFormat="1" applyFont="1" applyFill="1" applyBorder="1" applyAlignment="1">
      <alignment horizontal="center" vertical="center"/>
    </xf>
    <xf numFmtId="184" fontId="90" fillId="16" borderId="6" xfId="0" applyNumberFormat="1" applyFont="1" applyFill="1" applyBorder="1" applyAlignment="1">
      <alignment horizontal="center" vertical="center"/>
    </xf>
    <xf numFmtId="184" fontId="1" fillId="16" borderId="14" xfId="0" applyNumberFormat="1" applyFont="1" applyFill="1" applyBorder="1" applyAlignment="1">
      <alignment horizontal="center" vertical="center"/>
    </xf>
    <xf numFmtId="184" fontId="1" fillId="16" borderId="1" xfId="0" applyNumberFormat="1" applyFont="1" applyFill="1" applyBorder="1" applyAlignment="1">
      <alignment horizontal="center" vertical="center"/>
    </xf>
    <xf numFmtId="184" fontId="1" fillId="16" borderId="15" xfId="0" applyNumberFormat="1" applyFont="1" applyFill="1" applyBorder="1" applyAlignment="1">
      <alignment horizontal="center" vertical="center"/>
    </xf>
    <xf numFmtId="184" fontId="54" fillId="16" borderId="9" xfId="0" applyNumberFormat="1" applyFont="1" applyFill="1" applyBorder="1" applyAlignment="1">
      <alignment horizontal="center" vertical="center"/>
    </xf>
    <xf numFmtId="184" fontId="54" fillId="16" borderId="6" xfId="0" applyNumberFormat="1" applyFont="1" applyFill="1" applyBorder="1" applyAlignment="1">
      <alignment horizontal="center" vertical="center"/>
    </xf>
    <xf numFmtId="0" fontId="90" fillId="16" borderId="1" xfId="0" applyFont="1" applyFill="1" applyBorder="1" applyAlignment="1">
      <alignment horizontal="center" vertical="center"/>
    </xf>
    <xf numFmtId="0" fontId="54" fillId="16" borderId="1" xfId="0" applyFont="1" applyFill="1" applyBorder="1" applyAlignment="1">
      <alignment horizontal="center" vertical="center"/>
    </xf>
    <xf numFmtId="184" fontId="54" fillId="0" borderId="1" xfId="0" applyNumberFormat="1" applyFont="1" applyFill="1" applyBorder="1" applyAlignment="1">
      <alignment horizontal="center" vertical="center"/>
    </xf>
    <xf numFmtId="184" fontId="90" fillId="0" borderId="6" xfId="0" applyNumberFormat="1" applyFont="1" applyFill="1" applyBorder="1" applyAlignment="1">
      <alignment horizontal="center" vertical="center"/>
    </xf>
    <xf numFmtId="184" fontId="1" fillId="0" borderId="14" xfId="0" applyNumberFormat="1" applyFont="1" applyFill="1" applyBorder="1" applyAlignment="1">
      <alignment horizontal="center" vertical="center"/>
    </xf>
    <xf numFmtId="184" fontId="1" fillId="0" borderId="15" xfId="0" applyNumberFormat="1" applyFont="1" applyFill="1" applyBorder="1" applyAlignment="1">
      <alignment horizontal="center" vertical="center"/>
    </xf>
    <xf numFmtId="184" fontId="54" fillId="0" borderId="9" xfId="0" applyNumberFormat="1" applyFont="1" applyFill="1" applyBorder="1" applyAlignment="1">
      <alignment horizontal="center" vertical="center"/>
    </xf>
    <xf numFmtId="184" fontId="54" fillId="0" borderId="6" xfId="0" applyNumberFormat="1" applyFont="1" applyFill="1" applyBorder="1" applyAlignment="1">
      <alignment horizontal="center" vertical="center"/>
    </xf>
    <xf numFmtId="0" fontId="10" fillId="16" borderId="1" xfId="0" applyFont="1" applyFill="1" applyBorder="1" applyAlignment="1">
      <alignment horizontal="center" vertical="center" wrapText="1" shrinkToFit="1"/>
    </xf>
    <xf numFmtId="182" fontId="1" fillId="16" borderId="1" xfId="0" applyNumberFormat="1" applyFont="1" applyFill="1" applyBorder="1" applyAlignment="1">
      <alignment horizontal="center" vertical="center"/>
    </xf>
    <xf numFmtId="182" fontId="1" fillId="16" borderId="1" xfId="0" applyNumberFormat="1" applyFont="1" applyFill="1" applyBorder="1" applyAlignment="1">
      <alignment horizontal="center" vertical="center" wrapText="1"/>
    </xf>
    <xf numFmtId="58" fontId="10" fillId="16" borderId="1" xfId="0" applyNumberFormat="1" applyFont="1" applyFill="1" applyBorder="1" applyAlignment="1">
      <alignment horizontal="center" vertical="center" wrapText="1" shrinkToFit="1"/>
    </xf>
    <xf numFmtId="182" fontId="10" fillId="16" borderId="1" xfId="0" applyNumberFormat="1" applyFont="1" applyFill="1" applyBorder="1" applyAlignment="1">
      <alignment horizontal="center" vertical="center" wrapText="1"/>
    </xf>
    <xf numFmtId="182" fontId="104" fillId="16" borderId="12" xfId="0" applyNumberFormat="1" applyFont="1" applyFill="1" applyBorder="1" applyAlignment="1">
      <alignment horizontal="center" vertical="center"/>
    </xf>
    <xf numFmtId="0" fontId="54" fillId="16" borderId="2" xfId="0" applyFont="1" applyFill="1" applyBorder="1" applyAlignment="1">
      <alignment horizontal="center" vertical="center" wrapText="1"/>
    </xf>
    <xf numFmtId="0" fontId="107" fillId="0" borderId="8" xfId="0" applyFont="1" applyFill="1" applyBorder="1" applyAlignment="1">
      <alignment horizontal="center" vertical="center" wrapText="1"/>
    </xf>
    <xf numFmtId="0" fontId="107" fillId="0" borderId="1" xfId="0" applyFont="1" applyFill="1" applyBorder="1" applyAlignment="1">
      <alignment horizontal="center" vertical="center" wrapText="1"/>
    </xf>
    <xf numFmtId="191" fontId="104" fillId="16" borderId="12" xfId="0" applyNumberFormat="1" applyFont="1" applyFill="1" applyBorder="1" applyAlignment="1">
      <alignment horizontal="center" vertical="center"/>
    </xf>
    <xf numFmtId="191" fontId="54" fillId="16" borderId="2" xfId="0" applyNumberFormat="1" applyFont="1" applyFill="1" applyBorder="1" applyAlignment="1">
      <alignment horizontal="center" vertical="center" wrapText="1"/>
    </xf>
    <xf numFmtId="0" fontId="108" fillId="0" borderId="1" xfId="0" applyFont="1" applyFill="1" applyBorder="1" applyAlignment="1">
      <alignment horizontal="center" vertical="center" wrapText="1"/>
    </xf>
    <xf numFmtId="0" fontId="10" fillId="0" borderId="0" xfId="0" applyFont="1" applyFill="1" applyAlignment="1">
      <alignment horizontal="center" vertical="center" wrapText="1"/>
    </xf>
    <xf numFmtId="0" fontId="10" fillId="0" borderId="1" xfId="0" applyFont="1" applyFill="1" applyBorder="1" applyAlignment="1">
      <alignment horizontal="center" vertical="center" shrinkToFit="1"/>
    </xf>
    <xf numFmtId="0" fontId="16" fillId="0" borderId="1" xfId="0" applyFont="1" applyFill="1" applyBorder="1" applyAlignment="1">
      <alignment horizontal="center" vertical="center" wrapText="1" shrinkToFit="1"/>
    </xf>
    <xf numFmtId="184" fontId="5" fillId="0" borderId="25" xfId="0" applyNumberFormat="1" applyFont="1" applyFill="1" applyBorder="1" applyAlignment="1">
      <alignment horizontal="center" vertical="center"/>
    </xf>
    <xf numFmtId="0" fontId="43" fillId="0" borderId="1" xfId="0" applyFont="1" applyFill="1" applyBorder="1" applyAlignment="1">
      <alignment horizontal="center" vertical="center" wrapText="1" shrinkToFit="1"/>
    </xf>
    <xf numFmtId="0" fontId="109" fillId="0" borderId="1" xfId="0" applyFont="1" applyFill="1" applyBorder="1" applyAlignment="1">
      <alignment horizontal="center" vertical="center"/>
    </xf>
    <xf numFmtId="182" fontId="54" fillId="0" borderId="1" xfId="0" applyNumberFormat="1" applyFont="1" applyFill="1" applyBorder="1" applyAlignment="1">
      <alignment horizontal="center" vertical="center" wrapText="1"/>
    </xf>
    <xf numFmtId="182" fontId="91" fillId="0" borderId="1" xfId="0" applyNumberFormat="1" applyFont="1" applyFill="1" applyBorder="1" applyAlignment="1">
      <alignment horizontal="center" vertical="center"/>
    </xf>
    <xf numFmtId="184" fontId="5" fillId="0" borderId="1" xfId="0" applyNumberFormat="1" applyFont="1" applyFill="1" applyBorder="1" applyAlignment="1">
      <alignment horizontal="center" vertical="center"/>
    </xf>
    <xf numFmtId="191" fontId="54" fillId="0" borderId="1" xfId="0" applyNumberFormat="1" applyFont="1" applyFill="1" applyBorder="1" applyAlignment="1">
      <alignment horizontal="center" vertical="center" wrapText="1"/>
    </xf>
    <xf numFmtId="191" fontId="54" fillId="0" borderId="2" xfId="0" applyNumberFormat="1" applyFont="1" applyFill="1" applyBorder="1" applyAlignment="1">
      <alignment horizontal="center" vertical="center" wrapText="1"/>
    </xf>
    <xf numFmtId="0" fontId="107" fillId="0" borderId="1" xfId="0" applyFont="1" applyFill="1" applyBorder="1" applyAlignment="1">
      <alignment horizontal="center" vertical="center"/>
    </xf>
    <xf numFmtId="0" fontId="54"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shrinkToFit="1"/>
    </xf>
    <xf numFmtId="0" fontId="54" fillId="0" borderId="1" xfId="0" applyNumberFormat="1" applyFont="1" applyFill="1" applyBorder="1" applyAlignment="1">
      <alignment horizontal="center" vertical="center" wrapText="1"/>
    </xf>
    <xf numFmtId="0" fontId="91"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1" fillId="0" borderId="0" xfId="0" applyFont="1" applyFill="1" applyAlignment="1">
      <alignment horizontal="left" vertical="center" wrapText="1"/>
    </xf>
    <xf numFmtId="188" fontId="1" fillId="0" borderId="0" xfId="0" applyNumberFormat="1" applyFont="1" applyFill="1" applyAlignment="1">
      <alignment horizontal="center" vertical="center"/>
    </xf>
    <xf numFmtId="192" fontId="5" fillId="0" borderId="0" xfId="0" applyNumberFormat="1" applyFont="1" applyFill="1" applyAlignment="1">
      <alignment horizontal="center" vertical="center"/>
    </xf>
    <xf numFmtId="182" fontId="1" fillId="0" borderId="0" xfId="0" applyNumberFormat="1" applyFont="1" applyFill="1" applyAlignment="1">
      <alignment horizontal="center" vertical="center"/>
    </xf>
    <xf numFmtId="191" fontId="100" fillId="0" borderId="0" xfId="0" applyNumberFormat="1" applyFont="1" applyFill="1" applyAlignment="1">
      <alignment horizontal="center" vertical="center" wrapText="1"/>
    </xf>
    <xf numFmtId="191" fontId="5" fillId="0" borderId="0" xfId="0" applyNumberFormat="1" applyFont="1" applyFill="1" applyAlignment="1">
      <alignment horizontal="center" vertical="center" wrapText="1"/>
    </xf>
    <xf numFmtId="191" fontId="91" fillId="0" borderId="0" xfId="0" applyNumberFormat="1" applyFont="1" applyFill="1" applyAlignment="1">
      <alignment horizontal="center" vertical="center" wrapText="1"/>
    </xf>
    <xf numFmtId="184" fontId="100" fillId="0" borderId="0" xfId="0" applyNumberFormat="1" applyFont="1" applyFill="1" applyAlignment="1">
      <alignment horizontal="center" vertical="center"/>
    </xf>
    <xf numFmtId="182" fontId="54" fillId="0" borderId="0" xfId="0" applyNumberFormat="1" applyFont="1" applyFill="1" applyAlignment="1">
      <alignment horizontal="center" vertical="center" wrapText="1"/>
    </xf>
    <xf numFmtId="182" fontId="91" fillId="0" borderId="0" xfId="0" applyNumberFormat="1" applyFont="1" applyFill="1" applyAlignment="1">
      <alignment horizontal="center" vertical="center"/>
    </xf>
    <xf numFmtId="49" fontId="21" fillId="0" borderId="1" xfId="0" applyNumberFormat="1" applyFont="1" applyFill="1" applyBorder="1" applyAlignment="1" applyProtection="1" quotePrefix="1">
      <alignment horizontal="center" vertical="center" wrapText="1"/>
      <protection locked="0"/>
    </xf>
    <xf numFmtId="49" fontId="21" fillId="0" borderId="2" xfId="0" applyNumberFormat="1" applyFont="1" applyFill="1" applyBorder="1" applyAlignment="1" applyProtection="1" quotePrefix="1">
      <alignment horizontal="center" vertical="center" wrapText="1"/>
      <protection locked="0"/>
    </xf>
    <xf numFmtId="49" fontId="13" fillId="0" borderId="2" xfId="0" applyNumberFormat="1" applyFont="1" applyFill="1" applyBorder="1" applyAlignment="1" applyProtection="1" quotePrefix="1">
      <alignment horizontal="center" vertical="center" wrapText="1"/>
      <protection locked="0"/>
    </xf>
  </cellXfs>
  <cellStyles count="1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3 9" xfId="49"/>
    <cellStyle name="常规 10 38" xfId="50"/>
    <cellStyle name="常规 3 14" xfId="51"/>
    <cellStyle name="计算 2" xfId="52"/>
    <cellStyle name="20% - 輔色4" xfId="53"/>
    <cellStyle name="40% - 輔色2" xfId="54"/>
    <cellStyle name="_鱼仔物料跟踪" xfId="55"/>
    <cellStyle name="_H1241-1243三款公仔物料跟踪." xfId="56"/>
    <cellStyle name="Input" xfId="57"/>
    <cellStyle name="40% - 强调文字颜色 4 2" xfId="58"/>
    <cellStyle name="輸入" xfId="59"/>
    <cellStyle name="Heading 3" xfId="60"/>
    <cellStyle name="警告文字" xfId="61"/>
    <cellStyle name="一般" xfId="62"/>
    <cellStyle name="20% - 輔色2" xfId="63"/>
    <cellStyle name="输出 2" xfId="64"/>
    <cellStyle name="20% - 輔色3" xfId="65"/>
    <cellStyle name="標題" xfId="66"/>
    <cellStyle name="20% - 輔色5" xfId="67"/>
    <cellStyle name="常规 2 262" xfId="68"/>
    <cellStyle name="20% - 輔色6" xfId="69"/>
    <cellStyle name="合計" xfId="70"/>
    <cellStyle name="標題_10月16日Zuru Order Summary (Komax)" xfId="71"/>
    <cellStyle name="說明文字" xfId="72"/>
    <cellStyle name="20% - Accent4" xfId="73"/>
    <cellStyle name="20% - Accent2" xfId="74"/>
    <cellStyle name="20% - Accent3" xfId="75"/>
    <cellStyle name="20% - Accent5" xfId="76"/>
    <cellStyle name="20% - Accent6" xfId="77"/>
    <cellStyle name="常规 5 2 7" xfId="78"/>
    <cellStyle name=" 3]&#10;&#10;Zoomed=1&#10;&#10;Row=0&#10;&#10;Column=0&#10;&#10;Height=300&#10;&#10;Width=300&#10;&#10;FontName=細明體&#10;&#10;FontStyle=0&#10;&#10;FontSize=9&#10;&#10;PrtFontName=Co" xfId="79"/>
    <cellStyle name="Warning Text" xfId="80"/>
    <cellStyle name="常规 2 2 6 21" xfId="81"/>
    <cellStyle name="_三款发声公仔PCB排期表" xfId="82"/>
    <cellStyle name="20% - 輔色1" xfId="83"/>
    <cellStyle name="20% - Accent1" xfId="84"/>
    <cellStyle name="20% - 强调文字颜色 2 2" xfId="85"/>
    <cellStyle name="Heading 2" xfId="86"/>
    <cellStyle name="好_3月12日Zuru Order Summary (Komax)" xfId="87"/>
    <cellStyle name="40% - Accent1" xfId="88"/>
    <cellStyle name="40% - Accent2" xfId="89"/>
    <cellStyle name="40% - Accent3" xfId="90"/>
    <cellStyle name="40% - Accent6" xfId="91"/>
    <cellStyle name="40% - 輔色1" xfId="92"/>
    <cellStyle name="40% - 輔色3" xfId="93"/>
    <cellStyle name="40% - 輔色6" xfId="94"/>
    <cellStyle name="40% - 强调文字颜色 1 2" xfId="95"/>
    <cellStyle name="40% - 强调文字颜色 2 2" xfId="96"/>
    <cellStyle name="40% - 强调文字颜色 3 2" xfId="97"/>
    <cellStyle name="40% - 强调文字颜色 6 2" xfId="98"/>
    <cellStyle name="60% - Accent1" xfId="99"/>
    <cellStyle name="60% - Accent2" xfId="100"/>
    <cellStyle name="60% - Accent3" xfId="101"/>
    <cellStyle name="標題 1" xfId="102"/>
    <cellStyle name="60% - Accent4" xfId="103"/>
    <cellStyle name="標題 2" xfId="104"/>
    <cellStyle name="强调文字颜色 4 2" xfId="105"/>
    <cellStyle name="60% - Accent5" xfId="106"/>
    <cellStyle name="標題 3" xfId="107"/>
    <cellStyle name="60% - Accent6" xfId="108"/>
    <cellStyle name="60% - 輔色1" xfId="109"/>
    <cellStyle name="60% - 輔色2" xfId="110"/>
    <cellStyle name="Good" xfId="111"/>
    <cellStyle name="60% - 輔色3" xfId="112"/>
    <cellStyle name="60% - 輔色4" xfId="113"/>
    <cellStyle name="60% - 輔色5" xfId="114"/>
    <cellStyle name="60% - 輔色6" xfId="115"/>
    <cellStyle name="Heading 4" xfId="116"/>
    <cellStyle name="60% - 强调文字颜色 1 2" xfId="117"/>
    <cellStyle name="60% - 强调文字颜色 3 2" xfId="118"/>
    <cellStyle name="Neutral" xfId="119"/>
    <cellStyle name="常规 25 23" xfId="120"/>
    <cellStyle name="60% - 强调文字颜色 6 2" xfId="121"/>
    <cellStyle name="Accent1" xfId="122"/>
    <cellStyle name="Accent2" xfId="123"/>
    <cellStyle name="Accent3" xfId="124"/>
    <cellStyle name="Accent6" xfId="125"/>
    <cellStyle name="Bad" xfId="126"/>
    <cellStyle name="Calculation" xfId="127"/>
    <cellStyle name="Check Cell" xfId="128"/>
    <cellStyle name="ColLevel_0" xfId="129"/>
    <cellStyle name="Comma_PO (訂貨資料)" xfId="130"/>
    <cellStyle name="Explanatory Text" xfId="131"/>
    <cellStyle name="强调文字颜色 1 2" xfId="132"/>
    <cellStyle name="Heading 1" xfId="133"/>
    <cellStyle name="Linked Cell" xfId="134"/>
    <cellStyle name="Total" xfId="135"/>
    <cellStyle name="差 2" xfId="136"/>
    <cellStyle name="百分比 2" xfId="137"/>
    <cellStyle name="壞_鱼仔成品完成" xfId="138"/>
    <cellStyle name="Title" xfId="139"/>
    <cellStyle name="常规 2" xfId="140"/>
    <cellStyle name="标题 5" xfId="141"/>
    <cellStyle name="Note" xfId="142"/>
    <cellStyle name="Output" xfId="143"/>
    <cellStyle name="THIN" xfId="144"/>
    <cellStyle name="标题 1 2" xfId="145"/>
    <cellStyle name="标题 2 2" xfId="146"/>
    <cellStyle name="标题 3 2" xfId="147"/>
    <cellStyle name="标题 4 2" xfId="148"/>
    <cellStyle name="標題 4" xfId="149"/>
    <cellStyle name="常规 132" xfId="150"/>
    <cellStyle name="差_MA物料盘点" xfId="151"/>
    <cellStyle name="常规 2 124" xfId="152"/>
    <cellStyle name="好_H1232卡梅尔公仔" xfId="153"/>
    <cellStyle name="壞_10月18日Zuru Order Summary (Komax)" xfId="154"/>
    <cellStyle name="常规_1415548" xfId="155"/>
    <cellStyle name="常规 30" xfId="156"/>
    <cellStyle name="連結的儲存格" xfId="157"/>
    <cellStyle name="常规 5 6" xfId="158"/>
    <cellStyle name="檢查儲存格" xfId="159"/>
    <cellStyle name="輔色1" xfId="160"/>
    <cellStyle name="輔色2" xfId="161"/>
    <cellStyle name="常规_鱼仔排期（20140424) 2" xfId="162"/>
    <cellStyle name="輔色3" xfId="163"/>
    <cellStyle name="輔色6" xfId="164"/>
    <cellStyle name="汇总 2" xfId="165"/>
    <cellStyle name="計算方式" xfId="166"/>
    <cellStyle name="链接单元格 2" xfId="167"/>
    <cellStyle name="千位分隔 2" xfId="168"/>
    <cellStyle name="千位分隔 2 2" xfId="169"/>
    <cellStyle name="强调文字颜色 2 2" xfId="170"/>
    <cellStyle name="强调文字颜色 3 2" xfId="171"/>
    <cellStyle name="强调文字颜色 6 2" xfId="172"/>
    <cellStyle name="輸出" xfId="173"/>
    <cellStyle name="一般_H-1231-01G雪芳公仔-Project status form (2)" xfId="174"/>
    <cellStyle name="中等" xfId="175"/>
    <cellStyle name="常规 4" xfId="176"/>
  </cellStyles>
  <dxfs count="1">
    <dxf>
      <font>
        <color rgb="FF9C0006"/>
      </font>
      <fill>
        <patternFill patternType="solid">
          <bgColor rgb="FFFFC7CE"/>
        </patternFill>
      </fill>
    </dxf>
  </dxfs>
  <tableStyles count="0" defaultTableStyle="TableStyleMedium2" defaultPivotStyle="PivotStyleLight16"/>
  <colors>
    <mruColors>
      <color rgb="00F7241F"/>
      <color rgb="00F5AFEE"/>
      <color rgb="00FFFFFF"/>
      <color rgb="001506E0"/>
      <color rgb="000FB7FD"/>
      <color rgb="00FFFF00"/>
      <color rgb="000000FF"/>
      <color rgb="00000000"/>
      <color rgb="00FF0000"/>
      <color rgb="0000B0F0"/>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965" dbFileVersion="0" changeLogVersion="0">
    <open main="385" threadCnt="1"/>
    <sheetInfos>
      <sheetInfo cellCmpFml="155" sheetStid="19">
        <open main="124" threadCnt="1"/>
      </sheetInfo>
      <sheetInfo cellCmpFml="1623" sheetStid="46">
        <open main="155" threadCnt="1"/>
      </sheetInfo>
      <sheetInfo cellCmpFml="16" sheetStid="20">
        <open main="1" threadCnt="1"/>
      </sheetInfo>
      <sheetInfo cellCmpFml="76" sheetStid="17">
        <open main="2" threadCnt="1"/>
      </sheetInfo>
      <sheetInfo cellCmpFml="95" sheetStid="47">
        <open main="4"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www.wps.cn/officeDocument/2023/relationships/woinfos" Target="woinfos.xml"/><Relationship Id="rId11" Type="http://schemas.openxmlformats.org/officeDocument/2006/relationships/styles" Target="styles.xml"/><Relationship Id="rId10" Type="http://schemas.openxmlformats.org/officeDocument/2006/relationships/customXml" Target="../customXml/item3.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68</xdr:col>
      <xdr:colOff>0</xdr:colOff>
      <xdr:row>0</xdr:row>
      <xdr:rowOff>239395</xdr:rowOff>
    </xdr:from>
    <xdr:to>
      <xdr:col>68</xdr:col>
      <xdr:colOff>581025</xdr:colOff>
      <xdr:row>0</xdr:row>
      <xdr:rowOff>753110</xdr:rowOff>
    </xdr:to>
    <xdr:pic>
      <xdr:nvPicPr>
        <xdr:cNvPr id="41082649" name="图片 10" descr="4@U7}6UCM%`SFJJS%R3DJ_A"/>
        <xdr:cNvPicPr>
          <a:picLocks noChangeAspect="1"/>
        </xdr:cNvPicPr>
      </xdr:nvPicPr>
      <xdr:blipFill>
        <a:blip r:embed="rId1"/>
        <a:stretch>
          <a:fillRect/>
        </a:stretch>
      </xdr:blipFill>
      <xdr:spPr>
        <a:xfrm>
          <a:off x="33289875" y="239395"/>
          <a:ext cx="581025" cy="513715"/>
        </a:xfrm>
        <a:prstGeom prst="rect">
          <a:avLst/>
        </a:prstGeom>
        <a:noFill/>
        <a:ln w="9525">
          <a:noFill/>
        </a:ln>
      </xdr:spPr>
    </xdr:pic>
    <xdr:clientData/>
  </xdr:twoCellAnchor>
  <xdr:twoCellAnchor editAs="oneCell">
    <xdr:from>
      <xdr:col>69</xdr:col>
      <xdr:colOff>0</xdr:colOff>
      <xdr:row>0</xdr:row>
      <xdr:rowOff>246380</xdr:rowOff>
    </xdr:from>
    <xdr:to>
      <xdr:col>69</xdr:col>
      <xdr:colOff>572135</xdr:colOff>
      <xdr:row>0</xdr:row>
      <xdr:rowOff>742950</xdr:rowOff>
    </xdr:to>
    <xdr:pic>
      <xdr:nvPicPr>
        <xdr:cNvPr id="41082650" name="图片 11" descr="E0I76J1LQF[6U_0{I{RW5DH"/>
        <xdr:cNvPicPr>
          <a:picLocks noChangeAspect="1"/>
        </xdr:cNvPicPr>
      </xdr:nvPicPr>
      <xdr:blipFill>
        <a:blip r:embed="rId2"/>
        <a:stretch>
          <a:fillRect/>
        </a:stretch>
      </xdr:blipFill>
      <xdr:spPr>
        <a:xfrm>
          <a:off x="34042350" y="246380"/>
          <a:ext cx="572135" cy="496570"/>
        </a:xfrm>
        <a:prstGeom prst="rect">
          <a:avLst/>
        </a:prstGeom>
        <a:noFill/>
        <a:ln w="9525">
          <a:noFill/>
        </a:ln>
      </xdr:spPr>
    </xdr:pic>
    <xdr:clientData/>
  </xdr:twoCellAnchor>
  <xdr:twoCellAnchor editAs="oneCell">
    <xdr:from>
      <xdr:col>71</xdr:col>
      <xdr:colOff>0</xdr:colOff>
      <xdr:row>0</xdr:row>
      <xdr:rowOff>208915</xdr:rowOff>
    </xdr:from>
    <xdr:to>
      <xdr:col>71</xdr:col>
      <xdr:colOff>571500</xdr:colOff>
      <xdr:row>0</xdr:row>
      <xdr:rowOff>721995</xdr:rowOff>
    </xdr:to>
    <xdr:pic>
      <xdr:nvPicPr>
        <xdr:cNvPr id="41082651" name="图片 13" descr="Y7BM7ZGJ{}_}G3YQD@`9_VH"/>
        <xdr:cNvPicPr>
          <a:picLocks noChangeAspect="1"/>
        </xdr:cNvPicPr>
      </xdr:nvPicPr>
      <xdr:blipFill>
        <a:blip r:embed="rId3"/>
        <a:stretch>
          <a:fillRect/>
        </a:stretch>
      </xdr:blipFill>
      <xdr:spPr>
        <a:xfrm>
          <a:off x="35547300" y="208915"/>
          <a:ext cx="571500" cy="513080"/>
        </a:xfrm>
        <a:prstGeom prst="rect">
          <a:avLst/>
        </a:prstGeom>
        <a:noFill/>
        <a:ln w="9525">
          <a:noFill/>
        </a:ln>
      </xdr:spPr>
    </xdr:pic>
    <xdr:clientData/>
  </xdr:twoCellAnchor>
  <xdr:twoCellAnchor editAs="oneCell">
    <xdr:from>
      <xdr:col>72</xdr:col>
      <xdr:colOff>0</xdr:colOff>
      <xdr:row>0</xdr:row>
      <xdr:rowOff>229235</xdr:rowOff>
    </xdr:from>
    <xdr:to>
      <xdr:col>72</xdr:col>
      <xdr:colOff>591820</xdr:colOff>
      <xdr:row>0</xdr:row>
      <xdr:rowOff>725805</xdr:rowOff>
    </xdr:to>
    <xdr:pic>
      <xdr:nvPicPr>
        <xdr:cNvPr id="41082652" name="图片 14" descr="I@CMF$E2N(M~}2B)C${5SRC"/>
        <xdr:cNvPicPr>
          <a:picLocks noChangeAspect="1"/>
        </xdr:cNvPicPr>
      </xdr:nvPicPr>
      <xdr:blipFill>
        <a:blip r:embed="rId4"/>
        <a:stretch>
          <a:fillRect/>
        </a:stretch>
      </xdr:blipFill>
      <xdr:spPr>
        <a:xfrm>
          <a:off x="36299775" y="229235"/>
          <a:ext cx="591820" cy="496570"/>
        </a:xfrm>
        <a:prstGeom prst="rect">
          <a:avLst/>
        </a:prstGeom>
        <a:noFill/>
        <a:ln w="9525">
          <a:noFill/>
        </a:ln>
      </xdr:spPr>
    </xdr:pic>
    <xdr:clientData/>
  </xdr:twoCellAnchor>
  <xdr:twoCellAnchor editAs="oneCell">
    <xdr:from>
      <xdr:col>70</xdr:col>
      <xdr:colOff>0</xdr:colOff>
      <xdr:row>0</xdr:row>
      <xdr:rowOff>239395</xdr:rowOff>
    </xdr:from>
    <xdr:to>
      <xdr:col>70</xdr:col>
      <xdr:colOff>572135</xdr:colOff>
      <xdr:row>0</xdr:row>
      <xdr:rowOff>753110</xdr:rowOff>
    </xdr:to>
    <xdr:pic>
      <xdr:nvPicPr>
        <xdr:cNvPr id="41082653" name="图片 2" descr="9R}9WD6FUV@RIDBD[HR(%ET"/>
        <xdr:cNvPicPr>
          <a:picLocks noChangeAspect="1"/>
        </xdr:cNvPicPr>
      </xdr:nvPicPr>
      <xdr:blipFill>
        <a:blip r:embed="rId5"/>
        <a:stretch>
          <a:fillRect/>
        </a:stretch>
      </xdr:blipFill>
      <xdr:spPr>
        <a:xfrm>
          <a:off x="34794825" y="239395"/>
          <a:ext cx="572135" cy="513715"/>
        </a:xfrm>
        <a:prstGeom prst="rect">
          <a:avLst/>
        </a:prstGeom>
        <a:noFill/>
        <a:ln w="9525">
          <a:noFill/>
        </a:ln>
      </xdr:spPr>
    </xdr:pic>
    <xdr:clientData/>
  </xdr:twoCellAnchor>
  <xdr:twoCellAnchor editAs="oneCell">
    <xdr:from>
      <xdr:col>61</xdr:col>
      <xdr:colOff>0</xdr:colOff>
      <xdr:row>0</xdr:row>
      <xdr:rowOff>208915</xdr:rowOff>
    </xdr:from>
    <xdr:to>
      <xdr:col>61</xdr:col>
      <xdr:colOff>572135</xdr:colOff>
      <xdr:row>0</xdr:row>
      <xdr:rowOff>732790</xdr:rowOff>
    </xdr:to>
    <xdr:pic>
      <xdr:nvPicPr>
        <xdr:cNvPr id="41082654" name="图片 3" descr="C@NLVQ$_5I6WGB$1ELC181E"/>
        <xdr:cNvPicPr>
          <a:picLocks noChangeAspect="1"/>
        </xdr:cNvPicPr>
      </xdr:nvPicPr>
      <xdr:blipFill>
        <a:blip r:embed="rId6"/>
        <a:stretch>
          <a:fillRect/>
        </a:stretch>
      </xdr:blipFill>
      <xdr:spPr>
        <a:xfrm>
          <a:off x="28022550" y="208915"/>
          <a:ext cx="572135" cy="523875"/>
        </a:xfrm>
        <a:prstGeom prst="rect">
          <a:avLst/>
        </a:prstGeom>
        <a:noFill/>
        <a:ln w="9525">
          <a:noFill/>
        </a:ln>
      </xdr:spPr>
    </xdr:pic>
    <xdr:clientData/>
  </xdr:twoCellAnchor>
  <xdr:twoCellAnchor editAs="oneCell">
    <xdr:from>
      <xdr:col>62</xdr:col>
      <xdr:colOff>0</xdr:colOff>
      <xdr:row>0</xdr:row>
      <xdr:rowOff>239395</xdr:rowOff>
    </xdr:from>
    <xdr:to>
      <xdr:col>62</xdr:col>
      <xdr:colOff>572135</xdr:colOff>
      <xdr:row>0</xdr:row>
      <xdr:rowOff>742950</xdr:rowOff>
    </xdr:to>
    <xdr:pic>
      <xdr:nvPicPr>
        <xdr:cNvPr id="41082655" name="图片 4" descr="AH9YWE9~8G2@3SXBWP{{~}Y"/>
        <xdr:cNvPicPr>
          <a:picLocks noChangeAspect="1"/>
        </xdr:cNvPicPr>
      </xdr:nvPicPr>
      <xdr:blipFill>
        <a:blip r:embed="rId7"/>
        <a:stretch>
          <a:fillRect/>
        </a:stretch>
      </xdr:blipFill>
      <xdr:spPr>
        <a:xfrm>
          <a:off x="28775025" y="239395"/>
          <a:ext cx="572135" cy="503555"/>
        </a:xfrm>
        <a:prstGeom prst="rect">
          <a:avLst/>
        </a:prstGeom>
        <a:noFill/>
        <a:ln w="9525">
          <a:noFill/>
        </a:ln>
      </xdr:spPr>
    </xdr:pic>
    <xdr:clientData/>
  </xdr:twoCellAnchor>
  <xdr:twoCellAnchor editAs="oneCell">
    <xdr:from>
      <xdr:col>63</xdr:col>
      <xdr:colOff>0</xdr:colOff>
      <xdr:row>0</xdr:row>
      <xdr:rowOff>266700</xdr:rowOff>
    </xdr:from>
    <xdr:to>
      <xdr:col>63</xdr:col>
      <xdr:colOff>582295</xdr:colOff>
      <xdr:row>0</xdr:row>
      <xdr:rowOff>753110</xdr:rowOff>
    </xdr:to>
    <xdr:pic>
      <xdr:nvPicPr>
        <xdr:cNvPr id="41082656" name="图片 5" descr="2LW_Z$%6$M$V1~FKPNZEXBR"/>
        <xdr:cNvPicPr>
          <a:picLocks noChangeAspect="1"/>
        </xdr:cNvPicPr>
      </xdr:nvPicPr>
      <xdr:blipFill>
        <a:blip r:embed="rId8"/>
        <a:stretch>
          <a:fillRect/>
        </a:stretch>
      </xdr:blipFill>
      <xdr:spPr>
        <a:xfrm>
          <a:off x="29527500" y="266700"/>
          <a:ext cx="582295" cy="486410"/>
        </a:xfrm>
        <a:prstGeom prst="rect">
          <a:avLst/>
        </a:prstGeom>
        <a:noFill/>
        <a:ln w="9525">
          <a:noFill/>
        </a:ln>
      </xdr:spPr>
    </xdr:pic>
    <xdr:clientData/>
  </xdr:twoCellAnchor>
  <xdr:twoCellAnchor editAs="oneCell">
    <xdr:from>
      <xdr:col>64</xdr:col>
      <xdr:colOff>0</xdr:colOff>
      <xdr:row>0</xdr:row>
      <xdr:rowOff>208915</xdr:rowOff>
    </xdr:from>
    <xdr:to>
      <xdr:col>64</xdr:col>
      <xdr:colOff>590550</xdr:colOff>
      <xdr:row>0</xdr:row>
      <xdr:rowOff>742950</xdr:rowOff>
    </xdr:to>
    <xdr:pic>
      <xdr:nvPicPr>
        <xdr:cNvPr id="41082657" name="图片 6" descr="6JHEUGX344}{5@9T]6NX~Y8"/>
        <xdr:cNvPicPr>
          <a:picLocks noChangeAspect="1"/>
        </xdr:cNvPicPr>
      </xdr:nvPicPr>
      <xdr:blipFill>
        <a:blip r:embed="rId9"/>
        <a:stretch>
          <a:fillRect/>
        </a:stretch>
      </xdr:blipFill>
      <xdr:spPr>
        <a:xfrm>
          <a:off x="30279975" y="208915"/>
          <a:ext cx="590550" cy="534035"/>
        </a:xfrm>
        <a:prstGeom prst="rect">
          <a:avLst/>
        </a:prstGeom>
        <a:noFill/>
        <a:ln w="9525">
          <a:noFill/>
        </a:ln>
      </xdr:spPr>
    </xdr:pic>
    <xdr:clientData/>
  </xdr:twoCellAnchor>
  <xdr:twoCellAnchor editAs="oneCell">
    <xdr:from>
      <xdr:col>65</xdr:col>
      <xdr:colOff>0</xdr:colOff>
      <xdr:row>0</xdr:row>
      <xdr:rowOff>229235</xdr:rowOff>
    </xdr:from>
    <xdr:to>
      <xdr:col>65</xdr:col>
      <xdr:colOff>582295</xdr:colOff>
      <xdr:row>0</xdr:row>
      <xdr:rowOff>742950</xdr:rowOff>
    </xdr:to>
    <xdr:pic>
      <xdr:nvPicPr>
        <xdr:cNvPr id="41082658" name="图片 7" descr="1D]P_4I_4HP{3O(~L01~$NR"/>
        <xdr:cNvPicPr>
          <a:picLocks noChangeAspect="1"/>
        </xdr:cNvPicPr>
      </xdr:nvPicPr>
      <xdr:blipFill>
        <a:blip r:embed="rId10"/>
        <a:stretch>
          <a:fillRect/>
        </a:stretch>
      </xdr:blipFill>
      <xdr:spPr>
        <a:xfrm>
          <a:off x="31032450" y="229235"/>
          <a:ext cx="582295" cy="513715"/>
        </a:xfrm>
        <a:prstGeom prst="rect">
          <a:avLst/>
        </a:prstGeom>
        <a:noFill/>
        <a:ln w="9525">
          <a:noFill/>
        </a:ln>
      </xdr:spPr>
    </xdr:pic>
    <xdr:clientData/>
  </xdr:twoCellAnchor>
  <xdr:twoCellAnchor editAs="oneCell">
    <xdr:from>
      <xdr:col>66</xdr:col>
      <xdr:colOff>0</xdr:colOff>
      <xdr:row>0</xdr:row>
      <xdr:rowOff>208915</xdr:rowOff>
    </xdr:from>
    <xdr:to>
      <xdr:col>66</xdr:col>
      <xdr:colOff>572135</xdr:colOff>
      <xdr:row>0</xdr:row>
      <xdr:rowOff>753110</xdr:rowOff>
    </xdr:to>
    <xdr:pic>
      <xdr:nvPicPr>
        <xdr:cNvPr id="41082659" name="图片 8" descr="PF8[8C8S~G~`]N0IBK`{~PM"/>
        <xdr:cNvPicPr>
          <a:picLocks noChangeAspect="1"/>
        </xdr:cNvPicPr>
      </xdr:nvPicPr>
      <xdr:blipFill>
        <a:blip r:embed="rId11"/>
        <a:stretch>
          <a:fillRect/>
        </a:stretch>
      </xdr:blipFill>
      <xdr:spPr>
        <a:xfrm>
          <a:off x="31784925" y="208915"/>
          <a:ext cx="572135" cy="544195"/>
        </a:xfrm>
        <a:prstGeom prst="rect">
          <a:avLst/>
        </a:prstGeom>
        <a:noFill/>
        <a:ln w="9525">
          <a:noFill/>
        </a:ln>
      </xdr:spPr>
    </xdr:pic>
    <xdr:clientData/>
  </xdr:twoCellAnchor>
  <xdr:twoCellAnchor editAs="oneCell">
    <xdr:from>
      <xdr:col>67</xdr:col>
      <xdr:colOff>0</xdr:colOff>
      <xdr:row>0</xdr:row>
      <xdr:rowOff>229235</xdr:rowOff>
    </xdr:from>
    <xdr:to>
      <xdr:col>67</xdr:col>
      <xdr:colOff>609600</xdr:colOff>
      <xdr:row>0</xdr:row>
      <xdr:rowOff>773430</xdr:rowOff>
    </xdr:to>
    <xdr:pic>
      <xdr:nvPicPr>
        <xdr:cNvPr id="41082660" name="图片 9" descr="N{BYSP0_ROCMX7YTJDWFKJ2"/>
        <xdr:cNvPicPr>
          <a:picLocks noChangeAspect="1"/>
        </xdr:cNvPicPr>
      </xdr:nvPicPr>
      <xdr:blipFill>
        <a:blip r:embed="rId12"/>
        <a:stretch>
          <a:fillRect/>
        </a:stretch>
      </xdr:blipFill>
      <xdr:spPr>
        <a:xfrm>
          <a:off x="32537400" y="229235"/>
          <a:ext cx="609600" cy="54419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T65317"/>
  <sheetViews>
    <sheetView zoomScale="70" zoomScaleNormal="70" workbookViewId="0">
      <pane xSplit="8" ySplit="3" topLeftCell="I74" activePane="bottomRight" state="frozen"/>
      <selection/>
      <selection pane="topRight"/>
      <selection pane="bottomLeft"/>
      <selection pane="bottomRight" activeCell="AB70" sqref="AB70"/>
    </sheetView>
  </sheetViews>
  <sheetFormatPr defaultColWidth="9" defaultRowHeight="15"/>
  <cols>
    <col min="1" max="1" width="15.875" style="229" customWidth="1"/>
    <col min="2" max="2" width="8.25" style="229" customWidth="1"/>
    <col min="3" max="3" width="11.75" style="229" customWidth="1"/>
    <col min="4" max="4" width="11.125" style="1006" customWidth="1"/>
    <col min="5" max="5" width="13.125" style="1006" customWidth="1"/>
    <col min="6" max="6" width="10.375" style="229" customWidth="1"/>
    <col min="7" max="7" width="7.5" style="229" customWidth="1"/>
    <col min="8" max="8" width="7.375" style="229" customWidth="1"/>
    <col min="9" max="9" width="7" style="229" hidden="1" customWidth="1"/>
    <col min="10" max="10" width="6.875" style="229" hidden="1" customWidth="1"/>
    <col min="11" max="11" width="6.625" style="229" hidden="1" customWidth="1"/>
    <col min="12" max="12" width="9" style="229" hidden="1" customWidth="1" outlineLevel="1"/>
    <col min="13" max="13" width="13.125" style="1009" hidden="1" customWidth="1" outlineLevel="1"/>
    <col min="14" max="14" width="7.5" style="229" hidden="1" customWidth="1" collapsed="1"/>
    <col min="15" max="15" width="7" style="229" hidden="1" customWidth="1"/>
    <col min="16" max="16" width="7" style="1010" hidden="1" customWidth="1"/>
    <col min="17" max="17" width="7" style="229" hidden="1" customWidth="1"/>
    <col min="18" max="18" width="7.875" style="229" hidden="1" customWidth="1"/>
    <col min="19" max="19" width="9" style="229" hidden="1" customWidth="1"/>
    <col min="20" max="20" width="10" style="229" hidden="1" customWidth="1"/>
    <col min="21" max="21" width="7.875" style="1006" hidden="1" customWidth="1"/>
    <col min="22" max="23" width="6.625" style="1011" customWidth="1"/>
    <col min="24" max="24" width="6.625" style="1012" customWidth="1"/>
    <col min="25" max="28" width="6.625" style="1013" customWidth="1"/>
    <col min="29" max="29" width="6.625" style="1014" customWidth="1"/>
    <col min="30" max="30" width="6.625" style="1015" customWidth="1"/>
    <col min="31" max="43" width="7.125" style="1015" customWidth="1"/>
    <col min="44" max="45" width="8.875" style="1015" customWidth="1"/>
    <col min="46" max="51" width="7.125" style="1015" customWidth="1"/>
    <col min="52" max="53" width="7.125" style="1015" hidden="1" customWidth="1"/>
    <col min="54" max="56" width="7.125" style="1015" customWidth="1"/>
    <col min="57" max="59" width="10.375" style="1011" customWidth="1"/>
    <col min="60" max="60" width="9.875" style="1011" customWidth="1"/>
    <col min="61" max="61" width="7.25" style="1016" customWidth="1"/>
    <col min="62" max="86" width="9.875" style="1017" customWidth="1"/>
    <col min="87" max="98" width="9.875" style="1018" customWidth="1"/>
    <col min="99" max="101" width="9.875" style="1013" customWidth="1"/>
    <col min="102" max="103" width="9" style="1005"/>
    <col min="104" max="114" width="9" style="229"/>
    <col min="115" max="117" width="9" style="1019"/>
    <col min="118" max="119" width="11" style="229" customWidth="1"/>
    <col min="120" max="16384" width="9" style="229"/>
  </cols>
  <sheetData>
    <row r="1" ht="69" customHeight="1" spans="1:124">
      <c r="A1" s="1020" t="s">
        <v>0</v>
      </c>
      <c r="B1" s="1020"/>
      <c r="C1" s="1020"/>
      <c r="D1" s="1021"/>
      <c r="E1" s="1020"/>
      <c r="F1" s="1020"/>
      <c r="G1" s="1020"/>
      <c r="H1" s="1020"/>
      <c r="I1" s="1022"/>
      <c r="J1" s="1022"/>
      <c r="K1" s="1022"/>
      <c r="L1" s="1022"/>
      <c r="M1" s="1022"/>
      <c r="N1" s="1022"/>
      <c r="O1" s="1022"/>
      <c r="P1" s="1023"/>
      <c r="Q1" s="1022"/>
      <c r="R1" s="1022"/>
      <c r="S1" s="1022"/>
      <c r="T1" s="1022"/>
      <c r="U1" s="1024"/>
      <c r="V1" s="1025" t="s">
        <v>1</v>
      </c>
      <c r="W1" s="1025"/>
      <c r="X1" s="1025"/>
      <c r="Y1" s="1025"/>
      <c r="Z1" s="1025"/>
      <c r="AA1" s="1025"/>
      <c r="AB1" s="1025"/>
      <c r="AC1" s="1025"/>
      <c r="AD1" s="1025"/>
      <c r="AE1" s="1026" t="s">
        <v>2</v>
      </c>
      <c r="AF1" s="1027"/>
      <c r="AG1" s="1027"/>
      <c r="AH1" s="1027"/>
      <c r="AI1" s="1027"/>
      <c r="AJ1" s="1027"/>
      <c r="AK1" s="1027"/>
      <c r="AL1" s="1027"/>
      <c r="AM1" s="1027"/>
      <c r="AN1" s="1028" t="s">
        <v>3</v>
      </c>
      <c r="AO1" s="1028"/>
      <c r="AP1" s="1028"/>
      <c r="AQ1" s="1028"/>
      <c r="AR1" s="1028"/>
      <c r="AS1" s="1028"/>
      <c r="AT1" s="1028"/>
      <c r="AU1" s="1028"/>
      <c r="AV1" s="1028"/>
      <c r="AW1" s="1029" t="s">
        <v>4</v>
      </c>
      <c r="AX1" s="1029"/>
      <c r="AY1" s="1029"/>
      <c r="AZ1" s="1029"/>
      <c r="BA1" s="1029"/>
      <c r="BB1" s="1029"/>
      <c r="BC1" s="1029"/>
      <c r="BD1" s="1029"/>
      <c r="BE1" s="1030" t="s">
        <v>5</v>
      </c>
      <c r="BF1" s="1030"/>
      <c r="BG1" s="1030"/>
      <c r="BH1" s="1030"/>
      <c r="BI1" s="1031"/>
      <c r="BJ1" s="1032"/>
      <c r="BK1" s="1032"/>
      <c r="BL1" s="1032"/>
      <c r="BM1" s="1032"/>
      <c r="BN1" s="1032"/>
      <c r="BO1" s="1032"/>
      <c r="BP1" s="1032"/>
      <c r="BQ1" s="1032"/>
      <c r="BR1" s="1032"/>
      <c r="BS1" s="1032"/>
      <c r="BT1" s="1032"/>
      <c r="BU1" s="1032"/>
      <c r="BV1" s="1033" t="s">
        <v>6</v>
      </c>
      <c r="BW1" s="1033"/>
      <c r="BX1" s="1033"/>
      <c r="BY1" s="1033"/>
      <c r="BZ1" s="1033"/>
      <c r="CA1" s="1033"/>
      <c r="CB1" s="1033"/>
      <c r="CC1" s="1033"/>
      <c r="CD1" s="1033"/>
      <c r="CE1" s="1033"/>
      <c r="CF1" s="1033"/>
      <c r="CG1" s="1033"/>
      <c r="CH1" s="1033"/>
      <c r="CI1" s="1034" t="s">
        <v>3</v>
      </c>
      <c r="CJ1" s="1034"/>
      <c r="CK1" s="1034"/>
      <c r="CL1" s="1034"/>
      <c r="CM1" s="1034"/>
      <c r="CN1" s="1034"/>
      <c r="CO1" s="1035" t="s">
        <v>7</v>
      </c>
      <c r="CP1" s="1036"/>
      <c r="CQ1" s="1036"/>
      <c r="CR1" s="1036"/>
      <c r="CS1" s="1036"/>
      <c r="CT1" s="1037"/>
      <c r="CU1" s="1033" t="s">
        <v>5</v>
      </c>
      <c r="CV1" s="1033"/>
      <c r="CW1" s="1033"/>
      <c r="CX1" s="1038" t="s">
        <v>8</v>
      </c>
      <c r="CY1" s="1038"/>
      <c r="CZ1" s="1038"/>
      <c r="DA1" s="1038"/>
      <c r="DB1" s="1038"/>
      <c r="DC1" s="1038"/>
      <c r="DD1" s="1038"/>
      <c r="DE1" s="1038" t="s">
        <v>9</v>
      </c>
      <c r="DF1" s="1038"/>
      <c r="DG1" s="1038"/>
      <c r="DH1" s="1038"/>
      <c r="DI1" s="1038"/>
      <c r="DJ1" s="1038"/>
      <c r="DK1" s="1039" t="s">
        <v>10</v>
      </c>
      <c r="DL1" s="1039"/>
      <c r="DM1" s="1039"/>
      <c r="DN1" s="1038" t="s">
        <v>11</v>
      </c>
      <c r="DO1" s="1038" t="s">
        <v>12</v>
      </c>
      <c r="DP1" s="1040"/>
      <c r="DQ1" s="1040"/>
      <c r="DR1" s="1040"/>
      <c r="DS1" s="1040"/>
      <c r="DT1" s="1040"/>
    </row>
    <row r="2" s="1005" customFormat="1" ht="18" customHeight="1" spans="1:124">
      <c r="A2" s="1041"/>
      <c r="B2" s="1041"/>
      <c r="C2" s="1041"/>
      <c r="D2" s="1042"/>
      <c r="E2" s="1042"/>
      <c r="F2" s="1042"/>
      <c r="H2" s="1043"/>
      <c r="I2" s="1043"/>
      <c r="J2" s="1043"/>
      <c r="K2" s="1043"/>
      <c r="L2" s="1043"/>
      <c r="M2" s="1044"/>
      <c r="N2" s="1043"/>
      <c r="O2" s="1043"/>
      <c r="P2" s="1045"/>
      <c r="Q2" s="1043"/>
      <c r="R2" s="1043"/>
      <c r="S2" s="1043"/>
      <c r="T2" s="1043"/>
      <c r="U2" s="1046"/>
      <c r="V2" s="1047" t="s">
        <v>13</v>
      </c>
      <c r="W2" s="1047"/>
      <c r="X2" s="1048"/>
      <c r="Y2" s="1049" t="s">
        <v>14</v>
      </c>
      <c r="Z2" s="1049"/>
      <c r="AA2" s="1049"/>
      <c r="AB2" s="1049"/>
      <c r="AC2" s="1050"/>
      <c r="AD2" s="1050"/>
      <c r="AE2" s="1051" t="s">
        <v>13</v>
      </c>
      <c r="AF2" s="1051"/>
      <c r="AG2" s="1052"/>
      <c r="AH2" s="1053" t="s">
        <v>14</v>
      </c>
      <c r="AI2" s="1053"/>
      <c r="AJ2" s="1053"/>
      <c r="AK2" s="1053"/>
      <c r="AL2" s="1054"/>
      <c r="AM2" s="1054"/>
      <c r="AN2" s="1014" t="s">
        <v>15</v>
      </c>
      <c r="AO2" s="1014"/>
      <c r="AP2" s="1014" t="s">
        <v>16</v>
      </c>
      <c r="AQ2" s="1014"/>
      <c r="AR2" s="1014"/>
      <c r="AS2" s="1014"/>
      <c r="AT2" s="1014"/>
      <c r="AU2" s="1014"/>
      <c r="AV2" s="1014"/>
      <c r="AW2" s="1015"/>
      <c r="AX2" s="1015"/>
      <c r="AY2" s="1015"/>
      <c r="AZ2" s="1015"/>
      <c r="BA2" s="1015"/>
      <c r="BB2" s="1015"/>
      <c r="BC2" s="1015"/>
      <c r="BD2" s="1015"/>
      <c r="BE2" s="1055"/>
      <c r="BF2" s="1055"/>
      <c r="BG2" s="1055"/>
      <c r="BH2" s="1056"/>
      <c r="BI2" s="1057"/>
      <c r="BJ2" s="1058">
        <v>3</v>
      </c>
      <c r="BK2" s="1059"/>
      <c r="BL2" s="1058">
        <v>4</v>
      </c>
      <c r="BM2" s="1058"/>
      <c r="BN2" s="1058">
        <v>5</v>
      </c>
      <c r="BO2" s="1058"/>
      <c r="BP2" s="1058">
        <v>5</v>
      </c>
      <c r="BQ2" s="1058"/>
      <c r="BR2" s="1058">
        <v>4</v>
      </c>
      <c r="BS2" s="1059"/>
      <c r="BT2" s="1058">
        <v>3</v>
      </c>
      <c r="BU2" s="1058"/>
      <c r="BV2" s="1033"/>
      <c r="BW2" s="1033"/>
      <c r="BX2" s="1033"/>
      <c r="BY2" s="1033"/>
      <c r="BZ2" s="1033"/>
      <c r="CA2" s="1033"/>
      <c r="CB2" s="1033"/>
      <c r="CC2" s="1033"/>
      <c r="CD2" s="1033"/>
      <c r="CE2" s="1033"/>
      <c r="CF2" s="1033"/>
      <c r="CG2" s="1033"/>
      <c r="CH2" s="1033"/>
      <c r="CI2" s="1034"/>
      <c r="CJ2" s="1034"/>
      <c r="CK2" s="1034"/>
      <c r="CL2" s="1034"/>
      <c r="CM2" s="1034"/>
      <c r="CN2" s="1034"/>
      <c r="CO2" s="1035"/>
      <c r="CP2" s="1036"/>
      <c r="CQ2" s="1036"/>
      <c r="CR2" s="1036"/>
      <c r="CS2" s="1036"/>
      <c r="CT2" s="1037"/>
      <c r="CU2" s="1033"/>
      <c r="CV2" s="1033"/>
      <c r="CW2" s="1033"/>
      <c r="CZ2" s="229"/>
      <c r="DK2" s="1060"/>
      <c r="DL2" s="1060"/>
      <c r="DM2" s="1060"/>
      <c r="DN2" s="229"/>
      <c r="DO2" s="229"/>
    </row>
    <row r="3" s="1006" customFormat="1" ht="60.95" customHeight="1" spans="1:124">
      <c r="A3" s="13" t="s">
        <v>17</v>
      </c>
      <c r="B3" s="13" t="s">
        <v>18</v>
      </c>
      <c r="C3" s="13" t="s">
        <v>19</v>
      </c>
      <c r="D3" s="13" t="s">
        <v>20</v>
      </c>
      <c r="E3" s="13" t="s">
        <v>21</v>
      </c>
      <c r="F3" s="13" t="s">
        <v>22</v>
      </c>
      <c r="G3" s="14" t="s">
        <v>23</v>
      </c>
      <c r="H3" s="14" t="s">
        <v>24</v>
      </c>
      <c r="I3" s="14" t="s">
        <v>25</v>
      </c>
      <c r="J3" s="13" t="s">
        <v>26</v>
      </c>
      <c r="K3" s="13" t="s">
        <v>27</v>
      </c>
      <c r="L3" s="13" t="s">
        <v>28</v>
      </c>
      <c r="M3" s="17" t="s">
        <v>29</v>
      </c>
      <c r="N3" s="13" t="s">
        <v>30</v>
      </c>
      <c r="O3" s="13" t="s">
        <v>31</v>
      </c>
      <c r="P3" s="1061" t="s">
        <v>32</v>
      </c>
      <c r="Q3" s="13" t="s">
        <v>33</v>
      </c>
      <c r="R3" s="13" t="s">
        <v>34</v>
      </c>
      <c r="S3" s="13" t="s">
        <v>35</v>
      </c>
      <c r="T3" s="13" t="s">
        <v>36</v>
      </c>
      <c r="U3" s="1062" t="s">
        <v>37</v>
      </c>
      <c r="V3" s="1063" t="s">
        <v>38</v>
      </c>
      <c r="W3" s="1063" t="s">
        <v>39</v>
      </c>
      <c r="X3" s="19" t="s">
        <v>40</v>
      </c>
      <c r="Y3" s="1064" t="s">
        <v>41</v>
      </c>
      <c r="Z3" s="1064" t="s">
        <v>42</v>
      </c>
      <c r="AA3" s="1064" t="s">
        <v>43</v>
      </c>
      <c r="AB3" s="1064" t="s">
        <v>44</v>
      </c>
      <c r="AC3" s="1065" t="s">
        <v>45</v>
      </c>
      <c r="AD3" s="1065" t="s">
        <v>46</v>
      </c>
      <c r="AE3" s="1066" t="s">
        <v>47</v>
      </c>
      <c r="AF3" s="1066" t="s">
        <v>48</v>
      </c>
      <c r="AG3" s="1067" t="s">
        <v>40</v>
      </c>
      <c r="AH3" s="1068" t="s">
        <v>49</v>
      </c>
      <c r="AI3" s="1068" t="s">
        <v>50</v>
      </c>
      <c r="AJ3" s="1068" t="s">
        <v>51</v>
      </c>
      <c r="AK3" s="1068" t="s">
        <v>52</v>
      </c>
      <c r="AL3" s="1069" t="s">
        <v>45</v>
      </c>
      <c r="AM3" s="1069" t="s">
        <v>46</v>
      </c>
      <c r="AN3" s="1070" t="s">
        <v>53</v>
      </c>
      <c r="AO3" s="1070" t="s">
        <v>54</v>
      </c>
      <c r="AP3" s="1070" t="s">
        <v>53</v>
      </c>
      <c r="AQ3" s="1070" t="s">
        <v>54</v>
      </c>
      <c r="AR3" s="1070" t="s">
        <v>55</v>
      </c>
      <c r="AS3" s="1070" t="s">
        <v>56</v>
      </c>
      <c r="AT3" s="1070" t="s">
        <v>57</v>
      </c>
      <c r="AU3" s="1070" t="s">
        <v>58</v>
      </c>
      <c r="AV3" s="1070" t="s">
        <v>59</v>
      </c>
      <c r="AW3" s="1071" t="s">
        <v>60</v>
      </c>
      <c r="AX3" s="1071" t="s">
        <v>61</v>
      </c>
      <c r="AY3" s="1071" t="s">
        <v>62</v>
      </c>
      <c r="AZ3" s="1071" t="s">
        <v>61</v>
      </c>
      <c r="BA3" s="1071" t="s">
        <v>63</v>
      </c>
      <c r="BB3" s="1071" t="s">
        <v>64</v>
      </c>
      <c r="BC3" s="1072" t="s">
        <v>65</v>
      </c>
      <c r="BD3" s="1072" t="s">
        <v>66</v>
      </c>
      <c r="BE3" s="1066" t="s">
        <v>67</v>
      </c>
      <c r="BF3" s="1066" t="s">
        <v>68</v>
      </c>
      <c r="BG3" s="1066" t="s">
        <v>48</v>
      </c>
      <c r="BH3" s="1066" t="s">
        <v>69</v>
      </c>
      <c r="BI3" s="1073" t="s">
        <v>70</v>
      </c>
      <c r="BJ3" s="1065" t="s">
        <v>71</v>
      </c>
      <c r="BK3" s="1065" t="s">
        <v>72</v>
      </c>
      <c r="BL3" s="1065" t="s">
        <v>73</v>
      </c>
      <c r="BM3" s="1065" t="s">
        <v>74</v>
      </c>
      <c r="BN3" s="1065" t="s">
        <v>75</v>
      </c>
      <c r="BO3" s="1065" t="s">
        <v>76</v>
      </c>
      <c r="BP3" s="1065" t="s">
        <v>77</v>
      </c>
      <c r="BQ3" s="1065" t="s">
        <v>78</v>
      </c>
      <c r="BR3" s="1065" t="s">
        <v>79</v>
      </c>
      <c r="BS3" s="1065" t="s">
        <v>80</v>
      </c>
      <c r="BT3" s="1065" t="s">
        <v>81</v>
      </c>
      <c r="BU3" s="1065" t="s">
        <v>82</v>
      </c>
      <c r="BV3" s="1069" t="s">
        <v>83</v>
      </c>
      <c r="BW3" s="1069" t="s">
        <v>84</v>
      </c>
      <c r="BX3" s="1069" t="s">
        <v>85</v>
      </c>
      <c r="BY3" s="1069" t="s">
        <v>86</v>
      </c>
      <c r="BZ3" s="1069" t="s">
        <v>87</v>
      </c>
      <c r="CA3" s="1069" t="s">
        <v>88</v>
      </c>
      <c r="CB3" s="1069" t="s">
        <v>89</v>
      </c>
      <c r="CC3" s="1069" t="s">
        <v>90</v>
      </c>
      <c r="CD3" s="1069" t="s">
        <v>91</v>
      </c>
      <c r="CE3" s="1069" t="s">
        <v>92</v>
      </c>
      <c r="CF3" s="1069" t="s">
        <v>93</v>
      </c>
      <c r="CG3" s="1069" t="s">
        <v>94</v>
      </c>
      <c r="CH3" s="1069" t="s">
        <v>95</v>
      </c>
      <c r="CI3" s="1074" t="s">
        <v>96</v>
      </c>
      <c r="CJ3" s="1074" t="s">
        <v>97</v>
      </c>
      <c r="CK3" s="1074" t="s">
        <v>98</v>
      </c>
      <c r="CL3" s="1074" t="s">
        <v>99</v>
      </c>
      <c r="CM3" s="1074" t="s">
        <v>100</v>
      </c>
      <c r="CN3" s="1075" t="s">
        <v>101</v>
      </c>
      <c r="CO3" s="1076" t="s">
        <v>102</v>
      </c>
      <c r="CP3" s="1077" t="s">
        <v>103</v>
      </c>
      <c r="CQ3" s="1077" t="s">
        <v>104</v>
      </c>
      <c r="CR3" s="1077" t="s">
        <v>105</v>
      </c>
      <c r="CS3" s="1077" t="s">
        <v>106</v>
      </c>
      <c r="CT3" s="1078" t="s">
        <v>107</v>
      </c>
      <c r="CU3" s="1079" t="s">
        <v>108</v>
      </c>
      <c r="CV3" s="1080" t="s">
        <v>98</v>
      </c>
      <c r="CW3" s="1081" t="s">
        <v>97</v>
      </c>
      <c r="CX3" s="135" t="s">
        <v>109</v>
      </c>
      <c r="CY3" s="135" t="s">
        <v>110</v>
      </c>
      <c r="CZ3" s="140" t="s">
        <v>111</v>
      </c>
      <c r="DA3" s="135" t="s">
        <v>112</v>
      </c>
      <c r="DB3" s="135" t="s">
        <v>113</v>
      </c>
      <c r="DC3" s="135" t="s">
        <v>114</v>
      </c>
      <c r="DD3" s="135" t="s">
        <v>115</v>
      </c>
      <c r="DE3" s="1082" t="s">
        <v>116</v>
      </c>
      <c r="DF3" s="1082" t="s">
        <v>117</v>
      </c>
      <c r="DG3" s="1082" t="s">
        <v>118</v>
      </c>
      <c r="DH3" s="1082" t="s">
        <v>119</v>
      </c>
      <c r="DI3" s="1082" t="s">
        <v>120</v>
      </c>
      <c r="DJ3" s="1082" t="s">
        <v>121</v>
      </c>
      <c r="DK3" s="1069" t="s">
        <v>122</v>
      </c>
      <c r="DL3" s="1069" t="s">
        <v>123</v>
      </c>
      <c r="DM3" s="1069" t="s">
        <v>124</v>
      </c>
      <c r="DN3" s="135" t="s">
        <v>125</v>
      </c>
      <c r="DO3" s="135" t="s">
        <v>126</v>
      </c>
    </row>
    <row r="4" s="1007" customFormat="1" ht="41.1" customHeight="1" spans="1:124">
      <c r="A4" s="1083">
        <v>43243</v>
      </c>
      <c r="B4" s="1084" t="s">
        <v>127</v>
      </c>
      <c r="C4" s="1085" t="s">
        <v>128</v>
      </c>
      <c r="D4" s="1086"/>
      <c r="E4" s="1087"/>
      <c r="F4" s="1088" t="s">
        <v>129</v>
      </c>
      <c r="G4" s="1082" t="s">
        <v>130</v>
      </c>
      <c r="H4" s="1089">
        <v>360</v>
      </c>
      <c r="I4" s="1084"/>
      <c r="J4" s="1084"/>
      <c r="K4" s="1084"/>
      <c r="L4" s="1090"/>
      <c r="M4" s="1091"/>
      <c r="N4" s="1092"/>
      <c r="O4" s="1092"/>
      <c r="P4" s="1093"/>
      <c r="Q4" s="1092"/>
      <c r="R4" s="1092"/>
      <c r="S4" s="1094"/>
      <c r="T4" s="1092"/>
      <c r="U4" s="1095"/>
      <c r="V4" s="1085">
        <f>H4</f>
        <v>360</v>
      </c>
      <c r="W4" s="1085"/>
      <c r="X4" s="1063"/>
      <c r="Y4" s="1096">
        <f>H4</f>
        <v>360</v>
      </c>
      <c r="Z4" s="1096"/>
      <c r="AA4" s="1096"/>
      <c r="AB4" s="1096"/>
      <c r="AC4" s="1064"/>
      <c r="AD4" s="1065" t="s">
        <v>131</v>
      </c>
      <c r="AE4" s="1097"/>
      <c r="AF4" s="1097"/>
      <c r="AG4" s="1097"/>
      <c r="AH4" s="1097"/>
      <c r="AI4" s="1097"/>
      <c r="AJ4" s="1097"/>
      <c r="AK4" s="1097"/>
      <c r="AL4" s="1097"/>
      <c r="AM4" s="1097"/>
      <c r="AN4" s="1097"/>
      <c r="AO4" s="1097"/>
      <c r="AP4" s="1097"/>
      <c r="AQ4" s="1097"/>
      <c r="AR4" s="1097"/>
      <c r="AS4" s="1097"/>
      <c r="AT4" s="1097"/>
      <c r="AU4" s="1097"/>
      <c r="AV4" s="1097"/>
      <c r="AW4" s="1098"/>
      <c r="AX4" s="1098"/>
      <c r="AY4" s="1098"/>
      <c r="AZ4" s="1098"/>
      <c r="BA4" s="1098"/>
      <c r="BB4" s="1098"/>
      <c r="BC4" s="1098"/>
      <c r="BD4" s="1098"/>
      <c r="BE4" s="1099"/>
      <c r="BF4" s="1099"/>
      <c r="BG4" s="1099"/>
      <c r="BH4" s="1100"/>
      <c r="BI4" s="1101">
        <v>19573</v>
      </c>
      <c r="BJ4" s="1102">
        <f>H4/12</f>
        <v>30</v>
      </c>
      <c r="BK4" s="1102">
        <f>H4/12</f>
        <v>30</v>
      </c>
      <c r="BL4" s="1103">
        <f>H4/12</f>
        <v>30</v>
      </c>
      <c r="BM4" s="1103">
        <f>H4/12</f>
        <v>30</v>
      </c>
      <c r="BN4" s="1103">
        <f>H4/12</f>
        <v>30</v>
      </c>
      <c r="BO4" s="1103">
        <f>H4/12</f>
        <v>30</v>
      </c>
      <c r="BP4" s="1103">
        <f>H4/12</f>
        <v>30</v>
      </c>
      <c r="BQ4" s="1103">
        <f>H4/12</f>
        <v>30</v>
      </c>
      <c r="BR4" s="1103">
        <f>H4/12</f>
        <v>30</v>
      </c>
      <c r="BS4" s="1103">
        <f>H4/12</f>
        <v>30</v>
      </c>
      <c r="BT4" s="1103">
        <f>H4/12</f>
        <v>30</v>
      </c>
      <c r="BU4" s="1103">
        <f>H4/12</f>
        <v>30</v>
      </c>
      <c r="BV4" s="1104"/>
      <c r="BW4" s="1104"/>
      <c r="BX4" s="1104"/>
      <c r="BY4" s="1104"/>
      <c r="BZ4" s="1104"/>
      <c r="CA4" s="1104"/>
      <c r="CB4" s="1104"/>
      <c r="CC4" s="1104"/>
      <c r="CD4" s="1104"/>
      <c r="CE4" s="1104"/>
      <c r="CF4" s="1104"/>
      <c r="CG4" s="1104"/>
      <c r="CH4" s="1104"/>
      <c r="CI4" s="1103"/>
      <c r="CJ4" s="1103"/>
      <c r="CK4" s="1103"/>
      <c r="CL4" s="1103"/>
      <c r="CM4" s="1103"/>
      <c r="CN4" s="1105"/>
      <c r="CO4" s="1106"/>
      <c r="CP4" s="1107"/>
      <c r="CQ4" s="1107"/>
      <c r="CR4" s="1107"/>
      <c r="CS4" s="1107"/>
      <c r="CT4" s="1108"/>
      <c r="CU4" s="1109"/>
      <c r="CV4" s="1104"/>
      <c r="CW4" s="1110"/>
      <c r="CX4" s="1084"/>
      <c r="CY4" s="1084"/>
      <c r="CZ4" s="1084"/>
      <c r="DA4" s="1084"/>
      <c r="DB4" s="1084"/>
      <c r="DC4" s="1084"/>
      <c r="DD4" s="1084"/>
      <c r="DE4" s="1084"/>
      <c r="DF4" s="1084"/>
      <c r="DG4" s="1084"/>
      <c r="DH4" s="1084"/>
      <c r="DI4" s="1084"/>
      <c r="DJ4" s="1084"/>
      <c r="DK4" s="1111"/>
      <c r="DL4" s="1111"/>
      <c r="DM4" s="1111"/>
      <c r="DN4" s="1084"/>
      <c r="DO4" s="1084"/>
    </row>
    <row r="5" s="1007" customFormat="1" ht="41.1" customHeight="1" spans="1:124">
      <c r="A5" s="1083">
        <v>43265</v>
      </c>
      <c r="B5" s="1084" t="s">
        <v>132</v>
      </c>
      <c r="C5" s="1085" t="s">
        <v>133</v>
      </c>
      <c r="D5" s="1086"/>
      <c r="E5" s="1087"/>
      <c r="F5" s="1088" t="s">
        <v>129</v>
      </c>
      <c r="G5" s="1082" t="s">
        <v>130</v>
      </c>
      <c r="H5" s="1089">
        <v>480</v>
      </c>
      <c r="I5" s="1084"/>
      <c r="J5" s="1084"/>
      <c r="K5" s="1084"/>
      <c r="L5" s="1090"/>
      <c r="M5" s="1091"/>
      <c r="N5" s="1092"/>
      <c r="O5" s="1092"/>
      <c r="P5" s="1093"/>
      <c r="Q5" s="1092"/>
      <c r="R5" s="1092"/>
      <c r="S5" s="1094"/>
      <c r="T5" s="1092"/>
      <c r="U5" s="1095"/>
      <c r="V5" s="1085">
        <f t="shared" ref="V5:V10" si="0">H5</f>
        <v>480</v>
      </c>
      <c r="W5" s="1085"/>
      <c r="X5" s="1063"/>
      <c r="Y5" s="1096">
        <f t="shared" ref="Y5:Y10" si="1">H5</f>
        <v>480</v>
      </c>
      <c r="Z5" s="1096"/>
      <c r="AA5" s="1096"/>
      <c r="AB5" s="1096"/>
      <c r="AC5" s="1064"/>
      <c r="AD5" s="1065" t="s">
        <v>131</v>
      </c>
      <c r="AE5" s="1097"/>
      <c r="AF5" s="1097"/>
      <c r="AG5" s="1097"/>
      <c r="AH5" s="1097"/>
      <c r="AI5" s="1097"/>
      <c r="AJ5" s="1097"/>
      <c r="AK5" s="1097"/>
      <c r="AL5" s="1097"/>
      <c r="AM5" s="1097"/>
      <c r="AN5" s="1097"/>
      <c r="AO5" s="1097"/>
      <c r="AP5" s="1097"/>
      <c r="AQ5" s="1097"/>
      <c r="AR5" s="1097"/>
      <c r="AS5" s="1097"/>
      <c r="AT5" s="1097"/>
      <c r="AU5" s="1097"/>
      <c r="AV5" s="1097"/>
      <c r="AW5" s="1098"/>
      <c r="AX5" s="1098"/>
      <c r="AY5" s="1098"/>
      <c r="AZ5" s="1098"/>
      <c r="BA5" s="1098"/>
      <c r="BB5" s="1098"/>
      <c r="BC5" s="1098"/>
      <c r="BD5" s="1098"/>
      <c r="BE5" s="1099"/>
      <c r="BF5" s="1099"/>
      <c r="BG5" s="1099"/>
      <c r="BH5" s="1100"/>
      <c r="BI5" s="1101">
        <v>19654</v>
      </c>
      <c r="BJ5" s="1102">
        <f>H5/12</f>
        <v>40</v>
      </c>
      <c r="BK5" s="1102">
        <f>H5/12</f>
        <v>40</v>
      </c>
      <c r="BL5" s="1103">
        <f>H5/12</f>
        <v>40</v>
      </c>
      <c r="BM5" s="1103">
        <f>H5/12</f>
        <v>40</v>
      </c>
      <c r="BN5" s="1103">
        <f>H5/12</f>
        <v>40</v>
      </c>
      <c r="BO5" s="1103">
        <f>H5/12</f>
        <v>40</v>
      </c>
      <c r="BP5" s="1103">
        <f>H5/12</f>
        <v>40</v>
      </c>
      <c r="BQ5" s="1103">
        <f>H5/12</f>
        <v>40</v>
      </c>
      <c r="BR5" s="1103">
        <f>H5/12</f>
        <v>40</v>
      </c>
      <c r="BS5" s="1103">
        <f>H5/12</f>
        <v>40</v>
      </c>
      <c r="BT5" s="1103">
        <f>H5/12</f>
        <v>40</v>
      </c>
      <c r="BU5" s="1103">
        <f>H5/12</f>
        <v>40</v>
      </c>
      <c r="BV5" s="1104"/>
      <c r="BW5" s="1104"/>
      <c r="BX5" s="1104"/>
      <c r="BY5" s="1104"/>
      <c r="BZ5" s="1104"/>
      <c r="CA5" s="1104"/>
      <c r="CB5" s="1104"/>
      <c r="CC5" s="1104"/>
      <c r="CD5" s="1104"/>
      <c r="CE5" s="1104"/>
      <c r="CF5" s="1104"/>
      <c r="CG5" s="1104"/>
      <c r="CH5" s="1104"/>
      <c r="CI5" s="1103"/>
      <c r="CJ5" s="1103"/>
      <c r="CK5" s="1103"/>
      <c r="CL5" s="1103"/>
      <c r="CM5" s="1103"/>
      <c r="CN5" s="1105"/>
      <c r="CO5" s="1106"/>
      <c r="CP5" s="1107"/>
      <c r="CQ5" s="1107"/>
      <c r="CR5" s="1107"/>
      <c r="CS5" s="1107"/>
      <c r="CT5" s="1108"/>
      <c r="CU5" s="1109"/>
      <c r="CV5" s="1104"/>
      <c r="CW5" s="1110"/>
      <c r="CX5" s="1084"/>
      <c r="CY5" s="1084"/>
      <c r="CZ5" s="1084"/>
      <c r="DA5" s="1084"/>
      <c r="DB5" s="1084"/>
      <c r="DC5" s="1084"/>
      <c r="DD5" s="1084"/>
      <c r="DE5" s="1084"/>
      <c r="DF5" s="1084"/>
      <c r="DG5" s="1084"/>
      <c r="DH5" s="1084"/>
      <c r="DI5" s="1084"/>
      <c r="DJ5" s="1084"/>
      <c r="DK5" s="1111"/>
      <c r="DL5" s="1111"/>
      <c r="DM5" s="1111"/>
      <c r="DN5" s="1084"/>
      <c r="DO5" s="1084"/>
    </row>
    <row r="6" ht="41.1" customHeight="1" spans="1:124">
      <c r="A6" s="1112">
        <v>43265</v>
      </c>
      <c r="B6" s="57" t="s">
        <v>134</v>
      </c>
      <c r="C6" s="39">
        <v>4500010393</v>
      </c>
      <c r="D6" s="1113"/>
      <c r="E6" s="1114" t="s">
        <v>135</v>
      </c>
      <c r="F6" s="1115" t="s">
        <v>129</v>
      </c>
      <c r="G6" s="109" t="s">
        <v>130</v>
      </c>
      <c r="H6" s="243">
        <v>36</v>
      </c>
      <c r="I6" s="57"/>
      <c r="J6" s="57"/>
      <c r="K6" s="57"/>
      <c r="L6" s="146"/>
      <c r="M6" s="1116"/>
      <c r="N6" s="1117"/>
      <c r="O6" s="1117"/>
      <c r="P6" s="1118"/>
      <c r="Q6" s="1117"/>
      <c r="R6" s="1117"/>
      <c r="S6" s="143"/>
      <c r="T6" s="1117"/>
      <c r="U6" s="1119"/>
      <c r="V6" s="1120">
        <f t="shared" si="0"/>
        <v>36</v>
      </c>
      <c r="W6" s="39"/>
      <c r="X6" s="1063"/>
      <c r="Y6" s="1121">
        <f t="shared" si="1"/>
        <v>36</v>
      </c>
      <c r="Z6" s="1121"/>
      <c r="AA6" s="148"/>
      <c r="AB6" s="148"/>
      <c r="AC6" s="1064"/>
      <c r="AD6" s="20" t="s">
        <v>131</v>
      </c>
      <c r="AE6" s="1122"/>
      <c r="AF6" s="1122"/>
      <c r="AG6" s="1122"/>
      <c r="AH6" s="1122"/>
      <c r="AI6" s="1122"/>
      <c r="AJ6" s="1122"/>
      <c r="AK6" s="1122"/>
      <c r="AL6" s="1122"/>
      <c r="AM6" s="1122"/>
      <c r="AN6" s="1122"/>
      <c r="AO6" s="1122"/>
      <c r="AP6" s="1122"/>
      <c r="AQ6" s="1122"/>
      <c r="AR6" s="1122"/>
      <c r="AS6" s="1122"/>
      <c r="AT6" s="1122"/>
      <c r="AU6" s="1122"/>
      <c r="AV6" s="1122"/>
      <c r="AW6" s="1098"/>
      <c r="AX6" s="1098"/>
      <c r="AY6" s="1098"/>
      <c r="AZ6" s="1098"/>
      <c r="BA6" s="1098"/>
      <c r="BB6" s="1098"/>
      <c r="BC6" s="1098"/>
      <c r="BD6" s="1098"/>
      <c r="BE6" s="1099"/>
      <c r="BF6" s="1099"/>
      <c r="BG6" s="1099"/>
      <c r="BH6" s="1100"/>
      <c r="BI6" s="1123"/>
      <c r="BJ6" s="1102">
        <f>H6/12</f>
        <v>3</v>
      </c>
      <c r="BK6" s="1102">
        <f>H6/12</f>
        <v>3</v>
      </c>
      <c r="BL6" s="1103">
        <f>H6/12</f>
        <v>3</v>
      </c>
      <c r="BM6" s="1103">
        <f>H6/12</f>
        <v>3</v>
      </c>
      <c r="BN6" s="1103">
        <f>H6/12</f>
        <v>3</v>
      </c>
      <c r="BO6" s="1103">
        <f>H6/12</f>
        <v>3</v>
      </c>
      <c r="BP6" s="1103">
        <f>H6/12</f>
        <v>3</v>
      </c>
      <c r="BQ6" s="1103">
        <f>H6/12</f>
        <v>3</v>
      </c>
      <c r="BR6" s="1103">
        <f>H6/12</f>
        <v>3</v>
      </c>
      <c r="BS6" s="1103">
        <f>H6/12</f>
        <v>3</v>
      </c>
      <c r="BT6" s="1103">
        <f>H6/12</f>
        <v>3</v>
      </c>
      <c r="BU6" s="1103">
        <f>H6/12</f>
        <v>3</v>
      </c>
      <c r="BV6" s="1104"/>
      <c r="BW6" s="1104"/>
      <c r="BX6" s="1104"/>
      <c r="BY6" s="1104"/>
      <c r="BZ6" s="1104"/>
      <c r="CA6" s="1104"/>
      <c r="CB6" s="1104"/>
      <c r="CC6" s="1104"/>
      <c r="CD6" s="1104"/>
      <c r="CE6" s="1104"/>
      <c r="CF6" s="1104"/>
      <c r="CG6" s="1104"/>
      <c r="CH6" s="1104"/>
      <c r="CI6" s="1103"/>
      <c r="CJ6" s="1103"/>
      <c r="CK6" s="1103"/>
      <c r="CL6" s="1103"/>
      <c r="CM6" s="1103"/>
      <c r="CN6" s="1105"/>
      <c r="CO6" s="1106"/>
      <c r="CP6" s="1107"/>
      <c r="CQ6" s="1107"/>
      <c r="CR6" s="1107"/>
      <c r="CS6" s="1107"/>
      <c r="CT6" s="1108"/>
      <c r="CU6" s="1109"/>
      <c r="CV6" s="1104"/>
      <c r="CW6" s="1110"/>
      <c r="CX6" s="57"/>
      <c r="CY6" s="57"/>
      <c r="CZ6" s="57"/>
      <c r="DA6" s="57"/>
      <c r="DB6" s="57"/>
      <c r="DC6" s="57"/>
      <c r="DD6" s="57"/>
      <c r="DE6" s="1084"/>
      <c r="DF6" s="1084"/>
      <c r="DG6" s="1084"/>
      <c r="DH6" s="1084"/>
      <c r="DI6" s="1084"/>
      <c r="DJ6" s="1084"/>
      <c r="DK6" s="1111"/>
      <c r="DL6" s="1111"/>
      <c r="DM6" s="1111"/>
      <c r="DN6" s="57"/>
      <c r="DO6" s="57"/>
    </row>
    <row r="7" ht="41.1" customHeight="1" spans="1:124">
      <c r="A7" s="1112">
        <v>43265</v>
      </c>
      <c r="B7" s="57" t="s">
        <v>136</v>
      </c>
      <c r="C7" s="39">
        <v>4500010570</v>
      </c>
      <c r="D7" s="1113"/>
      <c r="E7" s="1124" t="s">
        <v>137</v>
      </c>
      <c r="F7" s="1115" t="s">
        <v>129</v>
      </c>
      <c r="G7" s="109" t="s">
        <v>130</v>
      </c>
      <c r="H7" s="243">
        <v>12</v>
      </c>
      <c r="I7" s="57"/>
      <c r="J7" s="57"/>
      <c r="K7" s="57"/>
      <c r="L7" s="146"/>
      <c r="M7" s="1116"/>
      <c r="N7" s="1117"/>
      <c r="O7" s="1117"/>
      <c r="P7" s="1118"/>
      <c r="Q7" s="1117"/>
      <c r="R7" s="1117"/>
      <c r="S7" s="143"/>
      <c r="T7" s="1117"/>
      <c r="U7" s="142"/>
      <c r="V7" s="1125">
        <f t="shared" si="0"/>
        <v>12</v>
      </c>
      <c r="W7" s="1126"/>
      <c r="X7" s="1127"/>
      <c r="Y7" s="1121">
        <f t="shared" si="1"/>
        <v>12</v>
      </c>
      <c r="Z7" s="1128"/>
      <c r="AA7" s="1129"/>
      <c r="AB7" s="1129"/>
      <c r="AC7" s="1130"/>
      <c r="AD7" s="1131" t="s">
        <v>131</v>
      </c>
      <c r="AE7" s="1098"/>
      <c r="AF7" s="1098"/>
      <c r="AG7" s="1098"/>
      <c r="AH7" s="1098"/>
      <c r="AI7" s="1098"/>
      <c r="AJ7" s="1098"/>
      <c r="AK7" s="1098"/>
      <c r="AL7" s="1098"/>
      <c r="AM7" s="1098"/>
      <c r="AN7" s="1098"/>
      <c r="AO7" s="1098"/>
      <c r="AP7" s="1098"/>
      <c r="AQ7" s="1098"/>
      <c r="AR7" s="1098"/>
      <c r="AS7" s="1098"/>
      <c r="AT7" s="1098"/>
      <c r="AU7" s="1098"/>
      <c r="AV7" s="1098"/>
      <c r="AW7" s="1098"/>
      <c r="AX7" s="1098"/>
      <c r="AY7" s="1098"/>
      <c r="AZ7" s="1098"/>
      <c r="BA7" s="1098"/>
      <c r="BB7" s="1098"/>
      <c r="BC7" s="1098"/>
      <c r="BD7" s="1098"/>
      <c r="BE7" s="1099"/>
      <c r="BF7" s="1099"/>
      <c r="BG7" s="1099"/>
      <c r="BH7" s="1100"/>
      <c r="BI7" s="1123"/>
      <c r="BJ7" s="1102">
        <f>H7/12</f>
        <v>1</v>
      </c>
      <c r="BK7" s="1102">
        <f>H7/12</f>
        <v>1</v>
      </c>
      <c r="BL7" s="1103">
        <f>H7/12</f>
        <v>1</v>
      </c>
      <c r="BM7" s="1103">
        <f>H7/12</f>
        <v>1</v>
      </c>
      <c r="BN7" s="1103">
        <f>H7/12</f>
        <v>1</v>
      </c>
      <c r="BO7" s="1103">
        <f>H7/12</f>
        <v>1</v>
      </c>
      <c r="BP7" s="1103">
        <f>H7/12</f>
        <v>1</v>
      </c>
      <c r="BQ7" s="1103">
        <f>H7/12</f>
        <v>1</v>
      </c>
      <c r="BR7" s="1103">
        <f>H7/12</f>
        <v>1</v>
      </c>
      <c r="BS7" s="1103">
        <f>H7/12</f>
        <v>1</v>
      </c>
      <c r="BT7" s="1103">
        <f>H7/12</f>
        <v>1</v>
      </c>
      <c r="BU7" s="1103">
        <f>H7/12</f>
        <v>1</v>
      </c>
      <c r="BV7" s="1104"/>
      <c r="BW7" s="1104"/>
      <c r="BX7" s="1104"/>
      <c r="BY7" s="1104"/>
      <c r="BZ7" s="1104"/>
      <c r="CA7" s="1104"/>
      <c r="CB7" s="1104"/>
      <c r="CC7" s="1104"/>
      <c r="CD7" s="1104"/>
      <c r="CE7" s="1104"/>
      <c r="CF7" s="1104"/>
      <c r="CG7" s="1104"/>
      <c r="CH7" s="1104"/>
      <c r="CI7" s="1103"/>
      <c r="CJ7" s="1103"/>
      <c r="CK7" s="1103"/>
      <c r="CL7" s="1103"/>
      <c r="CM7" s="1103"/>
      <c r="CN7" s="1105"/>
      <c r="CO7" s="1106"/>
      <c r="CP7" s="1107"/>
      <c r="CQ7" s="1107"/>
      <c r="CR7" s="1107"/>
      <c r="CS7" s="1107"/>
      <c r="CT7" s="1108"/>
      <c r="CU7" s="1109"/>
      <c r="CV7" s="1104"/>
      <c r="CW7" s="1110"/>
      <c r="CX7" s="57"/>
      <c r="CY7" s="57"/>
      <c r="CZ7" s="57"/>
      <c r="DA7" s="57"/>
      <c r="DB7" s="57"/>
      <c r="DC7" s="57"/>
      <c r="DD7" s="57"/>
      <c r="DE7" s="1084"/>
      <c r="DF7" s="1084"/>
      <c r="DG7" s="1084"/>
      <c r="DH7" s="1084"/>
      <c r="DI7" s="1084"/>
      <c r="DJ7" s="1084"/>
      <c r="DK7" s="1111"/>
      <c r="DL7" s="1111"/>
      <c r="DM7" s="1111"/>
      <c r="DN7" s="57"/>
      <c r="DO7" s="57"/>
    </row>
    <row r="8" ht="41.1" customHeight="1" spans="1:124">
      <c r="A8" s="1112">
        <v>43265</v>
      </c>
      <c r="B8" s="57" t="s">
        <v>138</v>
      </c>
      <c r="C8" s="39">
        <v>4500009837</v>
      </c>
      <c r="D8" s="1113"/>
      <c r="E8" s="1114" t="s">
        <v>139</v>
      </c>
      <c r="F8" s="1115" t="s">
        <v>129</v>
      </c>
      <c r="G8" s="109" t="s">
        <v>130</v>
      </c>
      <c r="H8" s="243">
        <v>12</v>
      </c>
      <c r="I8" s="57"/>
      <c r="J8" s="57"/>
      <c r="K8" s="57"/>
      <c r="L8" s="146"/>
      <c r="M8" s="1116"/>
      <c r="N8" s="1117"/>
      <c r="O8" s="1117"/>
      <c r="P8" s="1118"/>
      <c r="Q8" s="1117"/>
      <c r="R8" s="1117"/>
      <c r="S8" s="143"/>
      <c r="T8" s="1117"/>
      <c r="U8" s="142"/>
      <c r="V8" s="1125">
        <f t="shared" si="0"/>
        <v>12</v>
      </c>
      <c r="W8" s="1126"/>
      <c r="X8" s="1127"/>
      <c r="Y8" s="1121">
        <f t="shared" si="1"/>
        <v>12</v>
      </c>
      <c r="Z8" s="1128"/>
      <c r="AA8" s="1129"/>
      <c r="AB8" s="1129"/>
      <c r="AC8" s="1130"/>
      <c r="AD8" s="1131" t="s">
        <v>131</v>
      </c>
      <c r="AE8" s="1098"/>
      <c r="AF8" s="1098"/>
      <c r="AG8" s="1098"/>
      <c r="AH8" s="1098"/>
      <c r="AI8" s="1098"/>
      <c r="AJ8" s="1098"/>
      <c r="AK8" s="1098"/>
      <c r="AL8" s="1098"/>
      <c r="AM8" s="1098"/>
      <c r="AN8" s="1098"/>
      <c r="AO8" s="1098"/>
      <c r="AP8" s="1098"/>
      <c r="AQ8" s="1098"/>
      <c r="AR8" s="1098"/>
      <c r="AS8" s="1098"/>
      <c r="AT8" s="1098"/>
      <c r="AU8" s="1098"/>
      <c r="AV8" s="1098"/>
      <c r="AW8" s="1098"/>
      <c r="AX8" s="1098"/>
      <c r="AY8" s="1098"/>
      <c r="AZ8" s="1098"/>
      <c r="BA8" s="1098"/>
      <c r="BB8" s="1098"/>
      <c r="BC8" s="1098"/>
      <c r="BD8" s="1098"/>
      <c r="BE8" s="1099"/>
      <c r="BF8" s="1099"/>
      <c r="BG8" s="1099"/>
      <c r="BH8" s="1100"/>
      <c r="BI8" s="1123"/>
      <c r="BJ8" s="1102">
        <f>H8/12</f>
        <v>1</v>
      </c>
      <c r="BK8" s="1102">
        <f>H8/12</f>
        <v>1</v>
      </c>
      <c r="BL8" s="1103">
        <f>H8/12</f>
        <v>1</v>
      </c>
      <c r="BM8" s="1103">
        <f>H8/12</f>
        <v>1</v>
      </c>
      <c r="BN8" s="1103">
        <f>H8/12</f>
        <v>1</v>
      </c>
      <c r="BO8" s="1103">
        <f>H8/12</f>
        <v>1</v>
      </c>
      <c r="BP8" s="1103">
        <f>H8/12</f>
        <v>1</v>
      </c>
      <c r="BQ8" s="1103">
        <f>H8/12</f>
        <v>1</v>
      </c>
      <c r="BR8" s="1103">
        <f>H8/12</f>
        <v>1</v>
      </c>
      <c r="BS8" s="1103">
        <f>H8/12</f>
        <v>1</v>
      </c>
      <c r="BT8" s="1103">
        <f>H8/12</f>
        <v>1</v>
      </c>
      <c r="BU8" s="1103">
        <f>H8/12</f>
        <v>1</v>
      </c>
      <c r="BV8" s="1104"/>
      <c r="BW8" s="1104"/>
      <c r="BX8" s="1104"/>
      <c r="BY8" s="1104"/>
      <c r="BZ8" s="1104"/>
      <c r="CA8" s="1104"/>
      <c r="CB8" s="1104"/>
      <c r="CC8" s="1104"/>
      <c r="CD8" s="1104"/>
      <c r="CE8" s="1104"/>
      <c r="CF8" s="1104"/>
      <c r="CG8" s="1104"/>
      <c r="CH8" s="1104"/>
      <c r="CI8" s="1103"/>
      <c r="CJ8" s="1103"/>
      <c r="CK8" s="1103"/>
      <c r="CL8" s="1103"/>
      <c r="CM8" s="1103"/>
      <c r="CN8" s="1105"/>
      <c r="CO8" s="1106"/>
      <c r="CP8" s="1107"/>
      <c r="CQ8" s="1107"/>
      <c r="CR8" s="1107"/>
      <c r="CS8" s="1107"/>
      <c r="CT8" s="1108"/>
      <c r="CU8" s="1109"/>
      <c r="CV8" s="1104"/>
      <c r="CW8" s="1110"/>
      <c r="CX8" s="57"/>
      <c r="CY8" s="57"/>
      <c r="CZ8" s="57"/>
      <c r="DA8" s="57"/>
      <c r="DB8" s="57"/>
      <c r="DC8" s="57"/>
      <c r="DD8" s="57"/>
      <c r="DE8" s="1084"/>
      <c r="DF8" s="1084"/>
      <c r="DG8" s="1084"/>
      <c r="DH8" s="1084"/>
      <c r="DI8" s="1084"/>
      <c r="DJ8" s="1084"/>
      <c r="DK8" s="1111"/>
      <c r="DL8" s="1111"/>
      <c r="DM8" s="1111"/>
      <c r="DN8" s="57"/>
      <c r="DO8" s="57"/>
    </row>
    <row r="9" ht="41.1" customHeight="1" spans="1:124">
      <c r="A9" s="1112">
        <v>43270</v>
      </c>
      <c r="B9" s="57" t="s">
        <v>140</v>
      </c>
      <c r="C9" s="1132" t="s">
        <v>141</v>
      </c>
      <c r="D9" s="1113"/>
      <c r="E9" s="1114" t="s">
        <v>142</v>
      </c>
      <c r="F9" s="1115" t="s">
        <v>129</v>
      </c>
      <c r="G9" s="109" t="s">
        <v>130</v>
      </c>
      <c r="H9" s="243">
        <v>6</v>
      </c>
      <c r="I9" s="57"/>
      <c r="J9" s="57"/>
      <c r="K9" s="57"/>
      <c r="L9" s="146"/>
      <c r="M9" s="1116"/>
      <c r="N9" s="1117"/>
      <c r="O9" s="1117"/>
      <c r="P9" s="1118"/>
      <c r="Q9" s="1117"/>
      <c r="R9" s="1117"/>
      <c r="S9" s="143"/>
      <c r="T9" s="1117"/>
      <c r="U9" s="142"/>
      <c r="V9" s="1125">
        <f t="shared" si="0"/>
        <v>6</v>
      </c>
      <c r="W9" s="1126"/>
      <c r="X9" s="1127"/>
      <c r="Y9" s="1121">
        <f t="shared" si="1"/>
        <v>6</v>
      </c>
      <c r="Z9" s="1128"/>
      <c r="AA9" s="1129"/>
      <c r="AB9" s="1129"/>
      <c r="AC9" s="1130"/>
      <c r="AD9" s="1131" t="s">
        <v>131</v>
      </c>
      <c r="AE9" s="1098"/>
      <c r="AF9" s="1098"/>
      <c r="AG9" s="1098"/>
      <c r="AH9" s="1098"/>
      <c r="AI9" s="1098"/>
      <c r="AJ9" s="1098"/>
      <c r="AK9" s="1098"/>
      <c r="AL9" s="1098"/>
      <c r="AM9" s="1098"/>
      <c r="AN9" s="1098"/>
      <c r="AO9" s="1098"/>
      <c r="AP9" s="1098"/>
      <c r="AQ9" s="1098"/>
      <c r="AR9" s="1098"/>
      <c r="AS9" s="1098"/>
      <c r="AT9" s="1098"/>
      <c r="AU9" s="1098"/>
      <c r="AV9" s="1098"/>
      <c r="AW9" s="1098"/>
      <c r="AX9" s="1098"/>
      <c r="AY9" s="1098"/>
      <c r="AZ9" s="1098"/>
      <c r="BA9" s="1098"/>
      <c r="BB9" s="1098"/>
      <c r="BC9" s="1098"/>
      <c r="BD9" s="1098"/>
      <c r="BE9" s="1099"/>
      <c r="BF9" s="1099"/>
      <c r="BG9" s="1099"/>
      <c r="BH9" s="1100"/>
      <c r="BI9" s="1123"/>
      <c r="BJ9" s="1102">
        <v>1</v>
      </c>
      <c r="BK9" s="1102"/>
      <c r="BL9" s="1103">
        <v>1</v>
      </c>
      <c r="BM9" s="1103"/>
      <c r="BN9" s="1103">
        <v>1</v>
      </c>
      <c r="BO9" s="1103"/>
      <c r="BP9" s="1103">
        <v>1</v>
      </c>
      <c r="BQ9" s="1103"/>
      <c r="BR9" s="1103">
        <v>1</v>
      </c>
      <c r="BS9" s="1103"/>
      <c r="BT9" s="1103">
        <v>1</v>
      </c>
      <c r="BU9" s="1103"/>
      <c r="BV9" s="1104"/>
      <c r="BW9" s="1104"/>
      <c r="BX9" s="1104"/>
      <c r="BY9" s="1104"/>
      <c r="BZ9" s="1104"/>
      <c r="CA9" s="1104"/>
      <c r="CB9" s="1104"/>
      <c r="CC9" s="1104"/>
      <c r="CD9" s="1104"/>
      <c r="CE9" s="1104"/>
      <c r="CF9" s="1104"/>
      <c r="CG9" s="1104"/>
      <c r="CH9" s="1104"/>
      <c r="CI9" s="1103"/>
      <c r="CJ9" s="1103"/>
      <c r="CK9" s="1103"/>
      <c r="CL9" s="1103"/>
      <c r="CM9" s="1103"/>
      <c r="CN9" s="1105"/>
      <c r="CO9" s="1106"/>
      <c r="CP9" s="1107"/>
      <c r="CQ9" s="1107"/>
      <c r="CR9" s="1107"/>
      <c r="CS9" s="1107"/>
      <c r="CT9" s="1108"/>
      <c r="CU9" s="1109"/>
      <c r="CV9" s="1104"/>
      <c r="CW9" s="1110"/>
      <c r="CX9" s="57"/>
      <c r="CY9" s="57"/>
      <c r="CZ9" s="57"/>
      <c r="DA9" s="57"/>
      <c r="DB9" s="57"/>
      <c r="DC9" s="57"/>
      <c r="DD9" s="57"/>
      <c r="DE9" s="1084"/>
      <c r="DF9" s="1084"/>
      <c r="DG9" s="1084"/>
      <c r="DH9" s="1084"/>
      <c r="DI9" s="1084"/>
      <c r="DJ9" s="1084"/>
      <c r="DK9" s="1111"/>
      <c r="DL9" s="1111"/>
      <c r="DM9" s="1111"/>
      <c r="DN9" s="57"/>
      <c r="DO9" s="57"/>
    </row>
    <row r="10" ht="41.1" customHeight="1" spans="1:124">
      <c r="A10" s="1112">
        <v>43270</v>
      </c>
      <c r="B10" s="57" t="s">
        <v>140</v>
      </c>
      <c r="C10" s="1132">
        <v>4500010598</v>
      </c>
      <c r="D10" s="1113"/>
      <c r="E10" s="1114" t="s">
        <v>143</v>
      </c>
      <c r="F10" s="1115" t="s">
        <v>129</v>
      </c>
      <c r="G10" s="109" t="s">
        <v>130</v>
      </c>
      <c r="H10" s="243">
        <v>24</v>
      </c>
      <c r="I10" s="57"/>
      <c r="J10" s="57"/>
      <c r="K10" s="57"/>
      <c r="L10" s="146"/>
      <c r="M10" s="1116"/>
      <c r="N10" s="1117"/>
      <c r="O10" s="1117"/>
      <c r="P10" s="1118"/>
      <c r="Q10" s="1117"/>
      <c r="R10" s="1117"/>
      <c r="S10" s="143"/>
      <c r="T10" s="1117"/>
      <c r="U10" s="142"/>
      <c r="V10" s="1125">
        <f t="shared" si="0"/>
        <v>24</v>
      </c>
      <c r="W10" s="1126"/>
      <c r="X10" s="1127"/>
      <c r="Y10" s="1121">
        <f t="shared" si="1"/>
        <v>24</v>
      </c>
      <c r="Z10" s="1128"/>
      <c r="AA10" s="1129"/>
      <c r="AB10" s="1129"/>
      <c r="AC10" s="1130"/>
      <c r="AD10" s="1131" t="s">
        <v>131</v>
      </c>
      <c r="AE10" s="1098"/>
      <c r="AF10" s="1098"/>
      <c r="AG10" s="1098"/>
      <c r="AH10" s="1098"/>
      <c r="AI10" s="1098"/>
      <c r="AJ10" s="1098"/>
      <c r="AK10" s="1098"/>
      <c r="AL10" s="1098"/>
      <c r="AM10" s="1098"/>
      <c r="AN10" s="1098"/>
      <c r="AO10" s="1098"/>
      <c r="AP10" s="1098"/>
      <c r="AQ10" s="1098"/>
      <c r="AR10" s="1098"/>
      <c r="AS10" s="1098"/>
      <c r="AT10" s="1098"/>
      <c r="AU10" s="1098"/>
      <c r="AV10" s="1098"/>
      <c r="AW10" s="1098"/>
      <c r="AX10" s="1098"/>
      <c r="AY10" s="1098"/>
      <c r="AZ10" s="1098"/>
      <c r="BA10" s="1098"/>
      <c r="BB10" s="1098"/>
      <c r="BC10" s="1098"/>
      <c r="BD10" s="1098"/>
      <c r="BE10" s="1099"/>
      <c r="BF10" s="1099"/>
      <c r="BG10" s="1099"/>
      <c r="BH10" s="1100"/>
      <c r="BI10" s="1123"/>
      <c r="BJ10" s="1102">
        <f>H10/12</f>
        <v>2</v>
      </c>
      <c r="BK10" s="1102">
        <f>H10/12</f>
        <v>2</v>
      </c>
      <c r="BL10" s="1103">
        <f>H10/12</f>
        <v>2</v>
      </c>
      <c r="BM10" s="1103">
        <f>H10/12</f>
        <v>2</v>
      </c>
      <c r="BN10" s="1103">
        <f>H10/12</f>
        <v>2</v>
      </c>
      <c r="BO10" s="1103">
        <f>H10/12</f>
        <v>2</v>
      </c>
      <c r="BP10" s="1103">
        <f>H10/12</f>
        <v>2</v>
      </c>
      <c r="BQ10" s="1103">
        <f>H10/12</f>
        <v>2</v>
      </c>
      <c r="BR10" s="1103">
        <f>H10/12</f>
        <v>2</v>
      </c>
      <c r="BS10" s="1103">
        <f>H10/12</f>
        <v>2</v>
      </c>
      <c r="BT10" s="1103">
        <f>H10/12</f>
        <v>2</v>
      </c>
      <c r="BU10" s="1103">
        <f>H10/12</f>
        <v>2</v>
      </c>
      <c r="BV10" s="1104"/>
      <c r="BW10" s="1104"/>
      <c r="BX10" s="1104"/>
      <c r="BY10" s="1104"/>
      <c r="BZ10" s="1104"/>
      <c r="CA10" s="1104"/>
      <c r="CB10" s="1104"/>
      <c r="CC10" s="1104"/>
      <c r="CD10" s="1104"/>
      <c r="CE10" s="1104"/>
      <c r="CF10" s="1104"/>
      <c r="CG10" s="1104"/>
      <c r="CH10" s="1104"/>
      <c r="CI10" s="1103"/>
      <c r="CJ10" s="1103"/>
      <c r="CK10" s="1103"/>
      <c r="CL10" s="1103"/>
      <c r="CM10" s="1103"/>
      <c r="CN10" s="1105"/>
      <c r="CO10" s="1106"/>
      <c r="CP10" s="1107"/>
      <c r="CQ10" s="1107"/>
      <c r="CR10" s="1107"/>
      <c r="CS10" s="1107"/>
      <c r="CT10" s="1108"/>
      <c r="CU10" s="1109"/>
      <c r="CV10" s="1104"/>
      <c r="CW10" s="1110"/>
      <c r="CX10" s="57"/>
      <c r="CY10" s="57"/>
      <c r="CZ10" s="57"/>
      <c r="DA10" s="57"/>
      <c r="DB10" s="57"/>
      <c r="DC10" s="57"/>
      <c r="DD10" s="57"/>
      <c r="DE10" s="1084"/>
      <c r="DF10" s="1084"/>
      <c r="DG10" s="1084"/>
      <c r="DH10" s="1084"/>
      <c r="DI10" s="1084"/>
      <c r="DJ10" s="1084"/>
      <c r="DK10" s="1111"/>
      <c r="DL10" s="1111"/>
      <c r="DM10" s="1111"/>
      <c r="DN10" s="57"/>
      <c r="DO10" s="57"/>
    </row>
    <row r="11" ht="41.1" customHeight="1" spans="1:124">
      <c r="A11" s="1112">
        <v>43277</v>
      </c>
      <c r="B11" s="57" t="s">
        <v>144</v>
      </c>
      <c r="C11" s="1132">
        <v>4500010957</v>
      </c>
      <c r="D11" s="138" t="s">
        <v>145</v>
      </c>
      <c r="E11" s="1114" t="s">
        <v>146</v>
      </c>
      <c r="F11" s="1115" t="s">
        <v>129</v>
      </c>
      <c r="G11" s="109" t="s">
        <v>130</v>
      </c>
      <c r="H11" s="243">
        <v>36</v>
      </c>
      <c r="I11" s="57"/>
      <c r="J11" s="57"/>
      <c r="K11" s="57"/>
      <c r="L11" s="146"/>
      <c r="M11" s="1116"/>
      <c r="N11" s="1117"/>
      <c r="O11" s="1117"/>
      <c r="P11" s="1118"/>
      <c r="Q11" s="1117"/>
      <c r="R11" s="1117"/>
      <c r="S11" s="143"/>
      <c r="T11" s="1117"/>
      <c r="U11" s="142"/>
      <c r="V11" s="1125"/>
      <c r="W11" s="1126"/>
      <c r="X11" s="1127">
        <v>36</v>
      </c>
      <c r="Y11" s="1121"/>
      <c r="Z11" s="1128"/>
      <c r="AA11" s="1129"/>
      <c r="AB11" s="1129"/>
      <c r="AC11" s="1130">
        <v>36</v>
      </c>
      <c r="AD11" s="1131" t="s">
        <v>131</v>
      </c>
      <c r="AE11" s="1098"/>
      <c r="AF11" s="1098"/>
      <c r="AG11" s="1098"/>
      <c r="AH11" s="1098"/>
      <c r="AI11" s="1098"/>
      <c r="AJ11" s="1098"/>
      <c r="AK11" s="1098"/>
      <c r="AL11" s="1098"/>
      <c r="AM11" s="1098"/>
      <c r="AN11" s="1098"/>
      <c r="AO11" s="1098"/>
      <c r="AP11" s="1098"/>
      <c r="AQ11" s="1098"/>
      <c r="AR11" s="1098"/>
      <c r="AS11" s="1098"/>
      <c r="AT11" s="1098"/>
      <c r="AU11" s="1098"/>
      <c r="AV11" s="1098"/>
      <c r="AW11" s="1098"/>
      <c r="AX11" s="1098"/>
      <c r="AY11" s="1098"/>
      <c r="AZ11" s="1098"/>
      <c r="BA11" s="1098"/>
      <c r="BB11" s="1098"/>
      <c r="BC11" s="1098"/>
      <c r="BD11" s="1098"/>
      <c r="BE11" s="1099"/>
      <c r="BF11" s="1099"/>
      <c r="BG11" s="1099"/>
      <c r="BH11" s="1100"/>
      <c r="BI11" s="1123"/>
      <c r="BJ11" s="1102">
        <f>H11/12</f>
        <v>3</v>
      </c>
      <c r="BK11" s="1102">
        <f>H11/12</f>
        <v>3</v>
      </c>
      <c r="BL11" s="1103">
        <f>H11/12</f>
        <v>3</v>
      </c>
      <c r="BM11" s="1103">
        <f>H11/12</f>
        <v>3</v>
      </c>
      <c r="BN11" s="1103">
        <f>H11/12</f>
        <v>3</v>
      </c>
      <c r="BO11" s="1103">
        <f>H11/12</f>
        <v>3</v>
      </c>
      <c r="BP11" s="1103">
        <f>H11/12</f>
        <v>3</v>
      </c>
      <c r="BQ11" s="1103">
        <f>H11/12</f>
        <v>3</v>
      </c>
      <c r="BR11" s="1103">
        <f>H11/12</f>
        <v>3</v>
      </c>
      <c r="BS11" s="1103">
        <f>H11/12</f>
        <v>3</v>
      </c>
      <c r="BT11" s="1103">
        <f>H11/12</f>
        <v>3</v>
      </c>
      <c r="BU11" s="1103">
        <f>H11/12</f>
        <v>3</v>
      </c>
      <c r="BV11" s="1104"/>
      <c r="BW11" s="1104"/>
      <c r="BX11" s="1104"/>
      <c r="BY11" s="1104"/>
      <c r="BZ11" s="1104"/>
      <c r="CA11" s="1104"/>
      <c r="CB11" s="1104"/>
      <c r="CC11" s="1104"/>
      <c r="CD11" s="1104"/>
      <c r="CE11" s="1104"/>
      <c r="CF11" s="1104"/>
      <c r="CG11" s="1104"/>
      <c r="CH11" s="1104"/>
      <c r="CI11" s="1103"/>
      <c r="CJ11" s="1103"/>
      <c r="CK11" s="1103"/>
      <c r="CL11" s="1103"/>
      <c r="CM11" s="1103"/>
      <c r="CN11" s="1105"/>
      <c r="CO11" s="1106"/>
      <c r="CP11" s="1107"/>
      <c r="CQ11" s="1107"/>
      <c r="CR11" s="1107"/>
      <c r="CS11" s="1107"/>
      <c r="CT11" s="1108"/>
      <c r="CU11" s="1109"/>
      <c r="CV11" s="1104"/>
      <c r="CW11" s="1110"/>
      <c r="CX11" s="57"/>
      <c r="CY11" s="57"/>
      <c r="CZ11" s="57"/>
      <c r="DA11" s="57"/>
      <c r="DB11" s="57"/>
      <c r="DC11" s="57"/>
      <c r="DD11" s="57"/>
      <c r="DE11" s="1084"/>
      <c r="DF11" s="1084"/>
      <c r="DG11" s="1084"/>
      <c r="DH11" s="1084"/>
      <c r="DI11" s="1084"/>
      <c r="DJ11" s="1084"/>
      <c r="DK11" s="1111"/>
      <c r="DL11" s="1111"/>
      <c r="DM11" s="1111"/>
      <c r="DN11" s="57"/>
      <c r="DO11" s="57"/>
    </row>
    <row r="12" ht="41.1" customHeight="1" spans="1:124">
      <c r="A12" s="1112">
        <v>43277</v>
      </c>
      <c r="B12" s="57" t="s">
        <v>147</v>
      </c>
      <c r="C12" s="1132">
        <v>450012096</v>
      </c>
      <c r="D12" s="138" t="s">
        <v>148</v>
      </c>
      <c r="E12" s="1114" t="s">
        <v>149</v>
      </c>
      <c r="F12" s="1115" t="s">
        <v>129</v>
      </c>
      <c r="G12" s="109" t="s">
        <v>130</v>
      </c>
      <c r="H12" s="243">
        <v>12</v>
      </c>
      <c r="I12" s="57"/>
      <c r="J12" s="57"/>
      <c r="K12" s="57"/>
      <c r="L12" s="146"/>
      <c r="M12" s="1116"/>
      <c r="N12" s="1117"/>
      <c r="O12" s="1117"/>
      <c r="P12" s="1118"/>
      <c r="Q12" s="1117"/>
      <c r="R12" s="1117"/>
      <c r="S12" s="143"/>
      <c r="T12" s="1117"/>
      <c r="U12" s="142"/>
      <c r="V12" s="1125">
        <v>12</v>
      </c>
      <c r="W12" s="1126"/>
      <c r="X12" s="1127"/>
      <c r="Y12" s="1121">
        <v>12</v>
      </c>
      <c r="Z12" s="1128"/>
      <c r="AA12" s="1129"/>
      <c r="AB12" s="1129"/>
      <c r="AC12" s="1130"/>
      <c r="AD12" s="1131" t="s">
        <v>131</v>
      </c>
      <c r="AE12" s="1098"/>
      <c r="AF12" s="1098"/>
      <c r="AG12" s="1098"/>
      <c r="AH12" s="1098"/>
      <c r="AI12" s="1098"/>
      <c r="AJ12" s="1098"/>
      <c r="AK12" s="1098"/>
      <c r="AL12" s="1098"/>
      <c r="AM12" s="1098"/>
      <c r="AN12" s="1098"/>
      <c r="AO12" s="1098"/>
      <c r="AP12" s="1098"/>
      <c r="AQ12" s="1098"/>
      <c r="AR12" s="1098"/>
      <c r="AS12" s="1098"/>
      <c r="AT12" s="1098"/>
      <c r="AU12" s="1098"/>
      <c r="AV12" s="1098"/>
      <c r="AW12" s="1098"/>
      <c r="AX12" s="1098"/>
      <c r="AY12" s="1098"/>
      <c r="AZ12" s="1098"/>
      <c r="BA12" s="1098"/>
      <c r="BB12" s="1098"/>
      <c r="BC12" s="1098"/>
      <c r="BD12" s="1098"/>
      <c r="BE12" s="1099"/>
      <c r="BF12" s="1099"/>
      <c r="BG12" s="1099"/>
      <c r="BH12" s="1100"/>
      <c r="BI12" s="1123"/>
      <c r="BJ12" s="1102">
        <f>H12/12</f>
        <v>1</v>
      </c>
      <c r="BK12" s="1102">
        <f>H12/12</f>
        <v>1</v>
      </c>
      <c r="BL12" s="1103">
        <f>H12/12</f>
        <v>1</v>
      </c>
      <c r="BM12" s="1103">
        <f>H12/12</f>
        <v>1</v>
      </c>
      <c r="BN12" s="1103">
        <f>H12/12</f>
        <v>1</v>
      </c>
      <c r="BO12" s="1103">
        <f>H12/12</f>
        <v>1</v>
      </c>
      <c r="BP12" s="1103">
        <f>H12/12</f>
        <v>1</v>
      </c>
      <c r="BQ12" s="1103">
        <f>H12/12</f>
        <v>1</v>
      </c>
      <c r="BR12" s="1103">
        <f>H12/12</f>
        <v>1</v>
      </c>
      <c r="BS12" s="1103">
        <f>H12/12</f>
        <v>1</v>
      </c>
      <c r="BT12" s="1103">
        <f>H12/12</f>
        <v>1</v>
      </c>
      <c r="BU12" s="1103">
        <f>H12/12</f>
        <v>1</v>
      </c>
      <c r="BV12" s="1104"/>
      <c r="BW12" s="1104"/>
      <c r="BX12" s="1104"/>
      <c r="BY12" s="1104"/>
      <c r="BZ12" s="1104"/>
      <c r="CA12" s="1104"/>
      <c r="CB12" s="1104"/>
      <c r="CC12" s="1104"/>
      <c r="CD12" s="1104"/>
      <c r="CE12" s="1104"/>
      <c r="CF12" s="1104"/>
      <c r="CG12" s="1104"/>
      <c r="CH12" s="1104"/>
      <c r="CI12" s="1103"/>
      <c r="CJ12" s="1103"/>
      <c r="CK12" s="1103"/>
      <c r="CL12" s="1103"/>
      <c r="CM12" s="1103"/>
      <c r="CN12" s="1105"/>
      <c r="CO12" s="1106"/>
      <c r="CP12" s="1107"/>
      <c r="CQ12" s="1107"/>
      <c r="CR12" s="1107"/>
      <c r="CS12" s="1107"/>
      <c r="CT12" s="1108"/>
      <c r="CU12" s="1109"/>
      <c r="CV12" s="1104"/>
      <c r="CW12" s="1110"/>
      <c r="CX12" s="57"/>
      <c r="CY12" s="57"/>
      <c r="CZ12" s="57"/>
      <c r="DA12" s="57"/>
      <c r="DB12" s="57"/>
      <c r="DC12" s="57"/>
      <c r="DD12" s="57"/>
      <c r="DE12" s="1084"/>
      <c r="DF12" s="1084"/>
      <c r="DG12" s="1084"/>
      <c r="DH12" s="1084"/>
      <c r="DI12" s="1084"/>
      <c r="DJ12" s="1084"/>
      <c r="DK12" s="1111"/>
      <c r="DL12" s="1111"/>
      <c r="DM12" s="1111"/>
      <c r="DN12" s="57"/>
      <c r="DO12" s="57"/>
    </row>
    <row r="13" ht="41.1" customHeight="1" spans="1:124">
      <c r="A13" s="1112">
        <v>43265</v>
      </c>
      <c r="B13" s="57" t="s">
        <v>136</v>
      </c>
      <c r="C13" s="39">
        <v>4500010570</v>
      </c>
      <c r="D13" s="1113"/>
      <c r="E13" s="1114" t="s">
        <v>150</v>
      </c>
      <c r="F13" s="1115" t="s">
        <v>129</v>
      </c>
      <c r="G13" s="109" t="s">
        <v>130</v>
      </c>
      <c r="H13" s="243">
        <v>2</v>
      </c>
      <c r="I13" s="57"/>
      <c r="J13" s="57"/>
      <c r="K13" s="57"/>
      <c r="L13" s="146"/>
      <c r="M13" s="1116"/>
      <c r="N13" s="1117"/>
      <c r="O13" s="1117"/>
      <c r="P13" s="1118"/>
      <c r="Q13" s="1117"/>
      <c r="R13" s="1117"/>
      <c r="S13" s="143"/>
      <c r="T13" s="1117"/>
      <c r="U13" s="142"/>
      <c r="V13" s="1125">
        <v>12</v>
      </c>
      <c r="W13" s="1126"/>
      <c r="X13" s="1127"/>
      <c r="Y13" s="1121">
        <v>12</v>
      </c>
      <c r="Z13" s="1128"/>
      <c r="AA13" s="1129"/>
      <c r="AB13" s="1129"/>
      <c r="AC13" s="1130"/>
      <c r="AD13" s="1131" t="s">
        <v>131</v>
      </c>
      <c r="AE13" s="1098"/>
      <c r="AF13" s="1098"/>
      <c r="AG13" s="1098"/>
      <c r="AH13" s="1098"/>
      <c r="AI13" s="1098"/>
      <c r="AJ13" s="1098"/>
      <c r="AK13" s="1098"/>
      <c r="AL13" s="1098"/>
      <c r="AM13" s="1098"/>
      <c r="AN13" s="1098"/>
      <c r="AO13" s="1098"/>
      <c r="AP13" s="1098"/>
      <c r="AQ13" s="1098"/>
      <c r="AR13" s="1098"/>
      <c r="AS13" s="1098"/>
      <c r="AT13" s="1098"/>
      <c r="AU13" s="1098"/>
      <c r="AV13" s="1098"/>
      <c r="AW13" s="1098"/>
      <c r="AX13" s="1098"/>
      <c r="AY13" s="1098"/>
      <c r="AZ13" s="1098"/>
      <c r="BA13" s="1098"/>
      <c r="BB13" s="1098"/>
      <c r="BC13" s="1098"/>
      <c r="BD13" s="1098"/>
      <c r="BE13" s="1099"/>
      <c r="BF13" s="1099"/>
      <c r="BG13" s="1099"/>
      <c r="BH13" s="1100"/>
      <c r="BI13" s="1123"/>
      <c r="BJ13" s="1102"/>
      <c r="BK13" s="1102"/>
      <c r="BL13" s="1103"/>
      <c r="BM13" s="1103"/>
      <c r="BN13" s="1103">
        <v>1</v>
      </c>
      <c r="BO13" s="1103">
        <v>1</v>
      </c>
      <c r="BP13" s="1103"/>
      <c r="BQ13" s="1103"/>
      <c r="BR13" s="1103"/>
      <c r="BS13" s="1103"/>
      <c r="BT13" s="1103"/>
      <c r="BU13" s="1103"/>
      <c r="BV13" s="1104"/>
      <c r="BW13" s="1104"/>
      <c r="BX13" s="1104"/>
      <c r="BY13" s="1104"/>
      <c r="BZ13" s="1104"/>
      <c r="CA13" s="1104"/>
      <c r="CB13" s="1104"/>
      <c r="CC13" s="1104"/>
      <c r="CD13" s="1104"/>
      <c r="CE13" s="1104"/>
      <c r="CF13" s="1104"/>
      <c r="CG13" s="1104"/>
      <c r="CH13" s="1104"/>
      <c r="CI13" s="1103"/>
      <c r="CJ13" s="1103"/>
      <c r="CK13" s="1103"/>
      <c r="CL13" s="1103"/>
      <c r="CM13" s="1103"/>
      <c r="CN13" s="1105"/>
      <c r="CO13" s="1106"/>
      <c r="CP13" s="1107"/>
      <c r="CQ13" s="1107"/>
      <c r="CR13" s="1107"/>
      <c r="CS13" s="1107"/>
      <c r="CT13" s="1108"/>
      <c r="CU13" s="1109"/>
      <c r="CV13" s="1104"/>
      <c r="CW13" s="1110"/>
      <c r="CX13" s="57"/>
      <c r="CY13" s="57"/>
      <c r="CZ13" s="57"/>
      <c r="DA13" s="57"/>
      <c r="DB13" s="57"/>
      <c r="DC13" s="57"/>
      <c r="DD13" s="57"/>
      <c r="DE13" s="1084"/>
      <c r="DF13" s="1084"/>
      <c r="DG13" s="1084"/>
      <c r="DH13" s="1084"/>
      <c r="DI13" s="1084"/>
      <c r="DJ13" s="1084"/>
      <c r="DK13" s="1111"/>
      <c r="DL13" s="1111"/>
      <c r="DM13" s="1111"/>
      <c r="DN13" s="57"/>
      <c r="DO13" s="57"/>
    </row>
    <row r="14" s="1007" customFormat="1" ht="41.1" customHeight="1" spans="1:124">
      <c r="A14" s="1083">
        <v>43284</v>
      </c>
      <c r="B14" s="1084"/>
      <c r="C14" s="1085" t="s">
        <v>151</v>
      </c>
      <c r="D14" s="1086"/>
      <c r="E14" s="1133"/>
      <c r="F14" s="1088" t="s">
        <v>129</v>
      </c>
      <c r="G14" s="1082" t="s">
        <v>130</v>
      </c>
      <c r="H14" s="1089">
        <v>480</v>
      </c>
      <c r="I14" s="1084"/>
      <c r="J14" s="1084"/>
      <c r="K14" s="1084"/>
      <c r="L14" s="1090"/>
      <c r="M14" s="1091"/>
      <c r="N14" s="1092"/>
      <c r="O14" s="1092"/>
      <c r="P14" s="1093"/>
      <c r="Q14" s="1092"/>
      <c r="R14" s="1092"/>
      <c r="S14" s="1094"/>
      <c r="T14" s="1092"/>
      <c r="U14" s="1134"/>
      <c r="V14" s="1135">
        <v>480</v>
      </c>
      <c r="W14" s="1136"/>
      <c r="X14" s="1127"/>
      <c r="Y14" s="1096">
        <v>480</v>
      </c>
      <c r="Z14" s="1137"/>
      <c r="AA14" s="1137"/>
      <c r="AB14" s="1137"/>
      <c r="AC14" s="1130"/>
      <c r="AD14" s="1138" t="s">
        <v>131</v>
      </c>
      <c r="AE14" s="1139"/>
      <c r="AF14" s="1139"/>
      <c r="AG14" s="1139"/>
      <c r="AH14" s="1139"/>
      <c r="AI14" s="1139"/>
      <c r="AJ14" s="1139"/>
      <c r="AK14" s="1139"/>
      <c r="AL14" s="1139"/>
      <c r="AM14" s="1139"/>
      <c r="AN14" s="1139"/>
      <c r="AO14" s="1139"/>
      <c r="AP14" s="1139"/>
      <c r="AQ14" s="1139"/>
      <c r="AR14" s="1139"/>
      <c r="AS14" s="1139"/>
      <c r="AT14" s="1139"/>
      <c r="AU14" s="1139"/>
      <c r="AV14" s="1139"/>
      <c r="AW14" s="1098"/>
      <c r="AX14" s="1098"/>
      <c r="AY14" s="1098"/>
      <c r="AZ14" s="1098"/>
      <c r="BA14" s="1098"/>
      <c r="BB14" s="1098"/>
      <c r="BC14" s="1098"/>
      <c r="BD14" s="1098"/>
      <c r="BE14" s="1099"/>
      <c r="BF14" s="1099"/>
      <c r="BG14" s="1099"/>
      <c r="BH14" s="1100"/>
      <c r="BI14" s="1101">
        <v>19655</v>
      </c>
      <c r="BJ14" s="1102">
        <f>H14/12</f>
        <v>40</v>
      </c>
      <c r="BK14" s="1102">
        <f>H14/12</f>
        <v>40</v>
      </c>
      <c r="BL14" s="1103">
        <f>H14/12</f>
        <v>40</v>
      </c>
      <c r="BM14" s="1103">
        <f>H14/12</f>
        <v>40</v>
      </c>
      <c r="BN14" s="1103">
        <f>H14/12</f>
        <v>40</v>
      </c>
      <c r="BO14" s="1103">
        <f>H14/12</f>
        <v>40</v>
      </c>
      <c r="BP14" s="1103">
        <f>H14/12</f>
        <v>40</v>
      </c>
      <c r="BQ14" s="1103">
        <f>H14/12</f>
        <v>40</v>
      </c>
      <c r="BR14" s="1103">
        <f>H14/12</f>
        <v>40</v>
      </c>
      <c r="BS14" s="1103">
        <f>H14/12</f>
        <v>40</v>
      </c>
      <c r="BT14" s="1103">
        <f>H14/12</f>
        <v>40</v>
      </c>
      <c r="BU14" s="1103">
        <f>H14/12</f>
        <v>40</v>
      </c>
      <c r="BV14" s="1104"/>
      <c r="BW14" s="1104"/>
      <c r="BX14" s="1104"/>
      <c r="BY14" s="1104"/>
      <c r="BZ14" s="1104"/>
      <c r="CA14" s="1104"/>
      <c r="CB14" s="1104"/>
      <c r="CC14" s="1104"/>
      <c r="CD14" s="1104"/>
      <c r="CE14" s="1104"/>
      <c r="CF14" s="1104"/>
      <c r="CG14" s="1104"/>
      <c r="CH14" s="1104"/>
      <c r="CI14" s="1103"/>
      <c r="CJ14" s="1103"/>
      <c r="CK14" s="1103"/>
      <c r="CL14" s="1103"/>
      <c r="CM14" s="1103"/>
      <c r="CN14" s="1105"/>
      <c r="CO14" s="1106"/>
      <c r="CP14" s="1107"/>
      <c r="CQ14" s="1107"/>
      <c r="CR14" s="1107"/>
      <c r="CS14" s="1107"/>
      <c r="CT14" s="1108"/>
      <c r="CU14" s="1109"/>
      <c r="CV14" s="1104"/>
      <c r="CW14" s="1110"/>
      <c r="CX14" s="1084"/>
      <c r="CY14" s="1084"/>
      <c r="CZ14" s="1084"/>
      <c r="DA14" s="1084"/>
      <c r="DB14" s="1084"/>
      <c r="DC14" s="1084"/>
      <c r="DD14" s="1084"/>
      <c r="DE14" s="1084"/>
      <c r="DF14" s="1084"/>
      <c r="DG14" s="1084"/>
      <c r="DH14" s="1084"/>
      <c r="DI14" s="1084"/>
      <c r="DJ14" s="1084"/>
      <c r="DK14" s="1111"/>
      <c r="DL14" s="1111"/>
      <c r="DM14" s="1111"/>
      <c r="DN14" s="1084"/>
      <c r="DO14" s="1084"/>
    </row>
    <row r="15" ht="41.1" customHeight="1" spans="1:124">
      <c r="A15" s="1112">
        <v>43286</v>
      </c>
      <c r="B15" s="57"/>
      <c r="C15" s="39">
        <v>4500010467</v>
      </c>
      <c r="D15" s="1113"/>
      <c r="E15" s="1114"/>
      <c r="F15" s="1115" t="s">
        <v>129</v>
      </c>
      <c r="G15" s="109" t="s">
        <v>130</v>
      </c>
      <c r="H15" s="243">
        <v>10</v>
      </c>
      <c r="I15" s="57"/>
      <c r="J15" s="57"/>
      <c r="K15" s="57"/>
      <c r="L15" s="146"/>
      <c r="M15" s="1116"/>
      <c r="N15" s="1117"/>
      <c r="O15" s="1117"/>
      <c r="P15" s="1118"/>
      <c r="Q15" s="1117"/>
      <c r="R15" s="1117"/>
      <c r="S15" s="143"/>
      <c r="T15" s="1117"/>
      <c r="U15" s="142"/>
      <c r="V15" s="1125">
        <v>10</v>
      </c>
      <c r="W15" s="1126"/>
      <c r="X15" s="1127"/>
      <c r="Y15" s="1121">
        <v>10</v>
      </c>
      <c r="Z15" s="1128"/>
      <c r="AA15" s="1129"/>
      <c r="AB15" s="1129"/>
      <c r="AC15" s="1130"/>
      <c r="AD15" s="1131" t="s">
        <v>131</v>
      </c>
      <c r="AE15" s="1098"/>
      <c r="AF15" s="1098"/>
      <c r="AG15" s="1098"/>
      <c r="AH15" s="1098"/>
      <c r="AI15" s="1098"/>
      <c r="AJ15" s="1098"/>
      <c r="AK15" s="1098"/>
      <c r="AL15" s="1098"/>
      <c r="AM15" s="1098"/>
      <c r="AN15" s="1098"/>
      <c r="AO15" s="1098"/>
      <c r="AP15" s="1098"/>
      <c r="AQ15" s="1098"/>
      <c r="AR15" s="1098"/>
      <c r="AS15" s="1098"/>
      <c r="AT15" s="1098"/>
      <c r="AU15" s="1098"/>
      <c r="AV15" s="1098"/>
      <c r="AW15" s="1098"/>
      <c r="AX15" s="1098"/>
      <c r="AY15" s="1098"/>
      <c r="AZ15" s="1098"/>
      <c r="BA15" s="1098"/>
      <c r="BB15" s="1098"/>
      <c r="BC15" s="1098"/>
      <c r="BD15" s="1098"/>
      <c r="BE15" s="1099"/>
      <c r="BF15" s="1099"/>
      <c r="BG15" s="1099"/>
      <c r="BH15" s="1100"/>
      <c r="BI15" s="1123"/>
      <c r="BJ15" s="1102"/>
      <c r="BK15" s="1102"/>
      <c r="BL15" s="1103">
        <v>1</v>
      </c>
      <c r="BM15" s="1103">
        <v>1</v>
      </c>
      <c r="BN15" s="1103">
        <v>1</v>
      </c>
      <c r="BO15" s="1103">
        <v>1</v>
      </c>
      <c r="BP15" s="1103">
        <v>1</v>
      </c>
      <c r="BQ15" s="1103">
        <v>1</v>
      </c>
      <c r="BR15" s="1103">
        <v>1</v>
      </c>
      <c r="BS15" s="1103">
        <v>1</v>
      </c>
      <c r="BT15" s="1103">
        <v>1</v>
      </c>
      <c r="BU15" s="1103">
        <v>1</v>
      </c>
      <c r="BV15" s="1104"/>
      <c r="BW15" s="1104"/>
      <c r="BX15" s="1104"/>
      <c r="BY15" s="1104"/>
      <c r="BZ15" s="1104"/>
      <c r="CA15" s="1104"/>
      <c r="CB15" s="1104"/>
      <c r="CC15" s="1104"/>
      <c r="CD15" s="1104"/>
      <c r="CE15" s="1104"/>
      <c r="CF15" s="1104"/>
      <c r="CG15" s="1104"/>
      <c r="CH15" s="1104"/>
      <c r="CI15" s="1103"/>
      <c r="CJ15" s="1103"/>
      <c r="CK15" s="1103"/>
      <c r="CL15" s="1103"/>
      <c r="CM15" s="1103"/>
      <c r="CN15" s="1105"/>
      <c r="CO15" s="1106"/>
      <c r="CP15" s="1107"/>
      <c r="CQ15" s="1107"/>
      <c r="CR15" s="1107"/>
      <c r="CS15" s="1107"/>
      <c r="CT15" s="1108"/>
      <c r="CU15" s="1109"/>
      <c r="CV15" s="1104"/>
      <c r="CW15" s="1110"/>
      <c r="CX15" s="57"/>
      <c r="CY15" s="57"/>
      <c r="CZ15" s="57"/>
      <c r="DA15" s="57"/>
      <c r="DB15" s="57"/>
      <c r="DC15" s="57"/>
      <c r="DD15" s="57"/>
      <c r="DE15" s="1084"/>
      <c r="DF15" s="1084"/>
      <c r="DG15" s="1084"/>
      <c r="DH15" s="1084"/>
      <c r="DI15" s="1084"/>
      <c r="DJ15" s="1084"/>
      <c r="DK15" s="1111"/>
      <c r="DL15" s="1111"/>
      <c r="DM15" s="1111"/>
      <c r="DN15" s="57"/>
      <c r="DO15" s="57"/>
    </row>
    <row r="16" ht="41.1" customHeight="1" spans="1:124">
      <c r="A16" s="1112">
        <v>43287</v>
      </c>
      <c r="B16" s="57"/>
      <c r="C16" s="39">
        <v>4500010333</v>
      </c>
      <c r="D16" s="1113"/>
      <c r="E16" s="1114"/>
      <c r="F16" s="1115" t="s">
        <v>129</v>
      </c>
      <c r="G16" s="109" t="s">
        <v>130</v>
      </c>
      <c r="H16" s="243">
        <v>10</v>
      </c>
      <c r="I16" s="57"/>
      <c r="J16" s="57"/>
      <c r="K16" s="57"/>
      <c r="L16" s="146"/>
      <c r="M16" s="1116"/>
      <c r="N16" s="1117"/>
      <c r="O16" s="1117"/>
      <c r="P16" s="1118"/>
      <c r="Q16" s="1117"/>
      <c r="R16" s="1117"/>
      <c r="S16" s="143"/>
      <c r="T16" s="1117"/>
      <c r="U16" s="142"/>
      <c r="V16" s="1125">
        <v>10</v>
      </c>
      <c r="W16" s="1126"/>
      <c r="X16" s="1127"/>
      <c r="Y16" s="1121">
        <v>10</v>
      </c>
      <c r="Z16" s="1128"/>
      <c r="AA16" s="1129"/>
      <c r="AB16" s="1129"/>
      <c r="AC16" s="1130"/>
      <c r="AD16" s="1131" t="s">
        <v>131</v>
      </c>
      <c r="AE16" s="1098"/>
      <c r="AF16" s="1098"/>
      <c r="AG16" s="1098"/>
      <c r="AH16" s="1098"/>
      <c r="AI16" s="1098"/>
      <c r="AJ16" s="1098"/>
      <c r="AK16" s="1098"/>
      <c r="AL16" s="1098"/>
      <c r="AM16" s="1098"/>
      <c r="AN16" s="1098"/>
      <c r="AO16" s="1098"/>
      <c r="AP16" s="1098"/>
      <c r="AQ16" s="1098"/>
      <c r="AR16" s="1098"/>
      <c r="AS16" s="1098"/>
      <c r="AT16" s="1098"/>
      <c r="AU16" s="1098"/>
      <c r="AV16" s="1098"/>
      <c r="AW16" s="1098"/>
      <c r="AX16" s="1098"/>
      <c r="AY16" s="1098"/>
      <c r="AZ16" s="1098"/>
      <c r="BA16" s="1098"/>
      <c r="BB16" s="1098"/>
      <c r="BC16" s="1098"/>
      <c r="BD16" s="1098"/>
      <c r="BE16" s="1099"/>
      <c r="BF16" s="1099"/>
      <c r="BG16" s="1099"/>
      <c r="BH16" s="1100"/>
      <c r="BI16" s="1123"/>
      <c r="BJ16" s="1102"/>
      <c r="BK16" s="1102"/>
      <c r="BL16" s="1103">
        <v>1</v>
      </c>
      <c r="BM16" s="1103">
        <v>1</v>
      </c>
      <c r="BN16" s="1103">
        <v>1</v>
      </c>
      <c r="BO16" s="1103">
        <v>1</v>
      </c>
      <c r="BP16" s="1103">
        <v>1</v>
      </c>
      <c r="BQ16" s="1103">
        <v>1</v>
      </c>
      <c r="BR16" s="1103">
        <v>1</v>
      </c>
      <c r="BS16" s="1103">
        <v>1</v>
      </c>
      <c r="BT16" s="1103">
        <v>1</v>
      </c>
      <c r="BU16" s="1103">
        <v>1</v>
      </c>
      <c r="BV16" s="1104"/>
      <c r="BW16" s="1104"/>
      <c r="BX16" s="1104"/>
      <c r="BY16" s="1104"/>
      <c r="BZ16" s="1104"/>
      <c r="CA16" s="1104"/>
      <c r="CB16" s="1104"/>
      <c r="CC16" s="1104"/>
      <c r="CD16" s="1104"/>
      <c r="CE16" s="1104"/>
      <c r="CF16" s="1104"/>
      <c r="CG16" s="1104"/>
      <c r="CH16" s="1104"/>
      <c r="CI16" s="1103"/>
      <c r="CJ16" s="1103"/>
      <c r="CK16" s="1103"/>
      <c r="CL16" s="1103"/>
      <c r="CM16" s="1103"/>
      <c r="CN16" s="1105"/>
      <c r="CO16" s="1106"/>
      <c r="CP16" s="1107"/>
      <c r="CQ16" s="1107"/>
      <c r="CR16" s="1107"/>
      <c r="CS16" s="1107"/>
      <c r="CT16" s="1108"/>
      <c r="CU16" s="1109"/>
      <c r="CV16" s="1104"/>
      <c r="CW16" s="1110"/>
      <c r="CX16" s="57"/>
      <c r="CY16" s="57"/>
      <c r="CZ16" s="57"/>
      <c r="DA16" s="57"/>
      <c r="DB16" s="57"/>
      <c r="DC16" s="57"/>
      <c r="DD16" s="57"/>
      <c r="DE16" s="1084"/>
      <c r="DF16" s="1084"/>
      <c r="DG16" s="1084"/>
      <c r="DH16" s="1084"/>
      <c r="DI16" s="1084"/>
      <c r="DJ16" s="1084"/>
      <c r="DK16" s="1111"/>
      <c r="DL16" s="1111"/>
      <c r="DM16" s="1111"/>
      <c r="DN16" s="57"/>
      <c r="DO16" s="57"/>
    </row>
    <row r="17" s="229" customFormat="1" ht="41.1" customHeight="1" spans="1:119">
      <c r="A17" s="1112">
        <v>43302</v>
      </c>
      <c r="B17" s="57"/>
      <c r="C17" s="39">
        <v>4500012533</v>
      </c>
      <c r="D17" s="1113"/>
      <c r="E17" s="1114"/>
      <c r="F17" s="1115" t="s">
        <v>129</v>
      </c>
      <c r="G17" s="109" t="s">
        <v>130</v>
      </c>
      <c r="H17" s="243">
        <v>12</v>
      </c>
      <c r="I17" s="57"/>
      <c r="J17" s="57"/>
      <c r="K17" s="57"/>
      <c r="L17" s="146"/>
      <c r="M17" s="1116"/>
      <c r="N17" s="1117"/>
      <c r="O17" s="1117"/>
      <c r="P17" s="1118"/>
      <c r="Q17" s="1117"/>
      <c r="R17" s="1117"/>
      <c r="S17" s="143"/>
      <c r="T17" s="1117"/>
      <c r="U17" s="142"/>
      <c r="V17" s="1125">
        <v>12</v>
      </c>
      <c r="W17" s="1126"/>
      <c r="X17" s="1127"/>
      <c r="Y17" s="1121">
        <v>12</v>
      </c>
      <c r="Z17" s="1128"/>
      <c r="AA17" s="1129"/>
      <c r="AB17" s="1129"/>
      <c r="AC17" s="1130"/>
      <c r="AD17" s="1131" t="s">
        <v>131</v>
      </c>
      <c r="AE17" s="1098"/>
      <c r="AF17" s="1098"/>
      <c r="AG17" s="1098"/>
      <c r="AH17" s="1098"/>
      <c r="AI17" s="1098"/>
      <c r="AJ17" s="1098"/>
      <c r="AK17" s="1098"/>
      <c r="AL17" s="1098"/>
      <c r="AM17" s="1098"/>
      <c r="AN17" s="1098"/>
      <c r="AO17" s="1098"/>
      <c r="AP17" s="1098"/>
      <c r="AQ17" s="1098"/>
      <c r="AR17" s="1098"/>
      <c r="AS17" s="1098"/>
      <c r="AT17" s="1098"/>
      <c r="AU17" s="1098"/>
      <c r="AV17" s="1098"/>
      <c r="AW17" s="1098"/>
      <c r="AX17" s="1098"/>
      <c r="AY17" s="1098"/>
      <c r="AZ17" s="1098"/>
      <c r="BA17" s="1098"/>
      <c r="BB17" s="1098"/>
      <c r="BC17" s="1098"/>
      <c r="BD17" s="1098"/>
      <c r="BE17" s="1099"/>
      <c r="BF17" s="1099"/>
      <c r="BG17" s="1099"/>
      <c r="BH17" s="1100"/>
      <c r="BI17" s="1123"/>
      <c r="BJ17" s="1102">
        <v>1</v>
      </c>
      <c r="BK17" s="1102">
        <v>1</v>
      </c>
      <c r="BL17" s="1103">
        <v>1</v>
      </c>
      <c r="BM17" s="1103">
        <v>1</v>
      </c>
      <c r="BN17" s="1103">
        <v>1</v>
      </c>
      <c r="BO17" s="1103">
        <v>1</v>
      </c>
      <c r="BP17" s="1103">
        <v>1</v>
      </c>
      <c r="BQ17" s="1103">
        <v>1</v>
      </c>
      <c r="BR17" s="1103">
        <v>1</v>
      </c>
      <c r="BS17" s="1103">
        <v>1</v>
      </c>
      <c r="BT17" s="1103">
        <v>1</v>
      </c>
      <c r="BU17" s="1103">
        <v>1</v>
      </c>
      <c r="BV17" s="1104"/>
      <c r="BW17" s="1104"/>
      <c r="BX17" s="1104"/>
      <c r="BY17" s="1104"/>
      <c r="BZ17" s="1104"/>
      <c r="CA17" s="1104"/>
      <c r="CB17" s="1104"/>
      <c r="CC17" s="1104"/>
      <c r="CD17" s="1104"/>
      <c r="CE17" s="1104"/>
      <c r="CF17" s="1104"/>
      <c r="CG17" s="1104"/>
      <c r="CH17" s="1104"/>
      <c r="CI17" s="1103"/>
      <c r="CJ17" s="1103"/>
      <c r="CK17" s="1103"/>
      <c r="CL17" s="1103"/>
      <c r="CM17" s="1103"/>
      <c r="CN17" s="1105"/>
      <c r="CO17" s="1106"/>
      <c r="CP17" s="1107"/>
      <c r="CQ17" s="1107"/>
      <c r="CR17" s="1107"/>
      <c r="CS17" s="1107"/>
      <c r="CT17" s="1108"/>
      <c r="CU17" s="1109"/>
      <c r="CV17" s="1104"/>
      <c r="CW17" s="1110"/>
      <c r="CX17" s="57"/>
      <c r="CY17" s="57"/>
      <c r="CZ17" s="57"/>
      <c r="DA17" s="57"/>
      <c r="DB17" s="57"/>
      <c r="DC17" s="57"/>
      <c r="DD17" s="57"/>
      <c r="DE17" s="1084"/>
      <c r="DF17" s="1084"/>
      <c r="DG17" s="1084"/>
      <c r="DH17" s="1084"/>
      <c r="DI17" s="1084"/>
      <c r="DJ17" s="1084"/>
      <c r="DK17" s="1111"/>
      <c r="DL17" s="1111"/>
      <c r="DM17" s="1111"/>
      <c r="DN17" s="57"/>
      <c r="DO17" s="57"/>
    </row>
    <row r="18" s="229" customFormat="1" ht="41.1" customHeight="1" spans="1:119">
      <c r="A18" s="1112">
        <v>43302</v>
      </c>
      <c r="B18" s="57"/>
      <c r="C18" s="39">
        <v>4500010568</v>
      </c>
      <c r="D18" s="1113"/>
      <c r="E18" s="1114"/>
      <c r="F18" s="1115" t="s">
        <v>129</v>
      </c>
      <c r="G18" s="109" t="s">
        <v>130</v>
      </c>
      <c r="H18" s="243">
        <v>4</v>
      </c>
      <c r="I18" s="57"/>
      <c r="J18" s="57"/>
      <c r="K18" s="57"/>
      <c r="L18" s="146"/>
      <c r="M18" s="1116"/>
      <c r="N18" s="1117"/>
      <c r="O18" s="1117"/>
      <c r="P18" s="1118"/>
      <c r="Q18" s="1117"/>
      <c r="R18" s="1117"/>
      <c r="S18" s="143"/>
      <c r="T18" s="1117"/>
      <c r="U18" s="142"/>
      <c r="V18" s="1125">
        <v>4</v>
      </c>
      <c r="W18" s="1126"/>
      <c r="X18" s="1127"/>
      <c r="Y18" s="1121"/>
      <c r="Z18" s="1128"/>
      <c r="AA18" s="1129"/>
      <c r="AB18" s="1129"/>
      <c r="AC18" s="1130">
        <v>4</v>
      </c>
      <c r="AD18" s="1131" t="s">
        <v>152</v>
      </c>
      <c r="AE18" s="1098"/>
      <c r="AF18" s="1098"/>
      <c r="AG18" s="1098"/>
      <c r="AH18" s="1098"/>
      <c r="AI18" s="1098"/>
      <c r="AJ18" s="1098"/>
      <c r="AK18" s="1098"/>
      <c r="AL18" s="1098"/>
      <c r="AM18" s="1098"/>
      <c r="AN18" s="1098"/>
      <c r="AO18" s="1098"/>
      <c r="AP18" s="1098"/>
      <c r="AQ18" s="1098"/>
      <c r="AR18" s="1098"/>
      <c r="AS18" s="1098"/>
      <c r="AT18" s="1098"/>
      <c r="AU18" s="1098"/>
      <c r="AV18" s="1098"/>
      <c r="AW18" s="1098"/>
      <c r="AX18" s="1098"/>
      <c r="AY18" s="1098"/>
      <c r="AZ18" s="1098"/>
      <c r="BA18" s="1098"/>
      <c r="BB18" s="1098"/>
      <c r="BC18" s="1098"/>
      <c r="BD18" s="1098"/>
      <c r="BE18" s="1099"/>
      <c r="BF18" s="1099"/>
      <c r="BG18" s="1099"/>
      <c r="BH18" s="1100"/>
      <c r="BI18" s="1123"/>
      <c r="BJ18" s="1102">
        <v>1</v>
      </c>
      <c r="BK18" s="1102"/>
      <c r="BL18" s="1103">
        <v>1</v>
      </c>
      <c r="BM18" s="1103"/>
      <c r="BN18" s="1103">
        <v>1</v>
      </c>
      <c r="BO18" s="1103"/>
      <c r="BP18" s="1103">
        <v>1</v>
      </c>
      <c r="BQ18" s="1103"/>
      <c r="BR18" s="1103"/>
      <c r="BS18" s="1103"/>
      <c r="BT18" s="1103"/>
      <c r="BU18" s="1103"/>
      <c r="BV18" s="1104"/>
      <c r="BW18" s="1104"/>
      <c r="BX18" s="1104"/>
      <c r="BY18" s="1104"/>
      <c r="BZ18" s="1104"/>
      <c r="CA18" s="1104"/>
      <c r="CB18" s="1104"/>
      <c r="CC18" s="1104"/>
      <c r="CD18" s="1104"/>
      <c r="CE18" s="1104"/>
      <c r="CF18" s="1104"/>
      <c r="CG18" s="1104"/>
      <c r="CH18" s="1104"/>
      <c r="CI18" s="1103"/>
      <c r="CJ18" s="1103"/>
      <c r="CK18" s="1103"/>
      <c r="CL18" s="1103"/>
      <c r="CM18" s="1103"/>
      <c r="CN18" s="1105"/>
      <c r="CO18" s="1106"/>
      <c r="CP18" s="1107"/>
      <c r="CQ18" s="1107"/>
      <c r="CR18" s="1107"/>
      <c r="CS18" s="1107"/>
      <c r="CT18" s="1108"/>
      <c r="CU18" s="1109"/>
      <c r="CV18" s="1104"/>
      <c r="CW18" s="1110"/>
      <c r="CX18" s="57"/>
      <c r="CY18" s="57"/>
      <c r="CZ18" s="57"/>
      <c r="DA18" s="57"/>
      <c r="DB18" s="57"/>
      <c r="DC18" s="57"/>
      <c r="DD18" s="57"/>
      <c r="DE18" s="1084"/>
      <c r="DF18" s="1084"/>
      <c r="DG18" s="1084"/>
      <c r="DH18" s="1084"/>
      <c r="DI18" s="1084"/>
      <c r="DJ18" s="1084"/>
      <c r="DK18" s="1111"/>
      <c r="DL18" s="1111"/>
      <c r="DM18" s="1111"/>
      <c r="DN18" s="57"/>
      <c r="DO18" s="57"/>
    </row>
    <row r="19" s="229" customFormat="1" ht="41.1" customHeight="1" spans="1:119">
      <c r="A19" s="1112">
        <v>43306</v>
      </c>
      <c r="B19" s="57"/>
      <c r="C19" s="39">
        <v>4500010570</v>
      </c>
      <c r="D19" s="1113"/>
      <c r="E19" s="1114" t="s">
        <v>153</v>
      </c>
      <c r="F19" s="1115" t="s">
        <v>129</v>
      </c>
      <c r="G19" s="109" t="s">
        <v>130</v>
      </c>
      <c r="H19" s="243">
        <v>28</v>
      </c>
      <c r="I19" s="57"/>
      <c r="J19" s="57"/>
      <c r="K19" s="57"/>
      <c r="L19" s="146"/>
      <c r="M19" s="1116"/>
      <c r="N19" s="1117"/>
      <c r="O19" s="1117"/>
      <c r="P19" s="1118"/>
      <c r="Q19" s="1117"/>
      <c r="R19" s="1117"/>
      <c r="S19" s="143"/>
      <c r="T19" s="1117"/>
      <c r="U19" s="142"/>
      <c r="V19" s="1125"/>
      <c r="W19" s="1126"/>
      <c r="X19" s="1127">
        <v>28</v>
      </c>
      <c r="Y19" s="1121">
        <v>28</v>
      </c>
      <c r="Z19" s="1128"/>
      <c r="AA19" s="1129"/>
      <c r="AB19" s="1129"/>
      <c r="AC19" s="1130"/>
      <c r="AD19" s="1131" t="s">
        <v>154</v>
      </c>
      <c r="AE19" s="1098"/>
      <c r="AF19" s="1098"/>
      <c r="AG19" s="1098"/>
      <c r="AH19" s="1098"/>
      <c r="AI19" s="1098"/>
      <c r="AJ19" s="1098"/>
      <c r="AK19" s="1098"/>
      <c r="AL19" s="1098"/>
      <c r="AM19" s="1098"/>
      <c r="AN19" s="1098"/>
      <c r="AO19" s="1098"/>
      <c r="AP19" s="1098"/>
      <c r="AQ19" s="1098"/>
      <c r="AR19" s="1098"/>
      <c r="AS19" s="1098"/>
      <c r="AT19" s="1098"/>
      <c r="AU19" s="1098"/>
      <c r="AV19" s="1098"/>
      <c r="AW19" s="1098"/>
      <c r="AX19" s="1098"/>
      <c r="AY19" s="1098"/>
      <c r="AZ19" s="1098"/>
      <c r="BA19" s="1098"/>
      <c r="BB19" s="1098"/>
      <c r="BC19" s="1098"/>
      <c r="BD19" s="1098"/>
      <c r="BE19" s="1099"/>
      <c r="BF19" s="1099"/>
      <c r="BG19" s="1099"/>
      <c r="BH19" s="1100"/>
      <c r="BI19" s="1123"/>
      <c r="BJ19" s="1102">
        <v>3</v>
      </c>
      <c r="BK19" s="1102">
        <v>2</v>
      </c>
      <c r="BL19" s="1103">
        <v>3</v>
      </c>
      <c r="BM19" s="1103">
        <v>2</v>
      </c>
      <c r="BN19" s="1103">
        <v>3</v>
      </c>
      <c r="BO19" s="1103">
        <v>2</v>
      </c>
      <c r="BP19" s="1103">
        <v>3</v>
      </c>
      <c r="BQ19" s="1103">
        <v>2</v>
      </c>
      <c r="BR19" s="1103">
        <v>2</v>
      </c>
      <c r="BS19" s="1103">
        <v>2</v>
      </c>
      <c r="BT19" s="1103">
        <v>2</v>
      </c>
      <c r="BU19" s="1103">
        <v>2</v>
      </c>
      <c r="BV19" s="1104"/>
      <c r="BW19" s="1104"/>
      <c r="BX19" s="1104"/>
      <c r="BY19" s="1104"/>
      <c r="BZ19" s="1104"/>
      <c r="CA19" s="1104"/>
      <c r="CB19" s="1104"/>
      <c r="CC19" s="1104"/>
      <c r="CD19" s="1104"/>
      <c r="CE19" s="1104"/>
      <c r="CF19" s="1104"/>
      <c r="CG19" s="1104"/>
      <c r="CH19" s="1104"/>
      <c r="CI19" s="1103"/>
      <c r="CJ19" s="1103"/>
      <c r="CK19" s="1103"/>
      <c r="CL19" s="1103"/>
      <c r="CM19" s="1103"/>
      <c r="CN19" s="1105"/>
      <c r="CO19" s="1106"/>
      <c r="CP19" s="1107"/>
      <c r="CQ19" s="1107"/>
      <c r="CR19" s="1107"/>
      <c r="CS19" s="1107"/>
      <c r="CT19" s="1108"/>
      <c r="CU19" s="1109"/>
      <c r="CV19" s="1104"/>
      <c r="CW19" s="1110"/>
      <c r="CX19" s="57"/>
      <c r="CY19" s="57"/>
      <c r="CZ19" s="57"/>
      <c r="DA19" s="57"/>
      <c r="DB19" s="57"/>
      <c r="DC19" s="57"/>
      <c r="DD19" s="57"/>
      <c r="DE19" s="1084"/>
      <c r="DF19" s="1084"/>
      <c r="DG19" s="1084"/>
      <c r="DH19" s="1084"/>
      <c r="DI19" s="1084"/>
      <c r="DJ19" s="1084"/>
      <c r="DK19" s="1111"/>
      <c r="DL19" s="1111"/>
      <c r="DM19" s="1111"/>
      <c r="DN19" s="57"/>
      <c r="DO19" s="57"/>
    </row>
    <row r="20" s="229" customFormat="1" ht="41.1" customHeight="1" spans="1:119">
      <c r="A20" s="1112">
        <v>43306</v>
      </c>
      <c r="B20" s="57"/>
      <c r="C20" s="39">
        <v>4500010574</v>
      </c>
      <c r="D20" s="1113"/>
      <c r="E20" s="1114" t="s">
        <v>155</v>
      </c>
      <c r="F20" s="1115" t="s">
        <v>129</v>
      </c>
      <c r="G20" s="109" t="s">
        <v>130</v>
      </c>
      <c r="H20" s="243">
        <v>25</v>
      </c>
      <c r="I20" s="57"/>
      <c r="J20" s="57"/>
      <c r="K20" s="57"/>
      <c r="L20" s="146"/>
      <c r="M20" s="1116"/>
      <c r="N20" s="1117"/>
      <c r="O20" s="1117"/>
      <c r="P20" s="1118"/>
      <c r="Q20" s="1117"/>
      <c r="R20" s="1117"/>
      <c r="S20" s="143"/>
      <c r="T20" s="1117"/>
      <c r="U20" s="142"/>
      <c r="V20" s="1125"/>
      <c r="W20" s="1126"/>
      <c r="X20" s="1127">
        <v>25</v>
      </c>
      <c r="Y20" s="1121">
        <v>25</v>
      </c>
      <c r="Z20" s="1128"/>
      <c r="AA20" s="1129"/>
      <c r="AB20" s="1129"/>
      <c r="AC20" s="1130"/>
      <c r="AD20" s="1131" t="s">
        <v>156</v>
      </c>
      <c r="AE20" s="1098"/>
      <c r="AF20" s="1098"/>
      <c r="AG20" s="1098"/>
      <c r="AH20" s="1098"/>
      <c r="AI20" s="1098"/>
      <c r="AJ20" s="1098"/>
      <c r="AK20" s="1098"/>
      <c r="AL20" s="1098"/>
      <c r="AM20" s="1098"/>
      <c r="AN20" s="1098"/>
      <c r="AO20" s="1098"/>
      <c r="AP20" s="1098"/>
      <c r="AQ20" s="1098"/>
      <c r="AR20" s="1098"/>
      <c r="AS20" s="1098"/>
      <c r="AT20" s="1098"/>
      <c r="AU20" s="1098"/>
      <c r="AV20" s="1098"/>
      <c r="AW20" s="1098"/>
      <c r="AX20" s="1098"/>
      <c r="AY20" s="1098"/>
      <c r="AZ20" s="1098"/>
      <c r="BA20" s="1098"/>
      <c r="BB20" s="1098"/>
      <c r="BC20" s="1098"/>
      <c r="BD20" s="1098"/>
      <c r="BE20" s="1099"/>
      <c r="BF20" s="1099"/>
      <c r="BG20" s="1099"/>
      <c r="BH20" s="1100"/>
      <c r="BI20" s="1123"/>
      <c r="BJ20" s="1102">
        <v>2</v>
      </c>
      <c r="BK20" s="1102">
        <v>2</v>
      </c>
      <c r="BL20" s="1103">
        <v>2</v>
      </c>
      <c r="BM20" s="1103">
        <v>2</v>
      </c>
      <c r="BN20" s="1103">
        <v>2</v>
      </c>
      <c r="BO20" s="1103">
        <v>2</v>
      </c>
      <c r="BP20" s="1103">
        <v>3</v>
      </c>
      <c r="BQ20" s="1103">
        <v>2</v>
      </c>
      <c r="BR20" s="1103">
        <v>2</v>
      </c>
      <c r="BS20" s="1103">
        <v>2</v>
      </c>
      <c r="BT20" s="1103">
        <v>2</v>
      </c>
      <c r="BU20" s="1103">
        <v>2</v>
      </c>
      <c r="BV20" s="1104"/>
      <c r="BW20" s="1104"/>
      <c r="BX20" s="1104"/>
      <c r="BY20" s="1104"/>
      <c r="BZ20" s="1104"/>
      <c r="CA20" s="1104"/>
      <c r="CB20" s="1104"/>
      <c r="CC20" s="1104"/>
      <c r="CD20" s="1104"/>
      <c r="CE20" s="1104"/>
      <c r="CF20" s="1104"/>
      <c r="CG20" s="1104"/>
      <c r="CH20" s="1104"/>
      <c r="CI20" s="1103"/>
      <c r="CJ20" s="1103"/>
      <c r="CK20" s="1103"/>
      <c r="CL20" s="1103"/>
      <c r="CM20" s="1103"/>
      <c r="CN20" s="1105"/>
      <c r="CO20" s="1106"/>
      <c r="CP20" s="1107"/>
      <c r="CQ20" s="1107"/>
      <c r="CR20" s="1107"/>
      <c r="CS20" s="1107"/>
      <c r="CT20" s="1108"/>
      <c r="CU20" s="1109"/>
      <c r="CV20" s="1104"/>
      <c r="CW20" s="1110"/>
      <c r="CX20" s="57"/>
      <c r="CY20" s="57"/>
      <c r="CZ20" s="57"/>
      <c r="DA20" s="57"/>
      <c r="DB20" s="57"/>
      <c r="DC20" s="57"/>
      <c r="DD20" s="57"/>
      <c r="DE20" s="1084"/>
      <c r="DF20" s="1084"/>
      <c r="DG20" s="1084"/>
      <c r="DH20" s="1084"/>
      <c r="DI20" s="1084"/>
      <c r="DJ20" s="1084"/>
      <c r="DK20" s="1111"/>
      <c r="DL20" s="1111"/>
      <c r="DM20" s="1111"/>
      <c r="DN20" s="57"/>
      <c r="DO20" s="57"/>
    </row>
    <row r="21" s="229" customFormat="1" ht="41.1" customHeight="1" spans="1:119">
      <c r="A21" s="1112">
        <v>43313</v>
      </c>
      <c r="B21" s="57"/>
      <c r="C21" s="39">
        <v>4500009768</v>
      </c>
      <c r="D21" s="1113"/>
      <c r="E21" s="1114" t="s">
        <v>157</v>
      </c>
      <c r="F21" s="1115" t="s">
        <v>129</v>
      </c>
      <c r="G21" s="109" t="s">
        <v>130</v>
      </c>
      <c r="H21" s="243">
        <v>2</v>
      </c>
      <c r="I21" s="57"/>
      <c r="J21" s="57"/>
      <c r="K21" s="57"/>
      <c r="L21" s="146"/>
      <c r="M21" s="1116"/>
      <c r="N21" s="1117"/>
      <c r="O21" s="1117"/>
      <c r="P21" s="1118"/>
      <c r="Q21" s="1117"/>
      <c r="R21" s="1117"/>
      <c r="S21" s="143"/>
      <c r="T21" s="1117"/>
      <c r="U21" s="142"/>
      <c r="V21" s="1125">
        <v>2</v>
      </c>
      <c r="W21" s="1126"/>
      <c r="X21" s="1127"/>
      <c r="Y21" s="1121">
        <v>2</v>
      </c>
      <c r="Z21" s="1128"/>
      <c r="AA21" s="1129"/>
      <c r="AB21" s="1129"/>
      <c r="AC21" s="1130"/>
      <c r="AD21" s="1131" t="s">
        <v>131</v>
      </c>
      <c r="AE21" s="1098"/>
      <c r="AF21" s="1098"/>
      <c r="AG21" s="1098"/>
      <c r="AH21" s="1098"/>
      <c r="AI21" s="1098"/>
      <c r="AJ21" s="1098"/>
      <c r="AK21" s="1098"/>
      <c r="AL21" s="1098"/>
      <c r="AM21" s="1098"/>
      <c r="AN21" s="1098"/>
      <c r="AO21" s="1098"/>
      <c r="AP21" s="1098"/>
      <c r="AQ21" s="1098"/>
      <c r="AR21" s="1098"/>
      <c r="AS21" s="1098"/>
      <c r="AT21" s="1098"/>
      <c r="AU21" s="1098"/>
      <c r="AV21" s="1098"/>
      <c r="AW21" s="1098"/>
      <c r="AX21" s="1098"/>
      <c r="AY21" s="1098"/>
      <c r="AZ21" s="1098"/>
      <c r="BA21" s="1098"/>
      <c r="BB21" s="1098"/>
      <c r="BC21" s="1098"/>
      <c r="BD21" s="1098"/>
      <c r="BE21" s="1099"/>
      <c r="BF21" s="1099"/>
      <c r="BG21" s="1099"/>
      <c r="BH21" s="1100"/>
      <c r="BI21" s="1123"/>
      <c r="BJ21" s="1102"/>
      <c r="BK21" s="1102"/>
      <c r="BL21" s="1103"/>
      <c r="BM21" s="1103"/>
      <c r="BN21" s="1103">
        <v>1</v>
      </c>
      <c r="BO21" s="1103"/>
      <c r="BP21" s="1103">
        <v>1</v>
      </c>
      <c r="BQ21" s="1103"/>
      <c r="BR21" s="1103"/>
      <c r="BS21" s="1103"/>
      <c r="BT21" s="1103"/>
      <c r="BU21" s="1103"/>
      <c r="BV21" s="1104"/>
      <c r="BW21" s="1104"/>
      <c r="BX21" s="1104"/>
      <c r="BY21" s="1104"/>
      <c r="BZ21" s="1104"/>
      <c r="CA21" s="1104"/>
      <c r="CB21" s="1104"/>
      <c r="CC21" s="1104"/>
      <c r="CD21" s="1104"/>
      <c r="CE21" s="1104"/>
      <c r="CF21" s="1104"/>
      <c r="CG21" s="1104"/>
      <c r="CH21" s="1104"/>
      <c r="CI21" s="1103"/>
      <c r="CJ21" s="1103"/>
      <c r="CK21" s="1103"/>
      <c r="CL21" s="1103"/>
      <c r="CM21" s="1103"/>
      <c r="CN21" s="1105"/>
      <c r="CO21" s="1106"/>
      <c r="CP21" s="1107"/>
      <c r="CQ21" s="1107"/>
      <c r="CR21" s="1107"/>
      <c r="CS21" s="1107"/>
      <c r="CT21" s="1108"/>
      <c r="CU21" s="1109"/>
      <c r="CV21" s="1104"/>
      <c r="CW21" s="1110"/>
      <c r="CX21" s="57"/>
      <c r="CY21" s="57"/>
      <c r="CZ21" s="57"/>
      <c r="DA21" s="57"/>
      <c r="DB21" s="57"/>
      <c r="DC21" s="57"/>
      <c r="DD21" s="57"/>
      <c r="DE21" s="1084"/>
      <c r="DF21" s="1084"/>
      <c r="DG21" s="1084"/>
      <c r="DH21" s="1084"/>
      <c r="DI21" s="1084"/>
      <c r="DJ21" s="1084"/>
      <c r="DK21" s="1111"/>
      <c r="DL21" s="1111"/>
      <c r="DM21" s="1111"/>
      <c r="DN21" s="57"/>
      <c r="DO21" s="57"/>
    </row>
    <row r="22" s="229" customFormat="1" ht="41.1" customHeight="1" spans="1:119">
      <c r="A22" s="1112">
        <v>43313</v>
      </c>
      <c r="B22" s="57"/>
      <c r="C22" s="39">
        <v>4500012277</v>
      </c>
      <c r="D22" s="1113"/>
      <c r="E22" s="1114" t="s">
        <v>158</v>
      </c>
      <c r="F22" s="1115" t="s">
        <v>159</v>
      </c>
      <c r="G22" s="109" t="s">
        <v>130</v>
      </c>
      <c r="H22" s="243">
        <v>10</v>
      </c>
      <c r="I22" s="57"/>
      <c r="J22" s="57"/>
      <c r="K22" s="57"/>
      <c r="L22" s="146"/>
      <c r="M22" s="1116"/>
      <c r="N22" s="1117"/>
      <c r="O22" s="1117"/>
      <c r="P22" s="1118"/>
      <c r="Q22" s="1117"/>
      <c r="R22" s="1117"/>
      <c r="S22" s="143"/>
      <c r="T22" s="1117"/>
      <c r="U22" s="142"/>
      <c r="V22" s="1125">
        <v>10</v>
      </c>
      <c r="W22" s="1126"/>
      <c r="X22" s="1127"/>
      <c r="Y22" s="1121">
        <v>10</v>
      </c>
      <c r="Z22" s="1128"/>
      <c r="AA22" s="1129"/>
      <c r="AB22" s="1129"/>
      <c r="AC22" s="1130"/>
      <c r="AD22" s="1131" t="s">
        <v>131</v>
      </c>
      <c r="AE22" s="1098"/>
      <c r="AF22" s="1098"/>
      <c r="AG22" s="1098"/>
      <c r="AH22" s="1098"/>
      <c r="AI22" s="1098"/>
      <c r="AJ22" s="1098"/>
      <c r="AK22" s="1098"/>
      <c r="AL22" s="1098"/>
      <c r="AM22" s="1098"/>
      <c r="AN22" s="1098"/>
      <c r="AO22" s="1098"/>
      <c r="AP22" s="1098"/>
      <c r="AQ22" s="1098"/>
      <c r="AR22" s="1098"/>
      <c r="AS22" s="1098"/>
      <c r="AT22" s="1098"/>
      <c r="AU22" s="1098"/>
      <c r="AV22" s="1098"/>
      <c r="AW22" s="1098"/>
      <c r="AX22" s="1098"/>
      <c r="AY22" s="1098"/>
      <c r="AZ22" s="1098"/>
      <c r="BA22" s="1098"/>
      <c r="BB22" s="1098"/>
      <c r="BC22" s="1098"/>
      <c r="BD22" s="1098"/>
      <c r="BE22" s="1099"/>
      <c r="BF22" s="1099"/>
      <c r="BG22" s="1099"/>
      <c r="BH22" s="1100"/>
      <c r="BI22" s="1123"/>
      <c r="BJ22" s="1102"/>
      <c r="BK22" s="1102"/>
      <c r="BL22" s="1103">
        <v>1</v>
      </c>
      <c r="BM22" s="1103">
        <v>1</v>
      </c>
      <c r="BN22" s="1103">
        <v>1</v>
      </c>
      <c r="BO22" s="1103">
        <v>1</v>
      </c>
      <c r="BP22" s="1103">
        <v>1</v>
      </c>
      <c r="BQ22" s="1103">
        <v>1</v>
      </c>
      <c r="BR22" s="1103">
        <v>1</v>
      </c>
      <c r="BS22" s="1103">
        <v>1</v>
      </c>
      <c r="BT22" s="1103">
        <v>1</v>
      </c>
      <c r="BU22" s="1103">
        <v>1</v>
      </c>
      <c r="BV22" s="1104"/>
      <c r="BW22" s="1104"/>
      <c r="BX22" s="1104"/>
      <c r="BY22" s="1104"/>
      <c r="BZ22" s="1104"/>
      <c r="CA22" s="1104"/>
      <c r="CB22" s="1104"/>
      <c r="CC22" s="1104"/>
      <c r="CD22" s="1104"/>
      <c r="CE22" s="1104"/>
      <c r="CF22" s="1104"/>
      <c r="CG22" s="1104"/>
      <c r="CH22" s="1104"/>
      <c r="CI22" s="1103"/>
      <c r="CJ22" s="1103"/>
      <c r="CK22" s="1103"/>
      <c r="CL22" s="1103"/>
      <c r="CM22" s="1103"/>
      <c r="CN22" s="1105"/>
      <c r="CO22" s="1106"/>
      <c r="CP22" s="1107"/>
      <c r="CQ22" s="1107"/>
      <c r="CR22" s="1107"/>
      <c r="CS22" s="1107"/>
      <c r="CT22" s="1108"/>
      <c r="CU22" s="1109"/>
      <c r="CV22" s="1104"/>
      <c r="CW22" s="1110"/>
      <c r="CX22" s="57"/>
      <c r="CY22" s="57"/>
      <c r="CZ22" s="57"/>
      <c r="DA22" s="57"/>
      <c r="DB22" s="57"/>
      <c r="DC22" s="57"/>
      <c r="DD22" s="57"/>
      <c r="DE22" s="1084"/>
      <c r="DF22" s="1084"/>
      <c r="DG22" s="1084"/>
      <c r="DH22" s="1084"/>
      <c r="DI22" s="1084"/>
      <c r="DJ22" s="1084"/>
      <c r="DK22" s="1111"/>
      <c r="DL22" s="1111"/>
      <c r="DM22" s="1111"/>
      <c r="DN22" s="57"/>
      <c r="DO22" s="57"/>
    </row>
    <row r="23" s="229" customFormat="1" ht="41.1" customHeight="1" spans="1:119">
      <c r="A23" s="1112">
        <v>43316</v>
      </c>
      <c r="B23" s="57"/>
      <c r="C23" s="39">
        <v>4500009878</v>
      </c>
      <c r="D23" s="1113"/>
      <c r="E23" s="1114" t="s">
        <v>160</v>
      </c>
      <c r="F23" s="1115" t="s">
        <v>129</v>
      </c>
      <c r="G23" s="109" t="s">
        <v>130</v>
      </c>
      <c r="H23" s="243">
        <v>2</v>
      </c>
      <c r="I23" s="57"/>
      <c r="J23" s="57"/>
      <c r="K23" s="57"/>
      <c r="L23" s="146"/>
      <c r="M23" s="1116"/>
      <c r="N23" s="1117"/>
      <c r="O23" s="1117"/>
      <c r="P23" s="1118"/>
      <c r="Q23" s="1117"/>
      <c r="R23" s="1117"/>
      <c r="S23" s="143"/>
      <c r="T23" s="1117"/>
      <c r="U23" s="142"/>
      <c r="V23" s="1125">
        <v>2</v>
      </c>
      <c r="W23" s="1126"/>
      <c r="X23" s="1127"/>
      <c r="Y23" s="1121">
        <v>2</v>
      </c>
      <c r="Z23" s="1128"/>
      <c r="AA23" s="1129"/>
      <c r="AB23" s="1129"/>
      <c r="AC23" s="1130"/>
      <c r="AD23" s="1131" t="s">
        <v>131</v>
      </c>
      <c r="AE23" s="1098"/>
      <c r="AF23" s="1098"/>
      <c r="AG23" s="1098"/>
      <c r="AH23" s="1098"/>
      <c r="AI23" s="1098"/>
      <c r="AJ23" s="1098"/>
      <c r="AK23" s="1098"/>
      <c r="AL23" s="1098"/>
      <c r="AM23" s="1098"/>
      <c r="AN23" s="1098"/>
      <c r="AO23" s="1098"/>
      <c r="AP23" s="1098"/>
      <c r="AQ23" s="1098"/>
      <c r="AR23" s="1098"/>
      <c r="AS23" s="1098"/>
      <c r="AT23" s="1098"/>
      <c r="AU23" s="1098"/>
      <c r="AV23" s="1098"/>
      <c r="AW23" s="1098"/>
      <c r="AX23" s="1098"/>
      <c r="AY23" s="1098"/>
      <c r="AZ23" s="1098"/>
      <c r="BA23" s="1098"/>
      <c r="BB23" s="1098"/>
      <c r="BC23" s="1098"/>
      <c r="BD23" s="1098"/>
      <c r="BE23" s="1099"/>
      <c r="BF23" s="1099"/>
      <c r="BG23" s="1099"/>
      <c r="BH23" s="1100"/>
      <c r="BI23" s="1123"/>
      <c r="BJ23" s="1102"/>
      <c r="BK23" s="1102"/>
      <c r="BL23" s="1103"/>
      <c r="BM23" s="1103"/>
      <c r="BN23" s="1103"/>
      <c r="BO23" s="1103"/>
      <c r="BP23" s="1103"/>
      <c r="BQ23" s="1103"/>
      <c r="BR23" s="1103"/>
      <c r="BS23" s="1103"/>
      <c r="BT23" s="1103"/>
      <c r="BU23" s="1103"/>
      <c r="BV23" s="1104"/>
      <c r="BW23" s="1104"/>
      <c r="BX23" s="1104"/>
      <c r="BY23" s="1104"/>
      <c r="BZ23" s="1104"/>
      <c r="CA23" s="1104"/>
      <c r="CB23" s="1104"/>
      <c r="CC23" s="1104"/>
      <c r="CD23" s="1104"/>
      <c r="CE23" s="1104"/>
      <c r="CF23" s="1104"/>
      <c r="CG23" s="1104"/>
      <c r="CH23" s="1104"/>
      <c r="CI23" s="1103"/>
      <c r="CJ23" s="1103"/>
      <c r="CK23" s="1103"/>
      <c r="CL23" s="1103"/>
      <c r="CM23" s="1103"/>
      <c r="CN23" s="1105"/>
      <c r="CO23" s="1106"/>
      <c r="CP23" s="1107"/>
      <c r="CQ23" s="1107"/>
      <c r="CR23" s="1107"/>
      <c r="CS23" s="1107"/>
      <c r="CT23" s="1108"/>
      <c r="CU23" s="1109"/>
      <c r="CV23" s="1104"/>
      <c r="CW23" s="1110"/>
      <c r="CX23" s="57"/>
      <c r="CY23" s="57"/>
      <c r="CZ23" s="57"/>
      <c r="DA23" s="57"/>
      <c r="DB23" s="57"/>
      <c r="DC23" s="57"/>
      <c r="DD23" s="57"/>
      <c r="DE23" s="1084"/>
      <c r="DF23" s="1084"/>
      <c r="DG23" s="1084"/>
      <c r="DH23" s="1084"/>
      <c r="DI23" s="1084"/>
      <c r="DJ23" s="1084"/>
      <c r="DK23" s="1111"/>
      <c r="DL23" s="1111"/>
      <c r="DM23" s="1111"/>
      <c r="DN23" s="57"/>
      <c r="DO23" s="57"/>
    </row>
    <row r="24" s="229" customFormat="1" ht="41.1" customHeight="1" spans="1:119">
      <c r="A24" s="1112">
        <v>43318</v>
      </c>
      <c r="B24" s="57"/>
      <c r="C24" s="39">
        <v>4500012769</v>
      </c>
      <c r="D24" s="1113"/>
      <c r="E24" s="1114" t="s">
        <v>161</v>
      </c>
      <c r="F24" s="1115" t="s">
        <v>129</v>
      </c>
      <c r="G24" s="109" t="s">
        <v>130</v>
      </c>
      <c r="H24" s="243">
        <v>2</v>
      </c>
      <c r="I24" s="57"/>
      <c r="J24" s="57"/>
      <c r="K24" s="57"/>
      <c r="L24" s="146"/>
      <c r="M24" s="1116"/>
      <c r="N24" s="1117"/>
      <c r="O24" s="1117"/>
      <c r="P24" s="1118"/>
      <c r="Q24" s="1117"/>
      <c r="R24" s="1117"/>
      <c r="S24" s="143"/>
      <c r="T24" s="1117"/>
      <c r="U24" s="142"/>
      <c r="V24" s="1125"/>
      <c r="W24" s="1126"/>
      <c r="X24" s="1127"/>
      <c r="Y24" s="1121"/>
      <c r="Z24" s="1128"/>
      <c r="AA24" s="1129"/>
      <c r="AB24" s="1129"/>
      <c r="AC24" s="1130"/>
      <c r="AD24" s="1131" t="s">
        <v>131</v>
      </c>
      <c r="AE24" s="1098"/>
      <c r="AF24" s="1098"/>
      <c r="AG24" s="1098"/>
      <c r="AH24" s="1098"/>
      <c r="AI24" s="1098"/>
      <c r="AJ24" s="1098"/>
      <c r="AK24" s="1098"/>
      <c r="AL24" s="1098"/>
      <c r="AM24" s="1098"/>
      <c r="AN24" s="1098"/>
      <c r="AO24" s="1098"/>
      <c r="AP24" s="1098"/>
      <c r="AQ24" s="1098"/>
      <c r="AR24" s="1098"/>
      <c r="AS24" s="1098"/>
      <c r="AT24" s="1098"/>
      <c r="AU24" s="1098"/>
      <c r="AV24" s="1098"/>
      <c r="AW24" s="1098"/>
      <c r="AX24" s="1098"/>
      <c r="AY24" s="1098"/>
      <c r="AZ24" s="1098"/>
      <c r="BA24" s="1098"/>
      <c r="BB24" s="1098"/>
      <c r="BC24" s="1098"/>
      <c r="BD24" s="1098"/>
      <c r="BE24" s="1099"/>
      <c r="BF24" s="1099"/>
      <c r="BG24" s="1099"/>
      <c r="BH24" s="1100"/>
      <c r="BI24" s="1123"/>
      <c r="BJ24" s="1102"/>
      <c r="BK24" s="1102"/>
      <c r="BL24" s="1103"/>
      <c r="BM24" s="1103"/>
      <c r="BN24" s="1103"/>
      <c r="BO24" s="1103"/>
      <c r="BP24" s="1103"/>
      <c r="BQ24" s="1103"/>
      <c r="BR24" s="1103"/>
      <c r="BS24" s="1103"/>
      <c r="BT24" s="1103">
        <v>2</v>
      </c>
      <c r="BU24" s="1103"/>
      <c r="BV24" s="1104"/>
      <c r="BW24" s="1104"/>
      <c r="BX24" s="1104"/>
      <c r="BY24" s="1104"/>
      <c r="BZ24" s="1104"/>
      <c r="CA24" s="1104"/>
      <c r="CB24" s="1104"/>
      <c r="CC24" s="1104"/>
      <c r="CD24" s="1104"/>
      <c r="CE24" s="1104"/>
      <c r="CF24" s="1104"/>
      <c r="CG24" s="1104"/>
      <c r="CH24" s="1104"/>
      <c r="CI24" s="1103"/>
      <c r="CJ24" s="1103"/>
      <c r="CK24" s="1103"/>
      <c r="CL24" s="1103"/>
      <c r="CM24" s="1103"/>
      <c r="CN24" s="1105"/>
      <c r="CO24" s="1106"/>
      <c r="CP24" s="1107"/>
      <c r="CQ24" s="1107"/>
      <c r="CR24" s="1107"/>
      <c r="CS24" s="1107"/>
      <c r="CT24" s="1108"/>
      <c r="CU24" s="1109"/>
      <c r="CV24" s="1104"/>
      <c r="CW24" s="1110"/>
      <c r="CX24" s="57"/>
      <c r="CY24" s="57"/>
      <c r="CZ24" s="57"/>
      <c r="DA24" s="57"/>
      <c r="DB24" s="57"/>
      <c r="DC24" s="57"/>
      <c r="DD24" s="57"/>
      <c r="DE24" s="1084"/>
      <c r="DF24" s="1084"/>
      <c r="DG24" s="1084"/>
      <c r="DH24" s="1084"/>
      <c r="DI24" s="1084"/>
      <c r="DJ24" s="1084"/>
      <c r="DK24" s="1111"/>
      <c r="DL24" s="1111"/>
      <c r="DM24" s="1111"/>
      <c r="DN24" s="57"/>
      <c r="DO24" s="57"/>
    </row>
    <row r="25" s="229" customFormat="1" ht="41.1" customHeight="1" spans="1:119">
      <c r="A25" s="1112">
        <v>43321</v>
      </c>
      <c r="B25" s="57"/>
      <c r="C25" s="39">
        <v>4500012192</v>
      </c>
      <c r="D25" s="138" t="s">
        <v>135</v>
      </c>
      <c r="E25" s="140" t="s">
        <v>162</v>
      </c>
      <c r="F25" s="1115" t="s">
        <v>129</v>
      </c>
      <c r="G25" s="109" t="s">
        <v>130</v>
      </c>
      <c r="H25" s="243">
        <v>25</v>
      </c>
      <c r="I25" s="57"/>
      <c r="J25" s="57"/>
      <c r="K25" s="57"/>
      <c r="L25" s="146"/>
      <c r="M25" s="1116"/>
      <c r="N25" s="1117"/>
      <c r="O25" s="1117"/>
      <c r="P25" s="1118"/>
      <c r="Q25" s="1117"/>
      <c r="R25" s="1117"/>
      <c r="S25" s="143"/>
      <c r="T25" s="1117"/>
      <c r="U25" s="142"/>
      <c r="V25" s="1125"/>
      <c r="W25" s="1126"/>
      <c r="X25" s="1127">
        <v>25</v>
      </c>
      <c r="Y25" s="1121"/>
      <c r="Z25" s="1128"/>
      <c r="AA25" s="1129"/>
      <c r="AB25" s="1129"/>
      <c r="AC25" s="1130">
        <v>25</v>
      </c>
      <c r="AD25" s="1131" t="s">
        <v>163</v>
      </c>
      <c r="AE25" s="1098"/>
      <c r="AF25" s="1098"/>
      <c r="AG25" s="1098"/>
      <c r="AH25" s="1098"/>
      <c r="AI25" s="1098"/>
      <c r="AJ25" s="1098"/>
      <c r="AK25" s="1098"/>
      <c r="AL25" s="1098"/>
      <c r="AM25" s="1098"/>
      <c r="AN25" s="1098"/>
      <c r="AO25" s="1098"/>
      <c r="AP25" s="1098"/>
      <c r="AQ25" s="1098"/>
      <c r="AR25" s="1098"/>
      <c r="AS25" s="1098"/>
      <c r="AT25" s="1098"/>
      <c r="AU25" s="1098"/>
      <c r="AV25" s="1098"/>
      <c r="AW25" s="1098"/>
      <c r="AX25" s="1098"/>
      <c r="AY25" s="1098"/>
      <c r="AZ25" s="1098"/>
      <c r="BA25" s="1098"/>
      <c r="BB25" s="1098"/>
      <c r="BC25" s="1098"/>
      <c r="BD25" s="1098"/>
      <c r="BE25" s="1099"/>
      <c r="BF25" s="1099"/>
      <c r="BG25" s="1099"/>
      <c r="BH25" s="1100"/>
      <c r="BI25" s="1123"/>
      <c r="BJ25" s="1102">
        <v>2</v>
      </c>
      <c r="BK25" s="1102">
        <v>2</v>
      </c>
      <c r="BL25" s="1103">
        <v>2</v>
      </c>
      <c r="BM25" s="1103">
        <v>2</v>
      </c>
      <c r="BN25" s="1103">
        <v>2</v>
      </c>
      <c r="BO25" s="1103">
        <v>2</v>
      </c>
      <c r="BP25" s="1103">
        <v>3</v>
      </c>
      <c r="BQ25" s="1103">
        <v>2</v>
      </c>
      <c r="BR25" s="1103">
        <v>2</v>
      </c>
      <c r="BS25" s="1103">
        <v>2</v>
      </c>
      <c r="BT25" s="1103">
        <v>2</v>
      </c>
      <c r="BU25" s="1103">
        <v>2</v>
      </c>
      <c r="BV25" s="1104"/>
      <c r="BW25" s="1104"/>
      <c r="BX25" s="1104"/>
      <c r="BY25" s="1104"/>
      <c r="BZ25" s="1104"/>
      <c r="CA25" s="1104"/>
      <c r="CB25" s="1104"/>
      <c r="CC25" s="1104"/>
      <c r="CD25" s="1104"/>
      <c r="CE25" s="1104"/>
      <c r="CF25" s="1104"/>
      <c r="CG25" s="1104"/>
      <c r="CH25" s="1104"/>
      <c r="CI25" s="1103"/>
      <c r="CJ25" s="1103"/>
      <c r="CK25" s="1103"/>
      <c r="CL25" s="1103"/>
      <c r="CM25" s="1103"/>
      <c r="CN25" s="1105"/>
      <c r="CO25" s="1106"/>
      <c r="CP25" s="1107"/>
      <c r="CQ25" s="1107"/>
      <c r="CR25" s="1107"/>
      <c r="CS25" s="1107"/>
      <c r="CT25" s="1108"/>
      <c r="CU25" s="1109"/>
      <c r="CV25" s="1104"/>
      <c r="CW25" s="1110"/>
      <c r="CX25" s="57"/>
      <c r="CY25" s="57"/>
      <c r="CZ25" s="57"/>
      <c r="DA25" s="57"/>
      <c r="DB25" s="57"/>
      <c r="DC25" s="57"/>
      <c r="DD25" s="57"/>
      <c r="DE25" s="1084"/>
      <c r="DF25" s="1084"/>
      <c r="DG25" s="1084"/>
      <c r="DH25" s="1084"/>
      <c r="DI25" s="1084"/>
      <c r="DJ25" s="1084"/>
      <c r="DK25" s="1111"/>
      <c r="DL25" s="1111"/>
      <c r="DM25" s="1111"/>
      <c r="DN25" s="57"/>
      <c r="DO25" s="57"/>
    </row>
    <row r="26" s="229" customFormat="1" ht="41.1" customHeight="1" spans="1:119">
      <c r="A26" s="1112">
        <v>43323</v>
      </c>
      <c r="B26" s="57"/>
      <c r="C26" s="39">
        <v>4500012835</v>
      </c>
      <c r="D26" s="138" t="s">
        <v>148</v>
      </c>
      <c r="E26" s="140" t="s">
        <v>164</v>
      </c>
      <c r="F26" s="1115" t="s">
        <v>129</v>
      </c>
      <c r="G26" s="109" t="s">
        <v>130</v>
      </c>
      <c r="H26" s="243">
        <v>18</v>
      </c>
      <c r="I26" s="57"/>
      <c r="J26" s="57"/>
      <c r="K26" s="57"/>
      <c r="L26" s="146"/>
      <c r="M26" s="1116"/>
      <c r="N26" s="1117"/>
      <c r="O26" s="1117"/>
      <c r="P26" s="1118"/>
      <c r="Q26" s="1117"/>
      <c r="R26" s="1117"/>
      <c r="S26" s="143"/>
      <c r="T26" s="1117"/>
      <c r="U26" s="142"/>
      <c r="V26" s="1125">
        <v>18</v>
      </c>
      <c r="W26" s="1126"/>
      <c r="X26" s="1127"/>
      <c r="Y26" s="1121">
        <v>18</v>
      </c>
      <c r="Z26" s="1128"/>
      <c r="AA26" s="1129"/>
      <c r="AB26" s="1129"/>
      <c r="AC26" s="1130"/>
      <c r="AD26" s="1131" t="s">
        <v>131</v>
      </c>
      <c r="AE26" s="1098"/>
      <c r="AF26" s="1098"/>
      <c r="AG26" s="1098"/>
      <c r="AH26" s="1098"/>
      <c r="AI26" s="1098"/>
      <c r="AJ26" s="1098"/>
      <c r="AK26" s="1098"/>
      <c r="AL26" s="1098"/>
      <c r="AM26" s="1098"/>
      <c r="AN26" s="1098"/>
      <c r="AO26" s="1098"/>
      <c r="AP26" s="1098"/>
      <c r="AQ26" s="1098"/>
      <c r="AR26" s="1098"/>
      <c r="AS26" s="1098"/>
      <c r="AT26" s="1098"/>
      <c r="AU26" s="1098"/>
      <c r="AV26" s="1098"/>
      <c r="AW26" s="1098"/>
      <c r="AX26" s="1098"/>
      <c r="AY26" s="1098"/>
      <c r="AZ26" s="1098"/>
      <c r="BA26" s="1098"/>
      <c r="BB26" s="1098"/>
      <c r="BC26" s="1098"/>
      <c r="BD26" s="1098"/>
      <c r="BE26" s="1099"/>
      <c r="BF26" s="1099"/>
      <c r="BG26" s="1099"/>
      <c r="BH26" s="1100"/>
      <c r="BI26" s="1123"/>
      <c r="BJ26" s="1102">
        <v>3</v>
      </c>
      <c r="BK26" s="1102"/>
      <c r="BL26" s="1103">
        <v>3</v>
      </c>
      <c r="BM26" s="1103"/>
      <c r="BN26" s="1103">
        <v>3</v>
      </c>
      <c r="BO26" s="1103"/>
      <c r="BP26" s="1103">
        <v>3</v>
      </c>
      <c r="BQ26" s="1103"/>
      <c r="BR26" s="1103">
        <v>3</v>
      </c>
      <c r="BS26" s="1103"/>
      <c r="BT26" s="1103">
        <v>3</v>
      </c>
      <c r="BU26" s="1103"/>
      <c r="BV26" s="1104"/>
      <c r="BW26" s="1104"/>
      <c r="BX26" s="1104"/>
      <c r="BY26" s="1104"/>
      <c r="BZ26" s="1104"/>
      <c r="CA26" s="1104"/>
      <c r="CB26" s="1104"/>
      <c r="CC26" s="1104"/>
      <c r="CD26" s="1104"/>
      <c r="CE26" s="1104"/>
      <c r="CF26" s="1104"/>
      <c r="CG26" s="1104"/>
      <c r="CH26" s="1104"/>
      <c r="CI26" s="1103"/>
      <c r="CJ26" s="1103"/>
      <c r="CK26" s="1103"/>
      <c r="CL26" s="1103"/>
      <c r="CM26" s="1103"/>
      <c r="CN26" s="1105"/>
      <c r="CO26" s="1106"/>
      <c r="CP26" s="1107"/>
      <c r="CQ26" s="1107"/>
      <c r="CR26" s="1107"/>
      <c r="CS26" s="1107"/>
      <c r="CT26" s="1108"/>
      <c r="CU26" s="1109"/>
      <c r="CV26" s="1104"/>
      <c r="CW26" s="1110"/>
      <c r="CX26" s="57"/>
      <c r="CY26" s="57"/>
      <c r="CZ26" s="57"/>
      <c r="DA26" s="57"/>
      <c r="DB26" s="57"/>
      <c r="DC26" s="57"/>
      <c r="DD26" s="57"/>
      <c r="DE26" s="1084"/>
      <c r="DF26" s="1084"/>
      <c r="DG26" s="1084"/>
      <c r="DH26" s="1084"/>
      <c r="DI26" s="1084"/>
      <c r="DJ26" s="1084"/>
      <c r="DK26" s="1111"/>
      <c r="DL26" s="1111"/>
      <c r="DM26" s="1111"/>
      <c r="DN26" s="57"/>
      <c r="DO26" s="57"/>
    </row>
    <row r="27" s="229" customFormat="1" ht="41.1" customHeight="1" spans="1:119">
      <c r="A27" s="1112">
        <v>43332</v>
      </c>
      <c r="B27" s="57"/>
      <c r="C27" s="39">
        <v>4500010580</v>
      </c>
      <c r="D27" s="138" t="s">
        <v>165</v>
      </c>
      <c r="E27" s="140" t="s">
        <v>166</v>
      </c>
      <c r="F27" s="1115" t="s">
        <v>129</v>
      </c>
      <c r="G27" s="109" t="s">
        <v>130</v>
      </c>
      <c r="H27" s="243">
        <v>12</v>
      </c>
      <c r="I27" s="57"/>
      <c r="J27" s="57"/>
      <c r="K27" s="57"/>
      <c r="L27" s="146"/>
      <c r="M27" s="1116"/>
      <c r="N27" s="1117"/>
      <c r="O27" s="1117"/>
      <c r="P27" s="1118"/>
      <c r="Q27" s="1117"/>
      <c r="R27" s="1117"/>
      <c r="S27" s="143"/>
      <c r="T27" s="1117"/>
      <c r="U27" s="142"/>
      <c r="V27" s="1125"/>
      <c r="W27" s="1126"/>
      <c r="X27" s="1127">
        <v>12</v>
      </c>
      <c r="Y27" s="1121">
        <v>12</v>
      </c>
      <c r="Z27" s="1128"/>
      <c r="AA27" s="1129"/>
      <c r="AB27" s="1129"/>
      <c r="AC27" s="1130"/>
      <c r="AD27" s="1131" t="s">
        <v>167</v>
      </c>
      <c r="AE27" s="1098"/>
      <c r="AF27" s="1098"/>
      <c r="AG27" s="1098"/>
      <c r="AH27" s="1098"/>
      <c r="AI27" s="1098"/>
      <c r="AJ27" s="1098"/>
      <c r="AK27" s="1098"/>
      <c r="AL27" s="1098"/>
      <c r="AM27" s="1098"/>
      <c r="AN27" s="1098"/>
      <c r="AO27" s="1098"/>
      <c r="AP27" s="1098"/>
      <c r="AQ27" s="1098"/>
      <c r="AR27" s="1098"/>
      <c r="AS27" s="1098"/>
      <c r="AT27" s="1098"/>
      <c r="AU27" s="1098"/>
      <c r="AV27" s="1098"/>
      <c r="AW27" s="1098"/>
      <c r="AX27" s="1098"/>
      <c r="AY27" s="1098"/>
      <c r="AZ27" s="1098"/>
      <c r="BA27" s="1098"/>
      <c r="BB27" s="1098"/>
      <c r="BC27" s="1098"/>
      <c r="BD27" s="1098"/>
      <c r="BE27" s="1099"/>
      <c r="BF27" s="1099"/>
      <c r="BG27" s="1099"/>
      <c r="BH27" s="1100"/>
      <c r="BI27" s="1123"/>
      <c r="BJ27" s="1102">
        <v>2</v>
      </c>
      <c r="BK27" s="1102">
        <v>2</v>
      </c>
      <c r="BL27" s="1103">
        <v>2</v>
      </c>
      <c r="BM27" s="1103">
        <v>2</v>
      </c>
      <c r="BN27" s="1103">
        <v>2</v>
      </c>
      <c r="BO27" s="1103">
        <v>2</v>
      </c>
      <c r="BP27" s="1103">
        <v>3</v>
      </c>
      <c r="BQ27" s="1103">
        <v>2</v>
      </c>
      <c r="BR27" s="1103">
        <v>2</v>
      </c>
      <c r="BS27" s="1103">
        <v>2</v>
      </c>
      <c r="BT27" s="1103">
        <v>2</v>
      </c>
      <c r="BU27" s="1103">
        <v>2</v>
      </c>
      <c r="BV27" s="1104"/>
      <c r="BW27" s="1104"/>
      <c r="BX27" s="1104"/>
      <c r="BY27" s="1104"/>
      <c r="BZ27" s="1104"/>
      <c r="CA27" s="1104"/>
      <c r="CB27" s="1104"/>
      <c r="CC27" s="1104"/>
      <c r="CD27" s="1104"/>
      <c r="CE27" s="1104"/>
      <c r="CF27" s="1104"/>
      <c r="CG27" s="1104"/>
      <c r="CH27" s="1104"/>
      <c r="CI27" s="1103"/>
      <c r="CJ27" s="1103"/>
      <c r="CK27" s="1103"/>
      <c r="CL27" s="1103"/>
      <c r="CM27" s="1103"/>
      <c r="CN27" s="1105"/>
      <c r="CO27" s="1106"/>
      <c r="CP27" s="1107"/>
      <c r="CQ27" s="1107"/>
      <c r="CR27" s="1107"/>
      <c r="CS27" s="1107"/>
      <c r="CT27" s="1108"/>
      <c r="CU27" s="1109"/>
      <c r="CV27" s="1104"/>
      <c r="CW27" s="1110"/>
      <c r="CX27" s="57"/>
      <c r="CY27" s="57"/>
      <c r="CZ27" s="57"/>
      <c r="DA27" s="57"/>
      <c r="DB27" s="57"/>
      <c r="DC27" s="57"/>
      <c r="DD27" s="57"/>
      <c r="DE27" s="1084"/>
      <c r="DF27" s="1084"/>
      <c r="DG27" s="1084"/>
      <c r="DH27" s="1084"/>
      <c r="DI27" s="1084"/>
      <c r="DJ27" s="1084"/>
      <c r="DK27" s="1111"/>
      <c r="DL27" s="1111"/>
      <c r="DM27" s="1111"/>
      <c r="DN27" s="57"/>
      <c r="DO27" s="57"/>
    </row>
    <row r="28" s="229" customFormat="1" ht="41.1" customHeight="1" spans="1:119">
      <c r="A28" s="1112">
        <v>43332</v>
      </c>
      <c r="B28" s="57"/>
      <c r="C28" s="39">
        <v>4500011417</v>
      </c>
      <c r="D28" s="138" t="s">
        <v>165</v>
      </c>
      <c r="E28" s="140" t="s">
        <v>168</v>
      </c>
      <c r="F28" s="1115" t="s">
        <v>129</v>
      </c>
      <c r="G28" s="109" t="s">
        <v>130</v>
      </c>
      <c r="H28" s="243">
        <v>12</v>
      </c>
      <c r="I28" s="57"/>
      <c r="J28" s="57"/>
      <c r="K28" s="57"/>
      <c r="L28" s="146"/>
      <c r="M28" s="1116"/>
      <c r="N28" s="1117"/>
      <c r="O28" s="1117"/>
      <c r="P28" s="1118"/>
      <c r="Q28" s="1117"/>
      <c r="R28" s="1117"/>
      <c r="S28" s="143"/>
      <c r="T28" s="1117"/>
      <c r="U28" s="142"/>
      <c r="V28" s="1125"/>
      <c r="W28" s="1126"/>
      <c r="X28" s="1127">
        <v>12</v>
      </c>
      <c r="Y28" s="1121">
        <v>12</v>
      </c>
      <c r="Z28" s="1128"/>
      <c r="AA28" s="1129"/>
      <c r="AB28" s="1129"/>
      <c r="AC28" s="1130"/>
      <c r="AD28" s="1131" t="s">
        <v>169</v>
      </c>
      <c r="AE28" s="1098"/>
      <c r="AF28" s="1098"/>
      <c r="AG28" s="1098"/>
      <c r="AH28" s="1098"/>
      <c r="AI28" s="1098"/>
      <c r="AJ28" s="1098"/>
      <c r="AK28" s="1098"/>
      <c r="AL28" s="1098"/>
      <c r="AM28" s="1098"/>
      <c r="AN28" s="1098"/>
      <c r="AO28" s="1098"/>
      <c r="AP28" s="1098"/>
      <c r="AQ28" s="1098"/>
      <c r="AR28" s="1098"/>
      <c r="AS28" s="1098"/>
      <c r="AT28" s="1098"/>
      <c r="AU28" s="1098"/>
      <c r="AV28" s="1098"/>
      <c r="AW28" s="1098"/>
      <c r="AX28" s="1098"/>
      <c r="AY28" s="1098"/>
      <c r="AZ28" s="1098"/>
      <c r="BA28" s="1098"/>
      <c r="BB28" s="1098"/>
      <c r="BC28" s="1098"/>
      <c r="BD28" s="1098"/>
      <c r="BE28" s="1099"/>
      <c r="BF28" s="1099"/>
      <c r="BG28" s="1099"/>
      <c r="BH28" s="1100"/>
      <c r="BI28" s="1123"/>
      <c r="BJ28" s="1102">
        <v>2</v>
      </c>
      <c r="BK28" s="1102">
        <v>2</v>
      </c>
      <c r="BL28" s="1103">
        <v>2</v>
      </c>
      <c r="BM28" s="1103">
        <v>2</v>
      </c>
      <c r="BN28" s="1103">
        <v>2</v>
      </c>
      <c r="BO28" s="1103">
        <v>2</v>
      </c>
      <c r="BP28" s="1103">
        <v>3</v>
      </c>
      <c r="BQ28" s="1103">
        <v>2</v>
      </c>
      <c r="BR28" s="1103">
        <v>2</v>
      </c>
      <c r="BS28" s="1103">
        <v>2</v>
      </c>
      <c r="BT28" s="1103">
        <v>2</v>
      </c>
      <c r="BU28" s="1103">
        <v>2</v>
      </c>
      <c r="BV28" s="1104"/>
      <c r="BW28" s="1104"/>
      <c r="BX28" s="1104"/>
      <c r="BY28" s="1104"/>
      <c r="BZ28" s="1104"/>
      <c r="CA28" s="1104"/>
      <c r="CB28" s="1104"/>
      <c r="CC28" s="1104"/>
      <c r="CD28" s="1104"/>
      <c r="CE28" s="1104"/>
      <c r="CF28" s="1104"/>
      <c r="CG28" s="1104"/>
      <c r="CH28" s="1104"/>
      <c r="CI28" s="1103"/>
      <c r="CJ28" s="1103"/>
      <c r="CK28" s="1103"/>
      <c r="CL28" s="1103"/>
      <c r="CM28" s="1103"/>
      <c r="CN28" s="1105"/>
      <c r="CO28" s="1106"/>
      <c r="CP28" s="1107"/>
      <c r="CQ28" s="1107"/>
      <c r="CR28" s="1107"/>
      <c r="CS28" s="1107"/>
      <c r="CT28" s="1108"/>
      <c r="CU28" s="1109"/>
      <c r="CV28" s="1104"/>
      <c r="CW28" s="1110"/>
      <c r="CX28" s="57"/>
      <c r="CY28" s="57"/>
      <c r="CZ28" s="57"/>
      <c r="DA28" s="57"/>
      <c r="DB28" s="57"/>
      <c r="DC28" s="57"/>
      <c r="DD28" s="57"/>
      <c r="DE28" s="1084"/>
      <c r="DF28" s="1084"/>
      <c r="DG28" s="1084"/>
      <c r="DH28" s="1084"/>
      <c r="DI28" s="1084"/>
      <c r="DJ28" s="1084"/>
      <c r="DK28" s="1111"/>
      <c r="DL28" s="1111"/>
      <c r="DM28" s="1111"/>
      <c r="DN28" s="57"/>
      <c r="DO28" s="57"/>
    </row>
    <row r="29" s="229" customFormat="1" ht="41.1" customHeight="1" spans="1:119">
      <c r="A29" s="1112">
        <v>43335</v>
      </c>
      <c r="B29" s="57"/>
      <c r="C29" s="39">
        <v>4500012306</v>
      </c>
      <c r="D29" s="138" t="s">
        <v>170</v>
      </c>
      <c r="E29" s="140" t="s">
        <v>171</v>
      </c>
      <c r="F29" s="1115" t="s">
        <v>129</v>
      </c>
      <c r="G29" s="109" t="s">
        <v>130</v>
      </c>
      <c r="H29" s="243">
        <v>24</v>
      </c>
      <c r="I29" s="57"/>
      <c r="J29" s="57"/>
      <c r="K29" s="57"/>
      <c r="L29" s="146"/>
      <c r="M29" s="1116"/>
      <c r="N29" s="1117"/>
      <c r="O29" s="1117"/>
      <c r="P29" s="1118"/>
      <c r="Q29" s="1117"/>
      <c r="R29" s="1117"/>
      <c r="S29" s="143"/>
      <c r="T29" s="1117"/>
      <c r="U29" s="142"/>
      <c r="V29" s="1125"/>
      <c r="W29" s="1126">
        <v>24</v>
      </c>
      <c r="X29" s="1127"/>
      <c r="Y29" s="1121"/>
      <c r="Z29" s="1128"/>
      <c r="AA29" s="1129">
        <v>24</v>
      </c>
      <c r="AB29" s="1129"/>
      <c r="AC29" s="1130"/>
      <c r="AD29" s="1131" t="s">
        <v>131</v>
      </c>
      <c r="AE29" s="1098"/>
      <c r="AF29" s="1098"/>
      <c r="AG29" s="1098"/>
      <c r="AH29" s="1098"/>
      <c r="AI29" s="1098"/>
      <c r="AJ29" s="1098"/>
      <c r="AK29" s="1098"/>
      <c r="AL29" s="1098"/>
      <c r="AM29" s="1098"/>
      <c r="AN29" s="1098"/>
      <c r="AO29" s="1098"/>
      <c r="AP29" s="1098"/>
      <c r="AQ29" s="1098"/>
      <c r="AR29" s="1098"/>
      <c r="AS29" s="1098"/>
      <c r="AT29" s="1098"/>
      <c r="AU29" s="1098"/>
      <c r="AV29" s="1098"/>
      <c r="AW29" s="1098"/>
      <c r="AX29" s="1098"/>
      <c r="AY29" s="1098"/>
      <c r="AZ29" s="1098"/>
      <c r="BA29" s="1098"/>
      <c r="BB29" s="1098"/>
      <c r="BC29" s="1098"/>
      <c r="BD29" s="1098"/>
      <c r="BE29" s="1099"/>
      <c r="BF29" s="1099"/>
      <c r="BG29" s="1099"/>
      <c r="BH29" s="1100"/>
      <c r="BI29" s="1123"/>
      <c r="BJ29" s="1102">
        <v>2</v>
      </c>
      <c r="BK29" s="1102">
        <v>2</v>
      </c>
      <c r="BL29" s="1103">
        <v>2</v>
      </c>
      <c r="BM29" s="1103">
        <v>2</v>
      </c>
      <c r="BN29" s="1103">
        <v>2</v>
      </c>
      <c r="BO29" s="1103">
        <v>2</v>
      </c>
      <c r="BP29" s="1103">
        <v>2</v>
      </c>
      <c r="BQ29" s="1103">
        <v>2</v>
      </c>
      <c r="BR29" s="1103">
        <v>2</v>
      </c>
      <c r="BS29" s="1103">
        <v>2</v>
      </c>
      <c r="BT29" s="1103">
        <v>2</v>
      </c>
      <c r="BU29" s="1103">
        <v>2</v>
      </c>
      <c r="BV29" s="1104"/>
      <c r="BW29" s="1104"/>
      <c r="BX29" s="1104"/>
      <c r="BY29" s="1104"/>
      <c r="BZ29" s="1104"/>
      <c r="CA29" s="1104"/>
      <c r="CB29" s="1104"/>
      <c r="CC29" s="1104"/>
      <c r="CD29" s="1104"/>
      <c r="CE29" s="1104"/>
      <c r="CF29" s="1104"/>
      <c r="CG29" s="1104"/>
      <c r="CH29" s="1104"/>
      <c r="CI29" s="1103"/>
      <c r="CJ29" s="1103"/>
      <c r="CK29" s="1103"/>
      <c r="CL29" s="1103"/>
      <c r="CM29" s="1103"/>
      <c r="CN29" s="1105"/>
      <c r="CO29" s="1106"/>
      <c r="CP29" s="1107"/>
      <c r="CQ29" s="1107"/>
      <c r="CR29" s="1107"/>
      <c r="CS29" s="1107"/>
      <c r="CT29" s="1108"/>
      <c r="CU29" s="1109"/>
      <c r="CV29" s="1104"/>
      <c r="CW29" s="1110"/>
      <c r="CX29" s="57"/>
      <c r="CY29" s="57"/>
      <c r="CZ29" s="57"/>
      <c r="DA29" s="57"/>
      <c r="DB29" s="57"/>
      <c r="DC29" s="57"/>
      <c r="DD29" s="57"/>
      <c r="DE29" s="1084"/>
      <c r="DF29" s="1084"/>
      <c r="DG29" s="1084"/>
      <c r="DH29" s="1084"/>
      <c r="DI29" s="1084"/>
      <c r="DJ29" s="1084"/>
      <c r="DK29" s="1111"/>
      <c r="DL29" s="1111"/>
      <c r="DM29" s="1111"/>
      <c r="DN29" s="57"/>
      <c r="DO29" s="57"/>
    </row>
    <row r="30" s="229" customFormat="1" ht="41.1" customHeight="1" spans="1:119">
      <c r="A30" s="1112">
        <v>43336</v>
      </c>
      <c r="B30" s="57"/>
      <c r="C30" s="39">
        <v>4500009673</v>
      </c>
      <c r="D30" s="138" t="s">
        <v>172</v>
      </c>
      <c r="E30" s="140" t="s">
        <v>173</v>
      </c>
      <c r="F30" s="1115" t="s">
        <v>174</v>
      </c>
      <c r="G30" s="109" t="s">
        <v>130</v>
      </c>
      <c r="H30" s="243">
        <v>10</v>
      </c>
      <c r="I30" s="57"/>
      <c r="J30" s="57"/>
      <c r="K30" s="57"/>
      <c r="L30" s="146"/>
      <c r="M30" s="1116"/>
      <c r="N30" s="1117"/>
      <c r="O30" s="1117"/>
      <c r="P30" s="1118"/>
      <c r="Q30" s="1117"/>
      <c r="R30" s="1117"/>
      <c r="S30" s="143"/>
      <c r="T30" s="1117"/>
      <c r="U30" s="142"/>
      <c r="V30" s="1125">
        <v>10</v>
      </c>
      <c r="W30" s="1126"/>
      <c r="X30" s="1127"/>
      <c r="Y30" s="1121">
        <v>10</v>
      </c>
      <c r="Z30" s="1128"/>
      <c r="AA30" s="1129"/>
      <c r="AB30" s="1129"/>
      <c r="AC30" s="1130"/>
      <c r="AD30" s="1131" t="s">
        <v>131</v>
      </c>
      <c r="AE30" s="1098"/>
      <c r="AF30" s="1098"/>
      <c r="AG30" s="1098"/>
      <c r="AH30" s="1098"/>
      <c r="AI30" s="1098"/>
      <c r="AJ30" s="1098"/>
      <c r="AK30" s="1098"/>
      <c r="AL30" s="1098"/>
      <c r="AM30" s="1098"/>
      <c r="AN30" s="1098"/>
      <c r="AO30" s="1098"/>
      <c r="AP30" s="1098"/>
      <c r="AQ30" s="1098"/>
      <c r="AR30" s="1098"/>
      <c r="AS30" s="1098"/>
      <c r="AT30" s="1098"/>
      <c r="AU30" s="1098"/>
      <c r="AV30" s="1098"/>
      <c r="AW30" s="1098"/>
      <c r="AX30" s="1098"/>
      <c r="AY30" s="1098"/>
      <c r="AZ30" s="1098"/>
      <c r="BA30" s="1098"/>
      <c r="BB30" s="1098"/>
      <c r="BC30" s="1098"/>
      <c r="BD30" s="1098"/>
      <c r="BE30" s="1099"/>
      <c r="BF30" s="1099"/>
      <c r="BG30" s="1099"/>
      <c r="BH30" s="1100"/>
      <c r="BI30" s="1123"/>
      <c r="BJ30" s="1102"/>
      <c r="BK30" s="1102"/>
      <c r="BL30" s="1103">
        <v>1</v>
      </c>
      <c r="BM30" s="1103">
        <v>1</v>
      </c>
      <c r="BN30" s="1103">
        <v>1</v>
      </c>
      <c r="BO30" s="1103">
        <v>1</v>
      </c>
      <c r="BP30" s="1103">
        <v>1</v>
      </c>
      <c r="BQ30" s="1103">
        <v>1</v>
      </c>
      <c r="BR30" s="1103">
        <v>1</v>
      </c>
      <c r="BS30" s="1103">
        <v>1</v>
      </c>
      <c r="BT30" s="1103">
        <v>1</v>
      </c>
      <c r="BU30" s="1103">
        <v>1</v>
      </c>
      <c r="BV30" s="1104"/>
      <c r="BW30" s="1104"/>
      <c r="BX30" s="1104"/>
      <c r="BY30" s="1104"/>
      <c r="BZ30" s="1104"/>
      <c r="CA30" s="1104"/>
      <c r="CB30" s="1104"/>
      <c r="CC30" s="1104"/>
      <c r="CD30" s="1104"/>
      <c r="CE30" s="1104"/>
      <c r="CF30" s="1104"/>
      <c r="CG30" s="1104"/>
      <c r="CH30" s="1104"/>
      <c r="CI30" s="1103"/>
      <c r="CJ30" s="1103"/>
      <c r="CK30" s="1103"/>
      <c r="CL30" s="1103"/>
      <c r="CM30" s="1103"/>
      <c r="CN30" s="1105"/>
      <c r="CO30" s="1106"/>
      <c r="CP30" s="1107"/>
      <c r="CQ30" s="1107"/>
      <c r="CR30" s="1107"/>
      <c r="CS30" s="1107"/>
      <c r="CT30" s="1108"/>
      <c r="CU30" s="1109"/>
      <c r="CV30" s="1104"/>
      <c r="CW30" s="1110"/>
      <c r="CX30" s="57"/>
      <c r="CY30" s="57"/>
      <c r="CZ30" s="57"/>
      <c r="DA30" s="57"/>
      <c r="DB30" s="57"/>
      <c r="DC30" s="57"/>
      <c r="DD30" s="57"/>
      <c r="DE30" s="1084"/>
      <c r="DF30" s="1084"/>
      <c r="DG30" s="1084"/>
      <c r="DH30" s="1084"/>
      <c r="DI30" s="1084"/>
      <c r="DJ30" s="1084"/>
      <c r="DK30" s="1111"/>
      <c r="DL30" s="1111"/>
      <c r="DM30" s="1111"/>
      <c r="DN30" s="57"/>
      <c r="DO30" s="57"/>
    </row>
    <row r="31" s="229" customFormat="1" ht="41.1" customHeight="1" spans="1:119">
      <c r="A31" s="1112">
        <v>43336</v>
      </c>
      <c r="B31" s="57"/>
      <c r="C31" s="1132" t="s">
        <v>141</v>
      </c>
      <c r="D31" s="138" t="s">
        <v>175</v>
      </c>
      <c r="E31" s="140" t="s">
        <v>147</v>
      </c>
      <c r="F31" s="1115" t="s">
        <v>129</v>
      </c>
      <c r="G31" s="109" t="s">
        <v>130</v>
      </c>
      <c r="H31" s="243">
        <v>24</v>
      </c>
      <c r="I31" s="57"/>
      <c r="J31" s="57"/>
      <c r="K31" s="57"/>
      <c r="L31" s="146"/>
      <c r="M31" s="1116"/>
      <c r="N31" s="1117"/>
      <c r="O31" s="1117"/>
      <c r="P31" s="1118"/>
      <c r="Q31" s="1117"/>
      <c r="R31" s="1117"/>
      <c r="S31" s="143"/>
      <c r="T31" s="1117"/>
      <c r="U31" s="142"/>
      <c r="V31" s="1125">
        <v>24</v>
      </c>
      <c r="W31" s="1126"/>
      <c r="X31" s="1127"/>
      <c r="Y31" s="1121">
        <v>24</v>
      </c>
      <c r="Z31" s="1128"/>
      <c r="AA31" s="1129"/>
      <c r="AB31" s="1129"/>
      <c r="AC31" s="1130"/>
      <c r="AD31" s="1131" t="s">
        <v>131</v>
      </c>
      <c r="AE31" s="1098"/>
      <c r="AF31" s="1098"/>
      <c r="AG31" s="1098"/>
      <c r="AH31" s="1098"/>
      <c r="AI31" s="1098"/>
      <c r="AJ31" s="1098"/>
      <c r="AK31" s="1098"/>
      <c r="AL31" s="1098"/>
      <c r="AM31" s="1098"/>
      <c r="AN31" s="1098"/>
      <c r="AO31" s="1098"/>
      <c r="AP31" s="1098"/>
      <c r="AQ31" s="1098"/>
      <c r="AR31" s="1098"/>
      <c r="AS31" s="1098"/>
      <c r="AT31" s="1098"/>
      <c r="AU31" s="1098"/>
      <c r="AV31" s="1098"/>
      <c r="AW31" s="1098"/>
      <c r="AX31" s="1098"/>
      <c r="AY31" s="1098"/>
      <c r="AZ31" s="1098"/>
      <c r="BA31" s="1098"/>
      <c r="BB31" s="1098"/>
      <c r="BC31" s="1098"/>
      <c r="BD31" s="1098"/>
      <c r="BE31" s="1099"/>
      <c r="BF31" s="1099"/>
      <c r="BG31" s="1099"/>
      <c r="BH31" s="1100"/>
      <c r="BI31" s="1123"/>
      <c r="BJ31" s="1102">
        <v>2</v>
      </c>
      <c r="BK31" s="1102">
        <v>2</v>
      </c>
      <c r="BL31" s="1103">
        <v>2</v>
      </c>
      <c r="BM31" s="1103">
        <v>2</v>
      </c>
      <c r="BN31" s="1103">
        <v>2</v>
      </c>
      <c r="BO31" s="1103">
        <v>2</v>
      </c>
      <c r="BP31" s="1103">
        <v>2</v>
      </c>
      <c r="BQ31" s="1103">
        <v>2</v>
      </c>
      <c r="BR31" s="1103">
        <v>2</v>
      </c>
      <c r="BS31" s="1103">
        <v>2</v>
      </c>
      <c r="BT31" s="1103">
        <v>2</v>
      </c>
      <c r="BU31" s="1103">
        <v>2</v>
      </c>
      <c r="BV31" s="1104"/>
      <c r="BW31" s="1104"/>
      <c r="BX31" s="1104"/>
      <c r="BY31" s="1104"/>
      <c r="BZ31" s="1104"/>
      <c r="CA31" s="1104"/>
      <c r="CB31" s="1104"/>
      <c r="CC31" s="1104"/>
      <c r="CD31" s="1104"/>
      <c r="CE31" s="1104"/>
      <c r="CF31" s="1104"/>
      <c r="CG31" s="1104"/>
      <c r="CH31" s="1104"/>
      <c r="CI31" s="1103"/>
      <c r="CJ31" s="1103"/>
      <c r="CK31" s="1103"/>
      <c r="CL31" s="1103"/>
      <c r="CM31" s="1103"/>
      <c r="CN31" s="1105"/>
      <c r="CO31" s="1106"/>
      <c r="CP31" s="1107"/>
      <c r="CQ31" s="1107"/>
      <c r="CR31" s="1107"/>
      <c r="CS31" s="1107"/>
      <c r="CT31" s="1108"/>
      <c r="CU31" s="1109"/>
      <c r="CV31" s="1104"/>
      <c r="CW31" s="1110"/>
      <c r="CX31" s="57"/>
      <c r="CY31" s="57"/>
      <c r="CZ31" s="57"/>
      <c r="DA31" s="57"/>
      <c r="DB31" s="57"/>
      <c r="DC31" s="57"/>
      <c r="DD31" s="57"/>
      <c r="DE31" s="1084"/>
      <c r="DF31" s="1084"/>
      <c r="DG31" s="1084"/>
      <c r="DH31" s="1084"/>
      <c r="DI31" s="1084"/>
      <c r="DJ31" s="1084"/>
      <c r="DK31" s="1111"/>
      <c r="DL31" s="1111"/>
      <c r="DM31" s="1111"/>
      <c r="DN31" s="57"/>
      <c r="DO31" s="57"/>
    </row>
    <row r="32" s="1008" customFormat="1" ht="41.1" customHeight="1" spans="1:119">
      <c r="A32" s="1140">
        <v>43342</v>
      </c>
      <c r="B32" s="1141"/>
      <c r="C32" s="1142" t="s">
        <v>176</v>
      </c>
      <c r="D32" s="1143"/>
      <c r="E32" s="1144"/>
      <c r="F32" s="1145" t="s">
        <v>129</v>
      </c>
      <c r="G32" s="1146" t="s">
        <v>130</v>
      </c>
      <c r="H32" s="1147">
        <v>360</v>
      </c>
      <c r="I32" s="1141"/>
      <c r="J32" s="1141"/>
      <c r="K32" s="1141"/>
      <c r="L32" s="1148"/>
      <c r="M32" s="1149"/>
      <c r="N32" s="1117"/>
      <c r="O32" s="1117"/>
      <c r="P32" s="1118"/>
      <c r="Q32" s="1117"/>
      <c r="R32" s="1117"/>
      <c r="S32" s="143"/>
      <c r="T32" s="1117"/>
      <c r="U32" s="142"/>
      <c r="V32" s="1150">
        <v>24</v>
      </c>
      <c r="W32" s="1151"/>
      <c r="X32" s="1152"/>
      <c r="Y32" s="1153">
        <v>24</v>
      </c>
      <c r="Z32" s="1154"/>
      <c r="AA32" s="1155"/>
      <c r="AB32" s="1155"/>
      <c r="AC32" s="1156"/>
      <c r="AD32" s="1157"/>
      <c r="AE32" s="1158"/>
      <c r="AF32" s="1158"/>
      <c r="AG32" s="1158"/>
      <c r="AH32" s="1158"/>
      <c r="AI32" s="1158"/>
      <c r="AJ32" s="1158"/>
      <c r="AK32" s="1158"/>
      <c r="AL32" s="1158"/>
      <c r="AM32" s="1158"/>
      <c r="AN32" s="1158"/>
      <c r="AO32" s="1158"/>
      <c r="AP32" s="1158"/>
      <c r="AQ32" s="1158"/>
      <c r="AR32" s="1158"/>
      <c r="AS32" s="1158"/>
      <c r="AT32" s="1158"/>
      <c r="AU32" s="1158"/>
      <c r="AV32" s="1158"/>
      <c r="AW32" s="1158"/>
      <c r="AX32" s="1158"/>
      <c r="AY32" s="1158"/>
      <c r="AZ32" s="1158"/>
      <c r="BA32" s="1158"/>
      <c r="BB32" s="1158"/>
      <c r="BC32" s="1158"/>
      <c r="BD32" s="1158"/>
      <c r="BE32" s="1099"/>
      <c r="BF32" s="1099"/>
      <c r="BG32" s="1099"/>
      <c r="BH32" s="1100"/>
      <c r="BI32" s="1159">
        <v>19952</v>
      </c>
      <c r="BJ32" s="1160">
        <f>H32/24*3/2</f>
        <v>22.5</v>
      </c>
      <c r="BK32" s="1160">
        <f>H32/24*3/2</f>
        <v>22.5</v>
      </c>
      <c r="BL32" s="1160">
        <f>H32/24*4/2</f>
        <v>30</v>
      </c>
      <c r="BM32" s="1160">
        <f>H32/24*4/2</f>
        <v>30</v>
      </c>
      <c r="BN32" s="1160">
        <f>H32/24*5/2</f>
        <v>37.5</v>
      </c>
      <c r="BO32" s="1160">
        <f>H32/24*5/2</f>
        <v>37.5</v>
      </c>
      <c r="BP32" s="1160">
        <f>H32/24*5/2</f>
        <v>37.5</v>
      </c>
      <c r="BQ32" s="1160">
        <f>H32/24*5/2</f>
        <v>37.5</v>
      </c>
      <c r="BR32" s="1160">
        <f>H32/24*4/2</f>
        <v>30</v>
      </c>
      <c r="BS32" s="1160">
        <f>H32/24*4/2</f>
        <v>30</v>
      </c>
      <c r="BT32" s="1160">
        <f>H32/24*3/2</f>
        <v>22.5</v>
      </c>
      <c r="BU32" s="1160">
        <f>H32/24*3/2</f>
        <v>22.5</v>
      </c>
      <c r="BV32" s="1161"/>
      <c r="BW32" s="1161"/>
      <c r="BX32" s="1161"/>
      <c r="BY32" s="1161"/>
      <c r="BZ32" s="1161"/>
      <c r="CA32" s="1161"/>
      <c r="CB32" s="1161"/>
      <c r="CC32" s="1161"/>
      <c r="CD32" s="1161"/>
      <c r="CE32" s="1161"/>
      <c r="CF32" s="1161"/>
      <c r="CG32" s="1161"/>
      <c r="CH32" s="1161"/>
      <c r="CI32" s="1160"/>
      <c r="CJ32" s="1160"/>
      <c r="CK32" s="1160"/>
      <c r="CL32" s="1160"/>
      <c r="CM32" s="1160"/>
      <c r="CN32" s="1162"/>
      <c r="CO32" s="1163"/>
      <c r="CP32" s="1164"/>
      <c r="CQ32" s="1164"/>
      <c r="CR32" s="1164"/>
      <c r="CS32" s="1164"/>
      <c r="CT32" s="1165"/>
      <c r="CU32" s="1166"/>
      <c r="CV32" s="1161"/>
      <c r="CW32" s="1167"/>
      <c r="CX32" s="1141"/>
      <c r="CY32" s="1141"/>
      <c r="CZ32" s="1141"/>
      <c r="DA32" s="1141"/>
      <c r="DB32" s="1141"/>
      <c r="DC32" s="1141"/>
      <c r="DD32" s="1141"/>
      <c r="DE32" s="1168"/>
      <c r="DF32" s="1168"/>
      <c r="DG32" s="1168"/>
      <c r="DH32" s="1168"/>
      <c r="DI32" s="1168"/>
      <c r="DJ32" s="1168"/>
      <c r="DK32" s="1169"/>
      <c r="DL32" s="1169"/>
      <c r="DM32" s="1169"/>
      <c r="DN32" s="1141"/>
      <c r="DO32" s="1141"/>
    </row>
    <row r="33" ht="41.1" customHeight="1" spans="1:119">
      <c r="A33" s="1112">
        <v>43364</v>
      </c>
      <c r="B33" s="57"/>
      <c r="C33" s="1132">
        <v>4500011712</v>
      </c>
      <c r="D33" s="138" t="s">
        <v>172</v>
      </c>
      <c r="E33" s="140" t="s">
        <v>177</v>
      </c>
      <c r="F33" s="1115" t="s">
        <v>129</v>
      </c>
      <c r="G33" s="109" t="s">
        <v>130</v>
      </c>
      <c r="H33" s="243">
        <v>9</v>
      </c>
      <c r="I33" s="57"/>
      <c r="J33" s="57"/>
      <c r="K33" s="57"/>
      <c r="L33" s="146"/>
      <c r="M33" s="1116"/>
      <c r="N33" s="1117"/>
      <c r="O33" s="1117"/>
      <c r="P33" s="1118"/>
      <c r="Q33" s="1117"/>
      <c r="R33" s="1117"/>
      <c r="S33" s="143"/>
      <c r="T33" s="1117"/>
      <c r="U33" s="142"/>
      <c r="V33" s="1125">
        <v>9</v>
      </c>
      <c r="W33" s="1126"/>
      <c r="X33" s="1127"/>
      <c r="Y33" s="1121">
        <v>9</v>
      </c>
      <c r="Z33" s="1128"/>
      <c r="AA33" s="1129"/>
      <c r="AB33" s="1129"/>
      <c r="AC33" s="1130"/>
      <c r="AD33" s="1131" t="s">
        <v>131</v>
      </c>
      <c r="AE33" s="1098"/>
      <c r="AF33" s="1098"/>
      <c r="AG33" s="1098"/>
      <c r="AH33" s="1098"/>
      <c r="AI33" s="1098"/>
      <c r="AJ33" s="1098"/>
      <c r="AK33" s="1098"/>
      <c r="AL33" s="1098"/>
      <c r="AM33" s="1098"/>
      <c r="AN33" s="1098"/>
      <c r="AO33" s="1098"/>
      <c r="AP33" s="1098"/>
      <c r="AQ33" s="1098"/>
      <c r="AR33" s="1098"/>
      <c r="AS33" s="1098"/>
      <c r="AT33" s="1098"/>
      <c r="AU33" s="1098"/>
      <c r="AV33" s="1098"/>
      <c r="AW33" s="1098"/>
      <c r="AX33" s="1098"/>
      <c r="AY33" s="1098"/>
      <c r="AZ33" s="1098"/>
      <c r="BA33" s="1098"/>
      <c r="BB33" s="1098"/>
      <c r="BC33" s="1098"/>
      <c r="BD33" s="1098"/>
      <c r="BE33" s="1099"/>
      <c r="BF33" s="1099"/>
      <c r="BG33" s="1099"/>
      <c r="BH33" s="1100"/>
      <c r="BI33" s="1123"/>
      <c r="BJ33" s="1102">
        <v>1</v>
      </c>
      <c r="BK33" s="1102">
        <v>1</v>
      </c>
      <c r="BL33" s="1102">
        <v>1</v>
      </c>
      <c r="BM33" s="1102">
        <v>1</v>
      </c>
      <c r="BN33" s="1102"/>
      <c r="BO33" s="1102"/>
      <c r="BP33" s="1102"/>
      <c r="BQ33" s="1102">
        <v>1</v>
      </c>
      <c r="BR33" s="1102">
        <v>1</v>
      </c>
      <c r="BS33" s="1102">
        <v>1</v>
      </c>
      <c r="BT33" s="1102">
        <v>1</v>
      </c>
      <c r="BU33" s="1102">
        <v>1</v>
      </c>
      <c r="BV33" s="1170"/>
      <c r="BW33" s="1170"/>
      <c r="BX33" s="1170"/>
      <c r="BY33" s="1170"/>
      <c r="BZ33" s="1170"/>
      <c r="CA33" s="1170"/>
      <c r="CB33" s="1170"/>
      <c r="CC33" s="1170"/>
      <c r="CD33" s="1170"/>
      <c r="CE33" s="1170"/>
      <c r="CF33" s="1170"/>
      <c r="CG33" s="1170"/>
      <c r="CH33" s="1170"/>
      <c r="CI33" s="1102"/>
      <c r="CJ33" s="1102"/>
      <c r="CK33" s="1102"/>
      <c r="CL33" s="1102"/>
      <c r="CM33" s="1102"/>
      <c r="CN33" s="1171"/>
      <c r="CO33" s="1172"/>
      <c r="CP33" s="151"/>
      <c r="CQ33" s="151"/>
      <c r="CR33" s="151"/>
      <c r="CS33" s="151"/>
      <c r="CT33" s="1173"/>
      <c r="CU33" s="1174"/>
      <c r="CV33" s="1170"/>
      <c r="CW33" s="1175"/>
      <c r="CX33" s="57"/>
      <c r="CY33" s="57"/>
      <c r="CZ33" s="57"/>
      <c r="DA33" s="57"/>
      <c r="DB33" s="57"/>
      <c r="DC33" s="57"/>
      <c r="DD33" s="57"/>
      <c r="DE33" s="1084"/>
      <c r="DF33" s="1084"/>
      <c r="DG33" s="1084"/>
      <c r="DH33" s="1084"/>
      <c r="DI33" s="1084"/>
      <c r="DJ33" s="1084"/>
      <c r="DK33" s="1111"/>
      <c r="DL33" s="1111"/>
      <c r="DM33" s="1111"/>
      <c r="DN33" s="57"/>
      <c r="DO33" s="57"/>
    </row>
    <row r="34" ht="41.1" customHeight="1" spans="1:119">
      <c r="A34" s="1112">
        <v>43364</v>
      </c>
      <c r="B34" s="57"/>
      <c r="C34" s="1132">
        <v>4500013372</v>
      </c>
      <c r="D34" s="138" t="s">
        <v>172</v>
      </c>
      <c r="E34" s="140" t="s">
        <v>178</v>
      </c>
      <c r="F34" s="1115" t="s">
        <v>129</v>
      </c>
      <c r="G34" s="109" t="s">
        <v>130</v>
      </c>
      <c r="H34" s="243">
        <v>2</v>
      </c>
      <c r="I34" s="57"/>
      <c r="J34" s="57"/>
      <c r="K34" s="57"/>
      <c r="L34" s="146"/>
      <c r="M34" s="1116"/>
      <c r="N34" s="1117"/>
      <c r="O34" s="1117"/>
      <c r="P34" s="1118"/>
      <c r="Q34" s="1117"/>
      <c r="R34" s="1117"/>
      <c r="S34" s="143"/>
      <c r="T34" s="1117"/>
      <c r="U34" s="142"/>
      <c r="V34" s="1125"/>
      <c r="W34" s="1126">
        <v>2</v>
      </c>
      <c r="X34" s="1127"/>
      <c r="Y34" s="1121"/>
      <c r="Z34" s="1128"/>
      <c r="AA34" s="1129">
        <v>2</v>
      </c>
      <c r="AB34" s="1129"/>
      <c r="AC34" s="1130"/>
      <c r="AD34" s="1131" t="s">
        <v>131</v>
      </c>
      <c r="AE34" s="1098"/>
      <c r="AF34" s="1098"/>
      <c r="AG34" s="1098"/>
      <c r="AH34" s="1098"/>
      <c r="AI34" s="1098"/>
      <c r="AJ34" s="1098"/>
      <c r="AK34" s="1098"/>
      <c r="AL34" s="1098"/>
      <c r="AM34" s="1098"/>
      <c r="AN34" s="1098"/>
      <c r="AO34" s="1098"/>
      <c r="AP34" s="1098"/>
      <c r="AQ34" s="1098"/>
      <c r="AR34" s="1098"/>
      <c r="AS34" s="1098"/>
      <c r="AT34" s="1098"/>
      <c r="AU34" s="1098"/>
      <c r="AV34" s="1098"/>
      <c r="AW34" s="1098"/>
      <c r="AX34" s="1098"/>
      <c r="AY34" s="1098"/>
      <c r="AZ34" s="1098"/>
      <c r="BA34" s="1098"/>
      <c r="BB34" s="1098"/>
      <c r="BC34" s="1098"/>
      <c r="BD34" s="1098"/>
      <c r="BE34" s="1099"/>
      <c r="BF34" s="1099"/>
      <c r="BG34" s="1099"/>
      <c r="BH34" s="1100"/>
      <c r="BI34" s="1123"/>
      <c r="BJ34" s="1102"/>
      <c r="BK34" s="1102"/>
      <c r="BL34" s="1102"/>
      <c r="BM34" s="1102"/>
      <c r="BN34" s="1102">
        <v>1</v>
      </c>
      <c r="BO34" s="1102"/>
      <c r="BP34" s="1102">
        <v>1</v>
      </c>
      <c r="BQ34" s="1102"/>
      <c r="BR34" s="1102"/>
      <c r="BS34" s="1102"/>
      <c r="BT34" s="1102"/>
      <c r="BU34" s="1102"/>
      <c r="BV34" s="1170"/>
      <c r="BW34" s="1170"/>
      <c r="BX34" s="1170"/>
      <c r="BY34" s="1170"/>
      <c r="BZ34" s="1170"/>
      <c r="CA34" s="1170"/>
      <c r="CB34" s="1170"/>
      <c r="CC34" s="1170"/>
      <c r="CD34" s="1170"/>
      <c r="CE34" s="1170"/>
      <c r="CF34" s="1170"/>
      <c r="CG34" s="1170"/>
      <c r="CH34" s="1170"/>
      <c r="CI34" s="1102"/>
      <c r="CJ34" s="1102"/>
      <c r="CK34" s="1102"/>
      <c r="CL34" s="1102"/>
      <c r="CM34" s="1102"/>
      <c r="CN34" s="1171"/>
      <c r="CO34" s="1172"/>
      <c r="CP34" s="151"/>
      <c r="CQ34" s="151"/>
      <c r="CR34" s="151"/>
      <c r="CS34" s="151"/>
      <c r="CT34" s="1173"/>
      <c r="CU34" s="1174"/>
      <c r="CV34" s="1170"/>
      <c r="CW34" s="1175"/>
      <c r="CX34" s="57"/>
      <c r="CY34" s="57"/>
      <c r="CZ34" s="57"/>
      <c r="DA34" s="57"/>
      <c r="DB34" s="57"/>
      <c r="DC34" s="57"/>
      <c r="DD34" s="57"/>
      <c r="DE34" s="1084"/>
      <c r="DF34" s="1084"/>
      <c r="DG34" s="1084"/>
      <c r="DH34" s="1084"/>
      <c r="DI34" s="1084"/>
      <c r="DJ34" s="1084"/>
      <c r="DK34" s="1111"/>
      <c r="DL34" s="1111"/>
      <c r="DM34" s="1111"/>
      <c r="DN34" s="57"/>
      <c r="DO34" s="57"/>
    </row>
    <row r="35" ht="41.1" customHeight="1" spans="1:119">
      <c r="A35" s="1112">
        <v>43369</v>
      </c>
      <c r="B35" s="57"/>
      <c r="C35" s="1132">
        <v>4500013085</v>
      </c>
      <c r="D35" s="138" t="s">
        <v>179</v>
      </c>
      <c r="E35" s="140"/>
      <c r="F35" s="1115" t="s">
        <v>129</v>
      </c>
      <c r="G35" s="109" t="s">
        <v>180</v>
      </c>
      <c r="H35" s="243">
        <v>8</v>
      </c>
      <c r="I35" s="57"/>
      <c r="J35" s="57"/>
      <c r="K35" s="57"/>
      <c r="L35" s="146"/>
      <c r="M35" s="1116"/>
      <c r="N35" s="1117"/>
      <c r="O35" s="1117"/>
      <c r="P35" s="1118"/>
      <c r="Q35" s="1117"/>
      <c r="R35" s="1117"/>
      <c r="S35" s="143"/>
      <c r="T35" s="1117"/>
      <c r="U35" s="142"/>
      <c r="V35" s="1125">
        <v>8</v>
      </c>
      <c r="W35" s="1126"/>
      <c r="X35" s="1127"/>
      <c r="Y35" s="1121">
        <v>8</v>
      </c>
      <c r="Z35" s="1128"/>
      <c r="AA35" s="1129"/>
      <c r="AB35" s="1129"/>
      <c r="AC35" s="1130"/>
      <c r="AD35" s="1131" t="s">
        <v>131</v>
      </c>
      <c r="AE35" s="1098"/>
      <c r="AF35" s="1098"/>
      <c r="AG35" s="1098"/>
      <c r="AH35" s="1098"/>
      <c r="AI35" s="1098"/>
      <c r="AJ35" s="1098"/>
      <c r="AK35" s="1098"/>
      <c r="AL35" s="1098"/>
      <c r="AM35" s="1098"/>
      <c r="AN35" s="1098"/>
      <c r="AO35" s="1098"/>
      <c r="AP35" s="1098"/>
      <c r="AQ35" s="1098"/>
      <c r="AR35" s="1098"/>
      <c r="AS35" s="1098"/>
      <c r="AT35" s="1098"/>
      <c r="AU35" s="1098"/>
      <c r="AV35" s="1098"/>
      <c r="AW35" s="1098"/>
      <c r="AX35" s="1098"/>
      <c r="AY35" s="1098"/>
      <c r="AZ35" s="1098"/>
      <c r="BA35" s="1098"/>
      <c r="BB35" s="1098"/>
      <c r="BC35" s="1098"/>
      <c r="BD35" s="1098"/>
      <c r="BE35" s="1099"/>
      <c r="BF35" s="1099"/>
      <c r="BG35" s="1099"/>
      <c r="BH35" s="1100"/>
      <c r="BI35" s="1123"/>
      <c r="BJ35" s="1102"/>
      <c r="BK35" s="1102"/>
      <c r="BL35" s="1102"/>
      <c r="BM35" s="1102"/>
      <c r="BN35" s="1102"/>
      <c r="BO35" s="1102"/>
      <c r="BP35" s="1102"/>
      <c r="BQ35" s="1102">
        <v>8</v>
      </c>
      <c r="BR35" s="1102"/>
      <c r="BS35" s="1102"/>
      <c r="BT35" s="1102"/>
      <c r="BU35" s="1102"/>
      <c r="BV35" s="1170"/>
      <c r="BW35" s="1170"/>
      <c r="BX35" s="1170"/>
      <c r="BY35" s="1170"/>
      <c r="BZ35" s="1170"/>
      <c r="CA35" s="1170"/>
      <c r="CB35" s="1170"/>
      <c r="CC35" s="1170"/>
      <c r="CD35" s="1170"/>
      <c r="CE35" s="1170"/>
      <c r="CF35" s="1170"/>
      <c r="CG35" s="1170"/>
      <c r="CH35" s="1170"/>
      <c r="CI35" s="1102"/>
      <c r="CJ35" s="1102"/>
      <c r="CK35" s="1102"/>
      <c r="CL35" s="1102"/>
      <c r="CM35" s="1102"/>
      <c r="CN35" s="1171"/>
      <c r="CO35" s="1172"/>
      <c r="CP35" s="151"/>
      <c r="CQ35" s="151"/>
      <c r="CR35" s="151"/>
      <c r="CS35" s="151"/>
      <c r="CT35" s="1173"/>
      <c r="CU35" s="1174"/>
      <c r="CV35" s="1170"/>
      <c r="CW35" s="1175"/>
      <c r="CX35" s="57"/>
      <c r="CY35" s="57"/>
      <c r="CZ35" s="57"/>
      <c r="DA35" s="57"/>
      <c r="DB35" s="57"/>
      <c r="DC35" s="57"/>
      <c r="DD35" s="57"/>
      <c r="DE35" s="1084"/>
      <c r="DF35" s="1084"/>
      <c r="DG35" s="1084"/>
      <c r="DH35" s="1084"/>
      <c r="DI35" s="1084"/>
      <c r="DJ35" s="1084"/>
      <c r="DK35" s="1111"/>
      <c r="DL35" s="1111"/>
      <c r="DM35" s="1111"/>
      <c r="DN35" s="57"/>
      <c r="DO35" s="57"/>
    </row>
    <row r="36" ht="41.1" customHeight="1" spans="1:119">
      <c r="A36" s="1112">
        <v>43382</v>
      </c>
      <c r="B36" s="57"/>
      <c r="C36" s="1132">
        <v>4500013648</v>
      </c>
      <c r="D36" s="138" t="s">
        <v>135</v>
      </c>
      <c r="E36" s="140"/>
      <c r="F36" s="1115" t="s">
        <v>129</v>
      </c>
      <c r="G36" s="109" t="s">
        <v>130</v>
      </c>
      <c r="H36" s="243">
        <v>24</v>
      </c>
      <c r="I36" s="57"/>
      <c r="J36" s="57"/>
      <c r="K36" s="57"/>
      <c r="L36" s="146"/>
      <c r="M36" s="1116"/>
      <c r="N36" s="1117"/>
      <c r="O36" s="1117"/>
      <c r="P36" s="1118"/>
      <c r="Q36" s="1117"/>
      <c r="R36" s="1117"/>
      <c r="S36" s="143"/>
      <c r="T36" s="1117"/>
      <c r="U36" s="142"/>
      <c r="V36" s="1125">
        <v>24</v>
      </c>
      <c r="W36" s="1126"/>
      <c r="X36" s="1127"/>
      <c r="Y36" s="1121">
        <v>24</v>
      </c>
      <c r="Z36" s="1128"/>
      <c r="AA36" s="1129"/>
      <c r="AB36" s="1129"/>
      <c r="AC36" s="1130"/>
      <c r="AD36" s="1131" t="s">
        <v>131</v>
      </c>
      <c r="AE36" s="1098"/>
      <c r="AF36" s="1098"/>
      <c r="AG36" s="1098"/>
      <c r="AH36" s="1098"/>
      <c r="AI36" s="1098"/>
      <c r="AJ36" s="1098"/>
      <c r="AK36" s="1098"/>
      <c r="AL36" s="1098"/>
      <c r="AM36" s="1098"/>
      <c r="AN36" s="1098"/>
      <c r="AO36" s="1098"/>
      <c r="AP36" s="1098"/>
      <c r="AQ36" s="1098"/>
      <c r="AR36" s="1098"/>
      <c r="AS36" s="1098"/>
      <c r="AT36" s="1098"/>
      <c r="AU36" s="1098"/>
      <c r="AV36" s="1098"/>
      <c r="AW36" s="1098"/>
      <c r="AX36" s="1098"/>
      <c r="AY36" s="1098"/>
      <c r="AZ36" s="1098"/>
      <c r="BA36" s="1098"/>
      <c r="BB36" s="1098"/>
      <c r="BC36" s="1098"/>
      <c r="BD36" s="1098"/>
      <c r="BE36" s="1099"/>
      <c r="BF36" s="1099"/>
      <c r="BG36" s="1099"/>
      <c r="BH36" s="1100"/>
      <c r="BI36" s="1123"/>
      <c r="BJ36" s="1102">
        <v>2</v>
      </c>
      <c r="BK36" s="1102">
        <v>2</v>
      </c>
      <c r="BL36" s="1102">
        <v>2</v>
      </c>
      <c r="BM36" s="1102">
        <v>2</v>
      </c>
      <c r="BN36" s="1102">
        <v>2</v>
      </c>
      <c r="BO36" s="1102">
        <v>2</v>
      </c>
      <c r="BP36" s="1102">
        <v>2</v>
      </c>
      <c r="BQ36" s="1102">
        <v>2</v>
      </c>
      <c r="BR36" s="1102">
        <v>2</v>
      </c>
      <c r="BS36" s="1102">
        <v>2</v>
      </c>
      <c r="BT36" s="1102">
        <v>2</v>
      </c>
      <c r="BU36" s="1102">
        <v>2</v>
      </c>
      <c r="BV36" s="1170"/>
      <c r="BW36" s="1170"/>
      <c r="BX36" s="1170"/>
      <c r="BY36" s="1170"/>
      <c r="BZ36" s="1170"/>
      <c r="CA36" s="1170"/>
      <c r="CB36" s="1170"/>
      <c r="CC36" s="1170"/>
      <c r="CD36" s="1170"/>
      <c r="CE36" s="1170"/>
      <c r="CF36" s="1170"/>
      <c r="CG36" s="1170"/>
      <c r="CH36" s="1170"/>
      <c r="CI36" s="1102"/>
      <c r="CJ36" s="1102"/>
      <c r="CK36" s="1102"/>
      <c r="CL36" s="1102"/>
      <c r="CM36" s="1102"/>
      <c r="CN36" s="1171"/>
      <c r="CO36" s="1172"/>
      <c r="CP36" s="151"/>
      <c r="CQ36" s="151"/>
      <c r="CR36" s="151"/>
      <c r="CS36" s="151"/>
      <c r="CT36" s="1173"/>
      <c r="CU36" s="1174"/>
      <c r="CV36" s="1170"/>
      <c r="CW36" s="1175"/>
      <c r="CX36" s="57"/>
      <c r="CY36" s="57"/>
      <c r="CZ36" s="57"/>
      <c r="DA36" s="57"/>
      <c r="DB36" s="57"/>
      <c r="DC36" s="57"/>
      <c r="DD36" s="57"/>
      <c r="DE36" s="1084"/>
      <c r="DF36" s="1084"/>
      <c r="DG36" s="1084"/>
      <c r="DH36" s="1084"/>
      <c r="DI36" s="1084"/>
      <c r="DJ36" s="1084"/>
      <c r="DK36" s="1111"/>
      <c r="DL36" s="1111"/>
      <c r="DM36" s="1111"/>
      <c r="DN36" s="57"/>
      <c r="DO36" s="57"/>
    </row>
    <row r="37" ht="41.1" customHeight="1" spans="1:119">
      <c r="A37" s="1112">
        <v>43384</v>
      </c>
      <c r="B37" s="57"/>
      <c r="C37" s="1132">
        <v>4500013155</v>
      </c>
      <c r="D37" s="138" t="s">
        <v>181</v>
      </c>
      <c r="E37" s="140"/>
      <c r="F37" s="1115" t="s">
        <v>129</v>
      </c>
      <c r="G37" s="109" t="s">
        <v>130</v>
      </c>
      <c r="H37" s="243">
        <v>12</v>
      </c>
      <c r="I37" s="57"/>
      <c r="J37" s="57"/>
      <c r="K37" s="57"/>
      <c r="L37" s="146"/>
      <c r="M37" s="1116"/>
      <c r="N37" s="1117"/>
      <c r="O37" s="1117"/>
      <c r="P37" s="1118"/>
      <c r="Q37" s="1117"/>
      <c r="R37" s="1117"/>
      <c r="S37" s="143"/>
      <c r="T37" s="1117"/>
      <c r="U37" s="142"/>
      <c r="V37" s="1125">
        <v>12</v>
      </c>
      <c r="W37" s="1126"/>
      <c r="X37" s="1127"/>
      <c r="Y37" s="1121">
        <v>12</v>
      </c>
      <c r="Z37" s="1128"/>
      <c r="AA37" s="1129"/>
      <c r="AB37" s="1129"/>
      <c r="AC37" s="1130"/>
      <c r="AD37" s="1131" t="s">
        <v>131</v>
      </c>
      <c r="AE37" s="1098"/>
      <c r="AF37" s="1098"/>
      <c r="AG37" s="1098"/>
      <c r="AH37" s="1098"/>
      <c r="AI37" s="1098"/>
      <c r="AJ37" s="1098"/>
      <c r="AK37" s="1098"/>
      <c r="AL37" s="1098"/>
      <c r="AM37" s="1098"/>
      <c r="AN37" s="1098"/>
      <c r="AO37" s="1098"/>
      <c r="AP37" s="1098"/>
      <c r="AQ37" s="1098"/>
      <c r="AR37" s="1098"/>
      <c r="AS37" s="1098"/>
      <c r="AT37" s="1098"/>
      <c r="AU37" s="1098"/>
      <c r="AV37" s="1098"/>
      <c r="AW37" s="1098"/>
      <c r="AX37" s="1098"/>
      <c r="AY37" s="1098"/>
      <c r="AZ37" s="1098"/>
      <c r="BA37" s="1098"/>
      <c r="BB37" s="1098"/>
      <c r="BC37" s="1098"/>
      <c r="BD37" s="1098"/>
      <c r="BE37" s="1099"/>
      <c r="BF37" s="1099"/>
      <c r="BG37" s="1099"/>
      <c r="BH37" s="1100"/>
      <c r="BI37" s="1123"/>
      <c r="BJ37" s="1102">
        <v>1</v>
      </c>
      <c r="BK37" s="1102">
        <v>1</v>
      </c>
      <c r="BL37" s="1102">
        <v>1</v>
      </c>
      <c r="BM37" s="1102">
        <v>1</v>
      </c>
      <c r="BN37" s="1102">
        <v>1</v>
      </c>
      <c r="BO37" s="1102">
        <v>1</v>
      </c>
      <c r="BP37" s="1102">
        <v>1</v>
      </c>
      <c r="BQ37" s="1102">
        <v>1</v>
      </c>
      <c r="BR37" s="1102">
        <v>1</v>
      </c>
      <c r="BS37" s="1102">
        <v>1</v>
      </c>
      <c r="BT37" s="1102">
        <v>1</v>
      </c>
      <c r="BU37" s="1102">
        <v>1</v>
      </c>
      <c r="BV37" s="1170"/>
      <c r="BW37" s="1170"/>
      <c r="BX37" s="1170"/>
      <c r="BY37" s="1170"/>
      <c r="BZ37" s="1170"/>
      <c r="CA37" s="1170"/>
      <c r="CB37" s="1170"/>
      <c r="CC37" s="1170"/>
      <c r="CD37" s="1170"/>
      <c r="CE37" s="1170"/>
      <c r="CF37" s="1170"/>
      <c r="CG37" s="1170"/>
      <c r="CH37" s="1170"/>
      <c r="CI37" s="1102"/>
      <c r="CJ37" s="1102"/>
      <c r="CK37" s="1102"/>
      <c r="CL37" s="1102"/>
      <c r="CM37" s="1102"/>
      <c r="CN37" s="1171"/>
      <c r="CO37" s="1172"/>
      <c r="CP37" s="151"/>
      <c r="CQ37" s="151"/>
      <c r="CR37" s="151"/>
      <c r="CS37" s="151"/>
      <c r="CT37" s="1173"/>
      <c r="CU37" s="1174"/>
      <c r="CV37" s="1170"/>
      <c r="CW37" s="1175"/>
      <c r="CX37" s="57"/>
      <c r="CY37" s="57"/>
      <c r="CZ37" s="57"/>
      <c r="DA37" s="57"/>
      <c r="DB37" s="57"/>
      <c r="DC37" s="57"/>
      <c r="DD37" s="57"/>
      <c r="DE37" s="1084"/>
      <c r="DF37" s="1084"/>
      <c r="DG37" s="1084"/>
      <c r="DH37" s="1084"/>
      <c r="DI37" s="1084"/>
      <c r="DJ37" s="1084"/>
      <c r="DK37" s="1111"/>
      <c r="DL37" s="1111"/>
      <c r="DM37" s="1111"/>
      <c r="DN37" s="57"/>
      <c r="DO37" s="57"/>
    </row>
    <row r="38" ht="41.1" customHeight="1" spans="1:119">
      <c r="A38" s="1112">
        <v>43392</v>
      </c>
      <c r="B38" s="57"/>
      <c r="C38" s="1132">
        <v>4500013641</v>
      </c>
      <c r="D38" s="138" t="s">
        <v>181</v>
      </c>
      <c r="E38" s="140"/>
      <c r="F38" s="1115" t="s">
        <v>129</v>
      </c>
      <c r="G38" s="109" t="s">
        <v>130</v>
      </c>
      <c r="H38" s="243">
        <v>12</v>
      </c>
      <c r="I38" s="57"/>
      <c r="J38" s="57"/>
      <c r="K38" s="57"/>
      <c r="L38" s="146"/>
      <c r="M38" s="1116"/>
      <c r="N38" s="1117"/>
      <c r="O38" s="1117"/>
      <c r="P38" s="1118"/>
      <c r="Q38" s="1117"/>
      <c r="R38" s="1117"/>
      <c r="S38" s="143"/>
      <c r="T38" s="1117"/>
      <c r="U38" s="142"/>
      <c r="V38" s="1125"/>
      <c r="W38" s="1126"/>
      <c r="X38" s="1127">
        <v>12</v>
      </c>
      <c r="Y38" s="1121"/>
      <c r="Z38" s="1128"/>
      <c r="AA38" s="1129"/>
      <c r="AB38" s="1129"/>
      <c r="AC38" s="1130">
        <v>12</v>
      </c>
      <c r="AD38" s="1131" t="s">
        <v>182</v>
      </c>
      <c r="AE38" s="1098"/>
      <c r="AF38" s="1098"/>
      <c r="AG38" s="1098"/>
      <c r="AH38" s="1098"/>
      <c r="AI38" s="1098"/>
      <c r="AJ38" s="1098"/>
      <c r="AK38" s="1098"/>
      <c r="AL38" s="1098"/>
      <c r="AM38" s="1098"/>
      <c r="AN38" s="1098"/>
      <c r="AO38" s="1098"/>
      <c r="AP38" s="1098"/>
      <c r="AQ38" s="1098"/>
      <c r="AR38" s="1098"/>
      <c r="AS38" s="1098"/>
      <c r="AT38" s="1098"/>
      <c r="AU38" s="1098"/>
      <c r="AV38" s="1098"/>
      <c r="AW38" s="1098"/>
      <c r="AX38" s="1098"/>
      <c r="AY38" s="1098"/>
      <c r="AZ38" s="1098"/>
      <c r="BA38" s="1098"/>
      <c r="BB38" s="1098"/>
      <c r="BC38" s="1098"/>
      <c r="BD38" s="1098"/>
      <c r="BE38" s="1099"/>
      <c r="BF38" s="1099"/>
      <c r="BG38" s="1099"/>
      <c r="BH38" s="1100"/>
      <c r="BI38" s="1123"/>
      <c r="BJ38" s="1102">
        <v>1</v>
      </c>
      <c r="BK38" s="1102">
        <v>1</v>
      </c>
      <c r="BL38" s="1102">
        <v>1</v>
      </c>
      <c r="BM38" s="1102">
        <v>1</v>
      </c>
      <c r="BN38" s="1102">
        <v>1</v>
      </c>
      <c r="BO38" s="1102">
        <v>1</v>
      </c>
      <c r="BP38" s="1102">
        <v>1</v>
      </c>
      <c r="BQ38" s="1102">
        <v>1</v>
      </c>
      <c r="BR38" s="1102">
        <v>1</v>
      </c>
      <c r="BS38" s="1102">
        <v>1</v>
      </c>
      <c r="BT38" s="1102">
        <v>1</v>
      </c>
      <c r="BU38" s="1102">
        <v>1</v>
      </c>
      <c r="BV38" s="1170"/>
      <c r="BW38" s="1170"/>
      <c r="BX38" s="1170"/>
      <c r="BY38" s="1170"/>
      <c r="BZ38" s="1170"/>
      <c r="CA38" s="1170"/>
      <c r="CB38" s="1170"/>
      <c r="CC38" s="1170"/>
      <c r="CD38" s="1170"/>
      <c r="CE38" s="1170"/>
      <c r="CF38" s="1170"/>
      <c r="CG38" s="1170"/>
      <c r="CH38" s="1170"/>
      <c r="CI38" s="1102"/>
      <c r="CJ38" s="1102"/>
      <c r="CK38" s="1102"/>
      <c r="CL38" s="1102"/>
      <c r="CM38" s="1102"/>
      <c r="CN38" s="1171"/>
      <c r="CO38" s="1172"/>
      <c r="CP38" s="151"/>
      <c r="CQ38" s="151"/>
      <c r="CR38" s="151"/>
      <c r="CS38" s="151"/>
      <c r="CT38" s="1173"/>
      <c r="CU38" s="1174"/>
      <c r="CV38" s="1170"/>
      <c r="CW38" s="1175"/>
      <c r="CX38" s="57"/>
      <c r="CY38" s="57"/>
      <c r="CZ38" s="57"/>
      <c r="DA38" s="57"/>
      <c r="DB38" s="57"/>
      <c r="DC38" s="57"/>
      <c r="DD38" s="57"/>
      <c r="DE38" s="1084"/>
      <c r="DF38" s="1084"/>
      <c r="DG38" s="1084"/>
      <c r="DH38" s="1084"/>
      <c r="DI38" s="1084"/>
      <c r="DJ38" s="1084"/>
      <c r="DK38" s="1111"/>
      <c r="DL38" s="1111"/>
      <c r="DM38" s="1111"/>
      <c r="DN38" s="57"/>
      <c r="DO38" s="57"/>
    </row>
    <row r="39" ht="41.1" customHeight="1" spans="1:119">
      <c r="A39" s="1112">
        <v>43392</v>
      </c>
      <c r="B39" s="57"/>
      <c r="C39" s="1132" t="s">
        <v>183</v>
      </c>
      <c r="D39" s="138" t="s">
        <v>184</v>
      </c>
      <c r="E39" s="140"/>
      <c r="F39" s="1115" t="s">
        <v>129</v>
      </c>
      <c r="G39" s="109" t="s">
        <v>130</v>
      </c>
      <c r="H39" s="243">
        <v>204</v>
      </c>
      <c r="I39" s="57"/>
      <c r="J39" s="57"/>
      <c r="K39" s="57"/>
      <c r="L39" s="146"/>
      <c r="M39" s="1116"/>
      <c r="N39" s="1117"/>
      <c r="O39" s="1117"/>
      <c r="P39" s="1118"/>
      <c r="Q39" s="1117"/>
      <c r="R39" s="1117"/>
      <c r="S39" s="143"/>
      <c r="T39" s="1117"/>
      <c r="U39" s="142"/>
      <c r="V39" s="1125">
        <v>204</v>
      </c>
      <c r="W39" s="1126"/>
      <c r="X39" s="1127"/>
      <c r="Y39" s="1121">
        <v>204</v>
      </c>
      <c r="Z39" s="1128"/>
      <c r="AA39" s="1129"/>
      <c r="AB39" s="1129"/>
      <c r="AC39" s="1130"/>
      <c r="AD39" s="1131" t="s">
        <v>131</v>
      </c>
      <c r="AE39" s="1098"/>
      <c r="AF39" s="1098"/>
      <c r="AG39" s="1098"/>
      <c r="AH39" s="1098"/>
      <c r="AI39" s="1098"/>
      <c r="AJ39" s="1098"/>
      <c r="AK39" s="1098"/>
      <c r="AL39" s="1098"/>
      <c r="AM39" s="1098"/>
      <c r="AN39" s="1098"/>
      <c r="AO39" s="1098"/>
      <c r="AP39" s="1098"/>
      <c r="AQ39" s="1098"/>
      <c r="AR39" s="1098"/>
      <c r="AS39" s="1098"/>
      <c r="AT39" s="1098"/>
      <c r="AU39" s="1098"/>
      <c r="AV39" s="1098"/>
      <c r="AW39" s="1098"/>
      <c r="AX39" s="1098"/>
      <c r="AY39" s="1098"/>
      <c r="AZ39" s="1098"/>
      <c r="BA39" s="1098"/>
      <c r="BB39" s="1098"/>
      <c r="BC39" s="1098"/>
      <c r="BD39" s="1098"/>
      <c r="BE39" s="1099"/>
      <c r="BF39" s="1099"/>
      <c r="BG39" s="1099"/>
      <c r="BH39" s="1100"/>
      <c r="BI39" s="1123"/>
      <c r="BJ39" s="1102">
        <v>17</v>
      </c>
      <c r="BK39" s="1102">
        <v>17</v>
      </c>
      <c r="BL39" s="1102">
        <v>17</v>
      </c>
      <c r="BM39" s="1102">
        <v>17</v>
      </c>
      <c r="BN39" s="1102">
        <v>17</v>
      </c>
      <c r="BO39" s="1102">
        <v>17</v>
      </c>
      <c r="BP39" s="1102">
        <v>17</v>
      </c>
      <c r="BQ39" s="1102">
        <v>17</v>
      </c>
      <c r="BR39" s="1102">
        <v>17</v>
      </c>
      <c r="BS39" s="1102">
        <v>17</v>
      </c>
      <c r="BT39" s="1102">
        <v>17</v>
      </c>
      <c r="BU39" s="1102">
        <v>17</v>
      </c>
      <c r="BV39" s="1170"/>
      <c r="BW39" s="1170"/>
      <c r="BX39" s="1170"/>
      <c r="BY39" s="1170"/>
      <c r="BZ39" s="1170"/>
      <c r="CA39" s="1170"/>
      <c r="CB39" s="1170"/>
      <c r="CC39" s="1170"/>
      <c r="CD39" s="1170"/>
      <c r="CE39" s="1170"/>
      <c r="CF39" s="1170"/>
      <c r="CG39" s="1170"/>
      <c r="CH39" s="1170"/>
      <c r="CI39" s="1102"/>
      <c r="CJ39" s="1102"/>
      <c r="CK39" s="1102"/>
      <c r="CL39" s="1102"/>
      <c r="CM39" s="1102"/>
      <c r="CN39" s="1171"/>
      <c r="CO39" s="1172"/>
      <c r="CP39" s="151"/>
      <c r="CQ39" s="151"/>
      <c r="CR39" s="151"/>
      <c r="CS39" s="151"/>
      <c r="CT39" s="1173"/>
      <c r="CU39" s="1174"/>
      <c r="CV39" s="1170"/>
      <c r="CW39" s="1175"/>
      <c r="CX39" s="57"/>
      <c r="CY39" s="57"/>
      <c r="CZ39" s="57"/>
      <c r="DA39" s="57"/>
      <c r="DB39" s="57"/>
      <c r="DC39" s="57"/>
      <c r="DD39" s="57"/>
      <c r="DE39" s="1084"/>
      <c r="DF39" s="1084"/>
      <c r="DG39" s="1084"/>
      <c r="DH39" s="1084"/>
      <c r="DI39" s="1084"/>
      <c r="DJ39" s="1084"/>
      <c r="DK39" s="1111"/>
      <c r="DL39" s="1111"/>
      <c r="DM39" s="1111"/>
      <c r="DN39" s="57"/>
      <c r="DO39" s="57"/>
    </row>
    <row r="40" ht="41.1" customHeight="1" spans="1:119">
      <c r="A40" s="1112">
        <v>43392</v>
      </c>
      <c r="B40" s="57"/>
      <c r="C40" s="1132" t="s">
        <v>185</v>
      </c>
      <c r="D40" s="138" t="s">
        <v>184</v>
      </c>
      <c r="E40" s="140"/>
      <c r="F40" s="1115" t="s">
        <v>129</v>
      </c>
      <c r="G40" s="109" t="s">
        <v>130</v>
      </c>
      <c r="H40" s="243">
        <v>480</v>
      </c>
      <c r="I40" s="57"/>
      <c r="J40" s="57"/>
      <c r="K40" s="57"/>
      <c r="L40" s="146"/>
      <c r="M40" s="1116"/>
      <c r="N40" s="1117"/>
      <c r="O40" s="1117"/>
      <c r="P40" s="1118"/>
      <c r="Q40" s="1117"/>
      <c r="R40" s="1117"/>
      <c r="S40" s="143"/>
      <c r="T40" s="1117"/>
      <c r="U40" s="142"/>
      <c r="V40" s="1125">
        <v>480</v>
      </c>
      <c r="W40" s="1126"/>
      <c r="X40" s="1127"/>
      <c r="Y40" s="1121">
        <v>480</v>
      </c>
      <c r="Z40" s="1128"/>
      <c r="AA40" s="1129"/>
      <c r="AB40" s="1129"/>
      <c r="AC40" s="1130"/>
      <c r="AD40" s="1131" t="s">
        <v>131</v>
      </c>
      <c r="AE40" s="1098"/>
      <c r="AF40" s="1098"/>
      <c r="AG40" s="1098"/>
      <c r="AH40" s="1098"/>
      <c r="AI40" s="1098"/>
      <c r="AJ40" s="1098"/>
      <c r="AK40" s="1098"/>
      <c r="AL40" s="1098"/>
      <c r="AM40" s="1098"/>
      <c r="AN40" s="1098"/>
      <c r="AO40" s="1098"/>
      <c r="AP40" s="1098"/>
      <c r="AQ40" s="1098"/>
      <c r="AR40" s="1098"/>
      <c r="AS40" s="1098"/>
      <c r="AT40" s="1098"/>
      <c r="AU40" s="1098"/>
      <c r="AV40" s="1098"/>
      <c r="AW40" s="1098"/>
      <c r="AX40" s="1098"/>
      <c r="AY40" s="1098"/>
      <c r="AZ40" s="1098"/>
      <c r="BA40" s="1098"/>
      <c r="BB40" s="1098"/>
      <c r="BC40" s="1098"/>
      <c r="BD40" s="1098"/>
      <c r="BE40" s="1099"/>
      <c r="BF40" s="1099"/>
      <c r="BG40" s="1099"/>
      <c r="BH40" s="1100"/>
      <c r="BI40" s="1123"/>
      <c r="BJ40" s="1102">
        <v>40</v>
      </c>
      <c r="BK40" s="1102">
        <v>40</v>
      </c>
      <c r="BL40" s="1102">
        <v>40</v>
      </c>
      <c r="BM40" s="1102">
        <v>40</v>
      </c>
      <c r="BN40" s="1102">
        <v>40</v>
      </c>
      <c r="BO40" s="1102">
        <v>40</v>
      </c>
      <c r="BP40" s="1102">
        <v>40</v>
      </c>
      <c r="BQ40" s="1102">
        <v>40</v>
      </c>
      <c r="BR40" s="1102">
        <v>40</v>
      </c>
      <c r="BS40" s="1102">
        <v>40</v>
      </c>
      <c r="BT40" s="1102">
        <v>40</v>
      </c>
      <c r="BU40" s="1102">
        <v>40</v>
      </c>
      <c r="BV40" s="1170"/>
      <c r="BW40" s="1170"/>
      <c r="BX40" s="1170"/>
      <c r="BY40" s="1170"/>
      <c r="BZ40" s="1170"/>
      <c r="CA40" s="1170"/>
      <c r="CB40" s="1170"/>
      <c r="CC40" s="1170"/>
      <c r="CD40" s="1170"/>
      <c r="CE40" s="1170"/>
      <c r="CF40" s="1170"/>
      <c r="CG40" s="1170"/>
      <c r="CH40" s="1170"/>
      <c r="CI40" s="1102"/>
      <c r="CJ40" s="1102"/>
      <c r="CK40" s="1102"/>
      <c r="CL40" s="1102"/>
      <c r="CM40" s="1102"/>
      <c r="CN40" s="1171"/>
      <c r="CO40" s="1172"/>
      <c r="CP40" s="151"/>
      <c r="CQ40" s="151"/>
      <c r="CR40" s="151"/>
      <c r="CS40" s="151"/>
      <c r="CT40" s="1173"/>
      <c r="CU40" s="1174"/>
      <c r="CV40" s="1170"/>
      <c r="CW40" s="1175"/>
      <c r="CX40" s="57"/>
      <c r="CY40" s="57"/>
      <c r="CZ40" s="57"/>
      <c r="DA40" s="57"/>
      <c r="DB40" s="57"/>
      <c r="DC40" s="57"/>
      <c r="DD40" s="57"/>
      <c r="DE40" s="1084"/>
      <c r="DF40" s="1084"/>
      <c r="DG40" s="1084"/>
      <c r="DH40" s="1084"/>
      <c r="DI40" s="1084"/>
      <c r="DJ40" s="1084"/>
      <c r="DK40" s="1111"/>
      <c r="DL40" s="1111"/>
      <c r="DM40" s="1111"/>
      <c r="DN40" s="57"/>
      <c r="DO40" s="57"/>
    </row>
    <row r="41" ht="41.1" customHeight="1" spans="1:119">
      <c r="A41" s="1112">
        <v>43395</v>
      </c>
      <c r="B41" s="57"/>
      <c r="C41" s="1132">
        <v>4500013346</v>
      </c>
      <c r="D41" s="138" t="s">
        <v>135</v>
      </c>
      <c r="E41" s="140"/>
      <c r="F41" s="1115" t="s">
        <v>129</v>
      </c>
      <c r="G41" s="109" t="s">
        <v>130</v>
      </c>
      <c r="H41" s="243">
        <v>24</v>
      </c>
      <c r="I41" s="57"/>
      <c r="J41" s="57"/>
      <c r="K41" s="57"/>
      <c r="L41" s="146"/>
      <c r="M41" s="1116"/>
      <c r="N41" s="1117"/>
      <c r="O41" s="1117"/>
      <c r="P41" s="1118"/>
      <c r="Q41" s="1117"/>
      <c r="R41" s="1117"/>
      <c r="S41" s="143"/>
      <c r="T41" s="1117"/>
      <c r="U41" s="142"/>
      <c r="V41" s="1125"/>
      <c r="W41" s="1126">
        <v>24</v>
      </c>
      <c r="X41" s="1127"/>
      <c r="Y41" s="1121"/>
      <c r="Z41" s="1128">
        <v>24</v>
      </c>
      <c r="AA41" s="1129"/>
      <c r="AB41" s="1129"/>
      <c r="AC41" s="1130"/>
      <c r="AD41" s="1131" t="s">
        <v>131</v>
      </c>
      <c r="AE41" s="1098"/>
      <c r="AF41" s="1098"/>
      <c r="AG41" s="1098"/>
      <c r="AH41" s="1098"/>
      <c r="AI41" s="1098"/>
      <c r="AJ41" s="1098"/>
      <c r="AK41" s="1098"/>
      <c r="AL41" s="1098"/>
      <c r="AM41" s="1098"/>
      <c r="AN41" s="1098"/>
      <c r="AO41" s="1098"/>
      <c r="AP41" s="1098"/>
      <c r="AQ41" s="1098"/>
      <c r="AR41" s="1098"/>
      <c r="AS41" s="1098"/>
      <c r="AT41" s="1098"/>
      <c r="AU41" s="1098"/>
      <c r="AV41" s="1098"/>
      <c r="AW41" s="1098"/>
      <c r="AX41" s="1098"/>
      <c r="AY41" s="1098"/>
      <c r="AZ41" s="1098"/>
      <c r="BA41" s="1098"/>
      <c r="BB41" s="1098"/>
      <c r="BC41" s="1098"/>
      <c r="BD41" s="1098"/>
      <c r="BE41" s="1099"/>
      <c r="BF41" s="1099"/>
      <c r="BG41" s="1099"/>
      <c r="BH41" s="1100"/>
      <c r="BI41" s="1123"/>
      <c r="BJ41" s="1102">
        <v>2</v>
      </c>
      <c r="BK41" s="1102">
        <v>2</v>
      </c>
      <c r="BL41" s="1102">
        <v>2</v>
      </c>
      <c r="BM41" s="1102">
        <v>2</v>
      </c>
      <c r="BN41" s="1102">
        <v>2</v>
      </c>
      <c r="BO41" s="1102">
        <v>2</v>
      </c>
      <c r="BP41" s="1102">
        <v>2</v>
      </c>
      <c r="BQ41" s="1102">
        <v>2</v>
      </c>
      <c r="BR41" s="1102">
        <v>2</v>
      </c>
      <c r="BS41" s="1102">
        <v>2</v>
      </c>
      <c r="BT41" s="1102">
        <v>2</v>
      </c>
      <c r="BU41" s="1102">
        <v>2</v>
      </c>
      <c r="BV41" s="1170"/>
      <c r="BW41" s="1170"/>
      <c r="BX41" s="1170"/>
      <c r="BY41" s="1170"/>
      <c r="BZ41" s="1170"/>
      <c r="CA41" s="1170"/>
      <c r="CB41" s="1170"/>
      <c r="CC41" s="1170"/>
      <c r="CD41" s="1170"/>
      <c r="CE41" s="1170"/>
      <c r="CF41" s="1170"/>
      <c r="CG41" s="1170"/>
      <c r="CH41" s="1170"/>
      <c r="CI41" s="1102"/>
      <c r="CJ41" s="1102"/>
      <c r="CK41" s="1102"/>
      <c r="CL41" s="1102"/>
      <c r="CM41" s="1102"/>
      <c r="CN41" s="1171"/>
      <c r="CO41" s="1172"/>
      <c r="CP41" s="151"/>
      <c r="CQ41" s="151"/>
      <c r="CR41" s="151"/>
      <c r="CS41" s="151"/>
      <c r="CT41" s="1173"/>
      <c r="CU41" s="1174"/>
      <c r="CV41" s="1170"/>
      <c r="CW41" s="1175"/>
      <c r="CX41" s="57"/>
      <c r="CY41" s="57"/>
      <c r="CZ41" s="57"/>
      <c r="DA41" s="57"/>
      <c r="DB41" s="57"/>
      <c r="DC41" s="57"/>
      <c r="DD41" s="57"/>
      <c r="DE41" s="1084"/>
      <c r="DF41" s="1084"/>
      <c r="DG41" s="1084"/>
      <c r="DH41" s="1084"/>
      <c r="DI41" s="1084"/>
      <c r="DJ41" s="1084"/>
      <c r="DK41" s="1111"/>
      <c r="DL41" s="1111"/>
      <c r="DM41" s="1111"/>
      <c r="DN41" s="57"/>
      <c r="DO41" s="57"/>
    </row>
    <row r="42" ht="41.1" customHeight="1" spans="1:119">
      <c r="A42" s="1112">
        <v>43417</v>
      </c>
      <c r="B42" s="57"/>
      <c r="C42" s="1132">
        <v>4500014341</v>
      </c>
      <c r="D42" s="138" t="s">
        <v>172</v>
      </c>
      <c r="E42" s="140"/>
      <c r="F42" s="1115" t="s">
        <v>129</v>
      </c>
      <c r="G42" s="109" t="s">
        <v>130</v>
      </c>
      <c r="H42" s="243">
        <v>2</v>
      </c>
      <c r="I42" s="57"/>
      <c r="J42" s="57"/>
      <c r="K42" s="57"/>
      <c r="L42" s="146"/>
      <c r="M42" s="1116"/>
      <c r="N42" s="1117"/>
      <c r="O42" s="1117"/>
      <c r="P42" s="1118"/>
      <c r="Q42" s="1117"/>
      <c r="R42" s="1117"/>
      <c r="S42" s="143"/>
      <c r="T42" s="1117"/>
      <c r="U42" s="142"/>
      <c r="V42" s="1125">
        <v>2</v>
      </c>
      <c r="W42" s="1126"/>
      <c r="X42" s="1127"/>
      <c r="Y42" s="1121"/>
      <c r="Z42" s="1128">
        <v>2</v>
      </c>
      <c r="AA42" s="1129"/>
      <c r="AB42" s="1129"/>
      <c r="AC42" s="1130"/>
      <c r="AD42" s="1131" t="s">
        <v>131</v>
      </c>
      <c r="AE42" s="1098"/>
      <c r="AF42" s="1098"/>
      <c r="AG42" s="1098"/>
      <c r="AH42" s="1098"/>
      <c r="AI42" s="1098"/>
      <c r="AJ42" s="1098"/>
      <c r="AK42" s="1098"/>
      <c r="AL42" s="1098"/>
      <c r="AM42" s="1098"/>
      <c r="AN42" s="1098"/>
      <c r="AO42" s="1098"/>
      <c r="AP42" s="1098"/>
      <c r="AQ42" s="1098"/>
      <c r="AR42" s="1098"/>
      <c r="AS42" s="1098"/>
      <c r="AT42" s="1098"/>
      <c r="AU42" s="1098"/>
      <c r="AV42" s="1098"/>
      <c r="AW42" s="1098"/>
      <c r="AX42" s="1098"/>
      <c r="AY42" s="1098"/>
      <c r="AZ42" s="1098"/>
      <c r="BA42" s="1098"/>
      <c r="BB42" s="1098"/>
      <c r="BC42" s="1098"/>
      <c r="BD42" s="1098"/>
      <c r="BE42" s="1099"/>
      <c r="BF42" s="1099"/>
      <c r="BG42" s="1099"/>
      <c r="BH42" s="1100"/>
      <c r="BI42" s="1123"/>
      <c r="BJ42" s="1102"/>
      <c r="BK42" s="1102"/>
      <c r="BL42" s="1102">
        <v>2</v>
      </c>
      <c r="BM42" s="1102"/>
      <c r="BN42" s="1102"/>
      <c r="BO42" s="1102"/>
      <c r="BP42" s="1102"/>
      <c r="BQ42" s="1102"/>
      <c r="BR42" s="1102"/>
      <c r="BS42" s="1102"/>
      <c r="BT42" s="1102"/>
      <c r="BU42" s="1102"/>
      <c r="BV42" s="1170"/>
      <c r="BW42" s="1170"/>
      <c r="BX42" s="1170"/>
      <c r="BY42" s="1170"/>
      <c r="BZ42" s="1170"/>
      <c r="CA42" s="1170"/>
      <c r="CB42" s="1170"/>
      <c r="CC42" s="1170"/>
      <c r="CD42" s="1170"/>
      <c r="CE42" s="1170"/>
      <c r="CF42" s="1170"/>
      <c r="CG42" s="1170"/>
      <c r="CH42" s="1170"/>
      <c r="CI42" s="1102"/>
      <c r="CJ42" s="1102"/>
      <c r="CK42" s="1102"/>
      <c r="CL42" s="1102"/>
      <c r="CM42" s="1102"/>
      <c r="CN42" s="1171"/>
      <c r="CO42" s="1172"/>
      <c r="CP42" s="151"/>
      <c r="CQ42" s="151"/>
      <c r="CR42" s="151"/>
      <c r="CS42" s="151"/>
      <c r="CT42" s="1173"/>
      <c r="CU42" s="1174"/>
      <c r="CV42" s="1170"/>
      <c r="CW42" s="1175"/>
      <c r="CX42" s="57"/>
      <c r="CY42" s="57"/>
      <c r="CZ42" s="57"/>
      <c r="DA42" s="57"/>
      <c r="DB42" s="57"/>
      <c r="DC42" s="57"/>
      <c r="DD42" s="57"/>
      <c r="DE42" s="1084"/>
      <c r="DF42" s="1084"/>
      <c r="DG42" s="1084"/>
      <c r="DH42" s="1084"/>
      <c r="DI42" s="1084"/>
      <c r="DJ42" s="1084"/>
      <c r="DK42" s="1111"/>
      <c r="DL42" s="1111"/>
      <c r="DM42" s="1111"/>
      <c r="DN42" s="57"/>
      <c r="DO42" s="57"/>
    </row>
    <row r="43" ht="41.1" customHeight="1" spans="1:119">
      <c r="A43" s="1112">
        <v>43419</v>
      </c>
      <c r="B43" s="57" t="s">
        <v>186</v>
      </c>
      <c r="C43" s="1132"/>
      <c r="D43" s="138" t="s">
        <v>187</v>
      </c>
      <c r="E43" s="140" t="s">
        <v>188</v>
      </c>
      <c r="F43" s="1115" t="s">
        <v>129</v>
      </c>
      <c r="G43" s="109" t="s">
        <v>130</v>
      </c>
      <c r="H43" s="243">
        <v>48</v>
      </c>
      <c r="I43" s="57"/>
      <c r="J43" s="57"/>
      <c r="K43" s="57"/>
      <c r="L43" s="146"/>
      <c r="M43" s="1116"/>
      <c r="N43" s="1117"/>
      <c r="O43" s="1117"/>
      <c r="P43" s="1118"/>
      <c r="Q43" s="1117"/>
      <c r="R43" s="1117"/>
      <c r="S43" s="143"/>
      <c r="T43" s="1117"/>
      <c r="U43" s="142"/>
      <c r="V43" s="1125">
        <v>48</v>
      </c>
      <c r="W43" s="1126"/>
      <c r="X43" s="1127"/>
      <c r="Y43" s="1121"/>
      <c r="Z43" s="1128">
        <v>48</v>
      </c>
      <c r="AA43" s="1129"/>
      <c r="AB43" s="1129"/>
      <c r="AC43" s="1130"/>
      <c r="AD43" s="1131" t="s">
        <v>131</v>
      </c>
      <c r="AE43" s="1098"/>
      <c r="AF43" s="1098"/>
      <c r="AG43" s="1098"/>
      <c r="AH43" s="1098"/>
      <c r="AI43" s="1098"/>
      <c r="AJ43" s="1098"/>
      <c r="AK43" s="1098"/>
      <c r="AL43" s="1098"/>
      <c r="AM43" s="1098"/>
      <c r="AN43" s="1098"/>
      <c r="AO43" s="1098"/>
      <c r="AP43" s="1098"/>
      <c r="AQ43" s="1098"/>
      <c r="AR43" s="1098"/>
      <c r="AS43" s="1098"/>
      <c r="AT43" s="1098"/>
      <c r="AU43" s="1098"/>
      <c r="AV43" s="1098"/>
      <c r="AW43" s="1098"/>
      <c r="AX43" s="1098"/>
      <c r="AY43" s="1098"/>
      <c r="AZ43" s="1098"/>
      <c r="BA43" s="1098"/>
      <c r="BB43" s="1098"/>
      <c r="BC43" s="1098"/>
      <c r="BD43" s="1098"/>
      <c r="BE43" s="1099"/>
      <c r="BF43" s="1099"/>
      <c r="BG43" s="1099"/>
      <c r="BH43" s="1100"/>
      <c r="BI43" s="1123"/>
      <c r="BJ43" s="1102">
        <v>4</v>
      </c>
      <c r="BK43" s="1102">
        <v>4</v>
      </c>
      <c r="BL43" s="1102">
        <v>4</v>
      </c>
      <c r="BM43" s="1102">
        <v>4</v>
      </c>
      <c r="BN43" s="1102">
        <v>4</v>
      </c>
      <c r="BO43" s="1102">
        <v>4</v>
      </c>
      <c r="BP43" s="1102">
        <v>4</v>
      </c>
      <c r="BQ43" s="1102">
        <v>4</v>
      </c>
      <c r="BR43" s="1102">
        <v>4</v>
      </c>
      <c r="BS43" s="1102">
        <v>4</v>
      </c>
      <c r="BT43" s="1102">
        <v>4</v>
      </c>
      <c r="BU43" s="1102">
        <v>4</v>
      </c>
      <c r="BV43" s="1170"/>
      <c r="BW43" s="1170"/>
      <c r="BX43" s="1170"/>
      <c r="BY43" s="1170"/>
      <c r="BZ43" s="1170"/>
      <c r="CA43" s="1170"/>
      <c r="CB43" s="1170"/>
      <c r="CC43" s="1170"/>
      <c r="CD43" s="1170"/>
      <c r="CE43" s="1170"/>
      <c r="CF43" s="1170"/>
      <c r="CG43" s="1170"/>
      <c r="CH43" s="1170"/>
      <c r="CI43" s="1102"/>
      <c r="CJ43" s="1102"/>
      <c r="CK43" s="1102"/>
      <c r="CL43" s="1102"/>
      <c r="CM43" s="1102"/>
      <c r="CN43" s="1171"/>
      <c r="CO43" s="1172"/>
      <c r="CP43" s="151"/>
      <c r="CQ43" s="151"/>
      <c r="CR43" s="151"/>
      <c r="CS43" s="151"/>
      <c r="CT43" s="1173"/>
      <c r="CU43" s="1174"/>
      <c r="CV43" s="1170"/>
      <c r="CW43" s="1175"/>
      <c r="CX43" s="57"/>
      <c r="CY43" s="57"/>
      <c r="CZ43" s="57"/>
      <c r="DA43" s="57"/>
      <c r="DB43" s="57"/>
      <c r="DC43" s="57"/>
      <c r="DD43" s="57"/>
      <c r="DE43" s="1084"/>
      <c r="DF43" s="1084"/>
      <c r="DG43" s="1084"/>
      <c r="DH43" s="1084"/>
      <c r="DI43" s="1084"/>
      <c r="DJ43" s="1084"/>
      <c r="DK43" s="1111"/>
      <c r="DL43" s="1111"/>
      <c r="DM43" s="1111"/>
      <c r="DN43" s="57"/>
      <c r="DO43" s="57"/>
    </row>
    <row r="44" ht="41.1" customHeight="1" spans="1:119">
      <c r="A44" s="1112">
        <v>43419</v>
      </c>
      <c r="B44" s="57" t="s">
        <v>186</v>
      </c>
      <c r="C44" s="1132"/>
      <c r="D44" s="138" t="s">
        <v>135</v>
      </c>
      <c r="E44" s="140" t="s">
        <v>188</v>
      </c>
      <c r="F44" s="1115" t="s">
        <v>129</v>
      </c>
      <c r="G44" s="109" t="s">
        <v>130</v>
      </c>
      <c r="H44" s="243">
        <v>24</v>
      </c>
      <c r="I44" s="57"/>
      <c r="J44" s="57"/>
      <c r="K44" s="57"/>
      <c r="L44" s="146"/>
      <c r="M44" s="1116"/>
      <c r="N44" s="1117"/>
      <c r="O44" s="1117"/>
      <c r="P44" s="1118"/>
      <c r="Q44" s="1117"/>
      <c r="R44" s="1117"/>
      <c r="S44" s="143"/>
      <c r="T44" s="1117"/>
      <c r="U44" s="142"/>
      <c r="V44" s="1125">
        <v>24</v>
      </c>
      <c r="W44" s="1126"/>
      <c r="X44" s="1127"/>
      <c r="Y44" s="1121"/>
      <c r="Z44" s="1128">
        <v>24</v>
      </c>
      <c r="AA44" s="1129"/>
      <c r="AB44" s="1129"/>
      <c r="AC44" s="1130"/>
      <c r="AD44" s="1131" t="s">
        <v>131</v>
      </c>
      <c r="AE44" s="1098"/>
      <c r="AF44" s="1098"/>
      <c r="AG44" s="1098"/>
      <c r="AH44" s="1098"/>
      <c r="AI44" s="1098"/>
      <c r="AJ44" s="1098"/>
      <c r="AK44" s="1098"/>
      <c r="AL44" s="1098"/>
      <c r="AM44" s="1098"/>
      <c r="AN44" s="1098"/>
      <c r="AO44" s="1098"/>
      <c r="AP44" s="1098"/>
      <c r="AQ44" s="1098"/>
      <c r="AR44" s="1098"/>
      <c r="AS44" s="1098"/>
      <c r="AT44" s="1098"/>
      <c r="AU44" s="1098"/>
      <c r="AV44" s="1098"/>
      <c r="AW44" s="1098"/>
      <c r="AX44" s="1098"/>
      <c r="AY44" s="1098"/>
      <c r="AZ44" s="1098"/>
      <c r="BA44" s="1098"/>
      <c r="BB44" s="1098"/>
      <c r="BC44" s="1098"/>
      <c r="BD44" s="1098"/>
      <c r="BE44" s="1099"/>
      <c r="BF44" s="1099"/>
      <c r="BG44" s="1099"/>
      <c r="BH44" s="1100"/>
      <c r="BI44" s="1123"/>
      <c r="BJ44" s="1102">
        <v>2</v>
      </c>
      <c r="BK44" s="1102">
        <v>2</v>
      </c>
      <c r="BL44" s="1102">
        <v>2</v>
      </c>
      <c r="BM44" s="1102">
        <v>2</v>
      </c>
      <c r="BN44" s="1102">
        <v>2</v>
      </c>
      <c r="BO44" s="1102">
        <v>2</v>
      </c>
      <c r="BP44" s="1102">
        <v>2</v>
      </c>
      <c r="BQ44" s="1102">
        <v>2</v>
      </c>
      <c r="BR44" s="1102">
        <v>2</v>
      </c>
      <c r="BS44" s="1102">
        <v>2</v>
      </c>
      <c r="BT44" s="1102">
        <v>2</v>
      </c>
      <c r="BU44" s="1102">
        <v>2</v>
      </c>
      <c r="BV44" s="1170"/>
      <c r="BW44" s="1170"/>
      <c r="BX44" s="1170"/>
      <c r="BY44" s="1170"/>
      <c r="BZ44" s="1170"/>
      <c r="CA44" s="1170"/>
      <c r="CB44" s="1170"/>
      <c r="CC44" s="1170"/>
      <c r="CD44" s="1170"/>
      <c r="CE44" s="1170"/>
      <c r="CF44" s="1170"/>
      <c r="CG44" s="1170"/>
      <c r="CH44" s="1170"/>
      <c r="CI44" s="1102"/>
      <c r="CJ44" s="1102"/>
      <c r="CK44" s="1102"/>
      <c r="CL44" s="1102"/>
      <c r="CM44" s="1102"/>
      <c r="CN44" s="1171"/>
      <c r="CO44" s="1172"/>
      <c r="CP44" s="151"/>
      <c r="CQ44" s="151"/>
      <c r="CR44" s="151"/>
      <c r="CS44" s="151"/>
      <c r="CT44" s="1173"/>
      <c r="CU44" s="1174"/>
      <c r="CV44" s="1170"/>
      <c r="CW44" s="1175"/>
      <c r="CX44" s="57"/>
      <c r="CY44" s="57"/>
      <c r="CZ44" s="57"/>
      <c r="DA44" s="57"/>
      <c r="DB44" s="57"/>
      <c r="DC44" s="57"/>
      <c r="DD44" s="57"/>
      <c r="DE44" s="1084"/>
      <c r="DF44" s="1084"/>
      <c r="DG44" s="1084"/>
      <c r="DH44" s="1084"/>
      <c r="DI44" s="1084"/>
      <c r="DJ44" s="1084"/>
      <c r="DK44" s="1111"/>
      <c r="DL44" s="1111"/>
      <c r="DM44" s="1111"/>
      <c r="DN44" s="57"/>
      <c r="DO44" s="57"/>
    </row>
    <row r="45" ht="41.1" customHeight="1" spans="1:119">
      <c r="A45" s="1112">
        <v>43427</v>
      </c>
      <c r="B45" s="57" t="s">
        <v>186</v>
      </c>
      <c r="C45" s="1132" t="s">
        <v>189</v>
      </c>
      <c r="D45" s="138" t="s">
        <v>187</v>
      </c>
      <c r="E45" s="140" t="s">
        <v>190</v>
      </c>
      <c r="F45" s="1115" t="s">
        <v>129</v>
      </c>
      <c r="G45" s="109" t="s">
        <v>130</v>
      </c>
      <c r="H45" s="243">
        <v>48</v>
      </c>
      <c r="I45" s="57"/>
      <c r="J45" s="57"/>
      <c r="K45" s="57"/>
      <c r="L45" s="146"/>
      <c r="M45" s="1116"/>
      <c r="N45" s="1117"/>
      <c r="O45" s="1117"/>
      <c r="P45" s="1118"/>
      <c r="Q45" s="1117"/>
      <c r="R45" s="1117"/>
      <c r="S45" s="143"/>
      <c r="T45" s="1117"/>
      <c r="U45" s="142"/>
      <c r="V45" s="1125"/>
      <c r="W45" s="1126">
        <v>48</v>
      </c>
      <c r="X45" s="1127"/>
      <c r="Y45" s="1121"/>
      <c r="Z45" s="1128"/>
      <c r="AA45" s="1129"/>
      <c r="AB45" s="1129">
        <v>48</v>
      </c>
      <c r="AC45" s="1130"/>
      <c r="AD45" s="1131" t="s">
        <v>131</v>
      </c>
      <c r="AE45" s="1098"/>
      <c r="AF45" s="1098"/>
      <c r="AG45" s="1098"/>
      <c r="AH45" s="1098"/>
      <c r="AI45" s="1098"/>
      <c r="AJ45" s="1098"/>
      <c r="AK45" s="1098"/>
      <c r="AL45" s="1098"/>
      <c r="AM45" s="1098"/>
      <c r="AN45" s="1098"/>
      <c r="AO45" s="1098"/>
      <c r="AP45" s="1098"/>
      <c r="AQ45" s="1098"/>
      <c r="AR45" s="1098"/>
      <c r="AS45" s="1098"/>
      <c r="AT45" s="1098"/>
      <c r="AU45" s="1098"/>
      <c r="AV45" s="1098"/>
      <c r="AW45" s="1098"/>
      <c r="AX45" s="1098"/>
      <c r="AY45" s="1098"/>
      <c r="AZ45" s="1098"/>
      <c r="BA45" s="1098"/>
      <c r="BB45" s="1098"/>
      <c r="BC45" s="1098"/>
      <c r="BD45" s="1098"/>
      <c r="BE45" s="1099"/>
      <c r="BF45" s="1099"/>
      <c r="BG45" s="1099"/>
      <c r="BH45" s="1100"/>
      <c r="BI45" s="1123"/>
      <c r="BJ45" s="1102">
        <v>4</v>
      </c>
      <c r="BK45" s="1102">
        <v>4</v>
      </c>
      <c r="BL45" s="1102">
        <v>4</v>
      </c>
      <c r="BM45" s="1102">
        <v>4</v>
      </c>
      <c r="BN45" s="1102">
        <v>4</v>
      </c>
      <c r="BO45" s="1102">
        <v>4</v>
      </c>
      <c r="BP45" s="1102">
        <v>4</v>
      </c>
      <c r="BQ45" s="1102">
        <v>4</v>
      </c>
      <c r="BR45" s="1102">
        <v>4</v>
      </c>
      <c r="BS45" s="1102">
        <v>4</v>
      </c>
      <c r="BT45" s="1102">
        <v>4</v>
      </c>
      <c r="BU45" s="1102">
        <v>4</v>
      </c>
      <c r="BV45" s="1170"/>
      <c r="BW45" s="1170"/>
      <c r="BX45" s="1170"/>
      <c r="BY45" s="1170"/>
      <c r="BZ45" s="1170"/>
      <c r="CA45" s="1170"/>
      <c r="CB45" s="1170"/>
      <c r="CC45" s="1170"/>
      <c r="CD45" s="1170"/>
      <c r="CE45" s="1170"/>
      <c r="CF45" s="1170"/>
      <c r="CG45" s="1170"/>
      <c r="CH45" s="1170"/>
      <c r="CI45" s="1102"/>
      <c r="CJ45" s="1102"/>
      <c r="CK45" s="1102"/>
      <c r="CL45" s="1102"/>
      <c r="CM45" s="1102"/>
      <c r="CN45" s="1171"/>
      <c r="CO45" s="1172"/>
      <c r="CP45" s="151"/>
      <c r="CQ45" s="151"/>
      <c r="CR45" s="151"/>
      <c r="CS45" s="151"/>
      <c r="CT45" s="1173"/>
      <c r="CU45" s="1174"/>
      <c r="CV45" s="1170"/>
      <c r="CW45" s="1175"/>
      <c r="CX45" s="57"/>
      <c r="CY45" s="57"/>
      <c r="CZ45" s="57"/>
      <c r="DA45" s="57"/>
      <c r="DB45" s="57"/>
      <c r="DC45" s="57"/>
      <c r="DD45" s="57"/>
      <c r="DE45" s="1084"/>
      <c r="DF45" s="1084"/>
      <c r="DG45" s="1084"/>
      <c r="DH45" s="1084"/>
      <c r="DI45" s="1084"/>
      <c r="DJ45" s="1084"/>
      <c r="DK45" s="1111"/>
      <c r="DL45" s="1111"/>
      <c r="DM45" s="1111"/>
      <c r="DN45" s="57"/>
      <c r="DO45" s="57"/>
    </row>
    <row r="46" ht="41.1" customHeight="1" spans="1:119">
      <c r="A46" s="1112">
        <v>43444</v>
      </c>
      <c r="B46" s="57" t="s">
        <v>191</v>
      </c>
      <c r="C46" s="1132">
        <v>4500014867</v>
      </c>
      <c r="D46" s="138" t="s">
        <v>181</v>
      </c>
      <c r="E46" s="140" t="s">
        <v>192</v>
      </c>
      <c r="F46" s="1115" t="s">
        <v>129</v>
      </c>
      <c r="G46" s="109" t="s">
        <v>130</v>
      </c>
      <c r="H46" s="243">
        <v>12</v>
      </c>
      <c r="I46" s="57"/>
      <c r="J46" s="57"/>
      <c r="K46" s="57"/>
      <c r="L46" s="146"/>
      <c r="M46" s="1116"/>
      <c r="N46" s="1117"/>
      <c r="O46" s="1117"/>
      <c r="P46" s="1118"/>
      <c r="Q46" s="1117"/>
      <c r="R46" s="1117"/>
      <c r="S46" s="143"/>
      <c r="T46" s="1117"/>
      <c r="U46" s="142"/>
      <c r="V46" s="1125">
        <v>12</v>
      </c>
      <c r="W46" s="1126"/>
      <c r="X46" s="1127"/>
      <c r="Y46" s="1121"/>
      <c r="Z46" s="1128"/>
      <c r="AA46" s="1129"/>
      <c r="AB46" s="1129"/>
      <c r="AC46" s="1130">
        <v>12</v>
      </c>
      <c r="AD46" s="1131" t="s">
        <v>182</v>
      </c>
      <c r="AE46" s="1098"/>
      <c r="AF46" s="1098"/>
      <c r="AG46" s="1098"/>
      <c r="AH46" s="1098"/>
      <c r="AI46" s="1098"/>
      <c r="AJ46" s="1098"/>
      <c r="AK46" s="1098"/>
      <c r="AL46" s="1098"/>
      <c r="AM46" s="1098"/>
      <c r="AN46" s="1098"/>
      <c r="AO46" s="1098"/>
      <c r="AP46" s="1098"/>
      <c r="AQ46" s="1098"/>
      <c r="AR46" s="1098"/>
      <c r="AS46" s="1098"/>
      <c r="AT46" s="1098"/>
      <c r="AU46" s="1098"/>
      <c r="AV46" s="1098"/>
      <c r="AW46" s="1098"/>
      <c r="AX46" s="1098"/>
      <c r="AY46" s="1098"/>
      <c r="AZ46" s="1098"/>
      <c r="BA46" s="1098"/>
      <c r="BB46" s="1098"/>
      <c r="BC46" s="1098"/>
      <c r="BD46" s="1098"/>
      <c r="BE46" s="1099"/>
      <c r="BF46" s="1099"/>
      <c r="BG46" s="1099"/>
      <c r="BH46" s="1100"/>
      <c r="BI46" s="1123"/>
      <c r="BJ46" s="1102">
        <v>1</v>
      </c>
      <c r="BK46" s="1102">
        <v>1</v>
      </c>
      <c r="BL46" s="1102">
        <v>1</v>
      </c>
      <c r="BM46" s="1102">
        <v>1</v>
      </c>
      <c r="BN46" s="1102">
        <v>1</v>
      </c>
      <c r="BO46" s="1102">
        <v>1</v>
      </c>
      <c r="BP46" s="1102">
        <v>1</v>
      </c>
      <c r="BQ46" s="1102">
        <v>1</v>
      </c>
      <c r="BR46" s="1102">
        <v>1</v>
      </c>
      <c r="BS46" s="1102">
        <v>1</v>
      </c>
      <c r="BT46" s="1102">
        <v>1</v>
      </c>
      <c r="BU46" s="1102">
        <v>1</v>
      </c>
      <c r="BV46" s="1170"/>
      <c r="BW46" s="1170"/>
      <c r="BX46" s="1170"/>
      <c r="BY46" s="1170"/>
      <c r="BZ46" s="1170"/>
      <c r="CA46" s="1170"/>
      <c r="CB46" s="1170"/>
      <c r="CC46" s="1170"/>
      <c r="CD46" s="1170"/>
      <c r="CE46" s="1170"/>
      <c r="CF46" s="1170"/>
      <c r="CG46" s="1170"/>
      <c r="CH46" s="1170"/>
      <c r="CI46" s="1102"/>
      <c r="CJ46" s="1102"/>
      <c r="CK46" s="1102"/>
      <c r="CL46" s="1102"/>
      <c r="CM46" s="1102"/>
      <c r="CN46" s="1171"/>
      <c r="CO46" s="1172"/>
      <c r="CP46" s="151"/>
      <c r="CQ46" s="151"/>
      <c r="CR46" s="151"/>
      <c r="CS46" s="151"/>
      <c r="CT46" s="1173"/>
      <c r="CU46" s="1174"/>
      <c r="CV46" s="1170"/>
      <c r="CW46" s="1175"/>
      <c r="CX46" s="57"/>
      <c r="CY46" s="57"/>
      <c r="CZ46" s="57"/>
      <c r="DA46" s="57"/>
      <c r="DB46" s="57"/>
      <c r="DC46" s="57"/>
      <c r="DD46" s="57"/>
      <c r="DE46" s="1084"/>
      <c r="DF46" s="1084"/>
      <c r="DG46" s="1084"/>
      <c r="DH46" s="1084"/>
      <c r="DI46" s="1084"/>
      <c r="DJ46" s="1084"/>
      <c r="DK46" s="1111"/>
      <c r="DL46" s="1111"/>
      <c r="DM46" s="1111"/>
      <c r="DN46" s="57"/>
      <c r="DO46" s="57"/>
    </row>
    <row r="47" ht="41.1" customHeight="1" spans="1:119">
      <c r="A47" s="1112">
        <v>43444</v>
      </c>
      <c r="B47" s="57" t="s">
        <v>191</v>
      </c>
      <c r="C47" s="1132">
        <v>4500015110</v>
      </c>
      <c r="D47" s="138" t="s">
        <v>181</v>
      </c>
      <c r="E47" s="140" t="s">
        <v>193</v>
      </c>
      <c r="F47" s="1115" t="s">
        <v>129</v>
      </c>
      <c r="G47" s="109" t="s">
        <v>130</v>
      </c>
      <c r="H47" s="243">
        <v>12</v>
      </c>
      <c r="I47" s="57"/>
      <c r="J47" s="57"/>
      <c r="K47" s="57"/>
      <c r="L47" s="146"/>
      <c r="M47" s="1116"/>
      <c r="N47" s="1117"/>
      <c r="O47" s="1117"/>
      <c r="P47" s="1118"/>
      <c r="Q47" s="1117"/>
      <c r="R47" s="1117"/>
      <c r="S47" s="143"/>
      <c r="T47" s="1117"/>
      <c r="U47" s="142"/>
      <c r="V47" s="1125">
        <v>12</v>
      </c>
      <c r="W47" s="1126"/>
      <c r="X47" s="1127"/>
      <c r="Y47" s="1121"/>
      <c r="Z47" s="1128"/>
      <c r="AA47" s="1129"/>
      <c r="AB47" s="1129"/>
      <c r="AC47" s="1130">
        <v>12</v>
      </c>
      <c r="AD47" s="1131" t="s">
        <v>194</v>
      </c>
      <c r="AE47" s="1098"/>
      <c r="AF47" s="1098"/>
      <c r="AG47" s="1098"/>
      <c r="AH47" s="1098"/>
      <c r="AI47" s="1098"/>
      <c r="AJ47" s="1098"/>
      <c r="AK47" s="1098"/>
      <c r="AL47" s="1098"/>
      <c r="AM47" s="1098"/>
      <c r="AN47" s="1098"/>
      <c r="AO47" s="1098"/>
      <c r="AP47" s="1098"/>
      <c r="AQ47" s="1098"/>
      <c r="AR47" s="1098"/>
      <c r="AS47" s="1098"/>
      <c r="AT47" s="1098"/>
      <c r="AU47" s="1098"/>
      <c r="AV47" s="1098"/>
      <c r="AW47" s="1098"/>
      <c r="AX47" s="1098"/>
      <c r="AY47" s="1098"/>
      <c r="AZ47" s="1098"/>
      <c r="BA47" s="1098"/>
      <c r="BB47" s="1098"/>
      <c r="BC47" s="1098"/>
      <c r="BD47" s="1098"/>
      <c r="BE47" s="1099"/>
      <c r="BF47" s="1099"/>
      <c r="BG47" s="1099"/>
      <c r="BH47" s="1100"/>
      <c r="BI47" s="1123"/>
      <c r="BJ47" s="1102">
        <v>1</v>
      </c>
      <c r="BK47" s="1102">
        <v>1</v>
      </c>
      <c r="BL47" s="1102">
        <v>1</v>
      </c>
      <c r="BM47" s="1102">
        <v>1</v>
      </c>
      <c r="BN47" s="1102">
        <v>1</v>
      </c>
      <c r="BO47" s="1102">
        <v>1</v>
      </c>
      <c r="BP47" s="1102">
        <v>1</v>
      </c>
      <c r="BQ47" s="1102">
        <v>1</v>
      </c>
      <c r="BR47" s="1102">
        <v>1</v>
      </c>
      <c r="BS47" s="1102">
        <v>1</v>
      </c>
      <c r="BT47" s="1102">
        <v>1</v>
      </c>
      <c r="BU47" s="1102">
        <v>1</v>
      </c>
      <c r="BV47" s="1170"/>
      <c r="BW47" s="1170"/>
      <c r="BX47" s="1170"/>
      <c r="BY47" s="1170"/>
      <c r="BZ47" s="1170"/>
      <c r="CA47" s="1170"/>
      <c r="CB47" s="1170"/>
      <c r="CC47" s="1170"/>
      <c r="CD47" s="1170"/>
      <c r="CE47" s="1170"/>
      <c r="CF47" s="1170"/>
      <c r="CG47" s="1170"/>
      <c r="CH47" s="1170"/>
      <c r="CI47" s="1102"/>
      <c r="CJ47" s="1102"/>
      <c r="CK47" s="1102"/>
      <c r="CL47" s="1102"/>
      <c r="CM47" s="1102"/>
      <c r="CN47" s="1171"/>
      <c r="CO47" s="1172"/>
      <c r="CP47" s="151"/>
      <c r="CQ47" s="151"/>
      <c r="CR47" s="151"/>
      <c r="CS47" s="151"/>
      <c r="CT47" s="1173"/>
      <c r="CU47" s="1174"/>
      <c r="CV47" s="1170"/>
      <c r="CW47" s="1175"/>
      <c r="CX47" s="57"/>
      <c r="CY47" s="57"/>
      <c r="CZ47" s="57"/>
      <c r="DA47" s="57"/>
      <c r="DB47" s="57"/>
      <c r="DC47" s="57"/>
      <c r="DD47" s="57"/>
      <c r="DE47" s="1084"/>
      <c r="DF47" s="1084"/>
      <c r="DG47" s="1084"/>
      <c r="DH47" s="1084"/>
      <c r="DI47" s="1084"/>
      <c r="DJ47" s="1084"/>
      <c r="DK47" s="1111"/>
      <c r="DL47" s="1111"/>
      <c r="DM47" s="1111"/>
      <c r="DN47" s="57"/>
      <c r="DO47" s="57"/>
    </row>
    <row r="48" ht="41.1" customHeight="1" spans="1:119">
      <c r="A48" s="1112">
        <v>43446</v>
      </c>
      <c r="B48" s="57" t="s">
        <v>195</v>
      </c>
      <c r="C48" s="1132" t="s">
        <v>196</v>
      </c>
      <c r="D48" s="138" t="s">
        <v>197</v>
      </c>
      <c r="E48" s="136" t="s">
        <v>197</v>
      </c>
      <c r="F48" s="1115" t="s">
        <v>198</v>
      </c>
      <c r="G48" s="109" t="s">
        <v>199</v>
      </c>
      <c r="H48" s="243">
        <v>40</v>
      </c>
      <c r="I48" s="57"/>
      <c r="J48" s="57"/>
      <c r="K48" s="57"/>
      <c r="L48" s="146"/>
      <c r="M48" s="1116"/>
      <c r="N48" s="1117"/>
      <c r="O48" s="1117"/>
      <c r="P48" s="1118"/>
      <c r="Q48" s="1117"/>
      <c r="R48" s="1117"/>
      <c r="S48" s="143"/>
      <c r="T48" s="1117"/>
      <c r="U48" s="142"/>
      <c r="V48" s="1125"/>
      <c r="W48" s="1126"/>
      <c r="X48" s="1127"/>
      <c r="Y48" s="1121"/>
      <c r="Z48" s="1128"/>
      <c r="AA48" s="1129"/>
      <c r="AB48" s="1129"/>
      <c r="AC48" s="1130"/>
      <c r="AD48" s="1131"/>
      <c r="AE48" s="1098"/>
      <c r="AF48" s="1098"/>
      <c r="AG48" s="1098"/>
      <c r="AH48" s="1098"/>
      <c r="AI48" s="1098"/>
      <c r="AJ48" s="1098"/>
      <c r="AK48" s="1098"/>
      <c r="AL48" s="1098"/>
      <c r="AM48" s="1098"/>
      <c r="AN48" s="1098"/>
      <c r="AO48" s="1098"/>
      <c r="AP48" s="1098"/>
      <c r="AQ48" s="1098"/>
      <c r="AR48" s="1098"/>
      <c r="AS48" s="1098"/>
      <c r="AT48" s="1098"/>
      <c r="AU48" s="1098"/>
      <c r="AV48" s="1098"/>
      <c r="AW48" s="1098"/>
      <c r="AX48" s="1098"/>
      <c r="AY48" s="1098"/>
      <c r="AZ48" s="1098"/>
      <c r="BA48" s="1098"/>
      <c r="BB48" s="1098"/>
      <c r="BC48" s="1098"/>
      <c r="BD48" s="1098"/>
      <c r="BE48" s="1099"/>
      <c r="BF48" s="1099"/>
      <c r="BG48" s="1099"/>
      <c r="BH48" s="1100"/>
      <c r="BI48" s="1123">
        <v>25917</v>
      </c>
      <c r="BJ48" s="1102"/>
      <c r="BK48" s="1102"/>
      <c r="BL48" s="1102"/>
      <c r="BM48" s="1102"/>
      <c r="BN48" s="1102"/>
      <c r="BO48" s="1102"/>
      <c r="BP48" s="1102"/>
      <c r="BQ48" s="1102"/>
      <c r="BR48" s="1102"/>
      <c r="BS48" s="1102"/>
      <c r="BT48" s="1102"/>
      <c r="BU48" s="1102"/>
      <c r="BV48" s="1170"/>
      <c r="BW48" s="1170"/>
      <c r="BX48" s="1170"/>
      <c r="BY48" s="1170"/>
      <c r="BZ48" s="1170"/>
      <c r="CA48" s="1170"/>
      <c r="CB48" s="1170"/>
      <c r="CC48" s="1170"/>
      <c r="CD48" s="1170"/>
      <c r="CE48" s="1170"/>
      <c r="CF48" s="1170"/>
      <c r="CG48" s="1170"/>
      <c r="CH48" s="1170"/>
      <c r="CI48" s="1102"/>
      <c r="CJ48" s="1102"/>
      <c r="CK48" s="1102"/>
      <c r="CL48" s="1102"/>
      <c r="CM48" s="1102"/>
      <c r="CN48" s="1171"/>
      <c r="CO48" s="1172"/>
      <c r="CP48" s="151"/>
      <c r="CQ48" s="151"/>
      <c r="CR48" s="151"/>
      <c r="CS48" s="151"/>
      <c r="CT48" s="1173"/>
      <c r="CU48" s="1174"/>
      <c r="CV48" s="1170"/>
      <c r="CW48" s="1175"/>
      <c r="CX48" s="57"/>
      <c r="CY48" s="57"/>
      <c r="CZ48" s="57"/>
      <c r="DA48" s="57"/>
      <c r="DB48" s="57"/>
      <c r="DC48" s="57"/>
      <c r="DD48" s="57"/>
      <c r="DE48" s="1084"/>
      <c r="DF48" s="1084"/>
      <c r="DG48" s="1084"/>
      <c r="DH48" s="1084"/>
      <c r="DI48" s="1084"/>
      <c r="DJ48" s="1084"/>
      <c r="DK48" s="1111"/>
      <c r="DL48" s="1111"/>
      <c r="DM48" s="1111"/>
      <c r="DN48" s="57"/>
      <c r="DO48" s="57"/>
    </row>
    <row r="49" ht="41.1" customHeight="1" spans="1:119">
      <c r="A49" s="1112">
        <v>43448</v>
      </c>
      <c r="B49" s="57" t="s">
        <v>186</v>
      </c>
      <c r="C49" s="1132">
        <v>4500015267</v>
      </c>
      <c r="D49" s="138"/>
      <c r="E49" s="140" t="s">
        <v>200</v>
      </c>
      <c r="F49" s="1115" t="s">
        <v>201</v>
      </c>
      <c r="G49" s="109" t="s">
        <v>130</v>
      </c>
      <c r="H49" s="243">
        <v>48</v>
      </c>
      <c r="I49" s="57"/>
      <c r="J49" s="57"/>
      <c r="K49" s="57"/>
      <c r="L49" s="146"/>
      <c r="M49" s="1116"/>
      <c r="N49" s="1117"/>
      <c r="O49" s="1117"/>
      <c r="P49" s="1118"/>
      <c r="Q49" s="1117"/>
      <c r="R49" s="1117"/>
      <c r="S49" s="143"/>
      <c r="T49" s="1117"/>
      <c r="U49" s="142"/>
      <c r="V49" s="1125">
        <v>48</v>
      </c>
      <c r="W49" s="1126"/>
      <c r="X49" s="1127"/>
      <c r="Y49" s="1121"/>
      <c r="Z49" s="1128">
        <v>48</v>
      </c>
      <c r="AA49" s="1129"/>
      <c r="AB49" s="1129"/>
      <c r="AC49" s="1130"/>
      <c r="AD49" s="1131" t="s">
        <v>131</v>
      </c>
      <c r="AE49" s="1098"/>
      <c r="AF49" s="1098"/>
      <c r="AG49" s="1098"/>
      <c r="AH49" s="1098"/>
      <c r="AI49" s="1098"/>
      <c r="AJ49" s="1098"/>
      <c r="AK49" s="1098"/>
      <c r="AL49" s="1098"/>
      <c r="AM49" s="1098"/>
      <c r="AN49" s="1098"/>
      <c r="AO49" s="1098"/>
      <c r="AP49" s="1098"/>
      <c r="AQ49" s="1098"/>
      <c r="AR49" s="1098"/>
      <c r="AS49" s="1098"/>
      <c r="AT49" s="1098"/>
      <c r="AU49" s="1098"/>
      <c r="AV49" s="1098"/>
      <c r="AW49" s="1098"/>
      <c r="AX49" s="1098"/>
      <c r="AY49" s="1098"/>
      <c r="AZ49" s="1098"/>
      <c r="BA49" s="1098"/>
      <c r="BB49" s="1098"/>
      <c r="BC49" s="1098"/>
      <c r="BD49" s="1098"/>
      <c r="BE49" s="1099"/>
      <c r="BF49" s="1099"/>
      <c r="BG49" s="1099"/>
      <c r="BH49" s="1100"/>
      <c r="BI49" s="1123"/>
      <c r="BJ49" s="1102">
        <v>4</v>
      </c>
      <c r="BK49" s="1102">
        <v>4</v>
      </c>
      <c r="BL49" s="1102">
        <v>4</v>
      </c>
      <c r="BM49" s="1102">
        <v>4</v>
      </c>
      <c r="BN49" s="1102">
        <v>4</v>
      </c>
      <c r="BO49" s="1102">
        <v>4</v>
      </c>
      <c r="BP49" s="1102">
        <v>4</v>
      </c>
      <c r="BQ49" s="1102">
        <v>4</v>
      </c>
      <c r="BR49" s="1102">
        <v>4</v>
      </c>
      <c r="BS49" s="1102">
        <v>4</v>
      </c>
      <c r="BT49" s="1102">
        <v>4</v>
      </c>
      <c r="BU49" s="1102">
        <v>4</v>
      </c>
      <c r="BV49" s="1170"/>
      <c r="BW49" s="1170"/>
      <c r="BX49" s="1170"/>
      <c r="BY49" s="1170"/>
      <c r="BZ49" s="1170"/>
      <c r="CA49" s="1170"/>
      <c r="CB49" s="1170"/>
      <c r="CC49" s="1170"/>
      <c r="CD49" s="1170"/>
      <c r="CE49" s="1170"/>
      <c r="CF49" s="1170"/>
      <c r="CG49" s="1170"/>
      <c r="CH49" s="1170"/>
      <c r="CI49" s="1102"/>
      <c r="CJ49" s="1102"/>
      <c r="CK49" s="1102"/>
      <c r="CL49" s="1102"/>
      <c r="CM49" s="1102"/>
      <c r="CN49" s="1171"/>
      <c r="CO49" s="1172"/>
      <c r="CP49" s="151"/>
      <c r="CQ49" s="151"/>
      <c r="CR49" s="151"/>
      <c r="CS49" s="151"/>
      <c r="CT49" s="1173"/>
      <c r="CU49" s="1174"/>
      <c r="CV49" s="1170"/>
      <c r="CW49" s="1175"/>
      <c r="CX49" s="57"/>
      <c r="CY49" s="57"/>
      <c r="CZ49" s="57"/>
      <c r="DA49" s="57"/>
      <c r="DB49" s="57"/>
      <c r="DC49" s="57"/>
      <c r="DD49" s="57"/>
      <c r="DE49" s="1084"/>
      <c r="DF49" s="1084"/>
      <c r="DG49" s="1084"/>
      <c r="DH49" s="1084"/>
      <c r="DI49" s="1084"/>
      <c r="DJ49" s="1084"/>
      <c r="DK49" s="1111"/>
      <c r="DL49" s="1111"/>
      <c r="DM49" s="1111"/>
      <c r="DN49" s="57"/>
      <c r="DO49" s="57"/>
    </row>
    <row r="50" ht="41.1" customHeight="1" spans="1:119">
      <c r="A50" s="1112">
        <v>43454</v>
      </c>
      <c r="B50" s="57" t="s">
        <v>202</v>
      </c>
      <c r="C50" s="1132" t="s">
        <v>203</v>
      </c>
      <c r="D50" s="138" t="s">
        <v>184</v>
      </c>
      <c r="E50" s="136" t="s">
        <v>204</v>
      </c>
      <c r="F50" s="1115" t="s">
        <v>129</v>
      </c>
      <c r="G50" s="109" t="s">
        <v>130</v>
      </c>
      <c r="H50" s="243">
        <v>480</v>
      </c>
      <c r="I50" s="57"/>
      <c r="J50" s="57"/>
      <c r="K50" s="57"/>
      <c r="L50" s="146"/>
      <c r="M50" s="1116"/>
      <c r="N50" s="1117"/>
      <c r="O50" s="1117"/>
      <c r="P50" s="1118"/>
      <c r="Q50" s="1117"/>
      <c r="R50" s="1117"/>
      <c r="S50" s="143"/>
      <c r="T50" s="1117"/>
      <c r="U50" s="142"/>
      <c r="V50" s="1125">
        <v>480</v>
      </c>
      <c r="W50" s="1126"/>
      <c r="X50" s="1127"/>
      <c r="Y50" s="1121"/>
      <c r="Z50" s="1128">
        <v>480</v>
      </c>
      <c r="AA50" s="1129"/>
      <c r="AB50" s="1129"/>
      <c r="AC50" s="1130"/>
      <c r="AD50" s="1131" t="s">
        <v>131</v>
      </c>
      <c r="AE50" s="1098"/>
      <c r="AF50" s="1098"/>
      <c r="AG50" s="1098"/>
      <c r="AH50" s="1098"/>
      <c r="AI50" s="1098"/>
      <c r="AJ50" s="1098"/>
      <c r="AK50" s="1098"/>
      <c r="AL50" s="1098"/>
      <c r="AM50" s="1098"/>
      <c r="AN50" s="1098"/>
      <c r="AO50" s="1098"/>
      <c r="AP50" s="1098"/>
      <c r="AQ50" s="1098"/>
      <c r="AR50" s="1098"/>
      <c r="AS50" s="1098"/>
      <c r="AT50" s="1098"/>
      <c r="AU50" s="1098"/>
      <c r="AV50" s="1098"/>
      <c r="AW50" s="1098"/>
      <c r="AX50" s="1098"/>
      <c r="AY50" s="1098"/>
      <c r="AZ50" s="1098"/>
      <c r="BA50" s="1098"/>
      <c r="BB50" s="1098"/>
      <c r="BC50" s="1098"/>
      <c r="BD50" s="1098"/>
      <c r="BE50" s="1099"/>
      <c r="BF50" s="1099"/>
      <c r="BG50" s="1099"/>
      <c r="BH50" s="1100"/>
      <c r="BI50" s="1123">
        <v>25944</v>
      </c>
      <c r="BJ50" s="1102">
        <v>40</v>
      </c>
      <c r="BK50" s="1102">
        <v>40</v>
      </c>
      <c r="BL50" s="1102">
        <v>40</v>
      </c>
      <c r="BM50" s="1102">
        <v>40</v>
      </c>
      <c r="BN50" s="1102">
        <v>40</v>
      </c>
      <c r="BO50" s="1102">
        <v>40</v>
      </c>
      <c r="BP50" s="1102">
        <v>40</v>
      </c>
      <c r="BQ50" s="1102">
        <v>40</v>
      </c>
      <c r="BR50" s="1102">
        <v>40</v>
      </c>
      <c r="BS50" s="1102">
        <v>40</v>
      </c>
      <c r="BT50" s="1102">
        <v>40</v>
      </c>
      <c r="BU50" s="1102">
        <v>40</v>
      </c>
      <c r="BV50" s="1170"/>
      <c r="BW50" s="1170"/>
      <c r="BX50" s="1170"/>
      <c r="BY50" s="1170"/>
      <c r="BZ50" s="1170"/>
      <c r="CA50" s="1170"/>
      <c r="CB50" s="1170"/>
      <c r="CC50" s="1170"/>
      <c r="CD50" s="1170"/>
      <c r="CE50" s="1170"/>
      <c r="CF50" s="1170"/>
      <c r="CG50" s="1170"/>
      <c r="CH50" s="1170"/>
      <c r="CI50" s="1102"/>
      <c r="CJ50" s="1102"/>
      <c r="CK50" s="1102"/>
      <c r="CL50" s="1102"/>
      <c r="CM50" s="1102"/>
      <c r="CN50" s="1171"/>
      <c r="CO50" s="1172"/>
      <c r="CP50" s="151"/>
      <c r="CQ50" s="151"/>
      <c r="CR50" s="151"/>
      <c r="CS50" s="151"/>
      <c r="CT50" s="1173"/>
      <c r="CU50" s="1174"/>
      <c r="CV50" s="1170"/>
      <c r="CW50" s="1175"/>
      <c r="CX50" s="57"/>
      <c r="CY50" s="57"/>
      <c r="CZ50" s="57"/>
      <c r="DA50" s="57"/>
      <c r="DB50" s="57"/>
      <c r="DC50" s="57"/>
      <c r="DD50" s="57"/>
      <c r="DE50" s="1084"/>
      <c r="DF50" s="1084"/>
      <c r="DG50" s="1084"/>
      <c r="DH50" s="1084"/>
      <c r="DI50" s="1084"/>
      <c r="DJ50" s="1084"/>
      <c r="DK50" s="1111"/>
      <c r="DL50" s="1111"/>
      <c r="DM50" s="1111"/>
      <c r="DN50" s="57"/>
      <c r="DO50" s="57"/>
    </row>
    <row r="51" s="1008" customFormat="1" ht="41.1" customHeight="1" spans="1:119">
      <c r="A51" s="1140">
        <v>43479</v>
      </c>
      <c r="B51" s="1141" t="s">
        <v>195</v>
      </c>
      <c r="C51" s="1142">
        <v>4800007665</v>
      </c>
      <c r="D51" s="1143" t="s">
        <v>197</v>
      </c>
      <c r="E51" s="1176" t="s">
        <v>197</v>
      </c>
      <c r="F51" s="1145" t="s">
        <v>198</v>
      </c>
      <c r="G51" s="1146" t="s">
        <v>199</v>
      </c>
      <c r="H51" s="1147">
        <v>20</v>
      </c>
      <c r="I51" s="1141"/>
      <c r="J51" s="1141"/>
      <c r="K51" s="1141"/>
      <c r="L51" s="1148"/>
      <c r="M51" s="1149"/>
      <c r="N51" s="1177"/>
      <c r="O51" s="1177"/>
      <c r="P51" s="1178"/>
      <c r="Q51" s="1177"/>
      <c r="R51" s="1177"/>
      <c r="S51" s="1179"/>
      <c r="T51" s="1177"/>
      <c r="U51" s="1180"/>
      <c r="V51" s="1150"/>
      <c r="W51" s="1151"/>
      <c r="X51" s="1152"/>
      <c r="Y51" s="1153"/>
      <c r="Z51" s="1154"/>
      <c r="AA51" s="1155"/>
      <c r="AB51" s="1155"/>
      <c r="AC51" s="1156"/>
      <c r="AD51" s="1157"/>
      <c r="AE51" s="1158"/>
      <c r="AF51" s="1158"/>
      <c r="AG51" s="1158"/>
      <c r="AH51" s="1158"/>
      <c r="AI51" s="1158"/>
      <c r="AJ51" s="1158"/>
      <c r="AK51" s="1158"/>
      <c r="AL51" s="1158"/>
      <c r="AM51" s="1158"/>
      <c r="AN51" s="1158"/>
      <c r="AO51" s="1158"/>
      <c r="AP51" s="1158"/>
      <c r="AQ51" s="1158"/>
      <c r="AR51" s="1158"/>
      <c r="AS51" s="1158"/>
      <c r="AT51" s="1158"/>
      <c r="AU51" s="1158"/>
      <c r="AV51" s="1158"/>
      <c r="AW51" s="1158"/>
      <c r="AX51" s="1158"/>
      <c r="AY51" s="1158"/>
      <c r="AZ51" s="1158"/>
      <c r="BA51" s="1158"/>
      <c r="BB51" s="1158"/>
      <c r="BC51" s="1158"/>
      <c r="BD51" s="1158"/>
      <c r="BE51" s="1181"/>
      <c r="BF51" s="1181"/>
      <c r="BG51" s="1181"/>
      <c r="BH51" s="1182"/>
      <c r="BI51" s="1159">
        <v>26075</v>
      </c>
      <c r="BJ51" s="1160"/>
      <c r="BK51" s="1160"/>
      <c r="BL51" s="1160"/>
      <c r="BM51" s="1160"/>
      <c r="BN51" s="1160"/>
      <c r="BO51" s="1160"/>
      <c r="BP51" s="1160"/>
      <c r="BQ51" s="1160"/>
      <c r="BR51" s="1160"/>
      <c r="BS51" s="1160"/>
      <c r="BT51" s="1160"/>
      <c r="BU51" s="1160"/>
      <c r="BV51" s="1161"/>
      <c r="BW51" s="1161"/>
      <c r="BX51" s="1161"/>
      <c r="BY51" s="1161"/>
      <c r="BZ51" s="1161"/>
      <c r="CA51" s="1161"/>
      <c r="CB51" s="1161"/>
      <c r="CC51" s="1161"/>
      <c r="CD51" s="1161"/>
      <c r="CE51" s="1161"/>
      <c r="CF51" s="1161"/>
      <c r="CG51" s="1161"/>
      <c r="CH51" s="1161"/>
      <c r="CI51" s="1160"/>
      <c r="CJ51" s="1160"/>
      <c r="CK51" s="1160"/>
      <c r="CL51" s="1160"/>
      <c r="CM51" s="1160"/>
      <c r="CN51" s="1162"/>
      <c r="CO51" s="1163"/>
      <c r="CP51" s="1164"/>
      <c r="CQ51" s="1164"/>
      <c r="CR51" s="1164"/>
      <c r="CS51" s="1164"/>
      <c r="CT51" s="1165"/>
      <c r="CU51" s="1166"/>
      <c r="CV51" s="1161"/>
      <c r="CW51" s="1167"/>
      <c r="CX51" s="1141"/>
      <c r="CY51" s="1141"/>
      <c r="CZ51" s="1141"/>
      <c r="DA51" s="1141"/>
      <c r="DB51" s="1141"/>
      <c r="DC51" s="1141"/>
      <c r="DD51" s="1141"/>
      <c r="DE51" s="1168"/>
      <c r="DF51" s="1168"/>
      <c r="DG51" s="1168"/>
      <c r="DH51" s="1168"/>
      <c r="DI51" s="1168"/>
      <c r="DJ51" s="1168"/>
      <c r="DK51" s="1169"/>
      <c r="DL51" s="1169"/>
      <c r="DM51" s="1169"/>
      <c r="DN51" s="1141"/>
      <c r="DO51" s="1141"/>
    </row>
    <row r="52" s="1008" customFormat="1" ht="41.1" customHeight="1" spans="1:119">
      <c r="A52" s="1140">
        <v>43488</v>
      </c>
      <c r="B52" s="1141" t="s">
        <v>195</v>
      </c>
      <c r="C52" s="1142">
        <v>4500007847</v>
      </c>
      <c r="D52" s="1143" t="s">
        <v>197</v>
      </c>
      <c r="E52" s="1176" t="s">
        <v>197</v>
      </c>
      <c r="F52" s="1145" t="s">
        <v>198</v>
      </c>
      <c r="G52" s="1146" t="s">
        <v>199</v>
      </c>
      <c r="H52" s="1147">
        <v>30</v>
      </c>
      <c r="I52" s="1141"/>
      <c r="J52" s="1141"/>
      <c r="K52" s="1141"/>
      <c r="L52" s="1148"/>
      <c r="M52" s="1149"/>
      <c r="N52" s="1177"/>
      <c r="O52" s="1177"/>
      <c r="P52" s="1178"/>
      <c r="Q52" s="1177"/>
      <c r="R52" s="1177"/>
      <c r="S52" s="1179"/>
      <c r="T52" s="1177"/>
      <c r="U52" s="1180"/>
      <c r="V52" s="1150"/>
      <c r="W52" s="1151"/>
      <c r="X52" s="1152"/>
      <c r="Y52" s="1153"/>
      <c r="Z52" s="1154"/>
      <c r="AA52" s="1155"/>
      <c r="AB52" s="1155"/>
      <c r="AC52" s="1156"/>
      <c r="AD52" s="1157"/>
      <c r="AE52" s="1158"/>
      <c r="AF52" s="1158"/>
      <c r="AG52" s="1158"/>
      <c r="AH52" s="1158"/>
      <c r="AI52" s="1158"/>
      <c r="AJ52" s="1158"/>
      <c r="AK52" s="1158"/>
      <c r="AL52" s="1158"/>
      <c r="AM52" s="1158"/>
      <c r="AN52" s="1158"/>
      <c r="AO52" s="1158"/>
      <c r="AP52" s="1158"/>
      <c r="AQ52" s="1158"/>
      <c r="AR52" s="1158"/>
      <c r="AS52" s="1158"/>
      <c r="AT52" s="1158"/>
      <c r="AU52" s="1158"/>
      <c r="AV52" s="1158"/>
      <c r="AW52" s="1158"/>
      <c r="AX52" s="1158"/>
      <c r="AY52" s="1158"/>
      <c r="AZ52" s="1158"/>
      <c r="BA52" s="1158"/>
      <c r="BB52" s="1158"/>
      <c r="BC52" s="1158"/>
      <c r="BD52" s="1158"/>
      <c r="BE52" s="1181"/>
      <c r="BF52" s="1181"/>
      <c r="BG52" s="1181"/>
      <c r="BH52" s="1182"/>
      <c r="BI52" s="1159">
        <v>26074</v>
      </c>
      <c r="BJ52" s="1160"/>
      <c r="BK52" s="1160"/>
      <c r="BL52" s="1160"/>
      <c r="BM52" s="1160"/>
      <c r="BN52" s="1160"/>
      <c r="BO52" s="1160"/>
      <c r="BP52" s="1160"/>
      <c r="BQ52" s="1160"/>
      <c r="BR52" s="1160"/>
      <c r="BS52" s="1160"/>
      <c r="BT52" s="1160"/>
      <c r="BU52" s="1160"/>
      <c r="BV52" s="1161"/>
      <c r="BW52" s="1161"/>
      <c r="BX52" s="1161"/>
      <c r="BY52" s="1161"/>
      <c r="BZ52" s="1161"/>
      <c r="CA52" s="1161"/>
      <c r="CB52" s="1161"/>
      <c r="CC52" s="1161"/>
      <c r="CD52" s="1161"/>
      <c r="CE52" s="1161"/>
      <c r="CF52" s="1161"/>
      <c r="CG52" s="1161"/>
      <c r="CH52" s="1161"/>
      <c r="CI52" s="1160"/>
      <c r="CJ52" s="1160"/>
      <c r="CK52" s="1160"/>
      <c r="CL52" s="1160"/>
      <c r="CM52" s="1160"/>
      <c r="CN52" s="1162"/>
      <c r="CO52" s="1163"/>
      <c r="CP52" s="1164"/>
      <c r="CQ52" s="1164"/>
      <c r="CR52" s="1164"/>
      <c r="CS52" s="1164"/>
      <c r="CT52" s="1165"/>
      <c r="CU52" s="1166"/>
      <c r="CV52" s="1161"/>
      <c r="CW52" s="1167"/>
      <c r="CX52" s="1141"/>
      <c r="CY52" s="1141"/>
      <c r="CZ52" s="1141"/>
      <c r="DA52" s="1141"/>
      <c r="DB52" s="1141"/>
      <c r="DC52" s="1141"/>
      <c r="DD52" s="1141"/>
      <c r="DE52" s="1168"/>
      <c r="DF52" s="1168"/>
      <c r="DG52" s="1168"/>
      <c r="DH52" s="1168"/>
      <c r="DI52" s="1168"/>
      <c r="DJ52" s="1168"/>
      <c r="DK52" s="1169"/>
      <c r="DL52" s="1169"/>
      <c r="DM52" s="1169"/>
      <c r="DN52" s="1141"/>
      <c r="DO52" s="1141"/>
    </row>
    <row r="53" ht="41.1" customHeight="1" spans="1:119">
      <c r="A53" s="1112">
        <v>43510</v>
      </c>
      <c r="B53" s="57" t="s">
        <v>144</v>
      </c>
      <c r="C53" s="1132" t="s">
        <v>141</v>
      </c>
      <c r="D53" s="138"/>
      <c r="E53" s="136" t="s">
        <v>205</v>
      </c>
      <c r="F53" s="1115" t="s">
        <v>129</v>
      </c>
      <c r="G53" s="109" t="s">
        <v>130</v>
      </c>
      <c r="H53" s="243">
        <v>48</v>
      </c>
      <c r="I53" s="57"/>
      <c r="J53" s="57"/>
      <c r="K53" s="57"/>
      <c r="L53" s="146"/>
      <c r="M53" s="1116"/>
      <c r="N53" s="1177"/>
      <c r="O53" s="1177"/>
      <c r="P53" s="1178"/>
      <c r="Q53" s="1177"/>
      <c r="R53" s="1177"/>
      <c r="S53" s="1179"/>
      <c r="T53" s="1177"/>
      <c r="U53" s="1180"/>
      <c r="V53" s="1125">
        <f>H53</f>
        <v>48</v>
      </c>
      <c r="W53" s="1126"/>
      <c r="X53" s="1127"/>
      <c r="Y53" s="1121"/>
      <c r="Z53" s="1128">
        <f>H53</f>
        <v>48</v>
      </c>
      <c r="AA53" s="1129"/>
      <c r="AB53" s="1129"/>
      <c r="AC53" s="1130"/>
      <c r="AD53" s="1131" t="s">
        <v>131</v>
      </c>
      <c r="AE53" s="1098"/>
      <c r="AF53" s="1098"/>
      <c r="AG53" s="1098"/>
      <c r="AH53" s="1098"/>
      <c r="AI53" s="1098"/>
      <c r="AJ53" s="1098"/>
      <c r="AK53" s="1098"/>
      <c r="AL53" s="1098"/>
      <c r="AM53" s="1098"/>
      <c r="AN53" s="1098"/>
      <c r="AO53" s="1098"/>
      <c r="AP53" s="1098"/>
      <c r="AQ53" s="1098"/>
      <c r="AR53" s="1098"/>
      <c r="AS53" s="1098"/>
      <c r="AT53" s="1098"/>
      <c r="AU53" s="1098"/>
      <c r="AV53" s="1098"/>
      <c r="AW53" s="1098"/>
      <c r="AX53" s="1098"/>
      <c r="AY53" s="1098"/>
      <c r="AZ53" s="1098"/>
      <c r="BA53" s="1098"/>
      <c r="BB53" s="1098"/>
      <c r="BC53" s="1098"/>
      <c r="BD53" s="1098"/>
      <c r="BE53" s="1181"/>
      <c r="BF53" s="1181"/>
      <c r="BG53" s="1181"/>
      <c r="BH53" s="1182"/>
      <c r="BI53" s="1123"/>
      <c r="BJ53" s="1102">
        <v>4</v>
      </c>
      <c r="BK53" s="1102">
        <v>4</v>
      </c>
      <c r="BL53" s="1102">
        <v>4</v>
      </c>
      <c r="BM53" s="1102">
        <v>4</v>
      </c>
      <c r="BN53" s="1102">
        <v>4</v>
      </c>
      <c r="BO53" s="1102">
        <v>4</v>
      </c>
      <c r="BP53" s="1102">
        <v>4</v>
      </c>
      <c r="BQ53" s="1102">
        <v>4</v>
      </c>
      <c r="BR53" s="1102">
        <v>4</v>
      </c>
      <c r="BS53" s="1102">
        <v>4</v>
      </c>
      <c r="BT53" s="1102">
        <v>4</v>
      </c>
      <c r="BU53" s="1102">
        <v>4</v>
      </c>
      <c r="BV53" s="1170"/>
      <c r="BW53" s="1170"/>
      <c r="BX53" s="1170"/>
      <c r="BY53" s="1170"/>
      <c r="BZ53" s="1170"/>
      <c r="CA53" s="1170"/>
      <c r="CB53" s="1170"/>
      <c r="CC53" s="1170"/>
      <c r="CD53" s="1170"/>
      <c r="CE53" s="1170"/>
      <c r="CF53" s="1170"/>
      <c r="CG53" s="1170"/>
      <c r="CH53" s="1170"/>
      <c r="CI53" s="1102"/>
      <c r="CJ53" s="1102"/>
      <c r="CK53" s="1102"/>
      <c r="CL53" s="1102"/>
      <c r="CM53" s="1102"/>
      <c r="CN53" s="1171"/>
      <c r="CO53" s="1172"/>
      <c r="CP53" s="151"/>
      <c r="CQ53" s="151"/>
      <c r="CR53" s="151"/>
      <c r="CS53" s="151"/>
      <c r="CT53" s="1173"/>
      <c r="CU53" s="1174"/>
      <c r="CV53" s="1170"/>
      <c r="CW53" s="1175"/>
      <c r="CX53" s="57"/>
      <c r="CY53" s="57"/>
      <c r="CZ53" s="57"/>
      <c r="DA53" s="57"/>
      <c r="DB53" s="57"/>
      <c r="DC53" s="57"/>
      <c r="DD53" s="57"/>
      <c r="DE53" s="1084"/>
      <c r="DF53" s="1084"/>
      <c r="DG53" s="1084"/>
      <c r="DH53" s="1084"/>
      <c r="DI53" s="1084"/>
      <c r="DJ53" s="1084"/>
      <c r="DK53" s="1111"/>
      <c r="DL53" s="1111"/>
      <c r="DM53" s="1111"/>
      <c r="DN53" s="57"/>
      <c r="DO53" s="57"/>
    </row>
    <row r="54" ht="41.1" customHeight="1" spans="1:119">
      <c r="A54" s="1112">
        <v>43514</v>
      </c>
      <c r="B54" s="57" t="s">
        <v>206</v>
      </c>
      <c r="C54" s="1132">
        <v>4500016381</v>
      </c>
      <c r="D54" s="138"/>
      <c r="E54" s="136" t="s">
        <v>172</v>
      </c>
      <c r="F54" s="1115" t="s">
        <v>129</v>
      </c>
      <c r="G54" s="109" t="s">
        <v>130</v>
      </c>
      <c r="H54" s="243">
        <v>12</v>
      </c>
      <c r="I54" s="57"/>
      <c r="J54" s="57"/>
      <c r="K54" s="57"/>
      <c r="L54" s="146"/>
      <c r="M54" s="1116"/>
      <c r="N54" s="1177"/>
      <c r="O54" s="1177"/>
      <c r="P54" s="1178"/>
      <c r="Q54" s="1177"/>
      <c r="R54" s="1177"/>
      <c r="S54" s="1179"/>
      <c r="T54" s="1177"/>
      <c r="U54" s="1180"/>
      <c r="V54" s="1125">
        <v>12</v>
      </c>
      <c r="W54" s="1126"/>
      <c r="X54" s="1127"/>
      <c r="Y54" s="1121"/>
      <c r="Z54" s="1128">
        <v>12</v>
      </c>
      <c r="AA54" s="1129"/>
      <c r="AB54" s="1129"/>
      <c r="AC54" s="1130"/>
      <c r="AD54" s="1131" t="s">
        <v>131</v>
      </c>
      <c r="AE54" s="1098"/>
      <c r="AF54" s="1098"/>
      <c r="AG54" s="1098"/>
      <c r="AH54" s="1098"/>
      <c r="AI54" s="1098"/>
      <c r="AJ54" s="1098"/>
      <c r="AK54" s="1098"/>
      <c r="AL54" s="1098"/>
      <c r="AM54" s="1098"/>
      <c r="AN54" s="1098"/>
      <c r="AO54" s="1098"/>
      <c r="AP54" s="1098"/>
      <c r="AQ54" s="1098"/>
      <c r="AR54" s="1098"/>
      <c r="AS54" s="1098"/>
      <c r="AT54" s="1098"/>
      <c r="AU54" s="1098"/>
      <c r="AV54" s="1098"/>
      <c r="AW54" s="1098"/>
      <c r="AX54" s="1098"/>
      <c r="AY54" s="1098"/>
      <c r="AZ54" s="1098"/>
      <c r="BA54" s="1098"/>
      <c r="BB54" s="1098"/>
      <c r="BC54" s="1098"/>
      <c r="BD54" s="1098"/>
      <c r="BE54" s="1181"/>
      <c r="BF54" s="1181"/>
      <c r="BG54" s="1181"/>
      <c r="BH54" s="1182"/>
      <c r="BI54" s="1123"/>
      <c r="BJ54" s="1102">
        <v>1</v>
      </c>
      <c r="BK54" s="1102">
        <v>1</v>
      </c>
      <c r="BL54" s="1102">
        <v>1</v>
      </c>
      <c r="BM54" s="1102">
        <v>1</v>
      </c>
      <c r="BN54" s="1102">
        <v>1</v>
      </c>
      <c r="BO54" s="1102">
        <v>1</v>
      </c>
      <c r="BP54" s="1102">
        <v>1</v>
      </c>
      <c r="BQ54" s="1102">
        <v>1</v>
      </c>
      <c r="BR54" s="1102">
        <v>1</v>
      </c>
      <c r="BS54" s="1102">
        <v>1</v>
      </c>
      <c r="BT54" s="1102">
        <v>1</v>
      </c>
      <c r="BU54" s="1102">
        <v>1</v>
      </c>
      <c r="BV54" s="1170"/>
      <c r="BW54" s="1170"/>
      <c r="BX54" s="1170"/>
      <c r="BY54" s="1170"/>
      <c r="BZ54" s="1170"/>
      <c r="CA54" s="1170"/>
      <c r="CB54" s="1170"/>
      <c r="CC54" s="1170"/>
      <c r="CD54" s="1170"/>
      <c r="CE54" s="1170"/>
      <c r="CF54" s="1170"/>
      <c r="CG54" s="1170"/>
      <c r="CH54" s="1170"/>
      <c r="CI54" s="1102"/>
      <c r="CJ54" s="1102"/>
      <c r="CK54" s="1102"/>
      <c r="CL54" s="1102"/>
      <c r="CM54" s="1102"/>
      <c r="CN54" s="1171"/>
      <c r="CO54" s="1172"/>
      <c r="CP54" s="151"/>
      <c r="CQ54" s="151"/>
      <c r="CR54" s="151"/>
      <c r="CS54" s="151"/>
      <c r="CT54" s="1173"/>
      <c r="CU54" s="1174"/>
      <c r="CV54" s="1170"/>
      <c r="CW54" s="1175"/>
      <c r="CX54" s="57"/>
      <c r="CY54" s="57"/>
      <c r="CZ54" s="57"/>
      <c r="DA54" s="57"/>
      <c r="DB54" s="57"/>
      <c r="DC54" s="57"/>
      <c r="DD54" s="57"/>
      <c r="DE54" s="1084"/>
      <c r="DF54" s="1084"/>
      <c r="DG54" s="1084"/>
      <c r="DH54" s="1084"/>
      <c r="DI54" s="1084"/>
      <c r="DJ54" s="1084"/>
      <c r="DK54" s="1111"/>
      <c r="DL54" s="1111"/>
      <c r="DM54" s="1111"/>
      <c r="DN54" s="57"/>
      <c r="DO54" s="57"/>
    </row>
    <row r="55" ht="41.1" customHeight="1" spans="1:119">
      <c r="A55" s="1112">
        <v>43518</v>
      </c>
      <c r="B55" s="57" t="s">
        <v>207</v>
      </c>
      <c r="C55" s="1132">
        <v>4500016832</v>
      </c>
      <c r="D55" s="138" t="s">
        <v>208</v>
      </c>
      <c r="E55" s="136" t="s">
        <v>209</v>
      </c>
      <c r="F55" s="1115" t="s">
        <v>129</v>
      </c>
      <c r="G55" s="109" t="s">
        <v>130</v>
      </c>
      <c r="H55" s="243">
        <v>15</v>
      </c>
      <c r="I55" s="57"/>
      <c r="J55" s="57"/>
      <c r="K55" s="57"/>
      <c r="L55" s="146"/>
      <c r="M55" s="1116"/>
      <c r="N55" s="1177"/>
      <c r="O55" s="1177"/>
      <c r="P55" s="1178"/>
      <c r="Q55" s="1177"/>
      <c r="R55" s="1177"/>
      <c r="S55" s="1179"/>
      <c r="T55" s="1177"/>
      <c r="U55" s="1180"/>
      <c r="V55" s="1125">
        <v>15</v>
      </c>
      <c r="W55" s="1126"/>
      <c r="X55" s="1127"/>
      <c r="Y55" s="1121"/>
      <c r="Z55" s="1128">
        <v>15</v>
      </c>
      <c r="AA55" s="1129"/>
      <c r="AB55" s="1129"/>
      <c r="AC55" s="1130"/>
      <c r="AD55" s="1131" t="s">
        <v>131</v>
      </c>
      <c r="AE55" s="1098"/>
      <c r="AF55" s="1098"/>
      <c r="AG55" s="1098"/>
      <c r="AH55" s="1098"/>
      <c r="AI55" s="1098"/>
      <c r="AJ55" s="1098"/>
      <c r="AK55" s="1098"/>
      <c r="AL55" s="1098"/>
      <c r="AM55" s="1098"/>
      <c r="AN55" s="1098"/>
      <c r="AO55" s="1098"/>
      <c r="AP55" s="1098"/>
      <c r="AQ55" s="1098"/>
      <c r="AR55" s="1098"/>
      <c r="AS55" s="1098"/>
      <c r="AT55" s="1098"/>
      <c r="AU55" s="1098"/>
      <c r="AV55" s="1098"/>
      <c r="AW55" s="1098"/>
      <c r="AX55" s="1098"/>
      <c r="AY55" s="1098"/>
      <c r="AZ55" s="1098"/>
      <c r="BA55" s="1098"/>
      <c r="BB55" s="1098"/>
      <c r="BC55" s="1098"/>
      <c r="BD55" s="1098"/>
      <c r="BE55" s="1181"/>
      <c r="BF55" s="1181"/>
      <c r="BG55" s="1181"/>
      <c r="BH55" s="1182"/>
      <c r="BI55" s="1123"/>
      <c r="BJ55" s="1102">
        <v>1</v>
      </c>
      <c r="BK55" s="1102">
        <v>1</v>
      </c>
      <c r="BL55" s="1102">
        <v>1</v>
      </c>
      <c r="BM55" s="1102">
        <v>1</v>
      </c>
      <c r="BN55" s="1102">
        <v>1</v>
      </c>
      <c r="BO55" s="1102">
        <v>1</v>
      </c>
      <c r="BP55" s="1102">
        <v>1</v>
      </c>
      <c r="BQ55" s="1102">
        <v>1</v>
      </c>
      <c r="BR55" s="1102">
        <v>4</v>
      </c>
      <c r="BS55" s="1102">
        <v>1</v>
      </c>
      <c r="BT55" s="1102">
        <v>1</v>
      </c>
      <c r="BU55" s="1102">
        <v>1</v>
      </c>
      <c r="BV55" s="1170"/>
      <c r="BW55" s="1170"/>
      <c r="BX55" s="1170"/>
      <c r="BY55" s="1170"/>
      <c r="BZ55" s="1170"/>
      <c r="CA55" s="1170"/>
      <c r="CB55" s="1170"/>
      <c r="CC55" s="1170"/>
      <c r="CD55" s="1170"/>
      <c r="CE55" s="1170"/>
      <c r="CF55" s="1170"/>
      <c r="CG55" s="1170"/>
      <c r="CH55" s="1170"/>
      <c r="CI55" s="1102"/>
      <c r="CJ55" s="1102"/>
      <c r="CK55" s="1102"/>
      <c r="CL55" s="1102"/>
      <c r="CM55" s="1102"/>
      <c r="CN55" s="1171"/>
      <c r="CO55" s="1172"/>
      <c r="CP55" s="151"/>
      <c r="CQ55" s="151"/>
      <c r="CR55" s="151"/>
      <c r="CS55" s="151"/>
      <c r="CT55" s="1173"/>
      <c r="CU55" s="1174"/>
      <c r="CV55" s="1170"/>
      <c r="CW55" s="1175"/>
      <c r="CX55" s="57"/>
      <c r="CY55" s="57"/>
      <c r="CZ55" s="57"/>
      <c r="DA55" s="57"/>
      <c r="DB55" s="57"/>
      <c r="DC55" s="57"/>
      <c r="DD55" s="57"/>
      <c r="DE55" s="1084"/>
      <c r="DF55" s="1084"/>
      <c r="DG55" s="1084"/>
      <c r="DH55" s="1084"/>
      <c r="DI55" s="1084"/>
      <c r="DJ55" s="1084"/>
      <c r="DK55" s="1111"/>
      <c r="DL55" s="1111"/>
      <c r="DM55" s="1111"/>
      <c r="DN55" s="57"/>
      <c r="DO55" s="57"/>
    </row>
    <row r="56" ht="41.1" customHeight="1" spans="1:119">
      <c r="A56" s="1112">
        <v>43522</v>
      </c>
      <c r="B56" s="57" t="s">
        <v>210</v>
      </c>
      <c r="C56" s="1132">
        <v>4500017093</v>
      </c>
      <c r="D56" s="138" t="s">
        <v>211</v>
      </c>
      <c r="E56" s="136" t="s">
        <v>212</v>
      </c>
      <c r="F56" s="1115" t="s">
        <v>213</v>
      </c>
      <c r="G56" s="109" t="s">
        <v>130</v>
      </c>
      <c r="H56" s="243">
        <v>24</v>
      </c>
      <c r="I56" s="57"/>
      <c r="J56" s="57"/>
      <c r="K56" s="57"/>
      <c r="L56" s="146"/>
      <c r="M56" s="1116"/>
      <c r="N56" s="1177"/>
      <c r="O56" s="1177"/>
      <c r="P56" s="1178"/>
      <c r="Q56" s="1177"/>
      <c r="R56" s="1177"/>
      <c r="S56" s="1179"/>
      <c r="T56" s="1177"/>
      <c r="U56" s="1180"/>
      <c r="V56" s="1125">
        <v>24</v>
      </c>
      <c r="W56" s="1126"/>
      <c r="X56" s="1127"/>
      <c r="Y56" s="1121"/>
      <c r="Z56" s="1128">
        <v>24</v>
      </c>
      <c r="AA56" s="1129"/>
      <c r="AB56" s="1129"/>
      <c r="AC56" s="1130"/>
      <c r="AD56" s="1131" t="s">
        <v>131</v>
      </c>
      <c r="AE56" s="1098"/>
      <c r="AF56" s="1098"/>
      <c r="AG56" s="1098"/>
      <c r="AH56" s="1098"/>
      <c r="AI56" s="1098"/>
      <c r="AJ56" s="1098"/>
      <c r="AK56" s="1098"/>
      <c r="AL56" s="1098"/>
      <c r="AM56" s="1098"/>
      <c r="AN56" s="1098"/>
      <c r="AO56" s="1098"/>
      <c r="AP56" s="1098"/>
      <c r="AQ56" s="1098"/>
      <c r="AR56" s="1098"/>
      <c r="AS56" s="1098"/>
      <c r="AT56" s="1098"/>
      <c r="AU56" s="1098"/>
      <c r="AV56" s="1098"/>
      <c r="AW56" s="1098"/>
      <c r="AX56" s="1098"/>
      <c r="AY56" s="1098"/>
      <c r="AZ56" s="1098"/>
      <c r="BA56" s="1098"/>
      <c r="BB56" s="1098"/>
      <c r="BC56" s="1098"/>
      <c r="BD56" s="1098"/>
      <c r="BE56" s="1181"/>
      <c r="BF56" s="1181"/>
      <c r="BG56" s="1181"/>
      <c r="BH56" s="1182"/>
      <c r="BI56" s="1123"/>
      <c r="BJ56" s="1102">
        <v>2</v>
      </c>
      <c r="BK56" s="1102">
        <v>2</v>
      </c>
      <c r="BL56" s="1102">
        <v>2</v>
      </c>
      <c r="BM56" s="1102">
        <v>2</v>
      </c>
      <c r="BN56" s="1102">
        <v>2</v>
      </c>
      <c r="BO56" s="1102">
        <v>2</v>
      </c>
      <c r="BP56" s="1102">
        <v>2</v>
      </c>
      <c r="BQ56" s="1102">
        <v>2</v>
      </c>
      <c r="BR56" s="1102">
        <v>2</v>
      </c>
      <c r="BS56" s="1102">
        <v>2</v>
      </c>
      <c r="BT56" s="1102">
        <v>2</v>
      </c>
      <c r="BU56" s="1102">
        <v>2</v>
      </c>
      <c r="BV56" s="1170"/>
      <c r="BW56" s="1170"/>
      <c r="BX56" s="1170"/>
      <c r="BY56" s="1170"/>
      <c r="BZ56" s="1170"/>
      <c r="CA56" s="1170"/>
      <c r="CB56" s="1170"/>
      <c r="CC56" s="1170"/>
      <c r="CD56" s="1170"/>
      <c r="CE56" s="1170"/>
      <c r="CF56" s="1170"/>
      <c r="CG56" s="1170"/>
      <c r="CH56" s="1170"/>
      <c r="CI56" s="1102"/>
      <c r="CJ56" s="1102"/>
      <c r="CK56" s="1102"/>
      <c r="CL56" s="1102"/>
      <c r="CM56" s="1102"/>
      <c r="CN56" s="1171"/>
      <c r="CO56" s="1172"/>
      <c r="CP56" s="151"/>
      <c r="CQ56" s="151"/>
      <c r="CR56" s="151"/>
      <c r="CS56" s="151"/>
      <c r="CT56" s="1173"/>
      <c r="CU56" s="1174"/>
      <c r="CV56" s="1170"/>
      <c r="CW56" s="1175"/>
      <c r="CX56" s="57"/>
      <c r="CY56" s="57"/>
      <c r="CZ56" s="57"/>
      <c r="DA56" s="57"/>
      <c r="DB56" s="57"/>
      <c r="DC56" s="57"/>
      <c r="DD56" s="57"/>
      <c r="DE56" s="1084"/>
      <c r="DF56" s="1084"/>
      <c r="DG56" s="1084"/>
      <c r="DH56" s="1084"/>
      <c r="DI56" s="1084"/>
      <c r="DJ56" s="1084"/>
      <c r="DK56" s="1111"/>
      <c r="DL56" s="1111"/>
      <c r="DM56" s="1111"/>
      <c r="DN56" s="57"/>
      <c r="DO56" s="57"/>
    </row>
    <row r="57" ht="41.1" customHeight="1" spans="1:119">
      <c r="A57" s="1112">
        <v>43522</v>
      </c>
      <c r="B57" s="57" t="s">
        <v>191</v>
      </c>
      <c r="C57" s="1132">
        <v>4500016464</v>
      </c>
      <c r="D57" s="138"/>
      <c r="E57" s="136" t="s">
        <v>214</v>
      </c>
      <c r="F57" s="1115" t="s">
        <v>129</v>
      </c>
      <c r="G57" s="109" t="s">
        <v>130</v>
      </c>
      <c r="H57" s="243">
        <v>12</v>
      </c>
      <c r="I57" s="57"/>
      <c r="J57" s="57"/>
      <c r="K57" s="57"/>
      <c r="L57" s="146"/>
      <c r="M57" s="1116"/>
      <c r="N57" s="1177"/>
      <c r="O57" s="1177"/>
      <c r="P57" s="1178"/>
      <c r="Q57" s="1177"/>
      <c r="R57" s="1177"/>
      <c r="S57" s="1179"/>
      <c r="T57" s="1177"/>
      <c r="U57" s="1180"/>
      <c r="V57" s="1125"/>
      <c r="W57" s="1126"/>
      <c r="X57" s="1127">
        <v>12</v>
      </c>
      <c r="Y57" s="1121"/>
      <c r="Z57" s="1128">
        <v>12</v>
      </c>
      <c r="AA57" s="1129"/>
      <c r="AB57" s="1129"/>
      <c r="AC57" s="1130"/>
      <c r="AD57" s="1131" t="s">
        <v>194</v>
      </c>
      <c r="AE57" s="1098"/>
      <c r="AF57" s="1098"/>
      <c r="AG57" s="1098"/>
      <c r="AH57" s="1098"/>
      <c r="AI57" s="1098"/>
      <c r="AJ57" s="1098"/>
      <c r="AK57" s="1098"/>
      <c r="AL57" s="1098"/>
      <c r="AM57" s="1098"/>
      <c r="AN57" s="1098"/>
      <c r="AO57" s="1098"/>
      <c r="AP57" s="1098"/>
      <c r="AQ57" s="1098"/>
      <c r="AR57" s="1098"/>
      <c r="AS57" s="1098"/>
      <c r="AT57" s="1098"/>
      <c r="AU57" s="1098"/>
      <c r="AV57" s="1098"/>
      <c r="AW57" s="1098"/>
      <c r="AX57" s="1098"/>
      <c r="AY57" s="1098"/>
      <c r="AZ57" s="1098"/>
      <c r="BA57" s="1098"/>
      <c r="BB57" s="1098"/>
      <c r="BC57" s="1098"/>
      <c r="BD57" s="1098"/>
      <c r="BE57" s="1181"/>
      <c r="BF57" s="1181"/>
      <c r="BG57" s="1181"/>
      <c r="BH57" s="1182"/>
      <c r="BI57" s="1123"/>
      <c r="BJ57" s="1102">
        <v>1</v>
      </c>
      <c r="BK57" s="1102">
        <v>1</v>
      </c>
      <c r="BL57" s="1102">
        <v>1</v>
      </c>
      <c r="BM57" s="1102">
        <v>1</v>
      </c>
      <c r="BN57" s="1102">
        <v>1</v>
      </c>
      <c r="BO57" s="1102">
        <v>1</v>
      </c>
      <c r="BP57" s="1102">
        <v>1</v>
      </c>
      <c r="BQ57" s="1102">
        <v>1</v>
      </c>
      <c r="BR57" s="1102">
        <v>1</v>
      </c>
      <c r="BS57" s="1102">
        <v>1</v>
      </c>
      <c r="BT57" s="1102">
        <v>1</v>
      </c>
      <c r="BU57" s="1102">
        <v>1</v>
      </c>
      <c r="BV57" s="1170"/>
      <c r="BW57" s="1170"/>
      <c r="BX57" s="1170"/>
      <c r="BY57" s="1170"/>
      <c r="BZ57" s="1170"/>
      <c r="CA57" s="1170"/>
      <c r="CB57" s="1170"/>
      <c r="CC57" s="1170"/>
      <c r="CD57" s="1170"/>
      <c r="CE57" s="1170"/>
      <c r="CF57" s="1170"/>
      <c r="CG57" s="1170"/>
      <c r="CH57" s="1170"/>
      <c r="CI57" s="1102"/>
      <c r="CJ57" s="1102"/>
      <c r="CK57" s="1102"/>
      <c r="CL57" s="1102"/>
      <c r="CM57" s="1102"/>
      <c r="CN57" s="1171"/>
      <c r="CO57" s="1172"/>
      <c r="CP57" s="151"/>
      <c r="CQ57" s="151"/>
      <c r="CR57" s="151"/>
      <c r="CS57" s="151"/>
      <c r="CT57" s="1173"/>
      <c r="CU57" s="1174"/>
      <c r="CV57" s="1170"/>
      <c r="CW57" s="1175"/>
      <c r="CX57" s="57"/>
      <c r="CY57" s="57"/>
      <c r="CZ57" s="57"/>
      <c r="DA57" s="57"/>
      <c r="DB57" s="57"/>
      <c r="DC57" s="57"/>
      <c r="DD57" s="57"/>
      <c r="DE57" s="1084"/>
      <c r="DF57" s="1084"/>
      <c r="DG57" s="1084"/>
      <c r="DH57" s="1084"/>
      <c r="DI57" s="1084"/>
      <c r="DJ57" s="1084"/>
      <c r="DK57" s="1111"/>
      <c r="DL57" s="1111"/>
      <c r="DM57" s="1111"/>
      <c r="DN57" s="57"/>
      <c r="DO57" s="57"/>
    </row>
    <row r="58" ht="41.1" customHeight="1" spans="1:119">
      <c r="A58" s="1112">
        <v>43529</v>
      </c>
      <c r="B58" s="57" t="s">
        <v>144</v>
      </c>
      <c r="C58" s="1132">
        <v>4500016256</v>
      </c>
      <c r="D58" s="138" t="s">
        <v>215</v>
      </c>
      <c r="E58" s="136" t="s">
        <v>216</v>
      </c>
      <c r="F58" s="1115" t="s">
        <v>129</v>
      </c>
      <c r="G58" s="109" t="s">
        <v>130</v>
      </c>
      <c r="H58" s="243">
        <v>24</v>
      </c>
      <c r="I58" s="57"/>
      <c r="J58" s="57"/>
      <c r="K58" s="57"/>
      <c r="L58" s="146"/>
      <c r="M58" s="1116"/>
      <c r="N58" s="1177"/>
      <c r="O58" s="1177"/>
      <c r="P58" s="1178"/>
      <c r="Q58" s="1177"/>
      <c r="R58" s="1177"/>
      <c r="S58" s="1179"/>
      <c r="T58" s="1177"/>
      <c r="U58" s="1180"/>
      <c r="V58" s="1125">
        <v>24</v>
      </c>
      <c r="W58" s="1126"/>
      <c r="X58" s="1127"/>
      <c r="Y58" s="1121"/>
      <c r="Z58" s="1128">
        <v>24</v>
      </c>
      <c r="AA58" s="1129"/>
      <c r="AB58" s="1129"/>
      <c r="AC58" s="1130"/>
      <c r="AD58" s="1131" t="s">
        <v>131</v>
      </c>
      <c r="AE58" s="1098"/>
      <c r="AF58" s="1098"/>
      <c r="AG58" s="1098"/>
      <c r="AH58" s="1098"/>
      <c r="AI58" s="1098"/>
      <c r="AJ58" s="1098"/>
      <c r="AK58" s="1098"/>
      <c r="AL58" s="1098"/>
      <c r="AM58" s="1098"/>
      <c r="AN58" s="1098"/>
      <c r="AO58" s="1098"/>
      <c r="AP58" s="1098"/>
      <c r="AQ58" s="1098"/>
      <c r="AR58" s="1098"/>
      <c r="AS58" s="1098"/>
      <c r="AT58" s="1098"/>
      <c r="AU58" s="1098"/>
      <c r="AV58" s="1098"/>
      <c r="AW58" s="1098"/>
      <c r="AX58" s="1098"/>
      <c r="AY58" s="1098"/>
      <c r="AZ58" s="1098"/>
      <c r="BA58" s="1098"/>
      <c r="BB58" s="1098"/>
      <c r="BC58" s="1098"/>
      <c r="BD58" s="1098"/>
      <c r="BE58" s="1181"/>
      <c r="BF58" s="1181"/>
      <c r="BG58" s="1181"/>
      <c r="BH58" s="1182"/>
      <c r="BI58" s="1123"/>
      <c r="BJ58" s="1102">
        <v>2</v>
      </c>
      <c r="BK58" s="1102">
        <v>2</v>
      </c>
      <c r="BL58" s="1102">
        <v>2</v>
      </c>
      <c r="BM58" s="1102">
        <v>2</v>
      </c>
      <c r="BN58" s="1102">
        <v>2</v>
      </c>
      <c r="BO58" s="1102">
        <v>2</v>
      </c>
      <c r="BP58" s="1102">
        <v>2</v>
      </c>
      <c r="BQ58" s="1102">
        <v>2</v>
      </c>
      <c r="BR58" s="1102">
        <v>2</v>
      </c>
      <c r="BS58" s="1102">
        <v>2</v>
      </c>
      <c r="BT58" s="1102">
        <v>2</v>
      </c>
      <c r="BU58" s="1102">
        <v>2</v>
      </c>
      <c r="BV58" s="1170"/>
      <c r="BW58" s="1170"/>
      <c r="BX58" s="1170"/>
      <c r="BY58" s="1170"/>
      <c r="BZ58" s="1170"/>
      <c r="CA58" s="1170"/>
      <c r="CB58" s="1170"/>
      <c r="CC58" s="1170"/>
      <c r="CD58" s="1170"/>
      <c r="CE58" s="1170"/>
      <c r="CF58" s="1170"/>
      <c r="CG58" s="1170"/>
      <c r="CH58" s="1170"/>
      <c r="CI58" s="1102"/>
      <c r="CJ58" s="1102"/>
      <c r="CK58" s="1102"/>
      <c r="CL58" s="1102"/>
      <c r="CM58" s="1102"/>
      <c r="CN58" s="1171"/>
      <c r="CO58" s="1172"/>
      <c r="CP58" s="151"/>
      <c r="CQ58" s="151"/>
      <c r="CR58" s="151"/>
      <c r="CS58" s="151"/>
      <c r="CT58" s="1173"/>
      <c r="CU58" s="1174"/>
      <c r="CV58" s="1170"/>
      <c r="CW58" s="1175"/>
      <c r="CX58" s="57"/>
      <c r="CY58" s="57"/>
      <c r="CZ58" s="57"/>
      <c r="DA58" s="57"/>
      <c r="DB58" s="57"/>
      <c r="DC58" s="57"/>
      <c r="DD58" s="57"/>
      <c r="DE58" s="1084"/>
      <c r="DF58" s="1084"/>
      <c r="DG58" s="1084"/>
      <c r="DH58" s="1084"/>
      <c r="DI58" s="1084"/>
      <c r="DJ58" s="1084"/>
      <c r="DK58" s="1111"/>
      <c r="DL58" s="1111"/>
      <c r="DM58" s="1111"/>
      <c r="DN58" s="57"/>
      <c r="DO58" s="57"/>
    </row>
    <row r="59" ht="41.1" customHeight="1" spans="1:119">
      <c r="A59" s="1112">
        <v>43542</v>
      </c>
      <c r="B59" s="57" t="s">
        <v>217</v>
      </c>
      <c r="C59" s="1132" t="s">
        <v>141</v>
      </c>
      <c r="D59" s="138" t="s">
        <v>218</v>
      </c>
      <c r="E59" s="136"/>
      <c r="F59" s="1115" t="s">
        <v>129</v>
      </c>
      <c r="G59" s="109" t="s">
        <v>130</v>
      </c>
      <c r="H59" s="243">
        <v>24</v>
      </c>
      <c r="I59" s="57"/>
      <c r="J59" s="57"/>
      <c r="K59" s="57"/>
      <c r="L59" s="146"/>
      <c r="M59" s="1116"/>
      <c r="N59" s="1177"/>
      <c r="O59" s="1177"/>
      <c r="P59" s="1178"/>
      <c r="Q59" s="1177"/>
      <c r="R59" s="1177"/>
      <c r="S59" s="1179"/>
      <c r="T59" s="1177"/>
      <c r="U59" s="1180"/>
      <c r="V59" s="1125">
        <v>24</v>
      </c>
      <c r="W59" s="1126"/>
      <c r="X59" s="1127"/>
      <c r="Y59" s="1121"/>
      <c r="Z59" s="1128">
        <v>24</v>
      </c>
      <c r="AA59" s="1129"/>
      <c r="AB59" s="1129"/>
      <c r="AC59" s="1130"/>
      <c r="AD59" s="1131" t="s">
        <v>131</v>
      </c>
      <c r="AE59" s="1098"/>
      <c r="AF59" s="1098"/>
      <c r="AG59" s="1098"/>
      <c r="AH59" s="1098"/>
      <c r="AI59" s="1098"/>
      <c r="AJ59" s="1098"/>
      <c r="AK59" s="1098"/>
      <c r="AL59" s="1098"/>
      <c r="AM59" s="1098"/>
      <c r="AN59" s="1098"/>
      <c r="AO59" s="1098"/>
      <c r="AP59" s="1098"/>
      <c r="AQ59" s="1098"/>
      <c r="AR59" s="1098"/>
      <c r="AS59" s="1098"/>
      <c r="AT59" s="1098"/>
      <c r="AU59" s="1098"/>
      <c r="AV59" s="1098"/>
      <c r="AW59" s="1098"/>
      <c r="AX59" s="1098"/>
      <c r="AY59" s="1098"/>
      <c r="AZ59" s="1098"/>
      <c r="BA59" s="1098"/>
      <c r="BB59" s="1098"/>
      <c r="BC59" s="1098"/>
      <c r="BD59" s="1098"/>
      <c r="BE59" s="1181"/>
      <c r="BF59" s="1181"/>
      <c r="BG59" s="1181"/>
      <c r="BH59" s="1182"/>
      <c r="BI59" s="1123"/>
      <c r="BJ59" s="1102">
        <v>2</v>
      </c>
      <c r="BK59" s="1102">
        <v>2</v>
      </c>
      <c r="BL59" s="1102">
        <v>2</v>
      </c>
      <c r="BM59" s="1102">
        <v>2</v>
      </c>
      <c r="BN59" s="1102">
        <v>2</v>
      </c>
      <c r="BO59" s="1102">
        <v>2</v>
      </c>
      <c r="BP59" s="1102">
        <v>2</v>
      </c>
      <c r="BQ59" s="1102">
        <v>2</v>
      </c>
      <c r="BR59" s="1102">
        <v>2</v>
      </c>
      <c r="BS59" s="1102">
        <v>2</v>
      </c>
      <c r="BT59" s="1102">
        <v>2</v>
      </c>
      <c r="BU59" s="1102">
        <v>2</v>
      </c>
      <c r="BV59" s="1170"/>
      <c r="BW59" s="1170"/>
      <c r="BX59" s="1170"/>
      <c r="BY59" s="1170"/>
      <c r="BZ59" s="1170"/>
      <c r="CA59" s="1170"/>
      <c r="CB59" s="1170"/>
      <c r="CC59" s="1170"/>
      <c r="CD59" s="1170"/>
      <c r="CE59" s="1170"/>
      <c r="CF59" s="1170"/>
      <c r="CG59" s="1170"/>
      <c r="CH59" s="1170"/>
      <c r="CI59" s="1102"/>
      <c r="CJ59" s="1102"/>
      <c r="CK59" s="1102"/>
      <c r="CL59" s="1102"/>
      <c r="CM59" s="1102"/>
      <c r="CN59" s="1171"/>
      <c r="CO59" s="1172"/>
      <c r="CP59" s="151"/>
      <c r="CQ59" s="151"/>
      <c r="CR59" s="151"/>
      <c r="CS59" s="151"/>
      <c r="CT59" s="1173"/>
      <c r="CU59" s="1174"/>
      <c r="CV59" s="1170"/>
      <c r="CW59" s="1175"/>
      <c r="CX59" s="57"/>
      <c r="CY59" s="57"/>
      <c r="CZ59" s="57"/>
      <c r="DA59" s="57"/>
      <c r="DB59" s="57"/>
      <c r="DC59" s="57"/>
      <c r="DD59" s="57"/>
      <c r="DE59" s="1084"/>
      <c r="DF59" s="1084"/>
      <c r="DG59" s="1084"/>
      <c r="DH59" s="1084"/>
      <c r="DI59" s="1084"/>
      <c r="DJ59" s="1084"/>
      <c r="DK59" s="1111"/>
      <c r="DL59" s="1111"/>
      <c r="DM59" s="1111"/>
      <c r="DN59" s="57"/>
      <c r="DO59" s="57"/>
    </row>
    <row r="60" ht="41.1" customHeight="1" spans="1:119">
      <c r="A60" s="1112">
        <v>43573</v>
      </c>
      <c r="B60" s="57" t="s">
        <v>191</v>
      </c>
      <c r="C60" s="1132">
        <v>4500018212</v>
      </c>
      <c r="D60" s="138" t="s">
        <v>219</v>
      </c>
      <c r="E60" s="136" t="s">
        <v>220</v>
      </c>
      <c r="F60" s="1115" t="s">
        <v>221</v>
      </c>
      <c r="G60" s="109" t="s">
        <v>222</v>
      </c>
      <c r="H60" s="243">
        <v>13</v>
      </c>
      <c r="I60" s="57"/>
      <c r="J60" s="57"/>
      <c r="K60" s="57"/>
      <c r="L60" s="146"/>
      <c r="M60" s="1116"/>
      <c r="N60" s="1177"/>
      <c r="O60" s="1177"/>
      <c r="P60" s="1178"/>
      <c r="Q60" s="1177"/>
      <c r="R60" s="1177"/>
      <c r="S60" s="1179"/>
      <c r="T60" s="1177"/>
      <c r="U60" s="1180"/>
      <c r="V60" s="1125"/>
      <c r="W60" s="1126"/>
      <c r="X60" s="1127"/>
      <c r="Y60" s="1121"/>
      <c r="Z60" s="1128"/>
      <c r="AA60" s="1129"/>
      <c r="AB60" s="1129"/>
      <c r="AC60" s="1130"/>
      <c r="AD60" s="1131"/>
      <c r="AE60" s="1098">
        <v>13</v>
      </c>
      <c r="AF60" s="1098"/>
      <c r="AG60" s="1098"/>
      <c r="AH60" s="1098">
        <v>13</v>
      </c>
      <c r="AI60" s="1098"/>
      <c r="AJ60" s="1098"/>
      <c r="AK60" s="1098"/>
      <c r="AL60" s="1098"/>
      <c r="AM60" s="1098" t="s">
        <v>131</v>
      </c>
      <c r="AN60" s="1098"/>
      <c r="AO60" s="1098"/>
      <c r="AP60" s="1098"/>
      <c r="AQ60" s="1098"/>
      <c r="AR60" s="1098"/>
      <c r="AS60" s="1098"/>
      <c r="AT60" s="1098"/>
      <c r="AU60" s="1098"/>
      <c r="AV60" s="1098"/>
      <c r="AW60" s="1098"/>
      <c r="AX60" s="1098"/>
      <c r="AY60" s="1098"/>
      <c r="AZ60" s="1098"/>
      <c r="BA60" s="1098"/>
      <c r="BB60" s="1098"/>
      <c r="BC60" s="1098"/>
      <c r="BD60" s="1098"/>
      <c r="BE60" s="1181"/>
      <c r="BF60" s="1181"/>
      <c r="BG60" s="1181"/>
      <c r="BH60" s="1182"/>
      <c r="BI60" s="1123"/>
      <c r="BJ60" s="1102"/>
      <c r="BK60" s="1102"/>
      <c r="BL60" s="1102"/>
      <c r="BM60" s="1102"/>
      <c r="BN60" s="1102"/>
      <c r="BO60" s="1102"/>
      <c r="BP60" s="1102"/>
      <c r="BQ60" s="1102"/>
      <c r="BR60" s="1102"/>
      <c r="BS60" s="1102"/>
      <c r="BT60" s="1102"/>
      <c r="BU60" s="1102"/>
      <c r="BV60" s="1170">
        <v>1</v>
      </c>
      <c r="BW60" s="1170">
        <v>1</v>
      </c>
      <c r="BX60" s="1170">
        <v>1</v>
      </c>
      <c r="BY60" s="1170">
        <v>1</v>
      </c>
      <c r="BZ60" s="1170">
        <v>1</v>
      </c>
      <c r="CA60" s="1170">
        <v>1</v>
      </c>
      <c r="CB60" s="1170">
        <v>1</v>
      </c>
      <c r="CC60" s="1170">
        <v>1</v>
      </c>
      <c r="CD60" s="1170">
        <v>1</v>
      </c>
      <c r="CE60" s="1170">
        <v>1</v>
      </c>
      <c r="CF60" s="1170">
        <v>1</v>
      </c>
      <c r="CG60" s="1170">
        <v>1</v>
      </c>
      <c r="CH60" s="1170">
        <v>1</v>
      </c>
      <c r="CI60" s="1102"/>
      <c r="CJ60" s="1102"/>
      <c r="CK60" s="1102"/>
      <c r="CL60" s="1102"/>
      <c r="CM60" s="1102"/>
      <c r="CN60" s="1171"/>
      <c r="CO60" s="1172"/>
      <c r="CP60" s="151"/>
      <c r="CQ60" s="151"/>
      <c r="CR60" s="151"/>
      <c r="CS60" s="151"/>
      <c r="CT60" s="1173"/>
      <c r="CU60" s="1174"/>
      <c r="CV60" s="1170"/>
      <c r="CW60" s="1175"/>
      <c r="CX60" s="57"/>
      <c r="CY60" s="57"/>
      <c r="CZ60" s="57"/>
      <c r="DA60" s="57"/>
      <c r="DB60" s="57"/>
      <c r="DC60" s="57"/>
      <c r="DD60" s="57"/>
      <c r="DE60" s="1084"/>
      <c r="DF60" s="1084"/>
      <c r="DG60" s="1084"/>
      <c r="DH60" s="1084"/>
      <c r="DI60" s="1084"/>
      <c r="DJ60" s="1084"/>
      <c r="DK60" s="1111"/>
      <c r="DL60" s="1111"/>
      <c r="DM60" s="1111"/>
      <c r="DN60" s="57"/>
      <c r="DO60" s="57"/>
    </row>
    <row r="61" ht="41.1" customHeight="1" spans="1:119">
      <c r="A61" s="1112">
        <v>43574</v>
      </c>
      <c r="B61" s="57" t="s">
        <v>217</v>
      </c>
      <c r="C61" s="1132">
        <v>4500017981</v>
      </c>
      <c r="D61" s="1183" t="s">
        <v>223</v>
      </c>
      <c r="E61" s="136" t="s">
        <v>208</v>
      </c>
      <c r="F61" s="140" t="s">
        <v>224</v>
      </c>
      <c r="G61" s="109" t="s">
        <v>222</v>
      </c>
      <c r="H61" s="243">
        <v>33</v>
      </c>
      <c r="I61" s="57"/>
      <c r="J61" s="57"/>
      <c r="K61" s="57"/>
      <c r="L61" s="146"/>
      <c r="M61" s="1116"/>
      <c r="N61" s="1177"/>
      <c r="O61" s="1177"/>
      <c r="P61" s="1178"/>
      <c r="Q61" s="1177"/>
      <c r="R61" s="1177"/>
      <c r="S61" s="1179"/>
      <c r="T61" s="1177"/>
      <c r="U61" s="1180"/>
      <c r="V61" s="1125"/>
      <c r="W61" s="1126"/>
      <c r="X61" s="1127"/>
      <c r="Y61" s="1121"/>
      <c r="Z61" s="1128"/>
      <c r="AA61" s="1129"/>
      <c r="AB61" s="1129"/>
      <c r="AC61" s="1130"/>
      <c r="AD61" s="1131"/>
      <c r="AE61" s="1098">
        <v>33</v>
      </c>
      <c r="AF61" s="1098"/>
      <c r="AG61" s="1098"/>
      <c r="AH61" s="1098">
        <v>33</v>
      </c>
      <c r="AI61" s="1098"/>
      <c r="AJ61" s="1098"/>
      <c r="AK61" s="1098"/>
      <c r="AL61" s="1098"/>
      <c r="AM61" s="1098" t="s">
        <v>131</v>
      </c>
      <c r="AN61" s="1098"/>
      <c r="AO61" s="1098"/>
      <c r="AP61" s="1098"/>
      <c r="AQ61" s="1098"/>
      <c r="AR61" s="1098"/>
      <c r="AS61" s="1098"/>
      <c r="AT61" s="1098"/>
      <c r="AU61" s="1098"/>
      <c r="AV61" s="1098"/>
      <c r="AW61" s="1098"/>
      <c r="AX61" s="1098"/>
      <c r="AY61" s="1098"/>
      <c r="AZ61" s="1098"/>
      <c r="BA61" s="1098"/>
      <c r="BB61" s="1098"/>
      <c r="BC61" s="1098"/>
      <c r="BD61" s="1098"/>
      <c r="BE61" s="1181"/>
      <c r="BF61" s="1181"/>
      <c r="BG61" s="1181"/>
      <c r="BH61" s="1182"/>
      <c r="BI61" s="1123"/>
      <c r="BJ61" s="1102"/>
      <c r="BK61" s="1102"/>
      <c r="BL61" s="1102"/>
      <c r="BM61" s="1102"/>
      <c r="BN61" s="1102"/>
      <c r="BO61" s="1102"/>
      <c r="BP61" s="1102"/>
      <c r="BQ61" s="1102"/>
      <c r="BR61" s="1102"/>
      <c r="BS61" s="1102"/>
      <c r="BT61" s="1102"/>
      <c r="BU61" s="1102"/>
      <c r="BV61" s="1170">
        <v>3</v>
      </c>
      <c r="BW61" s="1170">
        <v>3</v>
      </c>
      <c r="BX61" s="1170">
        <v>3</v>
      </c>
      <c r="BY61" s="1170">
        <v>3</v>
      </c>
      <c r="BZ61" s="1170">
        <v>3</v>
      </c>
      <c r="CA61" s="1170">
        <v>3</v>
      </c>
      <c r="CB61" s="1170">
        <v>3</v>
      </c>
      <c r="CC61" s="1170"/>
      <c r="CD61" s="1170"/>
      <c r="CE61" s="1170">
        <v>3</v>
      </c>
      <c r="CF61" s="1170">
        <v>3</v>
      </c>
      <c r="CG61" s="1170">
        <v>3</v>
      </c>
      <c r="CH61" s="1170">
        <v>3</v>
      </c>
      <c r="CI61" s="1102"/>
      <c r="CJ61" s="1102"/>
      <c r="CK61" s="1102"/>
      <c r="CL61" s="1102"/>
      <c r="CM61" s="1102"/>
      <c r="CN61" s="1171"/>
      <c r="CO61" s="1172"/>
      <c r="CP61" s="151"/>
      <c r="CQ61" s="151"/>
      <c r="CR61" s="151"/>
      <c r="CS61" s="151"/>
      <c r="CT61" s="1173"/>
      <c r="CU61" s="1174"/>
      <c r="CV61" s="1170"/>
      <c r="CW61" s="1175"/>
      <c r="CX61" s="57"/>
      <c r="CY61" s="57"/>
      <c r="CZ61" s="57"/>
      <c r="DA61" s="57"/>
      <c r="DB61" s="57"/>
      <c r="DC61" s="57"/>
      <c r="DD61" s="57"/>
      <c r="DE61" s="1084"/>
      <c r="DF61" s="1084"/>
      <c r="DG61" s="1084"/>
      <c r="DH61" s="1084"/>
      <c r="DI61" s="1084"/>
      <c r="DJ61" s="1084"/>
      <c r="DK61" s="1111"/>
      <c r="DL61" s="1111"/>
      <c r="DM61" s="1111"/>
      <c r="DN61" s="57"/>
      <c r="DO61" s="57"/>
    </row>
    <row r="62" ht="41.1" customHeight="1" spans="1:119">
      <c r="A62" s="1112">
        <v>43574</v>
      </c>
      <c r="B62" s="57" t="s">
        <v>225</v>
      </c>
      <c r="C62" s="1132">
        <v>450018388</v>
      </c>
      <c r="D62" s="1184" t="s">
        <v>226</v>
      </c>
      <c r="E62" s="136" t="s">
        <v>227</v>
      </c>
      <c r="F62" s="140" t="s">
        <v>221</v>
      </c>
      <c r="G62" s="109" t="s">
        <v>222</v>
      </c>
      <c r="H62" s="243">
        <v>13</v>
      </c>
      <c r="I62" s="57"/>
      <c r="J62" s="57"/>
      <c r="K62" s="57"/>
      <c r="L62" s="146"/>
      <c r="M62" s="1116"/>
      <c r="N62" s="1177"/>
      <c r="O62" s="1177"/>
      <c r="P62" s="1178"/>
      <c r="Q62" s="1177"/>
      <c r="R62" s="1177"/>
      <c r="S62" s="1179"/>
      <c r="T62" s="1177"/>
      <c r="U62" s="1180"/>
      <c r="V62" s="1125"/>
      <c r="W62" s="1126"/>
      <c r="X62" s="1127"/>
      <c r="Y62" s="1121"/>
      <c r="Z62" s="1128"/>
      <c r="AA62" s="1129"/>
      <c r="AB62" s="1129"/>
      <c r="AC62" s="1130"/>
      <c r="AD62" s="1131"/>
      <c r="AE62" s="1098">
        <v>13</v>
      </c>
      <c r="AF62" s="1098"/>
      <c r="AG62" s="1098"/>
      <c r="AH62" s="1098">
        <v>13</v>
      </c>
      <c r="AI62" s="1098"/>
      <c r="AJ62" s="1098"/>
      <c r="AK62" s="1098"/>
      <c r="AL62" s="1098"/>
      <c r="AM62" s="1098" t="s">
        <v>131</v>
      </c>
      <c r="AN62" s="1098"/>
      <c r="AO62" s="1098"/>
      <c r="AP62" s="1098"/>
      <c r="AQ62" s="1098"/>
      <c r="AR62" s="1098"/>
      <c r="AS62" s="1098"/>
      <c r="AT62" s="1098"/>
      <c r="AU62" s="1098"/>
      <c r="AV62" s="1098"/>
      <c r="AW62" s="1098"/>
      <c r="AX62" s="1098"/>
      <c r="AY62" s="1098"/>
      <c r="AZ62" s="1098"/>
      <c r="BA62" s="1098"/>
      <c r="BB62" s="1098"/>
      <c r="BC62" s="1098"/>
      <c r="BD62" s="1098"/>
      <c r="BE62" s="1181"/>
      <c r="BF62" s="1181"/>
      <c r="BG62" s="1181"/>
      <c r="BH62" s="1182"/>
      <c r="BI62" s="1123"/>
      <c r="BJ62" s="1102"/>
      <c r="BK62" s="1102"/>
      <c r="BL62" s="1102"/>
      <c r="BM62" s="1102"/>
      <c r="BN62" s="1102"/>
      <c r="BO62" s="1102"/>
      <c r="BP62" s="1102"/>
      <c r="BQ62" s="1102"/>
      <c r="BR62" s="1102"/>
      <c r="BS62" s="1102"/>
      <c r="BT62" s="1102"/>
      <c r="BU62" s="1102"/>
      <c r="BV62" s="1170">
        <v>1</v>
      </c>
      <c r="BW62" s="1170">
        <v>1</v>
      </c>
      <c r="BX62" s="1170">
        <v>1</v>
      </c>
      <c r="BY62" s="1170">
        <v>1</v>
      </c>
      <c r="BZ62" s="1170">
        <v>1</v>
      </c>
      <c r="CA62" s="1170">
        <v>1</v>
      </c>
      <c r="CB62" s="1170">
        <v>1</v>
      </c>
      <c r="CC62" s="1170">
        <v>1</v>
      </c>
      <c r="CD62" s="1170">
        <v>1</v>
      </c>
      <c r="CE62" s="1170">
        <v>1</v>
      </c>
      <c r="CF62" s="1170">
        <v>1</v>
      </c>
      <c r="CG62" s="1170">
        <v>1</v>
      </c>
      <c r="CH62" s="1170">
        <v>1</v>
      </c>
      <c r="CI62" s="1102"/>
      <c r="CJ62" s="1102"/>
      <c r="CK62" s="1102"/>
      <c r="CL62" s="1102"/>
      <c r="CM62" s="1102"/>
      <c r="CN62" s="1171"/>
      <c r="CO62" s="1172"/>
      <c r="CP62" s="151"/>
      <c r="CQ62" s="151"/>
      <c r="CR62" s="151"/>
      <c r="CS62" s="151"/>
      <c r="CT62" s="1173"/>
      <c r="CU62" s="1174"/>
      <c r="CV62" s="1170"/>
      <c r="CW62" s="1175"/>
      <c r="CX62" s="57"/>
      <c r="CY62" s="57"/>
      <c r="CZ62" s="57"/>
      <c r="DA62" s="57"/>
      <c r="DB62" s="57"/>
      <c r="DC62" s="57"/>
      <c r="DD62" s="57"/>
      <c r="DE62" s="1084"/>
      <c r="DF62" s="1084"/>
      <c r="DG62" s="1084"/>
      <c r="DH62" s="1084"/>
      <c r="DI62" s="1084"/>
      <c r="DJ62" s="1084"/>
      <c r="DK62" s="1111"/>
      <c r="DL62" s="1111"/>
      <c r="DM62" s="1111"/>
      <c r="DN62" s="57"/>
      <c r="DO62" s="57"/>
    </row>
    <row r="63" ht="41.1" customHeight="1" spans="1:119">
      <c r="A63" s="1112">
        <v>43574</v>
      </c>
      <c r="B63" s="57" t="s">
        <v>228</v>
      </c>
      <c r="C63" s="1132">
        <v>4500016572</v>
      </c>
      <c r="D63" s="1184" t="s">
        <v>158</v>
      </c>
      <c r="E63" s="136" t="s">
        <v>181</v>
      </c>
      <c r="F63" s="140" t="s">
        <v>229</v>
      </c>
      <c r="G63" s="109" t="s">
        <v>222</v>
      </c>
      <c r="H63" s="243">
        <v>11</v>
      </c>
      <c r="I63" s="57"/>
      <c r="J63" s="57"/>
      <c r="K63" s="57"/>
      <c r="L63" s="146"/>
      <c r="M63" s="1116"/>
      <c r="N63" s="1177"/>
      <c r="O63" s="1177"/>
      <c r="P63" s="1178"/>
      <c r="Q63" s="1177"/>
      <c r="R63" s="1177"/>
      <c r="S63" s="1179"/>
      <c r="T63" s="1177"/>
      <c r="U63" s="1180"/>
      <c r="V63" s="1125"/>
      <c r="W63" s="1126"/>
      <c r="X63" s="1127"/>
      <c r="Y63" s="1121"/>
      <c r="Z63" s="1128"/>
      <c r="AA63" s="1129"/>
      <c r="AB63" s="1129"/>
      <c r="AC63" s="1130"/>
      <c r="AD63" s="1131"/>
      <c r="AE63" s="1098">
        <v>11</v>
      </c>
      <c r="AF63" s="1098"/>
      <c r="AG63" s="1098"/>
      <c r="AH63" s="1098">
        <v>11</v>
      </c>
      <c r="AI63" s="1098"/>
      <c r="AJ63" s="1098"/>
      <c r="AK63" s="1098"/>
      <c r="AL63" s="1098"/>
      <c r="AM63" s="1098" t="s">
        <v>131</v>
      </c>
      <c r="AN63" s="1098"/>
      <c r="AO63" s="1098"/>
      <c r="AP63" s="1098"/>
      <c r="AQ63" s="1098"/>
      <c r="AR63" s="1098"/>
      <c r="AS63" s="1098"/>
      <c r="AT63" s="1098"/>
      <c r="AU63" s="1098"/>
      <c r="AV63" s="1098"/>
      <c r="AW63" s="1098"/>
      <c r="AX63" s="1098"/>
      <c r="AY63" s="1098"/>
      <c r="AZ63" s="1098"/>
      <c r="BA63" s="1098"/>
      <c r="BB63" s="1098"/>
      <c r="BC63" s="1098"/>
      <c r="BD63" s="1098"/>
      <c r="BE63" s="1181"/>
      <c r="BF63" s="1181"/>
      <c r="BG63" s="1181"/>
      <c r="BH63" s="1182"/>
      <c r="BI63" s="1123"/>
      <c r="BJ63" s="1102"/>
      <c r="BK63" s="1102"/>
      <c r="BL63" s="1102"/>
      <c r="BM63" s="1102"/>
      <c r="BN63" s="1102"/>
      <c r="BO63" s="1102"/>
      <c r="BP63" s="1102"/>
      <c r="BQ63" s="1102"/>
      <c r="BR63" s="1102"/>
      <c r="BS63" s="1102"/>
      <c r="BT63" s="1102"/>
      <c r="BU63" s="1102"/>
      <c r="BV63" s="1170">
        <v>1</v>
      </c>
      <c r="BW63" s="1170">
        <v>1</v>
      </c>
      <c r="BX63" s="1170">
        <v>1</v>
      </c>
      <c r="BY63" s="1170">
        <v>1</v>
      </c>
      <c r="BZ63" s="1170">
        <v>1</v>
      </c>
      <c r="CA63" s="1170">
        <v>1</v>
      </c>
      <c r="CB63" s="1170">
        <v>1</v>
      </c>
      <c r="CC63" s="1170"/>
      <c r="CD63" s="1170"/>
      <c r="CE63" s="1170">
        <v>1</v>
      </c>
      <c r="CF63" s="1170">
        <v>1</v>
      </c>
      <c r="CG63" s="1170">
        <v>1</v>
      </c>
      <c r="CH63" s="1170">
        <v>1</v>
      </c>
      <c r="CI63" s="1102"/>
      <c r="CJ63" s="1102"/>
      <c r="CK63" s="1102"/>
      <c r="CL63" s="1102"/>
      <c r="CM63" s="1102"/>
      <c r="CN63" s="1171"/>
      <c r="CO63" s="1172"/>
      <c r="CP63" s="151"/>
      <c r="CQ63" s="151"/>
      <c r="CR63" s="151"/>
      <c r="CS63" s="151"/>
      <c r="CT63" s="1173"/>
      <c r="CU63" s="1174"/>
      <c r="CV63" s="1170"/>
      <c r="CW63" s="1175"/>
      <c r="CX63" s="57"/>
      <c r="CY63" s="57"/>
      <c r="CZ63" s="57"/>
      <c r="DA63" s="57"/>
      <c r="DB63" s="57"/>
      <c r="DC63" s="57"/>
      <c r="DD63" s="57"/>
      <c r="DE63" s="1084"/>
      <c r="DF63" s="1084"/>
      <c r="DG63" s="1084"/>
      <c r="DH63" s="1084"/>
      <c r="DI63" s="1084"/>
      <c r="DJ63" s="1084"/>
      <c r="DK63" s="1111"/>
      <c r="DL63" s="1111"/>
      <c r="DM63" s="1111"/>
      <c r="DN63" s="57"/>
      <c r="DO63" s="57"/>
    </row>
    <row r="64" ht="41.1" customHeight="1" spans="1:119">
      <c r="A64" s="1112">
        <v>43580</v>
      </c>
      <c r="B64" s="57" t="s">
        <v>147</v>
      </c>
      <c r="C64" s="1132">
        <v>4500017858</v>
      </c>
      <c r="D64" s="1184" t="s">
        <v>230</v>
      </c>
      <c r="E64" s="136" t="s">
        <v>187</v>
      </c>
      <c r="F64" s="140" t="s">
        <v>129</v>
      </c>
      <c r="G64" s="109" t="s">
        <v>231</v>
      </c>
      <c r="H64" s="243">
        <v>2</v>
      </c>
      <c r="I64" s="57"/>
      <c r="J64" s="57"/>
      <c r="K64" s="57"/>
      <c r="L64" s="146"/>
      <c r="M64" s="1116"/>
      <c r="N64" s="1177"/>
      <c r="O64" s="1177"/>
      <c r="P64" s="1178"/>
      <c r="Q64" s="1177"/>
      <c r="R64" s="1177"/>
      <c r="S64" s="1179"/>
      <c r="T64" s="1177"/>
      <c r="U64" s="1180"/>
      <c r="V64" s="1125">
        <v>2</v>
      </c>
      <c r="W64" s="1126"/>
      <c r="X64" s="1127"/>
      <c r="Y64" s="1121"/>
      <c r="Z64" s="1128">
        <v>2</v>
      </c>
      <c r="AA64" s="1129"/>
      <c r="AB64" s="1129"/>
      <c r="AC64" s="1130"/>
      <c r="AD64" s="1131" t="s">
        <v>131</v>
      </c>
      <c r="AE64" s="1098"/>
      <c r="AF64" s="1098"/>
      <c r="AG64" s="1098"/>
      <c r="AH64" s="1098"/>
      <c r="AI64" s="1098"/>
      <c r="AJ64" s="1098"/>
      <c r="AK64" s="1098"/>
      <c r="AL64" s="1098"/>
      <c r="AM64" s="1098"/>
      <c r="AN64" s="1098"/>
      <c r="AO64" s="1098"/>
      <c r="AP64" s="1098"/>
      <c r="AQ64" s="1098"/>
      <c r="AR64" s="1098"/>
      <c r="AS64" s="1098"/>
      <c r="AT64" s="1098"/>
      <c r="AU64" s="1098"/>
      <c r="AV64" s="1098"/>
      <c r="AW64" s="1098"/>
      <c r="AX64" s="1098"/>
      <c r="AY64" s="1098"/>
      <c r="AZ64" s="1098"/>
      <c r="BA64" s="1098"/>
      <c r="BB64" s="1098"/>
      <c r="BC64" s="1098"/>
      <c r="BD64" s="1098"/>
      <c r="BE64" s="1181"/>
      <c r="BF64" s="1181"/>
      <c r="BG64" s="1181"/>
      <c r="BH64" s="1182"/>
      <c r="BI64" s="1123"/>
      <c r="BJ64" s="1102"/>
      <c r="BK64" s="1102"/>
      <c r="BL64" s="1102"/>
      <c r="BM64" s="1102"/>
      <c r="BN64" s="1102"/>
      <c r="BO64" s="1102">
        <v>1</v>
      </c>
      <c r="BP64" s="1102"/>
      <c r="BQ64" s="1102"/>
      <c r="BR64" s="1102">
        <v>1</v>
      </c>
      <c r="BS64" s="1102"/>
      <c r="BT64" s="1102"/>
      <c r="BU64" s="1102"/>
      <c r="BV64" s="1170"/>
      <c r="BW64" s="1170"/>
      <c r="BX64" s="1170"/>
      <c r="BY64" s="1170"/>
      <c r="BZ64" s="1170"/>
      <c r="CA64" s="1170"/>
      <c r="CB64" s="1170"/>
      <c r="CC64" s="1170"/>
      <c r="CD64" s="1170"/>
      <c r="CE64" s="1170"/>
      <c r="CF64" s="1170"/>
      <c r="CG64" s="1170"/>
      <c r="CH64" s="1170"/>
      <c r="CI64" s="1102"/>
      <c r="CJ64" s="1102"/>
      <c r="CK64" s="1102"/>
      <c r="CL64" s="1102"/>
      <c r="CM64" s="1102"/>
      <c r="CN64" s="1171"/>
      <c r="CO64" s="1172"/>
      <c r="CP64" s="151"/>
      <c r="CQ64" s="151"/>
      <c r="CR64" s="151"/>
      <c r="CS64" s="151"/>
      <c r="CT64" s="1173"/>
      <c r="CU64" s="1174"/>
      <c r="CV64" s="1170"/>
      <c r="CW64" s="1175"/>
      <c r="CX64" s="57"/>
      <c r="CY64" s="57"/>
      <c r="CZ64" s="57"/>
      <c r="DA64" s="57"/>
      <c r="DB64" s="57"/>
      <c r="DC64" s="57"/>
      <c r="DD64" s="57"/>
      <c r="DE64" s="1084"/>
      <c r="DF64" s="1084"/>
      <c r="DG64" s="1084"/>
      <c r="DH64" s="1084"/>
      <c r="DI64" s="1084"/>
      <c r="DJ64" s="1084"/>
      <c r="DK64" s="1111"/>
      <c r="DL64" s="1111"/>
      <c r="DM64" s="1111"/>
      <c r="DN64" s="57"/>
      <c r="DO64" s="57"/>
    </row>
    <row r="65" ht="41.1" customHeight="1" spans="1:119">
      <c r="A65" s="1112">
        <v>43580</v>
      </c>
      <c r="B65" s="57" t="s">
        <v>147</v>
      </c>
      <c r="C65" s="1132">
        <v>4500017858</v>
      </c>
      <c r="D65" s="1184" t="s">
        <v>230</v>
      </c>
      <c r="E65" s="136" t="s">
        <v>187</v>
      </c>
      <c r="F65" s="140" t="s">
        <v>129</v>
      </c>
      <c r="G65" s="109" t="s">
        <v>232</v>
      </c>
      <c r="H65" s="243">
        <v>2</v>
      </c>
      <c r="I65" s="57"/>
      <c r="J65" s="57"/>
      <c r="K65" s="57"/>
      <c r="L65" s="146"/>
      <c r="M65" s="1116"/>
      <c r="N65" s="1177"/>
      <c r="O65" s="1177"/>
      <c r="P65" s="1178"/>
      <c r="Q65" s="1177"/>
      <c r="R65" s="1177"/>
      <c r="S65" s="1179"/>
      <c r="T65" s="1177"/>
      <c r="U65" s="1180"/>
      <c r="V65" s="1125">
        <v>2</v>
      </c>
      <c r="W65" s="1126"/>
      <c r="X65" s="1127"/>
      <c r="Y65" s="1121"/>
      <c r="Z65" s="1128">
        <v>2</v>
      </c>
      <c r="AA65" s="1129"/>
      <c r="AB65" s="1129"/>
      <c r="AC65" s="1130"/>
      <c r="AD65" s="1131" t="s">
        <v>131</v>
      </c>
      <c r="AE65" s="1098"/>
      <c r="AF65" s="1098"/>
      <c r="AG65" s="1098"/>
      <c r="AH65" s="1098"/>
      <c r="AI65" s="1098"/>
      <c r="AJ65" s="1098"/>
      <c r="AK65" s="1098"/>
      <c r="AL65" s="1098"/>
      <c r="AM65" s="1098"/>
      <c r="AN65" s="1098"/>
      <c r="AO65" s="1098"/>
      <c r="AP65" s="1098"/>
      <c r="AQ65" s="1098"/>
      <c r="AR65" s="1098"/>
      <c r="AS65" s="1098"/>
      <c r="AT65" s="1098"/>
      <c r="AU65" s="1098"/>
      <c r="AV65" s="1098"/>
      <c r="AW65" s="1098"/>
      <c r="AX65" s="1098"/>
      <c r="AY65" s="1098"/>
      <c r="AZ65" s="1098"/>
      <c r="BA65" s="1098"/>
      <c r="BB65" s="1098"/>
      <c r="BC65" s="1098"/>
      <c r="BD65" s="1098"/>
      <c r="BE65" s="1181"/>
      <c r="BF65" s="1181"/>
      <c r="BG65" s="1181"/>
      <c r="BH65" s="1182"/>
      <c r="BI65" s="1123"/>
      <c r="BJ65" s="1102"/>
      <c r="BK65" s="1102"/>
      <c r="BL65" s="1102"/>
      <c r="BM65" s="1102"/>
      <c r="BN65" s="1102"/>
      <c r="BO65" s="1102"/>
      <c r="BP65" s="1102"/>
      <c r="BQ65" s="1102"/>
      <c r="BR65" s="1102"/>
      <c r="BS65" s="1102"/>
      <c r="BT65" s="1102"/>
      <c r="BU65" s="1102"/>
      <c r="BV65" s="1170"/>
      <c r="BW65" s="1170"/>
      <c r="BX65" s="1170"/>
      <c r="BY65" s="1170"/>
      <c r="BZ65" s="1170"/>
      <c r="CA65" s="1170"/>
      <c r="CB65" s="1170"/>
      <c r="CC65" s="1170"/>
      <c r="CD65" s="1170"/>
      <c r="CE65" s="1170"/>
      <c r="CF65" s="1170"/>
      <c r="CG65" s="1170"/>
      <c r="CH65" s="1170"/>
      <c r="CI65" s="1102"/>
      <c r="CJ65" s="1102"/>
      <c r="CK65" s="1102"/>
      <c r="CL65" s="1102">
        <v>1</v>
      </c>
      <c r="CM65" s="1102"/>
      <c r="CN65" s="1171">
        <v>1</v>
      </c>
      <c r="CO65" s="1172"/>
      <c r="CP65" s="151"/>
      <c r="CQ65" s="151"/>
      <c r="CR65" s="151"/>
      <c r="CS65" s="151"/>
      <c r="CT65" s="1173"/>
      <c r="CU65" s="1174"/>
      <c r="CV65" s="1170"/>
      <c r="CW65" s="1175"/>
      <c r="CX65" s="57"/>
      <c r="CY65" s="57"/>
      <c r="CZ65" s="57"/>
      <c r="DA65" s="57"/>
      <c r="DB65" s="57"/>
      <c r="DC65" s="57"/>
      <c r="DD65" s="57"/>
      <c r="DE65" s="1084"/>
      <c r="DF65" s="1084"/>
      <c r="DG65" s="1084"/>
      <c r="DH65" s="1084"/>
      <c r="DI65" s="1084"/>
      <c r="DJ65" s="1084"/>
      <c r="DK65" s="1111"/>
      <c r="DL65" s="1111"/>
      <c r="DM65" s="1111"/>
      <c r="DN65" s="57"/>
      <c r="DO65" s="57"/>
    </row>
    <row r="66" ht="41.1" customHeight="1" spans="1:119">
      <c r="A66" s="1112">
        <v>43580</v>
      </c>
      <c r="B66" s="57" t="s">
        <v>217</v>
      </c>
      <c r="C66" s="1132">
        <v>4500018097</v>
      </c>
      <c r="D66" s="1184" t="s">
        <v>223</v>
      </c>
      <c r="E66" s="136" t="s">
        <v>208</v>
      </c>
      <c r="F66" s="140" t="s">
        <v>233</v>
      </c>
      <c r="G66" s="109" t="s">
        <v>232</v>
      </c>
      <c r="H66" s="243">
        <v>18</v>
      </c>
      <c r="I66" s="57"/>
      <c r="J66" s="57"/>
      <c r="K66" s="57"/>
      <c r="L66" s="146"/>
      <c r="M66" s="1116"/>
      <c r="N66" s="1177"/>
      <c r="O66" s="1177"/>
      <c r="P66" s="1178"/>
      <c r="Q66" s="1177"/>
      <c r="R66" s="1177"/>
      <c r="S66" s="1179"/>
      <c r="T66" s="1177"/>
      <c r="U66" s="1180"/>
      <c r="V66" s="1125"/>
      <c r="W66" s="1126"/>
      <c r="X66" s="1127"/>
      <c r="Y66" s="1121"/>
      <c r="Z66" s="1128"/>
      <c r="AA66" s="1129"/>
      <c r="AB66" s="1129"/>
      <c r="AC66" s="1130"/>
      <c r="AD66" s="1131"/>
      <c r="AE66" s="1098"/>
      <c r="AF66" s="1098"/>
      <c r="AG66" s="1098"/>
      <c r="AH66" s="1098"/>
      <c r="AI66" s="1098"/>
      <c r="AJ66" s="1098"/>
      <c r="AK66" s="1098"/>
      <c r="AL66" s="1098"/>
      <c r="AM66" s="1098"/>
      <c r="AN66" s="1098">
        <f>H66</f>
        <v>18</v>
      </c>
      <c r="AO66" s="1098">
        <f>H66</f>
        <v>18</v>
      </c>
      <c r="AP66" s="1098"/>
      <c r="AQ66" s="1098"/>
      <c r="AR66" s="1098"/>
      <c r="AS66" s="1098"/>
      <c r="AT66" s="1098"/>
      <c r="AU66" s="1098"/>
      <c r="AV66" s="1098"/>
      <c r="AW66" s="1098"/>
      <c r="AX66" s="1098"/>
      <c r="AY66" s="1098"/>
      <c r="AZ66" s="1098"/>
      <c r="BA66" s="1098"/>
      <c r="BB66" s="1098"/>
      <c r="BC66" s="1098"/>
      <c r="BD66" s="1098"/>
      <c r="BE66" s="1181"/>
      <c r="BF66" s="1181"/>
      <c r="BG66" s="1181"/>
      <c r="BH66" s="1182"/>
      <c r="BI66" s="1123"/>
      <c r="BJ66" s="1102"/>
      <c r="BK66" s="1102"/>
      <c r="BL66" s="1102"/>
      <c r="BM66" s="1102"/>
      <c r="BN66" s="1102"/>
      <c r="BO66" s="1102"/>
      <c r="BP66" s="1102"/>
      <c r="BQ66" s="1102"/>
      <c r="BR66" s="1102"/>
      <c r="BS66" s="1102"/>
      <c r="BT66" s="1102"/>
      <c r="BU66" s="1102"/>
      <c r="BV66" s="1170"/>
      <c r="BW66" s="1170"/>
      <c r="BX66" s="1170"/>
      <c r="BY66" s="1170"/>
      <c r="BZ66" s="1170"/>
      <c r="CA66" s="1170"/>
      <c r="CB66" s="1170"/>
      <c r="CC66" s="1170"/>
      <c r="CD66" s="1170"/>
      <c r="CE66" s="1170"/>
      <c r="CF66" s="1170"/>
      <c r="CG66" s="1170"/>
      <c r="CH66" s="1170"/>
      <c r="CI66" s="1102">
        <v>3</v>
      </c>
      <c r="CJ66" s="1102">
        <v>3</v>
      </c>
      <c r="CK66" s="1102">
        <v>3</v>
      </c>
      <c r="CL66" s="1102">
        <v>3</v>
      </c>
      <c r="CM66" s="1102">
        <v>3</v>
      </c>
      <c r="CN66" s="1171">
        <v>3</v>
      </c>
      <c r="CO66" s="1172"/>
      <c r="CP66" s="151"/>
      <c r="CQ66" s="151"/>
      <c r="CR66" s="151"/>
      <c r="CS66" s="151"/>
      <c r="CT66" s="1173"/>
      <c r="CU66" s="1174"/>
      <c r="CV66" s="1170"/>
      <c r="CW66" s="1175"/>
      <c r="CX66" s="57"/>
      <c r="CY66" s="57"/>
      <c r="CZ66" s="57"/>
      <c r="DA66" s="57"/>
      <c r="DB66" s="57"/>
      <c r="DC66" s="57"/>
      <c r="DD66" s="57"/>
      <c r="DE66" s="1084"/>
      <c r="DF66" s="1084"/>
      <c r="DG66" s="1084"/>
      <c r="DH66" s="1084"/>
      <c r="DI66" s="1084"/>
      <c r="DJ66" s="1084"/>
      <c r="DK66" s="1111"/>
      <c r="DL66" s="1111"/>
      <c r="DM66" s="1111"/>
      <c r="DN66" s="57"/>
      <c r="DO66" s="57"/>
    </row>
    <row r="67" ht="41.1" customHeight="1" spans="1:119">
      <c r="A67" s="1112">
        <v>43580</v>
      </c>
      <c r="B67" s="57" t="s">
        <v>138</v>
      </c>
      <c r="C67" s="1132">
        <v>4500017238</v>
      </c>
      <c r="D67" s="1184" t="s">
        <v>234</v>
      </c>
      <c r="E67" s="136" t="s">
        <v>181</v>
      </c>
      <c r="F67" s="140" t="s">
        <v>235</v>
      </c>
      <c r="G67" s="109" t="s">
        <v>222</v>
      </c>
      <c r="H67" s="243">
        <v>11</v>
      </c>
      <c r="I67" s="57"/>
      <c r="J67" s="57"/>
      <c r="K67" s="57"/>
      <c r="L67" s="146"/>
      <c r="M67" s="1116"/>
      <c r="N67" s="1177"/>
      <c r="O67" s="1177"/>
      <c r="P67" s="1178"/>
      <c r="Q67" s="1177"/>
      <c r="R67" s="1177"/>
      <c r="S67" s="1179"/>
      <c r="T67" s="1177"/>
      <c r="U67" s="1180"/>
      <c r="V67" s="1125"/>
      <c r="W67" s="1126"/>
      <c r="X67" s="1127"/>
      <c r="Y67" s="1121"/>
      <c r="Z67" s="1128"/>
      <c r="AA67" s="1129"/>
      <c r="AB67" s="1129"/>
      <c r="AC67" s="1130"/>
      <c r="AD67" s="1131"/>
      <c r="AE67" s="1098">
        <f>H67</f>
        <v>11</v>
      </c>
      <c r="AF67" s="1098"/>
      <c r="AG67" s="1098"/>
      <c r="AH67" s="1098">
        <f>H67</f>
        <v>11</v>
      </c>
      <c r="AI67" s="1098"/>
      <c r="AJ67" s="1098"/>
      <c r="AK67" s="1098"/>
      <c r="AL67" s="1098"/>
      <c r="AM67" s="1098" t="s">
        <v>131</v>
      </c>
      <c r="AN67" s="1098"/>
      <c r="AO67" s="1098"/>
      <c r="AP67" s="1098"/>
      <c r="AQ67" s="1098"/>
      <c r="AR67" s="1098"/>
      <c r="AS67" s="1098"/>
      <c r="AT67" s="1098"/>
      <c r="AU67" s="1098"/>
      <c r="AV67" s="1098"/>
      <c r="AW67" s="1098"/>
      <c r="AX67" s="1098"/>
      <c r="AY67" s="1098"/>
      <c r="AZ67" s="1098"/>
      <c r="BA67" s="1098"/>
      <c r="BB67" s="1098"/>
      <c r="BC67" s="1098"/>
      <c r="BD67" s="1098"/>
      <c r="BE67" s="1181"/>
      <c r="BF67" s="1181"/>
      <c r="BG67" s="1181"/>
      <c r="BH67" s="1182"/>
      <c r="BI67" s="1123"/>
      <c r="BJ67" s="1102"/>
      <c r="BK67" s="1102"/>
      <c r="BL67" s="1102"/>
      <c r="BM67" s="1102"/>
      <c r="BN67" s="1102"/>
      <c r="BO67" s="1102"/>
      <c r="BP67" s="1102"/>
      <c r="BQ67" s="1102"/>
      <c r="BR67" s="1102"/>
      <c r="BS67" s="1102"/>
      <c r="BT67" s="1102"/>
      <c r="BU67" s="1102"/>
      <c r="BV67" s="1170">
        <v>1</v>
      </c>
      <c r="BW67" s="1170">
        <v>1</v>
      </c>
      <c r="BX67" s="1170">
        <v>1</v>
      </c>
      <c r="BY67" s="1170">
        <v>1</v>
      </c>
      <c r="BZ67" s="1170">
        <v>1</v>
      </c>
      <c r="CA67" s="1170"/>
      <c r="CB67" s="1170"/>
      <c r="CC67" s="1170">
        <v>1</v>
      </c>
      <c r="CD67" s="1170">
        <v>1</v>
      </c>
      <c r="CE67" s="1170">
        <v>1</v>
      </c>
      <c r="CF67" s="1170">
        <v>1</v>
      </c>
      <c r="CG67" s="1170">
        <v>1</v>
      </c>
      <c r="CH67" s="1170">
        <v>1</v>
      </c>
      <c r="CI67" s="1102"/>
      <c r="CJ67" s="1102"/>
      <c r="CK67" s="1102"/>
      <c r="CL67" s="1102"/>
      <c r="CM67" s="1102"/>
      <c r="CN67" s="1171"/>
      <c r="CO67" s="1172"/>
      <c r="CP67" s="151"/>
      <c r="CQ67" s="151"/>
      <c r="CR67" s="151"/>
      <c r="CS67" s="151"/>
      <c r="CT67" s="1173"/>
      <c r="CU67" s="1174"/>
      <c r="CV67" s="1170"/>
      <c r="CW67" s="1175"/>
      <c r="CX67" s="57"/>
      <c r="CY67" s="57"/>
      <c r="CZ67" s="57"/>
      <c r="DA67" s="57"/>
      <c r="DB67" s="57"/>
      <c r="DC67" s="57"/>
      <c r="DD67" s="57"/>
      <c r="DE67" s="1084"/>
      <c r="DF67" s="1084"/>
      <c r="DG67" s="1084"/>
      <c r="DH67" s="1084"/>
      <c r="DI67" s="1084"/>
      <c r="DJ67" s="1084"/>
      <c r="DK67" s="1111"/>
      <c r="DL67" s="1111"/>
      <c r="DM67" s="1111"/>
      <c r="DN67" s="57"/>
      <c r="DO67" s="57"/>
    </row>
    <row r="68" ht="41.1" customHeight="1" spans="1:119">
      <c r="A68" s="1112">
        <v>43580</v>
      </c>
      <c r="B68" s="57" t="s">
        <v>138</v>
      </c>
      <c r="C68" s="1132">
        <v>4500017239</v>
      </c>
      <c r="D68" s="1184" t="s">
        <v>234</v>
      </c>
      <c r="E68" s="136" t="s">
        <v>181</v>
      </c>
      <c r="F68" s="140" t="s">
        <v>236</v>
      </c>
      <c r="G68" s="109" t="s">
        <v>232</v>
      </c>
      <c r="H68" s="243">
        <v>6</v>
      </c>
      <c r="I68" s="57"/>
      <c r="J68" s="57"/>
      <c r="K68" s="57"/>
      <c r="L68" s="146"/>
      <c r="M68" s="1116"/>
      <c r="N68" s="1177"/>
      <c r="O68" s="1177"/>
      <c r="P68" s="1178"/>
      <c r="Q68" s="1177"/>
      <c r="R68" s="1177"/>
      <c r="S68" s="1179"/>
      <c r="T68" s="1177"/>
      <c r="U68" s="1180"/>
      <c r="V68" s="1125"/>
      <c r="W68" s="1126"/>
      <c r="X68" s="1127"/>
      <c r="Y68" s="1121"/>
      <c r="Z68" s="1128"/>
      <c r="AA68" s="1129"/>
      <c r="AB68" s="1129"/>
      <c r="AC68" s="1130"/>
      <c r="AD68" s="1131"/>
      <c r="AE68" s="1098"/>
      <c r="AF68" s="1098"/>
      <c r="AG68" s="1098"/>
      <c r="AH68" s="1098"/>
      <c r="AI68" s="1098"/>
      <c r="AJ68" s="1098"/>
      <c r="AK68" s="1098"/>
      <c r="AL68" s="1098"/>
      <c r="AM68" s="1098"/>
      <c r="AN68" s="1098">
        <f>H68</f>
        <v>6</v>
      </c>
      <c r="AO68" s="1098">
        <f>H68</f>
        <v>6</v>
      </c>
      <c r="AP68" s="1098"/>
      <c r="AQ68" s="1098"/>
      <c r="AR68" s="1098"/>
      <c r="AS68" s="1098"/>
      <c r="AT68" s="1098"/>
      <c r="AU68" s="1098"/>
      <c r="AV68" s="1098">
        <v>1</v>
      </c>
      <c r="AW68" s="1098"/>
      <c r="AX68" s="1098"/>
      <c r="AY68" s="1098"/>
      <c r="AZ68" s="1098"/>
      <c r="BA68" s="1098"/>
      <c r="BB68" s="1098"/>
      <c r="BC68" s="1098"/>
      <c r="BD68" s="1098"/>
      <c r="BE68" s="1181"/>
      <c r="BF68" s="1181"/>
      <c r="BG68" s="1181"/>
      <c r="BH68" s="1182"/>
      <c r="BI68" s="1123"/>
      <c r="BJ68" s="1102"/>
      <c r="BK68" s="1102"/>
      <c r="BL68" s="1102"/>
      <c r="BM68" s="1102"/>
      <c r="BN68" s="1102"/>
      <c r="BO68" s="1102"/>
      <c r="BP68" s="1102"/>
      <c r="BQ68" s="1102"/>
      <c r="BR68" s="1102"/>
      <c r="BS68" s="1102"/>
      <c r="BT68" s="1102"/>
      <c r="BU68" s="1102"/>
      <c r="BV68" s="1170"/>
      <c r="BW68" s="1170"/>
      <c r="BX68" s="1170"/>
      <c r="BY68" s="1170"/>
      <c r="BZ68" s="1170"/>
      <c r="CA68" s="1170"/>
      <c r="CB68" s="1170"/>
      <c r="CC68" s="1170"/>
      <c r="CD68" s="1170"/>
      <c r="CE68" s="1170"/>
      <c r="CF68" s="1170"/>
      <c r="CG68" s="1170"/>
      <c r="CH68" s="1170"/>
      <c r="CI68" s="1102">
        <v>1</v>
      </c>
      <c r="CJ68" s="1102">
        <v>1</v>
      </c>
      <c r="CK68" s="1102">
        <v>1</v>
      </c>
      <c r="CL68" s="1102">
        <v>1</v>
      </c>
      <c r="CM68" s="1102">
        <v>1</v>
      </c>
      <c r="CN68" s="1171">
        <v>1</v>
      </c>
      <c r="CO68" s="1172"/>
      <c r="CP68" s="151"/>
      <c r="CQ68" s="151"/>
      <c r="CR68" s="151"/>
      <c r="CS68" s="151"/>
      <c r="CT68" s="1173"/>
      <c r="CU68" s="1174"/>
      <c r="CV68" s="1170"/>
      <c r="CW68" s="1175"/>
      <c r="CX68" s="57"/>
      <c r="CY68" s="57"/>
      <c r="CZ68" s="57"/>
      <c r="DA68" s="57"/>
      <c r="DB68" s="57"/>
      <c r="DC68" s="57"/>
      <c r="DD68" s="57"/>
      <c r="DE68" s="1084"/>
      <c r="DF68" s="1084"/>
      <c r="DG68" s="1084"/>
      <c r="DH68" s="1084"/>
      <c r="DI68" s="1084"/>
      <c r="DJ68" s="1084"/>
      <c r="DK68" s="1111"/>
      <c r="DL68" s="1111"/>
      <c r="DM68" s="1111"/>
      <c r="DN68" s="57"/>
      <c r="DO68" s="57"/>
    </row>
    <row r="69" ht="41.1" customHeight="1" spans="1:119">
      <c r="A69" s="1112">
        <v>43580</v>
      </c>
      <c r="B69" s="57" t="s">
        <v>237</v>
      </c>
      <c r="C69" s="1132">
        <v>4500017957</v>
      </c>
      <c r="D69" s="1184" t="s">
        <v>238</v>
      </c>
      <c r="E69" s="136" t="s">
        <v>145</v>
      </c>
      <c r="F69" s="136" t="s">
        <v>239</v>
      </c>
      <c r="G69" s="140" t="s">
        <v>240</v>
      </c>
      <c r="H69" s="243">
        <v>36</v>
      </c>
      <c r="I69" s="57"/>
      <c r="J69" s="57"/>
      <c r="K69" s="57"/>
      <c r="L69" s="146"/>
      <c r="M69" s="1116"/>
      <c r="N69" s="1177"/>
      <c r="O69" s="1177"/>
      <c r="P69" s="1178"/>
      <c r="Q69" s="1177"/>
      <c r="R69" s="1177"/>
      <c r="S69" s="1179"/>
      <c r="T69" s="1177"/>
      <c r="U69" s="1180"/>
      <c r="V69" s="1125"/>
      <c r="W69" s="1126"/>
      <c r="X69" s="1127"/>
      <c r="Y69" s="1121"/>
      <c r="Z69" s="1128"/>
      <c r="AA69" s="1129"/>
      <c r="AB69" s="1129"/>
      <c r="AC69" s="1130"/>
      <c r="AD69" s="1131"/>
      <c r="AE69" s="1098"/>
      <c r="AF69" s="1098"/>
      <c r="AG69" s="1098"/>
      <c r="AH69" s="1098"/>
      <c r="AI69" s="1098"/>
      <c r="AJ69" s="1098"/>
      <c r="AK69" s="1098"/>
      <c r="AL69" s="1098"/>
      <c r="AM69" s="1098"/>
      <c r="AN69" s="1098">
        <f>H69</f>
        <v>36</v>
      </c>
      <c r="AO69" s="1098">
        <f>H69</f>
        <v>36</v>
      </c>
      <c r="AP69" s="1098"/>
      <c r="AQ69" s="1098"/>
      <c r="AR69" s="1098"/>
      <c r="AS69" s="1098"/>
      <c r="AT69" s="1098"/>
      <c r="AU69" s="1098"/>
      <c r="AV69" s="1098"/>
      <c r="AW69" s="1098"/>
      <c r="AX69" s="1098"/>
      <c r="AY69" s="1098"/>
      <c r="AZ69" s="1098"/>
      <c r="BA69" s="1098"/>
      <c r="BB69" s="1098"/>
      <c r="BC69" s="1098"/>
      <c r="BD69" s="1098"/>
      <c r="BE69" s="1181"/>
      <c r="BF69" s="1181"/>
      <c r="BG69" s="1181"/>
      <c r="BH69" s="1182"/>
      <c r="BI69" s="1123"/>
      <c r="BJ69" s="1102"/>
      <c r="BK69" s="1102"/>
      <c r="BL69" s="1102"/>
      <c r="BM69" s="1102"/>
      <c r="BN69" s="1102"/>
      <c r="BO69" s="1102"/>
      <c r="BP69" s="1102"/>
      <c r="BQ69" s="1102"/>
      <c r="BR69" s="1102"/>
      <c r="BS69" s="1102"/>
      <c r="BT69" s="1102"/>
      <c r="BU69" s="1102"/>
      <c r="BV69" s="1170"/>
      <c r="BW69" s="1170"/>
      <c r="BX69" s="1170"/>
      <c r="BY69" s="1170"/>
      <c r="BZ69" s="1170"/>
      <c r="CA69" s="1170"/>
      <c r="CB69" s="1170"/>
      <c r="CC69" s="1170"/>
      <c r="CD69" s="1170"/>
      <c r="CE69" s="1170"/>
      <c r="CF69" s="1170"/>
      <c r="CG69" s="1170"/>
      <c r="CH69" s="1170"/>
      <c r="CI69" s="1102">
        <v>6</v>
      </c>
      <c r="CJ69" s="1102">
        <f>CI69</f>
        <v>6</v>
      </c>
      <c r="CK69" s="1102">
        <f>CJ69</f>
        <v>6</v>
      </c>
      <c r="CL69" s="1102">
        <f>CK69</f>
        <v>6</v>
      </c>
      <c r="CM69" s="1102">
        <f>CL69</f>
        <v>6</v>
      </c>
      <c r="CN69" s="1171">
        <f>CM69</f>
        <v>6</v>
      </c>
      <c r="CO69" s="1172"/>
      <c r="CP69" s="151"/>
      <c r="CQ69" s="151"/>
      <c r="CR69" s="151"/>
      <c r="CS69" s="151"/>
      <c r="CT69" s="1173"/>
      <c r="CU69" s="1174"/>
      <c r="CV69" s="1170"/>
      <c r="CW69" s="1175"/>
      <c r="CX69" s="57"/>
      <c r="CY69" s="57"/>
      <c r="CZ69" s="57"/>
      <c r="DA69" s="57"/>
      <c r="DB69" s="57"/>
      <c r="DC69" s="57"/>
      <c r="DD69" s="57"/>
      <c r="DE69" s="1084"/>
      <c r="DF69" s="1084"/>
      <c r="DG69" s="1084"/>
      <c r="DH69" s="1084"/>
      <c r="DI69" s="1084"/>
      <c r="DJ69" s="1084"/>
      <c r="DK69" s="1111"/>
      <c r="DL69" s="1111"/>
      <c r="DM69" s="1111"/>
      <c r="DN69" s="57"/>
      <c r="DO69" s="57"/>
    </row>
    <row r="70" ht="41.1" customHeight="1" spans="1:119">
      <c r="A70" s="1112">
        <v>43589</v>
      </c>
      <c r="B70" s="57" t="s">
        <v>225</v>
      </c>
      <c r="C70" s="1132">
        <v>4500018388</v>
      </c>
      <c r="D70" s="1184" t="s">
        <v>226</v>
      </c>
      <c r="E70" s="136" t="s">
        <v>145</v>
      </c>
      <c r="F70" s="136" t="s">
        <v>221</v>
      </c>
      <c r="G70" s="140" t="s">
        <v>222</v>
      </c>
      <c r="H70" s="243">
        <v>39</v>
      </c>
      <c r="I70" s="57"/>
      <c r="J70" s="57"/>
      <c r="K70" s="57"/>
      <c r="L70" s="146"/>
      <c r="M70" s="1116"/>
      <c r="N70" s="1177"/>
      <c r="O70" s="1177"/>
      <c r="P70" s="1178"/>
      <c r="Q70" s="1177"/>
      <c r="R70" s="1177"/>
      <c r="S70" s="1179"/>
      <c r="T70" s="1177"/>
      <c r="U70" s="1180"/>
      <c r="V70" s="1125"/>
      <c r="W70" s="1126"/>
      <c r="X70" s="1127"/>
      <c r="Y70" s="1121"/>
      <c r="Z70" s="1128"/>
      <c r="AA70" s="1129"/>
      <c r="AB70" s="1129"/>
      <c r="AC70" s="1130"/>
      <c r="AD70" s="1131"/>
      <c r="AE70" s="1098">
        <v>39</v>
      </c>
      <c r="AF70" s="1098"/>
      <c r="AG70" s="1098"/>
      <c r="AH70" s="1098">
        <v>39</v>
      </c>
      <c r="AI70" s="1098"/>
      <c r="AJ70" s="1098"/>
      <c r="AK70" s="1098"/>
      <c r="AL70" s="1098"/>
      <c r="AM70" s="1098" t="s">
        <v>131</v>
      </c>
      <c r="AN70" s="1098"/>
      <c r="AO70" s="1098"/>
      <c r="AP70" s="1098"/>
      <c r="AQ70" s="1098"/>
      <c r="AR70" s="1098"/>
      <c r="AS70" s="1098"/>
      <c r="AT70" s="1098"/>
      <c r="AU70" s="1098"/>
      <c r="AV70" s="1098"/>
      <c r="AW70" s="1098"/>
      <c r="AX70" s="1098"/>
      <c r="AY70" s="1098"/>
      <c r="AZ70" s="1098"/>
      <c r="BA70" s="1098"/>
      <c r="BB70" s="1098"/>
      <c r="BC70" s="1098"/>
      <c r="BD70" s="1098"/>
      <c r="BE70" s="1181"/>
      <c r="BF70" s="1181"/>
      <c r="BG70" s="1181"/>
      <c r="BH70" s="1182"/>
      <c r="BI70" s="1123"/>
      <c r="BJ70" s="1102"/>
      <c r="BK70" s="1102"/>
      <c r="BL70" s="1102"/>
      <c r="BM70" s="1102"/>
      <c r="BN70" s="1102"/>
      <c r="BO70" s="1102"/>
      <c r="BP70" s="1102"/>
      <c r="BQ70" s="1102"/>
      <c r="BR70" s="1102"/>
      <c r="BS70" s="1102"/>
      <c r="BT70" s="1102"/>
      <c r="BU70" s="1102"/>
      <c r="BV70" s="1170">
        <v>3</v>
      </c>
      <c r="BW70" s="1170">
        <v>3</v>
      </c>
      <c r="BX70" s="1170">
        <v>3</v>
      </c>
      <c r="BY70" s="1170">
        <v>3</v>
      </c>
      <c r="BZ70" s="1170">
        <v>3</v>
      </c>
      <c r="CA70" s="1170">
        <v>3</v>
      </c>
      <c r="CB70" s="1170">
        <v>3</v>
      </c>
      <c r="CC70" s="1170">
        <v>3</v>
      </c>
      <c r="CD70" s="1170">
        <v>3</v>
      </c>
      <c r="CE70" s="1170">
        <v>3</v>
      </c>
      <c r="CF70" s="1170">
        <v>3</v>
      </c>
      <c r="CG70" s="1170">
        <v>3</v>
      </c>
      <c r="CH70" s="1170">
        <v>3</v>
      </c>
      <c r="CI70" s="1102"/>
      <c r="CJ70" s="1102"/>
      <c r="CK70" s="1102"/>
      <c r="CL70" s="1102"/>
      <c r="CM70" s="1102"/>
      <c r="CN70" s="1171"/>
      <c r="CO70" s="1172"/>
      <c r="CP70" s="151"/>
      <c r="CQ70" s="151"/>
      <c r="CR70" s="151"/>
      <c r="CS70" s="151"/>
      <c r="CT70" s="1173"/>
      <c r="CU70" s="1174"/>
      <c r="CV70" s="1170"/>
      <c r="CW70" s="1175"/>
      <c r="CX70" s="57"/>
      <c r="CY70" s="57"/>
      <c r="CZ70" s="57"/>
      <c r="DA70" s="57"/>
      <c r="DB70" s="57"/>
      <c r="DC70" s="57"/>
      <c r="DD70" s="57"/>
      <c r="DE70" s="1084"/>
      <c r="DF70" s="1084"/>
      <c r="DG70" s="1084"/>
      <c r="DH70" s="1084"/>
      <c r="DI70" s="1084"/>
      <c r="DJ70" s="1084"/>
      <c r="DK70" s="1111"/>
      <c r="DL70" s="1111"/>
      <c r="DM70" s="1111"/>
      <c r="DN70" s="57"/>
      <c r="DO70" s="57"/>
    </row>
    <row r="71" ht="41.1" customHeight="1" spans="1:119">
      <c r="A71" s="1112">
        <v>43589</v>
      </c>
      <c r="B71" s="57" t="s">
        <v>241</v>
      </c>
      <c r="C71" s="1132">
        <v>4500017956</v>
      </c>
      <c r="D71" s="1184" t="s">
        <v>242</v>
      </c>
      <c r="E71" s="136" t="s">
        <v>187</v>
      </c>
      <c r="F71" s="136" t="s">
        <v>221</v>
      </c>
      <c r="G71" s="140" t="s">
        <v>222</v>
      </c>
      <c r="H71" s="243">
        <v>52</v>
      </c>
      <c r="I71" s="57"/>
      <c r="J71" s="57"/>
      <c r="K71" s="57"/>
      <c r="L71" s="146"/>
      <c r="M71" s="1116"/>
      <c r="N71" s="1177"/>
      <c r="O71" s="1177"/>
      <c r="P71" s="1178"/>
      <c r="Q71" s="1177"/>
      <c r="R71" s="1177"/>
      <c r="S71" s="1179"/>
      <c r="T71" s="1177"/>
      <c r="U71" s="1180"/>
      <c r="V71" s="1125"/>
      <c r="W71" s="1126"/>
      <c r="X71" s="1127"/>
      <c r="Y71" s="1121"/>
      <c r="Z71" s="1128"/>
      <c r="AA71" s="1129"/>
      <c r="AB71" s="1129"/>
      <c r="AC71" s="1130"/>
      <c r="AD71" s="1131"/>
      <c r="AE71" s="1098">
        <v>52</v>
      </c>
      <c r="AF71" s="1098"/>
      <c r="AG71" s="1098"/>
      <c r="AH71" s="1098">
        <v>52</v>
      </c>
      <c r="AI71" s="1098"/>
      <c r="AJ71" s="1098"/>
      <c r="AK71" s="1098"/>
      <c r="AL71" s="1098"/>
      <c r="AM71" s="1098" t="s">
        <v>131</v>
      </c>
      <c r="AN71" s="1098"/>
      <c r="AO71" s="1098"/>
      <c r="AP71" s="1098"/>
      <c r="AQ71" s="1098"/>
      <c r="AR71" s="1098"/>
      <c r="AS71" s="1098"/>
      <c r="AT71" s="1098"/>
      <c r="AU71" s="1098"/>
      <c r="AV71" s="1098"/>
      <c r="AW71" s="1098"/>
      <c r="AX71" s="1098"/>
      <c r="AY71" s="1098"/>
      <c r="AZ71" s="1098"/>
      <c r="BA71" s="1098"/>
      <c r="BB71" s="1098"/>
      <c r="BC71" s="1098"/>
      <c r="BD71" s="1098"/>
      <c r="BE71" s="1181"/>
      <c r="BF71" s="1181"/>
      <c r="BG71" s="1181"/>
      <c r="BH71" s="1182"/>
      <c r="BI71" s="1123"/>
      <c r="BJ71" s="1102"/>
      <c r="BK71" s="1102"/>
      <c r="BL71" s="1102"/>
      <c r="BM71" s="1102"/>
      <c r="BN71" s="1102"/>
      <c r="BO71" s="1102"/>
      <c r="BP71" s="1102"/>
      <c r="BQ71" s="1102"/>
      <c r="BR71" s="1102"/>
      <c r="BS71" s="1102"/>
      <c r="BT71" s="1102"/>
      <c r="BU71" s="1102"/>
      <c r="BV71" s="1170">
        <v>4</v>
      </c>
      <c r="BW71" s="1170">
        <v>4</v>
      </c>
      <c r="BX71" s="1170">
        <v>4</v>
      </c>
      <c r="BY71" s="1170">
        <v>4</v>
      </c>
      <c r="BZ71" s="1170">
        <v>4</v>
      </c>
      <c r="CA71" s="1170">
        <v>4</v>
      </c>
      <c r="CB71" s="1170">
        <v>4</v>
      </c>
      <c r="CC71" s="1170">
        <v>4</v>
      </c>
      <c r="CD71" s="1170">
        <v>4</v>
      </c>
      <c r="CE71" s="1170">
        <v>4</v>
      </c>
      <c r="CF71" s="1170">
        <v>4</v>
      </c>
      <c r="CG71" s="1170">
        <v>4</v>
      </c>
      <c r="CH71" s="1170">
        <v>4</v>
      </c>
      <c r="CI71" s="1102"/>
      <c r="CJ71" s="1102"/>
      <c r="CK71" s="1102"/>
      <c r="CL71" s="1102"/>
      <c r="CM71" s="1102"/>
      <c r="CN71" s="1171"/>
      <c r="CO71" s="1172"/>
      <c r="CP71" s="151"/>
      <c r="CQ71" s="151"/>
      <c r="CR71" s="151"/>
      <c r="CS71" s="151"/>
      <c r="CT71" s="1173"/>
      <c r="CU71" s="1174"/>
      <c r="CV71" s="1170"/>
      <c r="CW71" s="1175"/>
      <c r="CX71" s="57"/>
      <c r="CY71" s="57"/>
      <c r="CZ71" s="57"/>
      <c r="DA71" s="57"/>
      <c r="DB71" s="57"/>
      <c r="DC71" s="57"/>
      <c r="DD71" s="57"/>
      <c r="DE71" s="1084"/>
      <c r="DF71" s="1084"/>
      <c r="DG71" s="1084"/>
      <c r="DH71" s="1084"/>
      <c r="DI71" s="1084"/>
      <c r="DJ71" s="1084"/>
      <c r="DK71" s="1111"/>
      <c r="DL71" s="1111"/>
      <c r="DM71" s="1111"/>
      <c r="DN71" s="57"/>
      <c r="DO71" s="57"/>
    </row>
    <row r="72" ht="41.1" customHeight="1" spans="1:119">
      <c r="A72" s="1112">
        <v>43593</v>
      </c>
      <c r="B72" s="57" t="s">
        <v>210</v>
      </c>
      <c r="C72" s="1132">
        <v>4500018397</v>
      </c>
      <c r="D72" s="1184" t="s">
        <v>243</v>
      </c>
      <c r="E72" s="136" t="s">
        <v>244</v>
      </c>
      <c r="F72" s="136" t="s">
        <v>236</v>
      </c>
      <c r="G72" s="140" t="s">
        <v>240</v>
      </c>
      <c r="H72" s="243">
        <v>54</v>
      </c>
      <c r="I72" s="57"/>
      <c r="J72" s="57"/>
      <c r="K72" s="57"/>
      <c r="L72" s="146"/>
      <c r="M72" s="1116"/>
      <c r="N72" s="1177"/>
      <c r="O72" s="1177"/>
      <c r="P72" s="1178"/>
      <c r="Q72" s="1177"/>
      <c r="R72" s="1177"/>
      <c r="S72" s="1179"/>
      <c r="T72" s="1177"/>
      <c r="U72" s="1180"/>
      <c r="V72" s="1125"/>
      <c r="W72" s="1126"/>
      <c r="X72" s="1127"/>
      <c r="Y72" s="1121"/>
      <c r="Z72" s="1128"/>
      <c r="AA72" s="1129"/>
      <c r="AB72" s="1129"/>
      <c r="AC72" s="1130"/>
      <c r="AD72" s="1131"/>
      <c r="AE72" s="1098"/>
      <c r="AF72" s="1098"/>
      <c r="AG72" s="1098"/>
      <c r="AH72" s="1098"/>
      <c r="AI72" s="1098"/>
      <c r="AJ72" s="1098"/>
      <c r="AK72" s="1098"/>
      <c r="AL72" s="1098"/>
      <c r="AM72" s="1098"/>
      <c r="AN72" s="1098">
        <v>54</v>
      </c>
      <c r="AO72" s="1098">
        <v>54</v>
      </c>
      <c r="AP72" s="1098"/>
      <c r="AQ72" s="1098"/>
      <c r="AR72" s="1098"/>
      <c r="AS72" s="1098"/>
      <c r="AT72" s="1098"/>
      <c r="AU72" s="1098"/>
      <c r="AV72" s="1098">
        <f>H72/6</f>
        <v>9</v>
      </c>
      <c r="AW72" s="1098"/>
      <c r="AX72" s="1098"/>
      <c r="AY72" s="1098"/>
      <c r="AZ72" s="1098"/>
      <c r="BA72" s="1098"/>
      <c r="BB72" s="1098"/>
      <c r="BC72" s="1098"/>
      <c r="BD72" s="1098"/>
      <c r="BE72" s="1185"/>
      <c r="BF72" s="1185"/>
      <c r="BG72" s="1185"/>
      <c r="BH72" s="1186"/>
      <c r="BI72" s="1123"/>
      <c r="BJ72" s="1102"/>
      <c r="BK72" s="1102"/>
      <c r="BL72" s="1102"/>
      <c r="BM72" s="1102"/>
      <c r="BN72" s="1102"/>
      <c r="BO72" s="1102"/>
      <c r="BP72" s="1102"/>
      <c r="BQ72" s="1102"/>
      <c r="BR72" s="1102"/>
      <c r="BS72" s="1102"/>
      <c r="BT72" s="1102"/>
      <c r="BU72" s="1102"/>
      <c r="BV72" s="1170"/>
      <c r="BW72" s="1170"/>
      <c r="BX72" s="1170"/>
      <c r="BY72" s="1170"/>
      <c r="BZ72" s="1170"/>
      <c r="CA72" s="1170"/>
      <c r="CB72" s="1170"/>
      <c r="CC72" s="1170"/>
      <c r="CD72" s="1170"/>
      <c r="CE72" s="1170"/>
      <c r="CF72" s="1170"/>
      <c r="CG72" s="1170"/>
      <c r="CH72" s="1170"/>
      <c r="CI72" s="1102">
        <v>9</v>
      </c>
      <c r="CJ72" s="1102">
        <v>9</v>
      </c>
      <c r="CK72" s="1102">
        <v>9</v>
      </c>
      <c r="CL72" s="1102">
        <v>9</v>
      </c>
      <c r="CM72" s="1102">
        <v>9</v>
      </c>
      <c r="CN72" s="1171">
        <v>9</v>
      </c>
      <c r="CO72" s="1172"/>
      <c r="CP72" s="151"/>
      <c r="CQ72" s="151"/>
      <c r="CR72" s="151"/>
      <c r="CS72" s="151"/>
      <c r="CT72" s="1173"/>
      <c r="CU72" s="1174"/>
      <c r="CV72" s="1170"/>
      <c r="CW72" s="1175"/>
      <c r="CX72" s="57"/>
      <c r="CY72" s="57"/>
      <c r="CZ72" s="57"/>
      <c r="DA72" s="57"/>
      <c r="DB72" s="57"/>
      <c r="DC72" s="57"/>
      <c r="DD72" s="57"/>
      <c r="DE72" s="1084"/>
      <c r="DF72" s="1084"/>
      <c r="DG72" s="1084"/>
      <c r="DH72" s="1084"/>
      <c r="DI72" s="1084"/>
      <c r="DJ72" s="1084"/>
      <c r="DK72" s="1111"/>
      <c r="DL72" s="1111"/>
      <c r="DM72" s="1111"/>
      <c r="DN72" s="57"/>
      <c r="DO72" s="57"/>
    </row>
    <row r="73" ht="41.1" customHeight="1" spans="1:119">
      <c r="A73" s="1112">
        <v>43593</v>
      </c>
      <c r="B73" s="57" t="s">
        <v>245</v>
      </c>
      <c r="C73" s="1132">
        <v>4500017078</v>
      </c>
      <c r="D73" s="1184" t="s">
        <v>246</v>
      </c>
      <c r="E73" s="136" t="s">
        <v>181</v>
      </c>
      <c r="F73" s="136" t="s">
        <v>247</v>
      </c>
      <c r="G73" s="140" t="s">
        <v>232</v>
      </c>
      <c r="H73" s="243">
        <v>6</v>
      </c>
      <c r="I73" s="57"/>
      <c r="J73" s="57"/>
      <c r="K73" s="57"/>
      <c r="L73" s="146"/>
      <c r="M73" s="1116"/>
      <c r="N73" s="1177"/>
      <c r="O73" s="1177"/>
      <c r="P73" s="1178"/>
      <c r="Q73" s="1177"/>
      <c r="R73" s="1177"/>
      <c r="S73" s="1179"/>
      <c r="T73" s="1177"/>
      <c r="U73" s="1180"/>
      <c r="V73" s="1125"/>
      <c r="W73" s="1126"/>
      <c r="X73" s="1127"/>
      <c r="Y73" s="1121"/>
      <c r="Z73" s="1128"/>
      <c r="AA73" s="1129"/>
      <c r="AB73" s="1129"/>
      <c r="AC73" s="1130"/>
      <c r="AD73" s="1131"/>
      <c r="AE73" s="1098"/>
      <c r="AF73" s="1098"/>
      <c r="AG73" s="1098"/>
      <c r="AH73" s="1098"/>
      <c r="AI73" s="1098"/>
      <c r="AJ73" s="1098"/>
      <c r="AK73" s="1098"/>
      <c r="AL73" s="1098"/>
      <c r="AM73" s="1098"/>
      <c r="AN73" s="1098">
        <v>6</v>
      </c>
      <c r="AO73" s="1098">
        <v>6</v>
      </c>
      <c r="AP73" s="1098"/>
      <c r="AQ73" s="1098"/>
      <c r="AR73" s="1098"/>
      <c r="AS73" s="1098"/>
      <c r="AT73" s="1098"/>
      <c r="AU73" s="1098"/>
      <c r="AV73" s="1098"/>
      <c r="AW73" s="1098"/>
      <c r="AX73" s="1098"/>
      <c r="AY73" s="1098"/>
      <c r="AZ73" s="1098"/>
      <c r="BA73" s="1098"/>
      <c r="BB73" s="1098"/>
      <c r="BC73" s="1098"/>
      <c r="BD73" s="1098"/>
      <c r="BE73" s="1185"/>
      <c r="BF73" s="1185"/>
      <c r="BG73" s="1185"/>
      <c r="BH73" s="1186"/>
      <c r="BI73" s="1123"/>
      <c r="BJ73" s="1102"/>
      <c r="BK73" s="1102"/>
      <c r="BL73" s="1102"/>
      <c r="BM73" s="1102"/>
      <c r="BN73" s="1102"/>
      <c r="BO73" s="1102"/>
      <c r="BP73" s="1102"/>
      <c r="BQ73" s="1102"/>
      <c r="BR73" s="1102"/>
      <c r="BS73" s="1102"/>
      <c r="BT73" s="1102"/>
      <c r="BU73" s="1102"/>
      <c r="BV73" s="1170"/>
      <c r="BW73" s="1170"/>
      <c r="BX73" s="1170"/>
      <c r="BY73" s="1170"/>
      <c r="BZ73" s="1170"/>
      <c r="CA73" s="1170"/>
      <c r="CB73" s="1170"/>
      <c r="CC73" s="1170"/>
      <c r="CD73" s="1170"/>
      <c r="CE73" s="1170"/>
      <c r="CF73" s="1170"/>
      <c r="CG73" s="1170"/>
      <c r="CH73" s="1170"/>
      <c r="CI73" s="1102">
        <v>1</v>
      </c>
      <c r="CJ73" s="1102">
        <v>1</v>
      </c>
      <c r="CK73" s="1102">
        <v>1</v>
      </c>
      <c r="CL73" s="1102">
        <v>1</v>
      </c>
      <c r="CM73" s="1102">
        <v>1</v>
      </c>
      <c r="CN73" s="1171">
        <v>1</v>
      </c>
      <c r="CO73" s="1172"/>
      <c r="CP73" s="151"/>
      <c r="CQ73" s="151"/>
      <c r="CR73" s="151"/>
      <c r="CS73" s="151"/>
      <c r="CT73" s="1173"/>
      <c r="CU73" s="1174"/>
      <c r="CV73" s="1170"/>
      <c r="CW73" s="1175"/>
      <c r="CX73" s="57"/>
      <c r="CY73" s="57"/>
      <c r="CZ73" s="57"/>
      <c r="DA73" s="57"/>
      <c r="DB73" s="57"/>
      <c r="DC73" s="57"/>
      <c r="DD73" s="57"/>
      <c r="DE73" s="1084"/>
      <c r="DF73" s="1084"/>
      <c r="DG73" s="1084"/>
      <c r="DH73" s="1084"/>
      <c r="DI73" s="1084"/>
      <c r="DJ73" s="1084"/>
      <c r="DK73" s="1111"/>
      <c r="DL73" s="1111"/>
      <c r="DM73" s="1111"/>
      <c r="DN73" s="57"/>
      <c r="DO73" s="57"/>
    </row>
    <row r="74" ht="41.1" customHeight="1" spans="1:119">
      <c r="A74" s="1112">
        <v>43595</v>
      </c>
      <c r="B74" s="57" t="s">
        <v>248</v>
      </c>
      <c r="C74" s="1132">
        <v>4500019662</v>
      </c>
      <c r="D74" s="1184" t="s">
        <v>249</v>
      </c>
      <c r="E74" s="136" t="s">
        <v>250</v>
      </c>
      <c r="F74" s="136">
        <v>9202</v>
      </c>
      <c r="G74" s="140" t="s">
        <v>222</v>
      </c>
      <c r="H74" s="243">
        <v>4</v>
      </c>
      <c r="I74" s="57"/>
      <c r="J74" s="57"/>
      <c r="K74" s="57"/>
      <c r="L74" s="146"/>
      <c r="M74" s="1116"/>
      <c r="N74" s="1177"/>
      <c r="O74" s="1177"/>
      <c r="P74" s="1178"/>
      <c r="Q74" s="1177"/>
      <c r="R74" s="1177"/>
      <c r="S74" s="1179"/>
      <c r="T74" s="1177"/>
      <c r="U74" s="1180"/>
      <c r="V74" s="1125"/>
      <c r="W74" s="1126"/>
      <c r="X74" s="1127"/>
      <c r="Y74" s="1121"/>
      <c r="Z74" s="1128"/>
      <c r="AA74" s="1129"/>
      <c r="AB74" s="1129"/>
      <c r="AC74" s="1130"/>
      <c r="AD74" s="1131"/>
      <c r="AE74" s="1098">
        <v>4</v>
      </c>
      <c r="AF74" s="1098"/>
      <c r="AG74" s="1098"/>
      <c r="AH74" s="1098">
        <v>4</v>
      </c>
      <c r="AI74" s="1098"/>
      <c r="AJ74" s="1098"/>
      <c r="AK74" s="1098"/>
      <c r="AL74" s="1098"/>
      <c r="AM74" s="1098" t="s">
        <v>131</v>
      </c>
      <c r="AN74" s="1098"/>
      <c r="AO74" s="1098"/>
      <c r="AP74" s="1098"/>
      <c r="AQ74" s="1098"/>
      <c r="AR74" s="1098"/>
      <c r="AS74" s="1098"/>
      <c r="AT74" s="1098"/>
      <c r="AU74" s="1098"/>
      <c r="AV74" s="1098"/>
      <c r="AW74" s="1098"/>
      <c r="AX74" s="1098"/>
      <c r="AY74" s="1098"/>
      <c r="AZ74" s="1098"/>
      <c r="BA74" s="1098"/>
      <c r="BB74" s="1098"/>
      <c r="BC74" s="1098"/>
      <c r="BD74" s="1098"/>
      <c r="BE74" s="1185"/>
      <c r="BF74" s="1185"/>
      <c r="BG74" s="1185"/>
      <c r="BH74" s="1186"/>
      <c r="BI74" s="1123"/>
      <c r="BJ74" s="1102"/>
      <c r="BK74" s="1102"/>
      <c r="BL74" s="1102"/>
      <c r="BM74" s="1102"/>
      <c r="BN74" s="1102"/>
      <c r="BO74" s="1102"/>
      <c r="BP74" s="1102"/>
      <c r="BQ74" s="1102"/>
      <c r="BR74" s="1102"/>
      <c r="BS74" s="1102"/>
      <c r="BT74" s="1102"/>
      <c r="BU74" s="1102"/>
      <c r="BV74" s="1170"/>
      <c r="BW74" s="1170"/>
      <c r="BX74" s="1170"/>
      <c r="BY74" s="1170"/>
      <c r="BZ74" s="1170"/>
      <c r="CA74" s="1170">
        <v>1</v>
      </c>
      <c r="CB74" s="1170">
        <v>1</v>
      </c>
      <c r="CC74" s="1170"/>
      <c r="CD74" s="1170"/>
      <c r="CE74" s="1170"/>
      <c r="CF74" s="1170"/>
      <c r="CG74" s="1170">
        <v>1</v>
      </c>
      <c r="CH74" s="1170">
        <v>1</v>
      </c>
      <c r="CI74" s="1102"/>
      <c r="CJ74" s="1102"/>
      <c r="CK74" s="1102"/>
      <c r="CL74" s="1102"/>
      <c r="CM74" s="1102"/>
      <c r="CN74" s="1171"/>
      <c r="CO74" s="1172"/>
      <c r="CP74" s="151"/>
      <c r="CQ74" s="151"/>
      <c r="CR74" s="151"/>
      <c r="CS74" s="151"/>
      <c r="CT74" s="1173"/>
      <c r="CU74" s="1174"/>
      <c r="CV74" s="1170"/>
      <c r="CW74" s="1175"/>
      <c r="CX74" s="57"/>
      <c r="CY74" s="57"/>
      <c r="CZ74" s="57"/>
      <c r="DA74" s="57"/>
      <c r="DB74" s="57"/>
      <c r="DC74" s="57"/>
      <c r="DD74" s="57"/>
      <c r="DE74" s="1084"/>
      <c r="DF74" s="1084"/>
      <c r="DG74" s="1084"/>
      <c r="DH74" s="1084"/>
      <c r="DI74" s="1084"/>
      <c r="DJ74" s="1084"/>
      <c r="DK74" s="1111"/>
      <c r="DL74" s="1111"/>
      <c r="DM74" s="1111"/>
      <c r="DN74" s="57"/>
      <c r="DO74" s="57"/>
    </row>
    <row r="75" ht="41.1" customHeight="1" spans="1:119">
      <c r="A75" s="1112">
        <v>43659</v>
      </c>
      <c r="B75" s="57" t="s">
        <v>251</v>
      </c>
      <c r="C75" s="1132" t="s">
        <v>252</v>
      </c>
      <c r="D75" s="1184"/>
      <c r="E75" s="136" t="s">
        <v>253</v>
      </c>
      <c r="F75" s="136" t="s">
        <v>221</v>
      </c>
      <c r="G75" s="140" t="s">
        <v>222</v>
      </c>
      <c r="H75" s="243">
        <v>13</v>
      </c>
      <c r="I75" s="57"/>
      <c r="J75" s="57"/>
      <c r="K75" s="57"/>
      <c r="L75" s="146"/>
      <c r="M75" s="1116"/>
      <c r="N75" s="1177"/>
      <c r="O75" s="1177"/>
      <c r="P75" s="1178"/>
      <c r="Q75" s="1177"/>
      <c r="R75" s="1177"/>
      <c r="S75" s="1179"/>
      <c r="T75" s="1177"/>
      <c r="U75" s="1180"/>
      <c r="V75" s="1125"/>
      <c r="W75" s="1126"/>
      <c r="X75" s="1127"/>
      <c r="Y75" s="1121"/>
      <c r="Z75" s="1128"/>
      <c r="AA75" s="1129"/>
      <c r="AB75" s="1129"/>
      <c r="AC75" s="1130"/>
      <c r="AD75" s="1131"/>
      <c r="AE75" s="1098"/>
      <c r="AF75" s="1098">
        <v>13</v>
      </c>
      <c r="AG75" s="1098"/>
      <c r="AH75" s="1098"/>
      <c r="AI75" s="1098"/>
      <c r="AJ75" s="1098"/>
      <c r="AK75" s="1098">
        <v>13</v>
      </c>
      <c r="AL75" s="1098"/>
      <c r="AM75" s="1098"/>
      <c r="AN75" s="1098"/>
      <c r="AO75" s="1098"/>
      <c r="AP75" s="1098"/>
      <c r="AQ75" s="1098"/>
      <c r="AR75" s="1098"/>
      <c r="AS75" s="1098"/>
      <c r="AT75" s="1098"/>
      <c r="AU75" s="1098"/>
      <c r="AV75" s="1098"/>
      <c r="AW75" s="1098"/>
      <c r="AX75" s="1098"/>
      <c r="AY75" s="1098"/>
      <c r="AZ75" s="1098"/>
      <c r="BA75" s="1098"/>
      <c r="BB75" s="1098"/>
      <c r="BC75" s="1098"/>
      <c r="BD75" s="1098"/>
      <c r="BE75" s="1185"/>
      <c r="BF75" s="1185"/>
      <c r="BG75" s="1185"/>
      <c r="BH75" s="1186"/>
      <c r="BI75" s="1123"/>
      <c r="BJ75" s="1102"/>
      <c r="BK75" s="1102"/>
      <c r="BL75" s="1102"/>
      <c r="BM75" s="1102"/>
      <c r="BN75" s="1102"/>
      <c r="BO75" s="1102"/>
      <c r="BP75" s="1102"/>
      <c r="BQ75" s="1102"/>
      <c r="BR75" s="1102"/>
      <c r="BS75" s="1102"/>
      <c r="BT75" s="1102"/>
      <c r="BU75" s="1102"/>
      <c r="BV75" s="1170">
        <v>1</v>
      </c>
      <c r="BW75" s="1170">
        <v>1</v>
      </c>
      <c r="BX75" s="1170">
        <v>1</v>
      </c>
      <c r="BY75" s="1170">
        <v>1</v>
      </c>
      <c r="BZ75" s="1170">
        <v>1</v>
      </c>
      <c r="CA75" s="1170">
        <v>1</v>
      </c>
      <c r="CB75" s="1170">
        <v>1</v>
      </c>
      <c r="CC75" s="1170">
        <v>1</v>
      </c>
      <c r="CD75" s="1170">
        <v>1</v>
      </c>
      <c r="CE75" s="1170">
        <v>1</v>
      </c>
      <c r="CF75" s="1170">
        <v>1</v>
      </c>
      <c r="CG75" s="1170">
        <v>1</v>
      </c>
      <c r="CH75" s="1170">
        <v>1</v>
      </c>
      <c r="CI75" s="1102"/>
      <c r="CJ75" s="1102"/>
      <c r="CK75" s="1102"/>
      <c r="CL75" s="1102"/>
      <c r="CM75" s="1102"/>
      <c r="CN75" s="1171"/>
      <c r="CO75" s="1172"/>
      <c r="CP75" s="151"/>
      <c r="CQ75" s="151"/>
      <c r="CR75" s="151"/>
      <c r="CS75" s="151"/>
      <c r="CT75" s="1173"/>
      <c r="CU75" s="1174"/>
      <c r="CV75" s="1170"/>
      <c r="CW75" s="1175"/>
      <c r="CX75" s="57"/>
      <c r="CY75" s="57"/>
      <c r="CZ75" s="57"/>
      <c r="DA75" s="57"/>
      <c r="DB75" s="57"/>
      <c r="DC75" s="57"/>
      <c r="DD75" s="57"/>
      <c r="DE75" s="1084"/>
      <c r="DF75" s="1084"/>
      <c r="DG75" s="1084"/>
      <c r="DH75" s="1084"/>
      <c r="DI75" s="1084"/>
      <c r="DJ75" s="1084"/>
      <c r="DK75" s="1111"/>
      <c r="DL75" s="1111"/>
      <c r="DM75" s="1111"/>
      <c r="DN75" s="57"/>
      <c r="DO75" s="57"/>
    </row>
    <row r="76" ht="41.1" customHeight="1" spans="1:119">
      <c r="A76" s="1112">
        <v>43659</v>
      </c>
      <c r="B76" s="57" t="s">
        <v>251</v>
      </c>
      <c r="C76" s="1132" t="s">
        <v>252</v>
      </c>
      <c r="D76" s="1184"/>
      <c r="E76" s="136" t="s">
        <v>253</v>
      </c>
      <c r="F76" s="136" t="s">
        <v>239</v>
      </c>
      <c r="G76" s="140" t="s">
        <v>232</v>
      </c>
      <c r="H76" s="243">
        <v>6</v>
      </c>
      <c r="I76" s="57"/>
      <c r="J76" s="57"/>
      <c r="K76" s="57"/>
      <c r="L76" s="146"/>
      <c r="M76" s="1116"/>
      <c r="N76" s="1177"/>
      <c r="O76" s="1177"/>
      <c r="P76" s="1178"/>
      <c r="Q76" s="1177"/>
      <c r="R76" s="1177"/>
      <c r="S76" s="1179"/>
      <c r="T76" s="1177"/>
      <c r="U76" s="1180"/>
      <c r="V76" s="1125"/>
      <c r="W76" s="1126"/>
      <c r="X76" s="1127"/>
      <c r="Y76" s="1121"/>
      <c r="Z76" s="1128"/>
      <c r="AA76" s="1129"/>
      <c r="AB76" s="1129"/>
      <c r="AC76" s="1130"/>
      <c r="AD76" s="1131"/>
      <c r="AE76" s="1098"/>
      <c r="AF76" s="1098"/>
      <c r="AG76" s="1098"/>
      <c r="AH76" s="1098"/>
      <c r="AI76" s="1098"/>
      <c r="AJ76" s="1098"/>
      <c r="AK76" s="1098"/>
      <c r="AL76" s="1098"/>
      <c r="AM76" s="1098"/>
      <c r="AN76" s="1098"/>
      <c r="AO76" s="1098">
        <v>6</v>
      </c>
      <c r="AP76" s="1098"/>
      <c r="AQ76" s="1098">
        <v>6</v>
      </c>
      <c r="AR76" s="1098"/>
      <c r="AS76" s="1098"/>
      <c r="AT76" s="1098"/>
      <c r="AU76" s="1098"/>
      <c r="AV76" s="1098"/>
      <c r="AW76" s="1098"/>
      <c r="AX76" s="1098"/>
      <c r="AY76" s="1098"/>
      <c r="AZ76" s="1098"/>
      <c r="BA76" s="1098"/>
      <c r="BB76" s="1098"/>
      <c r="BC76" s="1098"/>
      <c r="BD76" s="1098"/>
      <c r="BE76" s="1185"/>
      <c r="BF76" s="1185"/>
      <c r="BG76" s="1185"/>
      <c r="BH76" s="1186"/>
      <c r="BI76" s="1123"/>
      <c r="BJ76" s="1102"/>
      <c r="BK76" s="1102"/>
      <c r="BL76" s="1102"/>
      <c r="BM76" s="1102"/>
      <c r="BN76" s="1102"/>
      <c r="BO76" s="1102"/>
      <c r="BP76" s="1102"/>
      <c r="BQ76" s="1102"/>
      <c r="BR76" s="1102"/>
      <c r="BS76" s="1102"/>
      <c r="BT76" s="1102"/>
      <c r="BU76" s="1102"/>
      <c r="BV76" s="1170"/>
      <c r="BW76" s="1170"/>
      <c r="BX76" s="1170"/>
      <c r="BY76" s="1170"/>
      <c r="BZ76" s="1170"/>
      <c r="CA76" s="1170"/>
      <c r="CB76" s="1170"/>
      <c r="CC76" s="1170"/>
      <c r="CD76" s="1170"/>
      <c r="CE76" s="1170"/>
      <c r="CF76" s="1170"/>
      <c r="CG76" s="1170"/>
      <c r="CH76" s="1170"/>
      <c r="CI76" s="1102">
        <v>1</v>
      </c>
      <c r="CJ76" s="1102">
        <v>1</v>
      </c>
      <c r="CK76" s="1102">
        <v>1</v>
      </c>
      <c r="CL76" s="1102">
        <v>1</v>
      </c>
      <c r="CM76" s="1102">
        <v>1</v>
      </c>
      <c r="CN76" s="1171">
        <v>1</v>
      </c>
      <c r="CO76" s="1172"/>
      <c r="CP76" s="151"/>
      <c r="CQ76" s="151"/>
      <c r="CR76" s="151"/>
      <c r="CS76" s="151"/>
      <c r="CT76" s="1173"/>
      <c r="CU76" s="1174"/>
      <c r="CV76" s="1170"/>
      <c r="CW76" s="1175"/>
      <c r="CX76" s="57"/>
      <c r="CY76" s="57"/>
      <c r="CZ76" s="57"/>
      <c r="DA76" s="57"/>
      <c r="DB76" s="57"/>
      <c r="DC76" s="57"/>
      <c r="DD76" s="57"/>
      <c r="DE76" s="1084"/>
      <c r="DF76" s="1084"/>
      <c r="DG76" s="1084"/>
      <c r="DH76" s="1084"/>
      <c r="DI76" s="1084"/>
      <c r="DJ76" s="1084"/>
      <c r="DK76" s="1111"/>
      <c r="DL76" s="1111"/>
      <c r="DM76" s="1111"/>
      <c r="DN76" s="57"/>
      <c r="DO76" s="57"/>
    </row>
    <row r="77" ht="41.1" customHeight="1" spans="1:119">
      <c r="A77" s="1112">
        <v>43670</v>
      </c>
      <c r="B77" s="57" t="s">
        <v>254</v>
      </c>
      <c r="C77" s="1132">
        <v>4500020704</v>
      </c>
      <c r="D77" s="1184" t="s">
        <v>243</v>
      </c>
      <c r="E77" s="136" t="s">
        <v>255</v>
      </c>
      <c r="F77" s="136" t="s">
        <v>256</v>
      </c>
      <c r="G77" s="136" t="s">
        <v>257</v>
      </c>
      <c r="H77" s="243">
        <v>9</v>
      </c>
      <c r="I77" s="57"/>
      <c r="J77" s="57"/>
      <c r="K77" s="57"/>
      <c r="L77" s="146"/>
      <c r="M77" s="1116"/>
      <c r="N77" s="1177"/>
      <c r="O77" s="1177"/>
      <c r="P77" s="1178"/>
      <c r="Q77" s="1177"/>
      <c r="R77" s="1177"/>
      <c r="S77" s="1179"/>
      <c r="T77" s="1177"/>
      <c r="U77" s="1180"/>
      <c r="V77" s="1125"/>
      <c r="W77" s="1126"/>
      <c r="X77" s="1127"/>
      <c r="Y77" s="1121"/>
      <c r="Z77" s="1128"/>
      <c r="AA77" s="1129"/>
      <c r="AB77" s="1129"/>
      <c r="AC77" s="1130"/>
      <c r="AD77" s="1131"/>
      <c r="AE77" s="1098"/>
      <c r="AF77" s="1098"/>
      <c r="AG77" s="1098"/>
      <c r="AH77" s="1098"/>
      <c r="AI77" s="1098"/>
      <c r="AJ77" s="1098"/>
      <c r="AK77" s="1098"/>
      <c r="AL77" s="1098"/>
      <c r="AM77" s="1098"/>
      <c r="AN77" s="1098"/>
      <c r="AO77" s="1098"/>
      <c r="AP77" s="1098"/>
      <c r="AQ77" s="1098"/>
      <c r="AR77" s="1098"/>
      <c r="AS77" s="1098"/>
      <c r="AT77" s="1098"/>
      <c r="AU77" s="1098"/>
      <c r="AV77" s="1098"/>
      <c r="AW77" s="1098"/>
      <c r="AX77" s="1098"/>
      <c r="AY77" s="1098"/>
      <c r="AZ77" s="1098"/>
      <c r="BA77" s="1098"/>
      <c r="BB77" s="1098"/>
      <c r="BC77" s="1098"/>
      <c r="BD77" s="1098"/>
      <c r="BE77" s="1185">
        <v>9</v>
      </c>
      <c r="BF77" s="1185">
        <v>9</v>
      </c>
      <c r="BG77" s="1185"/>
      <c r="BH77" s="1186"/>
      <c r="BI77" s="1123"/>
      <c r="BJ77" s="1102"/>
      <c r="BK77" s="1102"/>
      <c r="BL77" s="1102"/>
      <c r="BM77" s="1102"/>
      <c r="BN77" s="1102"/>
      <c r="BO77" s="1102"/>
      <c r="BP77" s="1102"/>
      <c r="BQ77" s="1102"/>
      <c r="BR77" s="1102"/>
      <c r="BS77" s="1102"/>
      <c r="BT77" s="1102"/>
      <c r="BU77" s="1102"/>
      <c r="BV77" s="1170"/>
      <c r="BW77" s="1170"/>
      <c r="BX77" s="1170"/>
      <c r="BY77" s="1170"/>
      <c r="BZ77" s="1170"/>
      <c r="CA77" s="1170"/>
      <c r="CB77" s="1170"/>
      <c r="CC77" s="1170"/>
      <c r="CD77" s="1170"/>
      <c r="CE77" s="1170"/>
      <c r="CF77" s="1170"/>
      <c r="CG77" s="1170"/>
      <c r="CH77" s="1170"/>
      <c r="CI77" s="1102"/>
      <c r="CJ77" s="1102"/>
      <c r="CK77" s="1102"/>
      <c r="CL77" s="1102"/>
      <c r="CM77" s="1102"/>
      <c r="CN77" s="1171"/>
      <c r="CO77" s="1172"/>
      <c r="CP77" s="151"/>
      <c r="CQ77" s="151"/>
      <c r="CR77" s="151"/>
      <c r="CS77" s="151"/>
      <c r="CT77" s="1173"/>
      <c r="CU77" s="1174">
        <v>4</v>
      </c>
      <c r="CV77" s="1170">
        <v>4</v>
      </c>
      <c r="CW77" s="1175">
        <v>4</v>
      </c>
      <c r="CX77" s="57"/>
      <c r="CY77" s="57"/>
      <c r="CZ77" s="57"/>
      <c r="DA77" s="57"/>
      <c r="DB77" s="57"/>
      <c r="DC77" s="57"/>
      <c r="DD77" s="57"/>
      <c r="DE77" s="1084"/>
      <c r="DF77" s="1084"/>
      <c r="DG77" s="1084"/>
      <c r="DH77" s="1084"/>
      <c r="DI77" s="1084"/>
      <c r="DJ77" s="1084"/>
      <c r="DK77" s="1111"/>
      <c r="DL77" s="1111"/>
      <c r="DM77" s="1111"/>
      <c r="DN77" s="57"/>
      <c r="DO77" s="57"/>
    </row>
    <row r="78" ht="41.1" customHeight="1" spans="1:119">
      <c r="A78" s="1112">
        <v>43667</v>
      </c>
      <c r="B78" s="57" t="s">
        <v>258</v>
      </c>
      <c r="C78" s="1132">
        <v>4500022133</v>
      </c>
      <c r="D78" s="1184" t="s">
        <v>259</v>
      </c>
      <c r="E78" s="136" t="s">
        <v>260</v>
      </c>
      <c r="F78" s="136" t="s">
        <v>256</v>
      </c>
      <c r="G78" s="136" t="s">
        <v>257</v>
      </c>
      <c r="H78" s="243">
        <v>4</v>
      </c>
      <c r="I78" s="57"/>
      <c r="J78" s="57"/>
      <c r="K78" s="57"/>
      <c r="L78" s="146"/>
      <c r="M78" s="1116"/>
      <c r="N78" s="1177"/>
      <c r="O78" s="1177"/>
      <c r="P78" s="1178"/>
      <c r="Q78" s="1177"/>
      <c r="R78" s="1177"/>
      <c r="S78" s="1179"/>
      <c r="T78" s="1177"/>
      <c r="U78" s="1180"/>
      <c r="V78" s="1125"/>
      <c r="W78" s="1126"/>
      <c r="X78" s="1127"/>
      <c r="Y78" s="1121"/>
      <c r="Z78" s="1128"/>
      <c r="AA78" s="1129"/>
      <c r="AB78" s="1129"/>
      <c r="AC78" s="1130"/>
      <c r="AD78" s="1131"/>
      <c r="AE78" s="1098"/>
      <c r="AF78" s="1098"/>
      <c r="AG78" s="1098"/>
      <c r="AH78" s="1098"/>
      <c r="AI78" s="1098"/>
      <c r="AJ78" s="1098"/>
      <c r="AK78" s="1098"/>
      <c r="AL78" s="1098"/>
      <c r="AM78" s="1098"/>
      <c r="AN78" s="1098"/>
      <c r="AO78" s="1098"/>
      <c r="AP78" s="1098"/>
      <c r="AQ78" s="1098"/>
      <c r="AR78" s="1098"/>
      <c r="AS78" s="1098"/>
      <c r="AT78" s="1098"/>
      <c r="AU78" s="1098"/>
      <c r="AV78" s="1098"/>
      <c r="AW78" s="1098"/>
      <c r="AX78" s="1098"/>
      <c r="AY78" s="1098"/>
      <c r="AZ78" s="1098"/>
      <c r="BA78" s="1098"/>
      <c r="BB78" s="1098"/>
      <c r="BC78" s="1098"/>
      <c r="BD78" s="1098"/>
      <c r="BE78" s="1185">
        <v>4</v>
      </c>
      <c r="BF78" s="1185">
        <v>4</v>
      </c>
      <c r="BG78" s="1185"/>
      <c r="BH78" s="1186"/>
      <c r="BI78" s="1123"/>
      <c r="BJ78" s="1102"/>
      <c r="BK78" s="1102"/>
      <c r="BL78" s="1102"/>
      <c r="BM78" s="1102"/>
      <c r="BN78" s="1102"/>
      <c r="BO78" s="1102"/>
      <c r="BP78" s="1102"/>
      <c r="BQ78" s="1102"/>
      <c r="BR78" s="1102"/>
      <c r="BS78" s="1102"/>
      <c r="BT78" s="1102"/>
      <c r="BU78" s="1102"/>
      <c r="BV78" s="1170"/>
      <c r="BW78" s="1170"/>
      <c r="BX78" s="1170"/>
      <c r="BY78" s="1170"/>
      <c r="BZ78" s="1170"/>
      <c r="CA78" s="1170"/>
      <c r="CB78" s="1170"/>
      <c r="CC78" s="1170"/>
      <c r="CD78" s="1170"/>
      <c r="CE78" s="1170"/>
      <c r="CF78" s="1170"/>
      <c r="CG78" s="1170"/>
      <c r="CH78" s="1170"/>
      <c r="CI78" s="1102"/>
      <c r="CJ78" s="1102"/>
      <c r="CK78" s="1102"/>
      <c r="CL78" s="1102"/>
      <c r="CM78" s="1102"/>
      <c r="CN78" s="1171"/>
      <c r="CO78" s="1172"/>
      <c r="CP78" s="151"/>
      <c r="CQ78" s="151"/>
      <c r="CR78" s="151"/>
      <c r="CS78" s="151"/>
      <c r="CT78" s="1173"/>
      <c r="CU78" s="1174">
        <v>1</v>
      </c>
      <c r="CV78" s="1170">
        <v>2</v>
      </c>
      <c r="CW78" s="1175">
        <v>1</v>
      </c>
      <c r="CX78" s="57"/>
      <c r="CY78" s="57"/>
      <c r="CZ78" s="57"/>
      <c r="DA78" s="57"/>
      <c r="DB78" s="57"/>
      <c r="DC78" s="57"/>
      <c r="DD78" s="57"/>
      <c r="DE78" s="1084"/>
      <c r="DF78" s="1084"/>
      <c r="DG78" s="1084"/>
      <c r="DH78" s="1084"/>
      <c r="DI78" s="1084"/>
      <c r="DJ78" s="1084"/>
      <c r="DK78" s="1111"/>
      <c r="DL78" s="1111"/>
      <c r="DM78" s="1111"/>
      <c r="DN78" s="57"/>
      <c r="DO78" s="57"/>
    </row>
    <row r="79" ht="41.1" customHeight="1" spans="1:119">
      <c r="A79" s="1112">
        <v>43671</v>
      </c>
      <c r="B79" s="57" t="s">
        <v>261</v>
      </c>
      <c r="C79" s="1132" t="s">
        <v>252</v>
      </c>
      <c r="D79" s="1184"/>
      <c r="E79" s="136" t="s">
        <v>262</v>
      </c>
      <c r="F79" s="136" t="s">
        <v>256</v>
      </c>
      <c r="G79" s="136" t="s">
        <v>257</v>
      </c>
      <c r="H79" s="243">
        <v>3</v>
      </c>
      <c r="I79" s="57"/>
      <c r="J79" s="57"/>
      <c r="K79" s="57"/>
      <c r="L79" s="146"/>
      <c r="M79" s="1116"/>
      <c r="N79" s="1177"/>
      <c r="O79" s="1177"/>
      <c r="P79" s="1178"/>
      <c r="Q79" s="1177"/>
      <c r="R79" s="1177"/>
      <c r="S79" s="1179"/>
      <c r="T79" s="1177"/>
      <c r="U79" s="1180"/>
      <c r="V79" s="1125"/>
      <c r="W79" s="1126"/>
      <c r="X79" s="1127"/>
      <c r="Y79" s="1121"/>
      <c r="Z79" s="1128"/>
      <c r="AA79" s="1129"/>
      <c r="AB79" s="1129"/>
      <c r="AC79" s="1130"/>
      <c r="AD79" s="1131"/>
      <c r="AE79" s="1098"/>
      <c r="AF79" s="1098"/>
      <c r="AG79" s="1098"/>
      <c r="AH79" s="1098"/>
      <c r="AI79" s="1098"/>
      <c r="AJ79" s="1098"/>
      <c r="AK79" s="1098"/>
      <c r="AL79" s="1098"/>
      <c r="AM79" s="1098"/>
      <c r="AN79" s="1098"/>
      <c r="AO79" s="1098"/>
      <c r="AP79" s="1098"/>
      <c r="AQ79" s="1098"/>
      <c r="AR79" s="1098"/>
      <c r="AS79" s="1098"/>
      <c r="AT79" s="1098"/>
      <c r="AU79" s="1098"/>
      <c r="AV79" s="1098"/>
      <c r="AW79" s="1098"/>
      <c r="AX79" s="1098"/>
      <c r="AY79" s="1098"/>
      <c r="AZ79" s="1098"/>
      <c r="BA79" s="1098"/>
      <c r="BB79" s="1098"/>
      <c r="BC79" s="1098"/>
      <c r="BD79" s="1098"/>
      <c r="BE79" s="1185"/>
      <c r="BF79" s="1185"/>
      <c r="BG79" s="1185"/>
      <c r="BH79" s="1186"/>
      <c r="BI79" s="1123"/>
      <c r="BJ79" s="1102"/>
      <c r="BK79" s="1102"/>
      <c r="BL79" s="1102"/>
      <c r="BM79" s="1102"/>
      <c r="BN79" s="1102"/>
      <c r="BO79" s="1102"/>
      <c r="BP79" s="1102"/>
      <c r="BQ79" s="1102"/>
      <c r="BR79" s="1102"/>
      <c r="BS79" s="1102"/>
      <c r="BT79" s="1102"/>
      <c r="BU79" s="1102"/>
      <c r="BV79" s="1170"/>
      <c r="BW79" s="1170"/>
      <c r="BX79" s="1170"/>
      <c r="BY79" s="1170"/>
      <c r="BZ79" s="1170"/>
      <c r="CA79" s="1170"/>
      <c r="CB79" s="1170"/>
      <c r="CC79" s="1170"/>
      <c r="CD79" s="1170"/>
      <c r="CE79" s="1170"/>
      <c r="CF79" s="1170"/>
      <c r="CG79" s="1170"/>
      <c r="CH79" s="1170"/>
      <c r="CI79" s="1102"/>
      <c r="CJ79" s="1102"/>
      <c r="CK79" s="1102"/>
      <c r="CL79" s="1102"/>
      <c r="CM79" s="1102"/>
      <c r="CN79" s="1171"/>
      <c r="CO79" s="1172"/>
      <c r="CP79" s="151"/>
      <c r="CQ79" s="151"/>
      <c r="CR79" s="151"/>
      <c r="CS79" s="151"/>
      <c r="CT79" s="1173"/>
      <c r="CU79" s="1174">
        <v>1</v>
      </c>
      <c r="CV79" s="1170">
        <v>1</v>
      </c>
      <c r="CW79" s="1175">
        <v>1</v>
      </c>
      <c r="CX79" s="57"/>
      <c r="CY79" s="57"/>
      <c r="CZ79" s="57"/>
      <c r="DA79" s="57"/>
      <c r="DB79" s="57"/>
      <c r="DC79" s="57"/>
      <c r="DD79" s="57"/>
      <c r="DE79" s="1084"/>
      <c r="DF79" s="1084"/>
      <c r="DG79" s="1084"/>
      <c r="DH79" s="1084"/>
      <c r="DI79" s="1084"/>
      <c r="DJ79" s="1084"/>
      <c r="DK79" s="1111"/>
      <c r="DL79" s="1111"/>
      <c r="DM79" s="1111"/>
      <c r="DN79" s="57"/>
      <c r="DO79" s="57"/>
    </row>
    <row r="80" ht="41.1" customHeight="1" spans="1:119">
      <c r="A80" s="1112">
        <v>43671</v>
      </c>
      <c r="B80" s="57" t="s">
        <v>263</v>
      </c>
      <c r="C80" s="1132">
        <v>4500021345</v>
      </c>
      <c r="D80" s="1184"/>
      <c r="E80" s="136" t="s">
        <v>260</v>
      </c>
      <c r="F80" s="136" t="s">
        <v>256</v>
      </c>
      <c r="G80" s="136" t="s">
        <v>257</v>
      </c>
      <c r="H80" s="243">
        <v>1</v>
      </c>
      <c r="I80" s="57"/>
      <c r="J80" s="57"/>
      <c r="K80" s="57"/>
      <c r="L80" s="146"/>
      <c r="M80" s="1116"/>
      <c r="N80" s="1177"/>
      <c r="O80" s="1177"/>
      <c r="P80" s="1178"/>
      <c r="Q80" s="1177"/>
      <c r="R80" s="1177"/>
      <c r="S80" s="1179"/>
      <c r="T80" s="1177"/>
      <c r="U80" s="1180"/>
      <c r="V80" s="1125"/>
      <c r="W80" s="1126"/>
      <c r="X80" s="1127"/>
      <c r="Y80" s="1121"/>
      <c r="Z80" s="1128"/>
      <c r="AA80" s="1129"/>
      <c r="AB80" s="1129"/>
      <c r="AC80" s="1130"/>
      <c r="AD80" s="1131"/>
      <c r="AE80" s="1098"/>
      <c r="AF80" s="1098"/>
      <c r="AG80" s="1098"/>
      <c r="AH80" s="1098"/>
      <c r="AI80" s="1098"/>
      <c r="AJ80" s="1098"/>
      <c r="AK80" s="1098"/>
      <c r="AL80" s="1098"/>
      <c r="AM80" s="1098"/>
      <c r="AN80" s="1098"/>
      <c r="AO80" s="1098"/>
      <c r="AP80" s="1098"/>
      <c r="AQ80" s="1098"/>
      <c r="AR80" s="1098"/>
      <c r="AS80" s="1098"/>
      <c r="AT80" s="1098"/>
      <c r="AU80" s="1098"/>
      <c r="AV80" s="1098"/>
      <c r="AW80" s="1098"/>
      <c r="AX80" s="1098"/>
      <c r="AY80" s="1098"/>
      <c r="AZ80" s="1098"/>
      <c r="BA80" s="1098"/>
      <c r="BB80" s="1098"/>
      <c r="BC80" s="1098"/>
      <c r="BD80" s="1098"/>
      <c r="BE80" s="1185">
        <v>1</v>
      </c>
      <c r="BF80" s="1185">
        <v>1</v>
      </c>
      <c r="BG80" s="1185"/>
      <c r="BH80" s="1186"/>
      <c r="BI80" s="1123"/>
      <c r="BJ80" s="1102"/>
      <c r="BK80" s="1102"/>
      <c r="BL80" s="1102"/>
      <c r="BM80" s="1102"/>
      <c r="BN80" s="1102"/>
      <c r="BO80" s="1102"/>
      <c r="BP80" s="1102"/>
      <c r="BQ80" s="1102"/>
      <c r="BR80" s="1102"/>
      <c r="BS80" s="1102"/>
      <c r="BT80" s="1102"/>
      <c r="BU80" s="1102"/>
      <c r="BV80" s="1170"/>
      <c r="BW80" s="1170"/>
      <c r="BX80" s="1170"/>
      <c r="BY80" s="1170"/>
      <c r="BZ80" s="1170"/>
      <c r="CA80" s="1170"/>
      <c r="CB80" s="1170"/>
      <c r="CC80" s="1170"/>
      <c r="CD80" s="1170"/>
      <c r="CE80" s="1170"/>
      <c r="CF80" s="1170"/>
      <c r="CG80" s="1170"/>
      <c r="CH80" s="1170"/>
      <c r="CI80" s="1102"/>
      <c r="CJ80" s="1102"/>
      <c r="CK80" s="1102"/>
      <c r="CL80" s="1102"/>
      <c r="CM80" s="1102"/>
      <c r="CN80" s="1171"/>
      <c r="CO80" s="1172"/>
      <c r="CP80" s="151"/>
      <c r="CQ80" s="151"/>
      <c r="CR80" s="151"/>
      <c r="CS80" s="151"/>
      <c r="CT80" s="1173"/>
      <c r="CU80" s="1174"/>
      <c r="CV80" s="1170"/>
      <c r="CW80" s="1175">
        <v>1</v>
      </c>
      <c r="CX80" s="57"/>
      <c r="CY80" s="57"/>
      <c r="CZ80" s="57"/>
      <c r="DA80" s="57"/>
      <c r="DB80" s="57"/>
      <c r="DC80" s="57"/>
      <c r="DD80" s="57"/>
      <c r="DE80" s="1084"/>
      <c r="DF80" s="1084"/>
      <c r="DG80" s="1084"/>
      <c r="DH80" s="1084"/>
      <c r="DI80" s="1084"/>
      <c r="DJ80" s="1084"/>
      <c r="DK80" s="1111"/>
      <c r="DL80" s="1111"/>
      <c r="DM80" s="1111"/>
      <c r="DN80" s="57"/>
      <c r="DO80" s="57"/>
    </row>
    <row r="81" ht="41.1" customHeight="1" spans="1:119">
      <c r="A81" s="1112">
        <v>43675</v>
      </c>
      <c r="B81" s="57" t="s">
        <v>186</v>
      </c>
      <c r="C81" s="1132" t="s">
        <v>252</v>
      </c>
      <c r="D81" s="1184" t="s">
        <v>264</v>
      </c>
      <c r="E81" s="136" t="s">
        <v>265</v>
      </c>
      <c r="F81" s="136" t="s">
        <v>235</v>
      </c>
      <c r="G81" s="136" t="s">
        <v>222</v>
      </c>
      <c r="H81" s="243">
        <v>18</v>
      </c>
      <c r="I81" s="57"/>
      <c r="J81" s="57"/>
      <c r="K81" s="57"/>
      <c r="L81" s="146"/>
      <c r="M81" s="1116"/>
      <c r="N81" s="1177"/>
      <c r="O81" s="1177"/>
      <c r="P81" s="1178"/>
      <c r="Q81" s="1177"/>
      <c r="R81" s="1177"/>
      <c r="S81" s="1179"/>
      <c r="T81" s="1177"/>
      <c r="U81" s="1180"/>
      <c r="V81" s="1125"/>
      <c r="W81" s="1126"/>
      <c r="X81" s="1127"/>
      <c r="Y81" s="1121"/>
      <c r="Z81" s="1128"/>
      <c r="AA81" s="1129"/>
      <c r="AB81" s="1129"/>
      <c r="AC81" s="1130"/>
      <c r="AD81" s="1131"/>
      <c r="AE81" s="1098">
        <v>2</v>
      </c>
      <c r="AF81" s="1098"/>
      <c r="AG81" s="1098"/>
      <c r="AH81" s="1098">
        <v>2</v>
      </c>
      <c r="AI81" s="1098"/>
      <c r="AJ81" s="1098"/>
      <c r="AK81" s="1098"/>
      <c r="AL81" s="1098"/>
      <c r="AM81" s="1098"/>
      <c r="AN81" s="1098"/>
      <c r="AO81" s="1098"/>
      <c r="AP81" s="1098"/>
      <c r="AQ81" s="1098"/>
      <c r="AR81" s="1098"/>
      <c r="AS81" s="1098"/>
      <c r="AT81" s="1098"/>
      <c r="AU81" s="1098"/>
      <c r="AV81" s="1098"/>
      <c r="AW81" s="1098"/>
      <c r="AX81" s="1098"/>
      <c r="AY81" s="1098"/>
      <c r="AZ81" s="1098"/>
      <c r="BA81" s="1098"/>
      <c r="BB81" s="1098"/>
      <c r="BC81" s="1098"/>
      <c r="BD81" s="1098"/>
      <c r="BE81" s="1185"/>
      <c r="BF81" s="1185"/>
      <c r="BG81" s="1185"/>
      <c r="BH81" s="1186"/>
      <c r="BI81" s="1123"/>
      <c r="BJ81" s="1102"/>
      <c r="BK81" s="1102"/>
      <c r="BL81" s="1102"/>
      <c r="BM81" s="1102"/>
      <c r="BN81" s="1102"/>
      <c r="BO81" s="1102"/>
      <c r="BP81" s="1102"/>
      <c r="BQ81" s="1102"/>
      <c r="BR81" s="1102"/>
      <c r="BS81" s="1102"/>
      <c r="BT81" s="1102"/>
      <c r="BU81" s="1102"/>
      <c r="BV81" s="1170">
        <v>2</v>
      </c>
      <c r="BW81" s="1170">
        <v>2</v>
      </c>
      <c r="BX81" s="1170">
        <v>2</v>
      </c>
      <c r="BY81" s="1170">
        <v>2</v>
      </c>
      <c r="BZ81" s="1170">
        <v>2</v>
      </c>
      <c r="CA81" s="1170"/>
      <c r="CB81" s="1170"/>
      <c r="CC81" s="1170"/>
      <c r="CD81" s="1170"/>
      <c r="CE81" s="1170">
        <v>2</v>
      </c>
      <c r="CF81" s="1170">
        <v>2</v>
      </c>
      <c r="CG81" s="1170">
        <v>2</v>
      </c>
      <c r="CH81" s="1170">
        <v>2</v>
      </c>
      <c r="CI81" s="1102"/>
      <c r="CJ81" s="1102"/>
      <c r="CK81" s="1102"/>
      <c r="CL81" s="1102"/>
      <c r="CM81" s="1102"/>
      <c r="CN81" s="1171"/>
      <c r="CO81" s="1172"/>
      <c r="CP81" s="151"/>
      <c r="CQ81" s="151"/>
      <c r="CR81" s="151"/>
      <c r="CS81" s="151"/>
      <c r="CT81" s="1173"/>
      <c r="CU81" s="1174"/>
      <c r="CV81" s="1170"/>
      <c r="CW81" s="1175"/>
      <c r="CX81" s="57"/>
      <c r="CY81" s="57"/>
      <c r="CZ81" s="57"/>
      <c r="DA81" s="57"/>
      <c r="DB81" s="57"/>
      <c r="DC81" s="57"/>
      <c r="DD81" s="57"/>
      <c r="DE81" s="1084"/>
      <c r="DF81" s="1084"/>
      <c r="DG81" s="1084"/>
      <c r="DH81" s="1084"/>
      <c r="DI81" s="1084"/>
      <c r="DJ81" s="1084"/>
      <c r="DK81" s="1111"/>
      <c r="DL81" s="1111"/>
      <c r="DM81" s="1111"/>
      <c r="DN81" s="57"/>
      <c r="DO81" s="57"/>
    </row>
    <row r="82" ht="41.1" customHeight="1" spans="1:119">
      <c r="A82" s="1112">
        <v>43672</v>
      </c>
      <c r="B82" s="57" t="s">
        <v>266</v>
      </c>
      <c r="C82" s="1132">
        <v>450019786</v>
      </c>
      <c r="D82" s="1184" t="s">
        <v>219</v>
      </c>
      <c r="E82" s="136" t="s">
        <v>260</v>
      </c>
      <c r="F82" s="136" t="s">
        <v>221</v>
      </c>
      <c r="G82" s="136" t="s">
        <v>222</v>
      </c>
      <c r="H82" s="243">
        <v>13</v>
      </c>
      <c r="I82" s="57"/>
      <c r="J82" s="57"/>
      <c r="K82" s="57"/>
      <c r="L82" s="146"/>
      <c r="M82" s="1116"/>
      <c r="N82" s="1177"/>
      <c r="O82" s="1177"/>
      <c r="P82" s="1178"/>
      <c r="Q82" s="1177"/>
      <c r="R82" s="1177"/>
      <c r="S82" s="1179"/>
      <c r="T82" s="1177"/>
      <c r="U82" s="1180"/>
      <c r="V82" s="1125"/>
      <c r="W82" s="1126"/>
      <c r="X82" s="1127"/>
      <c r="Y82" s="1121"/>
      <c r="Z82" s="1128"/>
      <c r="AA82" s="1129"/>
      <c r="AB82" s="1129"/>
      <c r="AC82" s="1130"/>
      <c r="AD82" s="1131"/>
      <c r="AE82" s="1098">
        <v>13</v>
      </c>
      <c r="AF82" s="1098"/>
      <c r="AG82" s="1098"/>
      <c r="AH82" s="1098">
        <v>13</v>
      </c>
      <c r="AI82" s="1098"/>
      <c r="AJ82" s="1098"/>
      <c r="AK82" s="1098"/>
      <c r="AL82" s="1098"/>
      <c r="AM82" s="1098"/>
      <c r="AN82" s="1098"/>
      <c r="AO82" s="1098"/>
      <c r="AP82" s="1098"/>
      <c r="AQ82" s="1098"/>
      <c r="AR82" s="1098"/>
      <c r="AS82" s="1098"/>
      <c r="AT82" s="1098"/>
      <c r="AU82" s="1098"/>
      <c r="AV82" s="1098"/>
      <c r="AW82" s="1098"/>
      <c r="AX82" s="1098"/>
      <c r="AY82" s="1098"/>
      <c r="AZ82" s="1098"/>
      <c r="BA82" s="1098"/>
      <c r="BB82" s="1098"/>
      <c r="BC82" s="1098"/>
      <c r="BD82" s="1098"/>
      <c r="BE82" s="1185"/>
      <c r="BF82" s="1185"/>
      <c r="BG82" s="1185"/>
      <c r="BH82" s="1186"/>
      <c r="BI82" s="1123"/>
      <c r="BJ82" s="1102"/>
      <c r="BK82" s="1102"/>
      <c r="BL82" s="1102"/>
      <c r="BM82" s="1102"/>
      <c r="BN82" s="1102"/>
      <c r="BO82" s="1102"/>
      <c r="BP82" s="1102"/>
      <c r="BQ82" s="1102"/>
      <c r="BR82" s="1102"/>
      <c r="BS82" s="1102"/>
      <c r="BT82" s="1102"/>
      <c r="BU82" s="1102"/>
      <c r="BV82" s="1170">
        <v>1</v>
      </c>
      <c r="BW82" s="1170">
        <v>1</v>
      </c>
      <c r="BX82" s="1170">
        <v>1</v>
      </c>
      <c r="BY82" s="1170">
        <v>1</v>
      </c>
      <c r="BZ82" s="1170">
        <v>1</v>
      </c>
      <c r="CA82" s="1170">
        <v>1</v>
      </c>
      <c r="CB82" s="1170">
        <v>1</v>
      </c>
      <c r="CC82" s="1170">
        <v>1</v>
      </c>
      <c r="CD82" s="1170">
        <v>1</v>
      </c>
      <c r="CE82" s="1170">
        <v>1</v>
      </c>
      <c r="CF82" s="1170">
        <v>1</v>
      </c>
      <c r="CG82" s="1170">
        <v>1</v>
      </c>
      <c r="CH82" s="1170">
        <v>1</v>
      </c>
      <c r="CI82" s="1102"/>
      <c r="CJ82" s="1102"/>
      <c r="CK82" s="1102"/>
      <c r="CL82" s="1102"/>
      <c r="CM82" s="1102"/>
      <c r="CN82" s="1171"/>
      <c r="CO82" s="1172"/>
      <c r="CP82" s="151"/>
      <c r="CQ82" s="151"/>
      <c r="CR82" s="151"/>
      <c r="CS82" s="151"/>
      <c r="CT82" s="1173"/>
      <c r="CU82" s="1174"/>
      <c r="CV82" s="1170"/>
      <c r="CW82" s="1175"/>
      <c r="CX82" s="57"/>
      <c r="CY82" s="57"/>
      <c r="CZ82" s="57"/>
      <c r="DA82" s="57"/>
      <c r="DB82" s="57"/>
      <c r="DC82" s="57"/>
      <c r="DD82" s="57"/>
      <c r="DE82" s="1084"/>
      <c r="DF82" s="1084"/>
      <c r="DG82" s="1084"/>
      <c r="DH82" s="1084"/>
      <c r="DI82" s="1084"/>
      <c r="DJ82" s="1084"/>
      <c r="DK82" s="1111"/>
      <c r="DL82" s="1111"/>
      <c r="DM82" s="1111"/>
      <c r="DN82" s="57"/>
      <c r="DO82" s="57"/>
    </row>
    <row r="83" ht="41.1" customHeight="1" spans="1:119">
      <c r="A83" s="1112">
        <v>43678</v>
      </c>
      <c r="B83" s="57" t="s">
        <v>263</v>
      </c>
      <c r="C83" s="1132">
        <v>4500019768</v>
      </c>
      <c r="D83" s="1184" t="s">
        <v>267</v>
      </c>
      <c r="E83" s="136" t="s">
        <v>268</v>
      </c>
      <c r="F83" s="136" t="s">
        <v>269</v>
      </c>
      <c r="G83" s="136" t="s">
        <v>270</v>
      </c>
      <c r="H83" s="243">
        <v>1</v>
      </c>
      <c r="I83" s="57"/>
      <c r="J83" s="57"/>
      <c r="K83" s="57"/>
      <c r="L83" s="146"/>
      <c r="M83" s="1116"/>
      <c r="N83" s="1177"/>
      <c r="O83" s="1177"/>
      <c r="P83" s="1178"/>
      <c r="Q83" s="1177"/>
      <c r="R83" s="1177"/>
      <c r="S83" s="1179"/>
      <c r="T83" s="1177"/>
      <c r="U83" s="1180"/>
      <c r="V83" s="1125"/>
      <c r="W83" s="1126"/>
      <c r="X83" s="1127"/>
      <c r="Y83" s="1121"/>
      <c r="Z83" s="1128"/>
      <c r="AA83" s="1129"/>
      <c r="AB83" s="1129"/>
      <c r="AC83" s="1130"/>
      <c r="AD83" s="1131"/>
      <c r="AE83" s="1098"/>
      <c r="AF83" s="1098"/>
      <c r="AG83" s="1098"/>
      <c r="AH83" s="1098"/>
      <c r="AI83" s="1098"/>
      <c r="AJ83" s="1098"/>
      <c r="AK83" s="1098"/>
      <c r="AL83" s="1098"/>
      <c r="AM83" s="1098"/>
      <c r="AN83" s="1098"/>
      <c r="AO83" s="1098"/>
      <c r="AP83" s="1098"/>
      <c r="AQ83" s="1098"/>
      <c r="AR83" s="1098"/>
      <c r="AS83" s="1098"/>
      <c r="AT83" s="1098"/>
      <c r="AU83" s="1098"/>
      <c r="AV83" s="1098"/>
      <c r="AW83" s="1098"/>
      <c r="AX83" s="1098"/>
      <c r="AY83" s="1098"/>
      <c r="AZ83" s="1098"/>
      <c r="BA83" s="1098"/>
      <c r="BB83" s="1098"/>
      <c r="BC83" s="1098"/>
      <c r="BD83" s="1098"/>
      <c r="BE83" s="1185">
        <v>1</v>
      </c>
      <c r="BF83" s="1185">
        <v>1</v>
      </c>
      <c r="BG83" s="1185"/>
      <c r="BH83" s="1186"/>
      <c r="BI83" s="1123"/>
      <c r="BJ83" s="1102"/>
      <c r="BK83" s="1102"/>
      <c r="BL83" s="1102"/>
      <c r="BM83" s="1102"/>
      <c r="BN83" s="1102"/>
      <c r="BO83" s="1102"/>
      <c r="BP83" s="1102"/>
      <c r="BQ83" s="1102"/>
      <c r="BR83" s="1102"/>
      <c r="BS83" s="1102"/>
      <c r="BT83" s="1102"/>
      <c r="BU83" s="1102"/>
      <c r="BV83" s="1170"/>
      <c r="BW83" s="1170"/>
      <c r="BX83" s="1170"/>
      <c r="BY83" s="1170"/>
      <c r="BZ83" s="1170"/>
      <c r="CA83" s="1170"/>
      <c r="CB83" s="1170"/>
      <c r="CC83" s="1170"/>
      <c r="CD83" s="1170"/>
      <c r="CE83" s="1170"/>
      <c r="CF83" s="1170"/>
      <c r="CG83" s="1170"/>
      <c r="CH83" s="1170"/>
      <c r="CI83" s="1102"/>
      <c r="CJ83" s="1102"/>
      <c r="CK83" s="1102"/>
      <c r="CL83" s="1102"/>
      <c r="CM83" s="1102"/>
      <c r="CN83" s="1171"/>
      <c r="CO83" s="1172"/>
      <c r="CP83" s="151"/>
      <c r="CQ83" s="151"/>
      <c r="CR83" s="151"/>
      <c r="CS83" s="151"/>
      <c r="CT83" s="1173"/>
      <c r="CU83" s="1174"/>
      <c r="CV83" s="1170"/>
      <c r="CW83" s="1175">
        <v>1</v>
      </c>
      <c r="CX83" s="57"/>
      <c r="CY83" s="57"/>
      <c r="CZ83" s="57"/>
      <c r="DA83" s="57"/>
      <c r="DB83" s="57"/>
      <c r="DC83" s="57"/>
      <c r="DD83" s="57"/>
      <c r="DE83" s="1084"/>
      <c r="DF83" s="1084"/>
      <c r="DG83" s="1084"/>
      <c r="DH83" s="1084"/>
      <c r="DI83" s="1084"/>
      <c r="DJ83" s="1084"/>
      <c r="DK83" s="1111"/>
      <c r="DL83" s="1111"/>
      <c r="DM83" s="1111"/>
      <c r="DN83" s="57"/>
      <c r="DO83" s="57"/>
    </row>
    <row r="84" ht="41.1" customHeight="1" spans="1:119">
      <c r="A84" s="1112">
        <v>43678</v>
      </c>
      <c r="B84" s="57" t="s">
        <v>271</v>
      </c>
      <c r="C84" s="1132">
        <v>4500022323</v>
      </c>
      <c r="D84" s="1184" t="s">
        <v>272</v>
      </c>
      <c r="E84" s="136" t="s">
        <v>260</v>
      </c>
      <c r="F84" s="136" t="s">
        <v>256</v>
      </c>
      <c r="G84" s="136" t="s">
        <v>270</v>
      </c>
      <c r="H84" s="243">
        <v>1</v>
      </c>
      <c r="I84" s="57"/>
      <c r="J84" s="57"/>
      <c r="K84" s="57"/>
      <c r="L84" s="146"/>
      <c r="M84" s="1116"/>
      <c r="N84" s="1177"/>
      <c r="O84" s="1177"/>
      <c r="P84" s="1178"/>
      <c r="Q84" s="1177"/>
      <c r="R84" s="1177"/>
      <c r="S84" s="1179"/>
      <c r="T84" s="1177"/>
      <c r="U84" s="1180"/>
      <c r="V84" s="1125"/>
      <c r="W84" s="1126"/>
      <c r="X84" s="1127"/>
      <c r="Y84" s="1121"/>
      <c r="Z84" s="1128"/>
      <c r="AA84" s="1129"/>
      <c r="AB84" s="1129"/>
      <c r="AC84" s="1130"/>
      <c r="AD84" s="1131"/>
      <c r="AE84" s="1098"/>
      <c r="AF84" s="1098"/>
      <c r="AG84" s="1098"/>
      <c r="AH84" s="1098"/>
      <c r="AI84" s="1098"/>
      <c r="AJ84" s="1098"/>
      <c r="AK84" s="1098"/>
      <c r="AL84" s="1098"/>
      <c r="AM84" s="1098"/>
      <c r="AN84" s="1098"/>
      <c r="AO84" s="1098"/>
      <c r="AP84" s="1098"/>
      <c r="AQ84" s="1098"/>
      <c r="AR84" s="1098"/>
      <c r="AS84" s="1098"/>
      <c r="AT84" s="1098"/>
      <c r="AU84" s="1098"/>
      <c r="AV84" s="1098"/>
      <c r="AW84" s="1098"/>
      <c r="AX84" s="1098"/>
      <c r="AY84" s="1098"/>
      <c r="AZ84" s="1098"/>
      <c r="BA84" s="1098"/>
      <c r="BB84" s="1098"/>
      <c r="BC84" s="1098"/>
      <c r="BD84" s="1098"/>
      <c r="BE84" s="1185">
        <v>1</v>
      </c>
      <c r="BF84" s="1185">
        <v>1</v>
      </c>
      <c r="BG84" s="1185"/>
      <c r="BH84" s="1186"/>
      <c r="BI84" s="1123"/>
      <c r="BJ84" s="1102"/>
      <c r="BK84" s="1102"/>
      <c r="BL84" s="1102"/>
      <c r="BM84" s="1102"/>
      <c r="BN84" s="1102"/>
      <c r="BO84" s="1102"/>
      <c r="BP84" s="1102"/>
      <c r="BQ84" s="1102"/>
      <c r="BR84" s="1102"/>
      <c r="BS84" s="1102"/>
      <c r="BT84" s="1102"/>
      <c r="BU84" s="1102"/>
      <c r="BV84" s="1170"/>
      <c r="BW84" s="1170"/>
      <c r="BX84" s="1170"/>
      <c r="BY84" s="1170"/>
      <c r="BZ84" s="1170"/>
      <c r="CA84" s="1170"/>
      <c r="CB84" s="1170"/>
      <c r="CC84" s="1170"/>
      <c r="CD84" s="1170"/>
      <c r="CE84" s="1170"/>
      <c r="CF84" s="1170"/>
      <c r="CG84" s="1170"/>
      <c r="CH84" s="1170"/>
      <c r="CI84" s="1102"/>
      <c r="CJ84" s="1102"/>
      <c r="CK84" s="1102"/>
      <c r="CL84" s="1102"/>
      <c r="CM84" s="1102"/>
      <c r="CN84" s="1171"/>
      <c r="CO84" s="1172"/>
      <c r="CP84" s="151"/>
      <c r="CQ84" s="151"/>
      <c r="CR84" s="151"/>
      <c r="CS84" s="151"/>
      <c r="CT84" s="1173"/>
      <c r="CU84" s="1174"/>
      <c r="CV84" s="1170"/>
      <c r="CW84" s="1175">
        <v>1</v>
      </c>
      <c r="CX84" s="57"/>
      <c r="CY84" s="57"/>
      <c r="CZ84" s="57"/>
      <c r="DA84" s="57"/>
      <c r="DB84" s="57"/>
      <c r="DC84" s="57"/>
      <c r="DD84" s="57"/>
      <c r="DE84" s="1084"/>
      <c r="DF84" s="1084"/>
      <c r="DG84" s="1084"/>
      <c r="DH84" s="1084"/>
      <c r="DI84" s="1084"/>
      <c r="DJ84" s="1084"/>
      <c r="DK84" s="1111"/>
      <c r="DL84" s="1111"/>
      <c r="DM84" s="1111"/>
      <c r="DN84" s="57"/>
      <c r="DO84" s="57"/>
    </row>
    <row r="85" ht="41.1" customHeight="1" spans="1:119">
      <c r="A85" s="1112">
        <v>43678</v>
      </c>
      <c r="B85" s="57" t="s">
        <v>273</v>
      </c>
      <c r="C85" s="1132">
        <v>4500020704</v>
      </c>
      <c r="D85" s="1184" t="s">
        <v>164</v>
      </c>
      <c r="E85" s="136" t="s">
        <v>274</v>
      </c>
      <c r="F85" s="136" t="s">
        <v>256</v>
      </c>
      <c r="G85" s="136" t="s">
        <v>257</v>
      </c>
      <c r="H85" s="243">
        <v>9</v>
      </c>
      <c r="I85" s="57"/>
      <c r="J85" s="57"/>
      <c r="K85" s="57"/>
      <c r="L85" s="146"/>
      <c r="M85" s="1116"/>
      <c r="N85" s="1177"/>
      <c r="O85" s="1177"/>
      <c r="P85" s="1178"/>
      <c r="Q85" s="1177"/>
      <c r="R85" s="1177"/>
      <c r="S85" s="1179"/>
      <c r="T85" s="1177"/>
      <c r="U85" s="1180"/>
      <c r="V85" s="1125"/>
      <c r="W85" s="1126"/>
      <c r="X85" s="1127"/>
      <c r="Y85" s="1121"/>
      <c r="Z85" s="1128"/>
      <c r="AA85" s="1129"/>
      <c r="AB85" s="1129"/>
      <c r="AC85" s="1130"/>
      <c r="AD85" s="1131"/>
      <c r="AE85" s="1098"/>
      <c r="AF85" s="1098"/>
      <c r="AG85" s="1098"/>
      <c r="AH85" s="1098"/>
      <c r="AI85" s="1098"/>
      <c r="AJ85" s="1098"/>
      <c r="AK85" s="1098"/>
      <c r="AL85" s="1098"/>
      <c r="AM85" s="1098"/>
      <c r="AN85" s="1098"/>
      <c r="AO85" s="1098"/>
      <c r="AP85" s="1098"/>
      <c r="AQ85" s="1098"/>
      <c r="AR85" s="1098"/>
      <c r="AS85" s="1098"/>
      <c r="AT85" s="1098"/>
      <c r="AU85" s="1098"/>
      <c r="AV85" s="1098"/>
      <c r="AW85" s="1098"/>
      <c r="AX85" s="1098"/>
      <c r="AY85" s="1098"/>
      <c r="AZ85" s="1098"/>
      <c r="BA85" s="1098"/>
      <c r="BB85" s="1098"/>
      <c r="BC85" s="1098"/>
      <c r="BD85" s="1098"/>
      <c r="BE85" s="1185">
        <v>9</v>
      </c>
      <c r="BF85" s="1185">
        <v>9</v>
      </c>
      <c r="BG85" s="1185"/>
      <c r="BH85" s="1186"/>
      <c r="BI85" s="1123"/>
      <c r="BJ85" s="1102"/>
      <c r="BK85" s="1102"/>
      <c r="BL85" s="1102"/>
      <c r="BM85" s="1102"/>
      <c r="BN85" s="1102"/>
      <c r="BO85" s="1102"/>
      <c r="BP85" s="1102"/>
      <c r="BQ85" s="1102"/>
      <c r="BR85" s="1102"/>
      <c r="BS85" s="1102"/>
      <c r="BT85" s="1102"/>
      <c r="BU85" s="1102"/>
      <c r="BV85" s="1170"/>
      <c r="BW85" s="1170"/>
      <c r="BX85" s="1170"/>
      <c r="BY85" s="1170"/>
      <c r="BZ85" s="1170"/>
      <c r="CA85" s="1170"/>
      <c r="CB85" s="1170"/>
      <c r="CC85" s="1170"/>
      <c r="CD85" s="1170"/>
      <c r="CE85" s="1170"/>
      <c r="CF85" s="1170"/>
      <c r="CG85" s="1170"/>
      <c r="CH85" s="1170"/>
      <c r="CI85" s="1102"/>
      <c r="CJ85" s="1102"/>
      <c r="CK85" s="1102"/>
      <c r="CL85" s="1102"/>
      <c r="CM85" s="1102"/>
      <c r="CN85" s="1171"/>
      <c r="CO85" s="1172"/>
      <c r="CP85" s="151"/>
      <c r="CQ85" s="151"/>
      <c r="CR85" s="151"/>
      <c r="CS85" s="151"/>
      <c r="CT85" s="1173"/>
      <c r="CU85" s="1174">
        <v>3</v>
      </c>
      <c r="CV85" s="1170">
        <v>3</v>
      </c>
      <c r="CW85" s="1175">
        <v>3</v>
      </c>
      <c r="CX85" s="57"/>
      <c r="CY85" s="57"/>
      <c r="CZ85" s="57"/>
      <c r="DA85" s="57"/>
      <c r="DB85" s="57"/>
      <c r="DC85" s="57"/>
      <c r="DD85" s="57"/>
      <c r="DE85" s="1084"/>
      <c r="DF85" s="1084"/>
      <c r="DG85" s="1084"/>
      <c r="DH85" s="1084"/>
      <c r="DI85" s="1084"/>
      <c r="DJ85" s="1084"/>
      <c r="DK85" s="1111"/>
      <c r="DL85" s="1111"/>
      <c r="DM85" s="1111"/>
      <c r="DN85" s="57"/>
      <c r="DO85" s="57"/>
    </row>
    <row r="86" ht="41.1" customHeight="1" spans="1:119">
      <c r="A86" s="1112">
        <v>43679</v>
      </c>
      <c r="B86" s="57" t="s">
        <v>207</v>
      </c>
      <c r="C86" s="1132">
        <v>4500022498</v>
      </c>
      <c r="D86" s="1184" t="s">
        <v>209</v>
      </c>
      <c r="E86" s="136" t="s">
        <v>275</v>
      </c>
      <c r="F86" s="140" t="s">
        <v>256</v>
      </c>
      <c r="G86" s="136" t="s">
        <v>257</v>
      </c>
      <c r="H86" s="243">
        <v>9</v>
      </c>
      <c r="I86" s="57"/>
      <c r="J86" s="57"/>
      <c r="K86" s="57"/>
      <c r="L86" s="146"/>
      <c r="M86" s="1116"/>
      <c r="N86" s="1177"/>
      <c r="O86" s="1177"/>
      <c r="P86" s="1178"/>
      <c r="Q86" s="1177"/>
      <c r="R86" s="1177"/>
      <c r="S86" s="1179"/>
      <c r="T86" s="1177"/>
      <c r="U86" s="1180"/>
      <c r="V86" s="1125"/>
      <c r="W86" s="1126"/>
      <c r="X86" s="1127"/>
      <c r="Y86" s="1121"/>
      <c r="Z86" s="1128"/>
      <c r="AA86" s="1129"/>
      <c r="AB86" s="1129"/>
      <c r="AC86" s="1130"/>
      <c r="AD86" s="1131"/>
      <c r="AE86" s="1098"/>
      <c r="AF86" s="1098"/>
      <c r="AG86" s="1098"/>
      <c r="AH86" s="1098"/>
      <c r="AI86" s="1098"/>
      <c r="AJ86" s="1098"/>
      <c r="AK86" s="1098"/>
      <c r="AL86" s="1098"/>
      <c r="AM86" s="1098"/>
      <c r="AN86" s="1098"/>
      <c r="AO86" s="1098"/>
      <c r="AP86" s="1098"/>
      <c r="AQ86" s="1098"/>
      <c r="AR86" s="1098"/>
      <c r="AS86" s="1098"/>
      <c r="AT86" s="1098"/>
      <c r="AU86" s="1098"/>
      <c r="AV86" s="1098"/>
      <c r="AW86" s="1098"/>
      <c r="AX86" s="1098"/>
      <c r="AY86" s="1098"/>
      <c r="AZ86" s="1098"/>
      <c r="BA86" s="1098"/>
      <c r="BB86" s="1098"/>
      <c r="BC86" s="1098"/>
      <c r="BD86" s="1098"/>
      <c r="BE86" s="1185">
        <v>9</v>
      </c>
      <c r="BF86" s="1185">
        <v>9</v>
      </c>
      <c r="BG86" s="1185"/>
      <c r="BH86" s="1186"/>
      <c r="BI86" s="1123"/>
      <c r="BJ86" s="1102"/>
      <c r="BK86" s="1102"/>
      <c r="BL86" s="1102"/>
      <c r="BM86" s="1102"/>
      <c r="BN86" s="1102"/>
      <c r="BO86" s="1102"/>
      <c r="BP86" s="1102"/>
      <c r="BQ86" s="1102"/>
      <c r="BR86" s="1102"/>
      <c r="BS86" s="1102"/>
      <c r="BT86" s="1102"/>
      <c r="BU86" s="1102"/>
      <c r="BV86" s="1170"/>
      <c r="BW86" s="1170"/>
      <c r="BX86" s="1170"/>
      <c r="BY86" s="1170"/>
      <c r="BZ86" s="1170"/>
      <c r="CA86" s="1170"/>
      <c r="CB86" s="1170"/>
      <c r="CC86" s="1170"/>
      <c r="CD86" s="1170"/>
      <c r="CE86" s="1170"/>
      <c r="CF86" s="1170"/>
      <c r="CG86" s="1170"/>
      <c r="CH86" s="1170"/>
      <c r="CI86" s="1102"/>
      <c r="CJ86" s="1102"/>
      <c r="CK86" s="1102"/>
      <c r="CL86" s="1102"/>
      <c r="CM86" s="1102"/>
      <c r="CN86" s="1171"/>
      <c r="CO86" s="1172"/>
      <c r="CP86" s="151"/>
      <c r="CQ86" s="151"/>
      <c r="CR86" s="151"/>
      <c r="CS86" s="151"/>
      <c r="CT86" s="1173"/>
      <c r="CU86" s="1174">
        <v>3</v>
      </c>
      <c r="CV86" s="1170">
        <v>3</v>
      </c>
      <c r="CW86" s="1175">
        <v>3</v>
      </c>
      <c r="CX86" s="57"/>
      <c r="CY86" s="57"/>
      <c r="CZ86" s="57"/>
      <c r="DA86" s="57"/>
      <c r="DB86" s="57"/>
      <c r="DC86" s="57"/>
      <c r="DD86" s="57"/>
      <c r="DE86" s="1084"/>
      <c r="DF86" s="1084"/>
      <c r="DG86" s="1084"/>
      <c r="DH86" s="1084"/>
      <c r="DI86" s="1084"/>
      <c r="DJ86" s="1084"/>
      <c r="DK86" s="1111"/>
      <c r="DL86" s="1111"/>
      <c r="DM86" s="1111"/>
      <c r="DN86" s="57"/>
      <c r="DO86" s="57"/>
    </row>
    <row r="87" ht="41.1" customHeight="1" spans="1:119">
      <c r="A87" s="1112">
        <v>43680</v>
      </c>
      <c r="B87" s="57" t="s">
        <v>138</v>
      </c>
      <c r="C87" s="1132" t="s">
        <v>252</v>
      </c>
      <c r="D87" s="1184" t="s">
        <v>276</v>
      </c>
      <c r="E87" s="136" t="s">
        <v>277</v>
      </c>
      <c r="F87" s="140" t="s">
        <v>247</v>
      </c>
      <c r="G87" s="136" t="s">
        <v>278</v>
      </c>
      <c r="H87" s="243">
        <v>12</v>
      </c>
      <c r="I87" s="57"/>
      <c r="J87" s="57"/>
      <c r="K87" s="57"/>
      <c r="L87" s="146"/>
      <c r="M87" s="1116"/>
      <c r="N87" s="1177"/>
      <c r="O87" s="1177"/>
      <c r="P87" s="1178"/>
      <c r="Q87" s="1177"/>
      <c r="R87" s="1177"/>
      <c r="S87" s="1179"/>
      <c r="T87" s="1177"/>
      <c r="U87" s="1180"/>
      <c r="V87" s="1125"/>
      <c r="W87" s="1126"/>
      <c r="X87" s="1127"/>
      <c r="Y87" s="1121"/>
      <c r="Z87" s="1128"/>
      <c r="AA87" s="1129"/>
      <c r="AB87" s="1129"/>
      <c r="AC87" s="1130"/>
      <c r="AD87" s="1131"/>
      <c r="AE87" s="1098"/>
      <c r="AF87" s="1098"/>
      <c r="AG87" s="1098"/>
      <c r="AH87" s="1098"/>
      <c r="AI87" s="1098"/>
      <c r="AJ87" s="1098"/>
      <c r="AK87" s="1098"/>
      <c r="AL87" s="1098"/>
      <c r="AM87" s="1098"/>
      <c r="AN87" s="1098"/>
      <c r="AO87" s="1098"/>
      <c r="AP87" s="1098">
        <v>12</v>
      </c>
      <c r="AQ87" s="1098">
        <v>12</v>
      </c>
      <c r="AR87" s="1098"/>
      <c r="AS87" s="1098"/>
      <c r="AT87" s="1098"/>
      <c r="AU87" s="1098"/>
      <c r="AV87" s="1098"/>
      <c r="AW87" s="1098"/>
      <c r="AX87" s="1098"/>
      <c r="AY87" s="1098"/>
      <c r="AZ87" s="1098"/>
      <c r="BA87" s="1098"/>
      <c r="BB87" s="1098"/>
      <c r="BC87" s="1098"/>
      <c r="BD87" s="1098"/>
      <c r="BE87" s="1185"/>
      <c r="BF87" s="1185"/>
      <c r="BG87" s="1185"/>
      <c r="BH87" s="1186"/>
      <c r="BI87" s="1123"/>
      <c r="BJ87" s="1102"/>
      <c r="BK87" s="1102"/>
      <c r="BL87" s="1102"/>
      <c r="BM87" s="1102"/>
      <c r="BN87" s="1102"/>
      <c r="BO87" s="1102"/>
      <c r="BP87" s="1102"/>
      <c r="BQ87" s="1102"/>
      <c r="BR87" s="1102"/>
      <c r="BS87" s="1102"/>
      <c r="BT87" s="1102"/>
      <c r="BU87" s="1102"/>
      <c r="BV87" s="1170"/>
      <c r="BW87" s="1170"/>
      <c r="BX87" s="1170"/>
      <c r="BY87" s="1170"/>
      <c r="BZ87" s="1170"/>
      <c r="CA87" s="1170"/>
      <c r="CB87" s="1170"/>
      <c r="CC87" s="1170"/>
      <c r="CD87" s="1170"/>
      <c r="CE87" s="1170"/>
      <c r="CF87" s="1170"/>
      <c r="CG87" s="1170"/>
      <c r="CH87" s="1170"/>
      <c r="CI87" s="1102">
        <v>2</v>
      </c>
      <c r="CJ87" s="1102">
        <v>2</v>
      </c>
      <c r="CK87" s="1102">
        <v>2</v>
      </c>
      <c r="CL87" s="1102">
        <v>2</v>
      </c>
      <c r="CM87" s="1102">
        <v>2</v>
      </c>
      <c r="CN87" s="1171">
        <v>2</v>
      </c>
      <c r="CO87" s="1172"/>
      <c r="CP87" s="151"/>
      <c r="CQ87" s="151"/>
      <c r="CR87" s="151"/>
      <c r="CS87" s="151"/>
      <c r="CT87" s="1173"/>
      <c r="CU87" s="1174"/>
      <c r="CV87" s="1170"/>
      <c r="CW87" s="1175"/>
      <c r="CX87" s="57"/>
      <c r="CY87" s="57"/>
      <c r="CZ87" s="57"/>
      <c r="DA87" s="57"/>
      <c r="DB87" s="57"/>
      <c r="DC87" s="57"/>
      <c r="DD87" s="57"/>
      <c r="DE87" s="1084"/>
      <c r="DF87" s="1084"/>
      <c r="DG87" s="1084"/>
      <c r="DH87" s="1084"/>
      <c r="DI87" s="1084"/>
      <c r="DJ87" s="1084"/>
      <c r="DK87" s="1111"/>
      <c r="DL87" s="1111"/>
      <c r="DM87" s="1111"/>
      <c r="DN87" s="57"/>
      <c r="DO87" s="57"/>
    </row>
    <row r="88" ht="41.1" customHeight="1" spans="1:119">
      <c r="A88" s="1112">
        <v>43682</v>
      </c>
      <c r="B88" s="57" t="s">
        <v>254</v>
      </c>
      <c r="C88" s="1132">
        <v>4500020707</v>
      </c>
      <c r="D88" s="1184" t="s">
        <v>164</v>
      </c>
      <c r="E88" s="136" t="s">
        <v>279</v>
      </c>
      <c r="F88" s="136" t="s">
        <v>256</v>
      </c>
      <c r="G88" s="136" t="s">
        <v>257</v>
      </c>
      <c r="H88" s="243">
        <v>12</v>
      </c>
      <c r="I88" s="57"/>
      <c r="J88" s="57"/>
      <c r="K88" s="57"/>
      <c r="L88" s="146"/>
      <c r="M88" s="1116"/>
      <c r="N88" s="1177"/>
      <c r="O88" s="1177"/>
      <c r="P88" s="1178"/>
      <c r="Q88" s="1177"/>
      <c r="R88" s="1177"/>
      <c r="S88" s="1179"/>
      <c r="T88" s="1177"/>
      <c r="U88" s="1180"/>
      <c r="V88" s="1125"/>
      <c r="W88" s="1126"/>
      <c r="X88" s="1127"/>
      <c r="Y88" s="1121"/>
      <c r="Z88" s="1128"/>
      <c r="AA88" s="1129"/>
      <c r="AB88" s="1129"/>
      <c r="AC88" s="1130"/>
      <c r="AD88" s="1131"/>
      <c r="AE88" s="1098"/>
      <c r="AF88" s="1098"/>
      <c r="AG88" s="1098"/>
      <c r="AH88" s="1098"/>
      <c r="AI88" s="1098"/>
      <c r="AJ88" s="1098"/>
      <c r="AK88" s="1098"/>
      <c r="AL88" s="1098"/>
      <c r="AM88" s="1098"/>
      <c r="AN88" s="1098"/>
      <c r="AO88" s="1098"/>
      <c r="AP88" s="1098"/>
      <c r="AQ88" s="1098"/>
      <c r="AR88" s="1098"/>
      <c r="AS88" s="1098"/>
      <c r="AT88" s="1098"/>
      <c r="AU88" s="1098"/>
      <c r="AV88" s="1098"/>
      <c r="AW88" s="1098"/>
      <c r="AX88" s="1098"/>
      <c r="AY88" s="1098"/>
      <c r="AZ88" s="1098"/>
      <c r="BA88" s="1098"/>
      <c r="BB88" s="1098"/>
      <c r="BC88" s="1098"/>
      <c r="BD88" s="1098"/>
      <c r="BE88" s="1185">
        <v>12</v>
      </c>
      <c r="BF88" s="1185">
        <v>12</v>
      </c>
      <c r="BG88" s="1185"/>
      <c r="BH88" s="1186"/>
      <c r="BI88" s="1123"/>
      <c r="BJ88" s="1102"/>
      <c r="BK88" s="1102"/>
      <c r="BL88" s="1102"/>
      <c r="BM88" s="1102"/>
      <c r="BN88" s="1102"/>
      <c r="BO88" s="1102"/>
      <c r="BP88" s="1102"/>
      <c r="BQ88" s="1102"/>
      <c r="BR88" s="1102"/>
      <c r="BS88" s="1102"/>
      <c r="BT88" s="1102"/>
      <c r="BU88" s="1102"/>
      <c r="BV88" s="1170"/>
      <c r="BW88" s="1170"/>
      <c r="BX88" s="1170"/>
      <c r="BY88" s="1170"/>
      <c r="BZ88" s="1170"/>
      <c r="CA88" s="1170"/>
      <c r="CB88" s="1170"/>
      <c r="CC88" s="1170"/>
      <c r="CD88" s="1170"/>
      <c r="CE88" s="1170"/>
      <c r="CF88" s="1170"/>
      <c r="CG88" s="1170"/>
      <c r="CH88" s="1170"/>
      <c r="CI88" s="1102"/>
      <c r="CJ88" s="1102"/>
      <c r="CK88" s="1102"/>
      <c r="CL88" s="1102"/>
      <c r="CM88" s="1102"/>
      <c r="CN88" s="1171"/>
      <c r="CO88" s="1172"/>
      <c r="CP88" s="151"/>
      <c r="CQ88" s="151"/>
      <c r="CR88" s="151"/>
      <c r="CS88" s="151"/>
      <c r="CT88" s="1173"/>
      <c r="CU88" s="1174">
        <v>4</v>
      </c>
      <c r="CV88" s="1170">
        <v>4</v>
      </c>
      <c r="CW88" s="1175">
        <v>4</v>
      </c>
      <c r="CX88" s="57"/>
      <c r="CY88" s="57"/>
      <c r="CZ88" s="57"/>
      <c r="DA88" s="57"/>
      <c r="DB88" s="57"/>
      <c r="DC88" s="57"/>
      <c r="DD88" s="57"/>
      <c r="DE88" s="1084"/>
      <c r="DF88" s="1084"/>
      <c r="DG88" s="1084"/>
      <c r="DH88" s="1084"/>
      <c r="DI88" s="1084"/>
      <c r="DJ88" s="1084"/>
      <c r="DK88" s="1111"/>
      <c r="DL88" s="1111"/>
      <c r="DM88" s="1111"/>
      <c r="DN88" s="57"/>
      <c r="DO88" s="57"/>
    </row>
    <row r="89" ht="41.1" customHeight="1" spans="1:119">
      <c r="A89" s="1112">
        <v>43683</v>
      </c>
      <c r="B89" s="57" t="s">
        <v>273</v>
      </c>
      <c r="C89" s="1132">
        <v>4500021874</v>
      </c>
      <c r="D89" s="1184" t="s">
        <v>164</v>
      </c>
      <c r="E89" s="136" t="s">
        <v>280</v>
      </c>
      <c r="F89" s="136" t="s">
        <v>224</v>
      </c>
      <c r="G89" s="136" t="s">
        <v>222</v>
      </c>
      <c r="H89" s="243">
        <v>22</v>
      </c>
      <c r="I89" s="57"/>
      <c r="J89" s="57"/>
      <c r="K89" s="57"/>
      <c r="L89" s="146"/>
      <c r="M89" s="1116"/>
      <c r="N89" s="1177"/>
      <c r="O89" s="1177"/>
      <c r="P89" s="1178"/>
      <c r="Q89" s="1177"/>
      <c r="R89" s="1177"/>
      <c r="S89" s="1179"/>
      <c r="T89" s="1177"/>
      <c r="U89" s="1180"/>
      <c r="V89" s="1125"/>
      <c r="W89" s="1126"/>
      <c r="X89" s="1127"/>
      <c r="Y89" s="1121"/>
      <c r="Z89" s="1128"/>
      <c r="AA89" s="1129"/>
      <c r="AB89" s="1129"/>
      <c r="AC89" s="1130"/>
      <c r="AD89" s="1131"/>
      <c r="AE89" s="1098">
        <v>22</v>
      </c>
      <c r="AF89" s="1098"/>
      <c r="AG89" s="1098"/>
      <c r="AH89" s="1098">
        <v>22</v>
      </c>
      <c r="AI89" s="1098"/>
      <c r="AJ89" s="1098"/>
      <c r="AK89" s="1098"/>
      <c r="AL89" s="1098"/>
      <c r="AM89" s="1098"/>
      <c r="AN89" s="1098"/>
      <c r="AO89" s="1098"/>
      <c r="AP89" s="1098"/>
      <c r="AQ89" s="1098"/>
      <c r="AR89" s="1098"/>
      <c r="AS89" s="1098"/>
      <c r="AT89" s="1098"/>
      <c r="AU89" s="1098"/>
      <c r="AV89" s="1098"/>
      <c r="AW89" s="1098"/>
      <c r="AX89" s="1098"/>
      <c r="AY89" s="1098"/>
      <c r="AZ89" s="1098"/>
      <c r="BA89" s="1098"/>
      <c r="BB89" s="1098"/>
      <c r="BC89" s="1098"/>
      <c r="BD89" s="1098"/>
      <c r="BE89" s="1185"/>
      <c r="BF89" s="1185"/>
      <c r="BG89" s="1185"/>
      <c r="BH89" s="1186"/>
      <c r="BI89" s="1123"/>
      <c r="BJ89" s="1102"/>
      <c r="BK89" s="1102"/>
      <c r="BL89" s="1102"/>
      <c r="BM89" s="1102"/>
      <c r="BN89" s="1102"/>
      <c r="BO89" s="1102"/>
      <c r="BP89" s="1102"/>
      <c r="BQ89" s="1102"/>
      <c r="BR89" s="1102"/>
      <c r="BS89" s="1102"/>
      <c r="BT89" s="1102"/>
      <c r="BU89" s="1102"/>
      <c r="BV89" s="1170">
        <v>2</v>
      </c>
      <c r="BW89" s="1170">
        <v>2</v>
      </c>
      <c r="BX89" s="1170">
        <v>2</v>
      </c>
      <c r="BY89" s="1170">
        <v>2</v>
      </c>
      <c r="BZ89" s="1170">
        <v>2</v>
      </c>
      <c r="CA89" s="1170">
        <v>2</v>
      </c>
      <c r="CB89" s="1170">
        <v>2</v>
      </c>
      <c r="CC89" s="1170"/>
      <c r="CD89" s="1170"/>
      <c r="CE89" s="1170">
        <v>2</v>
      </c>
      <c r="CF89" s="1170">
        <v>2</v>
      </c>
      <c r="CG89" s="1170">
        <v>2</v>
      </c>
      <c r="CH89" s="1170">
        <v>2</v>
      </c>
      <c r="CI89" s="1102"/>
      <c r="CJ89" s="1102"/>
      <c r="CK89" s="1102"/>
      <c r="CL89" s="1102"/>
      <c r="CM89" s="1102"/>
      <c r="CN89" s="1171"/>
      <c r="CO89" s="1172"/>
      <c r="CP89" s="151"/>
      <c r="CQ89" s="151"/>
      <c r="CR89" s="151"/>
      <c r="CS89" s="151"/>
      <c r="CT89" s="1173"/>
      <c r="CU89" s="1174"/>
      <c r="CV89" s="1170"/>
      <c r="CW89" s="1175"/>
      <c r="CX89" s="57"/>
      <c r="CY89" s="57"/>
      <c r="CZ89" s="57"/>
      <c r="DA89" s="57"/>
      <c r="DB89" s="57"/>
      <c r="DC89" s="57"/>
      <c r="DD89" s="57"/>
      <c r="DE89" s="1084"/>
      <c r="DF89" s="1084"/>
      <c r="DG89" s="1084"/>
      <c r="DH89" s="1084"/>
      <c r="DI89" s="1084"/>
      <c r="DJ89" s="1084"/>
      <c r="DK89" s="1111"/>
      <c r="DL89" s="1111"/>
      <c r="DM89" s="1111"/>
      <c r="DN89" s="57"/>
      <c r="DO89" s="57"/>
    </row>
    <row r="90" ht="41.1" customHeight="1" spans="1:119">
      <c r="A90" s="1112">
        <v>43683</v>
      </c>
      <c r="B90" s="57" t="s">
        <v>281</v>
      </c>
      <c r="C90" s="1132">
        <v>4500021576</v>
      </c>
      <c r="D90" s="1184" t="s">
        <v>282</v>
      </c>
      <c r="E90" s="136" t="s">
        <v>283</v>
      </c>
      <c r="F90" s="136" t="s">
        <v>284</v>
      </c>
      <c r="G90" s="136" t="s">
        <v>222</v>
      </c>
      <c r="H90" s="243">
        <v>13</v>
      </c>
      <c r="I90" s="57"/>
      <c r="J90" s="57"/>
      <c r="K90" s="57"/>
      <c r="L90" s="146"/>
      <c r="M90" s="1116"/>
      <c r="N90" s="1177"/>
      <c r="O90" s="1177"/>
      <c r="P90" s="1178"/>
      <c r="Q90" s="1177"/>
      <c r="R90" s="1177"/>
      <c r="S90" s="1179"/>
      <c r="T90" s="1177"/>
      <c r="U90" s="1180"/>
      <c r="V90" s="1125"/>
      <c r="W90" s="1126"/>
      <c r="X90" s="1127"/>
      <c r="Y90" s="1121"/>
      <c r="Z90" s="1128"/>
      <c r="AA90" s="1129"/>
      <c r="AB90" s="1129"/>
      <c r="AC90" s="1130"/>
      <c r="AD90" s="1131"/>
      <c r="AE90" s="1098"/>
      <c r="AF90" s="1098"/>
      <c r="AG90" s="1098"/>
      <c r="AH90" s="1098"/>
      <c r="AI90" s="1098"/>
      <c r="AJ90" s="1098"/>
      <c r="AK90" s="1098"/>
      <c r="AL90" s="1098"/>
      <c r="AM90" s="1098"/>
      <c r="AN90" s="1098"/>
      <c r="AO90" s="1098"/>
      <c r="AP90" s="1098"/>
      <c r="AQ90" s="1098"/>
      <c r="AR90" s="1098"/>
      <c r="AS90" s="1098"/>
      <c r="AT90" s="1098"/>
      <c r="AU90" s="1098"/>
      <c r="AV90" s="1098"/>
      <c r="AW90" s="1098"/>
      <c r="AX90" s="1098"/>
      <c r="AY90" s="1098"/>
      <c r="AZ90" s="1098"/>
      <c r="BA90" s="1098"/>
      <c r="BB90" s="1098"/>
      <c r="BC90" s="1098"/>
      <c r="BD90" s="1098"/>
      <c r="BE90" s="1185"/>
      <c r="BF90" s="1185"/>
      <c r="BG90" s="1185"/>
      <c r="BH90" s="1186"/>
      <c r="BI90" s="1123"/>
      <c r="BJ90" s="1102"/>
      <c r="BK90" s="1102"/>
      <c r="BL90" s="1102"/>
      <c r="BM90" s="1102"/>
      <c r="BN90" s="1102"/>
      <c r="BO90" s="1102"/>
      <c r="BP90" s="1102"/>
      <c r="BQ90" s="1102"/>
      <c r="BR90" s="1102"/>
      <c r="BS90" s="1102"/>
      <c r="BT90" s="1102"/>
      <c r="BU90" s="1102"/>
      <c r="BV90" s="1170">
        <v>1</v>
      </c>
      <c r="BW90" s="1170">
        <v>1</v>
      </c>
      <c r="BX90" s="1170">
        <v>1</v>
      </c>
      <c r="BY90" s="1170">
        <v>1</v>
      </c>
      <c r="BZ90" s="1170">
        <v>1</v>
      </c>
      <c r="CA90" s="1170">
        <v>1</v>
      </c>
      <c r="CB90" s="1170">
        <v>1</v>
      </c>
      <c r="CC90" s="1170">
        <v>1</v>
      </c>
      <c r="CD90" s="1170">
        <v>1</v>
      </c>
      <c r="CE90" s="1170">
        <v>1</v>
      </c>
      <c r="CF90" s="1170">
        <v>1</v>
      </c>
      <c r="CG90" s="1170">
        <v>1</v>
      </c>
      <c r="CH90" s="1170">
        <v>1</v>
      </c>
      <c r="CI90" s="1102"/>
      <c r="CJ90" s="1102"/>
      <c r="CK90" s="1102"/>
      <c r="CL90" s="1102"/>
      <c r="CM90" s="1102"/>
      <c r="CN90" s="1171"/>
      <c r="CO90" s="1172"/>
      <c r="CP90" s="151"/>
      <c r="CQ90" s="151"/>
      <c r="CR90" s="151"/>
      <c r="CS90" s="151"/>
      <c r="CT90" s="1173"/>
      <c r="CU90" s="1174"/>
      <c r="CV90" s="1170"/>
      <c r="CW90" s="1175"/>
      <c r="CX90" s="57"/>
      <c r="CY90" s="57"/>
      <c r="CZ90" s="57"/>
      <c r="DA90" s="57"/>
      <c r="DB90" s="57"/>
      <c r="DC90" s="57"/>
      <c r="DD90" s="57"/>
      <c r="DE90" s="1084"/>
      <c r="DF90" s="1084"/>
      <c r="DG90" s="1084"/>
      <c r="DH90" s="1084"/>
      <c r="DI90" s="1084"/>
      <c r="DJ90" s="1084"/>
      <c r="DK90" s="1111"/>
      <c r="DL90" s="1111"/>
      <c r="DM90" s="1111"/>
      <c r="DN90" s="57"/>
      <c r="DO90" s="57"/>
    </row>
    <row r="91" ht="41.1" customHeight="1" spans="1:119">
      <c r="A91" s="1112">
        <v>43686</v>
      </c>
      <c r="B91" s="135" t="s">
        <v>285</v>
      </c>
      <c r="C91" s="1132">
        <v>4500022135</v>
      </c>
      <c r="D91" s="1184" t="s">
        <v>286</v>
      </c>
      <c r="E91" s="136" t="s">
        <v>283</v>
      </c>
      <c r="F91" s="1115" t="s">
        <v>256</v>
      </c>
      <c r="G91" s="136" t="s">
        <v>257</v>
      </c>
      <c r="H91" s="243">
        <v>3</v>
      </c>
      <c r="I91" s="57"/>
      <c r="J91" s="57"/>
      <c r="K91" s="57"/>
      <c r="L91" s="146"/>
      <c r="M91" s="1116"/>
      <c r="N91" s="1177"/>
      <c r="O91" s="1177"/>
      <c r="P91" s="1178"/>
      <c r="Q91" s="1177"/>
      <c r="R91" s="1177"/>
      <c r="S91" s="1179"/>
      <c r="T91" s="1177"/>
      <c r="U91" s="1180"/>
      <c r="V91" s="1125"/>
      <c r="W91" s="1126"/>
      <c r="X91" s="1127"/>
      <c r="Y91" s="1121"/>
      <c r="Z91" s="1128"/>
      <c r="AA91" s="1129"/>
      <c r="AB91" s="1129"/>
      <c r="AC91" s="1130"/>
      <c r="AD91" s="1131"/>
      <c r="AE91" s="1098"/>
      <c r="AF91" s="1098"/>
      <c r="AG91" s="1098"/>
      <c r="AH91" s="1098"/>
      <c r="AI91" s="1098"/>
      <c r="AJ91" s="1098"/>
      <c r="AK91" s="1098"/>
      <c r="AL91" s="1098"/>
      <c r="AM91" s="1098"/>
      <c r="AN91" s="1098"/>
      <c r="AO91" s="1098"/>
      <c r="AP91" s="1098"/>
      <c r="AQ91" s="1098"/>
      <c r="AR91" s="1098"/>
      <c r="AS91" s="1098"/>
      <c r="AT91" s="1098"/>
      <c r="AU91" s="1098"/>
      <c r="AV91" s="1098"/>
      <c r="AW91" s="1098"/>
      <c r="AX91" s="1098"/>
      <c r="AY91" s="1098"/>
      <c r="AZ91" s="1098"/>
      <c r="BA91" s="1098"/>
      <c r="BB91" s="1098"/>
      <c r="BC91" s="1098"/>
      <c r="BD91" s="1098"/>
      <c r="BE91" s="1185">
        <v>3</v>
      </c>
      <c r="BF91" s="1185">
        <v>3</v>
      </c>
      <c r="BG91" s="1185"/>
      <c r="BH91" s="1186"/>
      <c r="BI91" s="1123"/>
      <c r="BJ91" s="1102"/>
      <c r="BK91" s="1102"/>
      <c r="BL91" s="1102"/>
      <c r="BM91" s="1102"/>
      <c r="BN91" s="1102"/>
      <c r="BO91" s="1102"/>
      <c r="BP91" s="1102"/>
      <c r="BQ91" s="1102"/>
      <c r="BR91" s="1102"/>
      <c r="BS91" s="1102"/>
      <c r="BT91" s="1102"/>
      <c r="BU91" s="1102"/>
      <c r="BV91" s="1170"/>
      <c r="BW91" s="1170"/>
      <c r="BX91" s="1170"/>
      <c r="BY91" s="1170"/>
      <c r="BZ91" s="1170"/>
      <c r="CA91" s="1170"/>
      <c r="CB91" s="1170"/>
      <c r="CC91" s="1170"/>
      <c r="CD91" s="1170"/>
      <c r="CE91" s="1170"/>
      <c r="CF91" s="1170"/>
      <c r="CG91" s="1170"/>
      <c r="CH91" s="1170"/>
      <c r="CI91" s="1102"/>
      <c r="CJ91" s="1102"/>
      <c r="CK91" s="1102"/>
      <c r="CL91" s="1102"/>
      <c r="CM91" s="1102"/>
      <c r="CN91" s="1171"/>
      <c r="CO91" s="1172"/>
      <c r="CP91" s="151"/>
      <c r="CQ91" s="151"/>
      <c r="CR91" s="151"/>
      <c r="CS91" s="151"/>
      <c r="CT91" s="1173"/>
      <c r="CU91" s="1174">
        <v>1</v>
      </c>
      <c r="CV91" s="1170">
        <v>1</v>
      </c>
      <c r="CW91" s="1175">
        <v>1</v>
      </c>
      <c r="CX91" s="57"/>
      <c r="CY91" s="57"/>
      <c r="CZ91" s="57"/>
      <c r="DA91" s="57"/>
      <c r="DB91" s="57"/>
      <c r="DC91" s="57"/>
      <c r="DD91" s="57"/>
      <c r="DE91" s="1084"/>
      <c r="DF91" s="1084"/>
      <c r="DG91" s="1084"/>
      <c r="DH91" s="1084"/>
      <c r="DI91" s="1084"/>
      <c r="DJ91" s="1084"/>
      <c r="DK91" s="1111"/>
      <c r="DL91" s="1111"/>
      <c r="DM91" s="1111"/>
      <c r="DN91" s="57"/>
      <c r="DO91" s="57"/>
    </row>
    <row r="92" ht="41.1" customHeight="1" spans="1:119">
      <c r="A92" s="1112">
        <v>43686</v>
      </c>
      <c r="B92" s="57" t="s">
        <v>287</v>
      </c>
      <c r="C92" s="1132">
        <v>4500017857</v>
      </c>
      <c r="D92" s="1187" t="s">
        <v>288</v>
      </c>
      <c r="E92" s="136" t="s">
        <v>280</v>
      </c>
      <c r="F92" s="1115" t="s">
        <v>247</v>
      </c>
      <c r="G92" s="109" t="s">
        <v>240</v>
      </c>
      <c r="H92" s="243">
        <v>12</v>
      </c>
      <c r="I92" s="57"/>
      <c r="J92" s="57"/>
      <c r="K92" s="57"/>
      <c r="L92" s="146"/>
      <c r="M92" s="1116"/>
      <c r="N92" s="1177"/>
      <c r="O92" s="1177"/>
      <c r="P92" s="1178"/>
      <c r="Q92" s="1177"/>
      <c r="R92" s="1177"/>
      <c r="S92" s="1179"/>
      <c r="T92" s="1177"/>
      <c r="U92" s="1180"/>
      <c r="V92" s="1125"/>
      <c r="W92" s="1126"/>
      <c r="X92" s="1127"/>
      <c r="Y92" s="1121"/>
      <c r="Z92" s="1128"/>
      <c r="AA92" s="1129"/>
      <c r="AB92" s="1129"/>
      <c r="AC92" s="1130"/>
      <c r="AD92" s="1131"/>
      <c r="AE92" s="1098"/>
      <c r="AF92" s="1098"/>
      <c r="AG92" s="1098"/>
      <c r="AH92" s="1098"/>
      <c r="AI92" s="1098"/>
      <c r="AJ92" s="1098"/>
      <c r="AK92" s="1098"/>
      <c r="AL92" s="1098"/>
      <c r="AM92" s="1098"/>
      <c r="AN92" s="1098"/>
      <c r="AO92" s="1098"/>
      <c r="AP92" s="1098">
        <v>12</v>
      </c>
      <c r="AQ92" s="1098"/>
      <c r="AR92" s="1098"/>
      <c r="AS92" s="1098"/>
      <c r="AT92" s="1098"/>
      <c r="AU92" s="1098"/>
      <c r="AV92" s="1098"/>
      <c r="AW92" s="1098"/>
      <c r="AX92" s="1098"/>
      <c r="AY92" s="1098"/>
      <c r="AZ92" s="1098"/>
      <c r="BA92" s="1098"/>
      <c r="BB92" s="1098"/>
      <c r="BC92" s="1098"/>
      <c r="BD92" s="1098"/>
      <c r="BE92" s="1185"/>
      <c r="BF92" s="1185"/>
      <c r="BG92" s="1185"/>
      <c r="BH92" s="1186"/>
      <c r="BI92" s="1123"/>
      <c r="BJ92" s="1102"/>
      <c r="BK92" s="1102"/>
      <c r="BL92" s="1102"/>
      <c r="BM92" s="1102"/>
      <c r="BN92" s="1102"/>
      <c r="BO92" s="1102"/>
      <c r="BP92" s="1102"/>
      <c r="BQ92" s="1102"/>
      <c r="BR92" s="1102"/>
      <c r="BS92" s="1102"/>
      <c r="BT92" s="1102"/>
      <c r="BU92" s="1102"/>
      <c r="BV92" s="1170"/>
      <c r="BW92" s="1170"/>
      <c r="BX92" s="1170"/>
      <c r="BY92" s="1170"/>
      <c r="BZ92" s="1170"/>
      <c r="CA92" s="1170"/>
      <c r="CB92" s="1170"/>
      <c r="CC92" s="1170"/>
      <c r="CD92" s="1170"/>
      <c r="CE92" s="1170"/>
      <c r="CF92" s="1170"/>
      <c r="CG92" s="1170"/>
      <c r="CH92" s="1170"/>
      <c r="CI92" s="1102">
        <v>2</v>
      </c>
      <c r="CJ92" s="1102">
        <v>2</v>
      </c>
      <c r="CK92" s="1102">
        <v>2</v>
      </c>
      <c r="CL92" s="1102">
        <v>2</v>
      </c>
      <c r="CM92" s="1102">
        <v>2</v>
      </c>
      <c r="CN92" s="1171">
        <v>2</v>
      </c>
      <c r="CO92" s="1172"/>
      <c r="CP92" s="151"/>
      <c r="CQ92" s="151"/>
      <c r="CR92" s="151"/>
      <c r="CS92" s="151"/>
      <c r="CT92" s="1173"/>
      <c r="CU92" s="1174"/>
      <c r="CV92" s="1170"/>
      <c r="CW92" s="1175"/>
      <c r="CX92" s="57"/>
      <c r="CY92" s="57"/>
      <c r="CZ92" s="57"/>
      <c r="DA92" s="57"/>
      <c r="DB92" s="57"/>
      <c r="DC92" s="57"/>
      <c r="DD92" s="57"/>
      <c r="DE92" s="1084"/>
      <c r="DF92" s="1084"/>
      <c r="DG92" s="1084"/>
      <c r="DH92" s="1084"/>
      <c r="DI92" s="1084"/>
      <c r="DJ92" s="1084"/>
      <c r="DK92" s="1111"/>
      <c r="DL92" s="1111"/>
      <c r="DM92" s="1111"/>
      <c r="DN92" s="57"/>
      <c r="DO92" s="57"/>
    </row>
    <row r="93" ht="41.1" customHeight="1" spans="1:119">
      <c r="A93" s="1112">
        <v>43687</v>
      </c>
      <c r="B93" s="57" t="s">
        <v>289</v>
      </c>
      <c r="C93" s="1132">
        <v>4500022562</v>
      </c>
      <c r="D93" s="1184" t="s">
        <v>166</v>
      </c>
      <c r="E93" s="136" t="s">
        <v>283</v>
      </c>
      <c r="F93" s="1115" t="s">
        <v>129</v>
      </c>
      <c r="G93" s="109" t="s">
        <v>130</v>
      </c>
      <c r="H93" s="243">
        <v>12</v>
      </c>
      <c r="I93" s="57"/>
      <c r="J93" s="57"/>
      <c r="K93" s="57"/>
      <c r="L93" s="146"/>
      <c r="M93" s="1116"/>
      <c r="N93" s="1177"/>
      <c r="O93" s="1177"/>
      <c r="P93" s="1178"/>
      <c r="Q93" s="1177"/>
      <c r="R93" s="1177"/>
      <c r="S93" s="1179"/>
      <c r="T93" s="1177"/>
      <c r="U93" s="1180"/>
      <c r="V93" s="1125"/>
      <c r="W93" s="1126">
        <v>12</v>
      </c>
      <c r="X93" s="1127"/>
      <c r="Y93" s="1121"/>
      <c r="Z93" s="1128"/>
      <c r="AA93" s="1129"/>
      <c r="AB93" s="1129">
        <v>12</v>
      </c>
      <c r="AC93" s="1130"/>
      <c r="AD93" s="1131"/>
      <c r="AE93" s="1098"/>
      <c r="AF93" s="1098"/>
      <c r="AG93" s="1098"/>
      <c r="AH93" s="1098"/>
      <c r="AI93" s="1098"/>
      <c r="AJ93" s="1098"/>
      <c r="AK93" s="1098"/>
      <c r="AL93" s="1098"/>
      <c r="AM93" s="1098"/>
      <c r="AN93" s="1098"/>
      <c r="AO93" s="1098"/>
      <c r="AP93" s="1098"/>
      <c r="AQ93" s="1098"/>
      <c r="AR93" s="1098"/>
      <c r="AS93" s="1098"/>
      <c r="AT93" s="1098"/>
      <c r="AU93" s="1098"/>
      <c r="AV93" s="1098"/>
      <c r="AW93" s="1098"/>
      <c r="AX93" s="1098"/>
      <c r="AY93" s="1098"/>
      <c r="AZ93" s="1098"/>
      <c r="BA93" s="1098"/>
      <c r="BB93" s="1098"/>
      <c r="BC93" s="1098"/>
      <c r="BD93" s="1098"/>
      <c r="BE93" s="1185"/>
      <c r="BF93" s="1185"/>
      <c r="BG93" s="1185"/>
      <c r="BH93" s="1186"/>
      <c r="BI93" s="1123"/>
      <c r="BJ93" s="1102">
        <v>1</v>
      </c>
      <c r="BK93" s="1102">
        <v>1</v>
      </c>
      <c r="BL93" s="1102">
        <v>1</v>
      </c>
      <c r="BM93" s="1102">
        <v>1</v>
      </c>
      <c r="BN93" s="1102">
        <v>1</v>
      </c>
      <c r="BO93" s="1102">
        <v>1</v>
      </c>
      <c r="BP93" s="1102">
        <v>1</v>
      </c>
      <c r="BQ93" s="1102">
        <v>1</v>
      </c>
      <c r="BR93" s="1102">
        <v>1</v>
      </c>
      <c r="BS93" s="1102">
        <v>1</v>
      </c>
      <c r="BT93" s="1102">
        <v>1</v>
      </c>
      <c r="BU93" s="1102">
        <v>1</v>
      </c>
      <c r="BV93" s="1170"/>
      <c r="BW93" s="1170"/>
      <c r="BX93" s="1170"/>
      <c r="BY93" s="1170"/>
      <c r="BZ93" s="1170"/>
      <c r="CA93" s="1170"/>
      <c r="CB93" s="1170"/>
      <c r="CC93" s="1170"/>
      <c r="CD93" s="1170"/>
      <c r="CE93" s="1170"/>
      <c r="CF93" s="1170"/>
      <c r="CG93" s="1170"/>
      <c r="CH93" s="1170"/>
      <c r="CI93" s="1102"/>
      <c r="CJ93" s="1102"/>
      <c r="CK93" s="1102"/>
      <c r="CL93" s="1102"/>
      <c r="CM93" s="1102"/>
      <c r="CN93" s="1171"/>
      <c r="CO93" s="1172"/>
      <c r="CP93" s="151"/>
      <c r="CQ93" s="151"/>
      <c r="CR93" s="151"/>
      <c r="CS93" s="151"/>
      <c r="CT93" s="1173"/>
      <c r="CU93" s="1174"/>
      <c r="CV93" s="1170"/>
      <c r="CW93" s="1175"/>
      <c r="CX93" s="57"/>
      <c r="CY93" s="57"/>
      <c r="CZ93" s="57"/>
      <c r="DA93" s="57"/>
      <c r="DB93" s="57"/>
      <c r="DC93" s="57"/>
      <c r="DD93" s="57"/>
      <c r="DE93" s="1084"/>
      <c r="DF93" s="1084"/>
      <c r="DG93" s="1084"/>
      <c r="DH93" s="1084"/>
      <c r="DI93" s="1084"/>
      <c r="DJ93" s="1084"/>
      <c r="DK93" s="1111"/>
      <c r="DL93" s="1111"/>
      <c r="DM93" s="1111"/>
      <c r="DN93" s="57"/>
      <c r="DO93" s="57"/>
    </row>
    <row r="94" ht="41.1" customHeight="1" spans="1:119">
      <c r="A94" s="1112">
        <v>43689</v>
      </c>
      <c r="B94" s="57" t="s">
        <v>290</v>
      </c>
      <c r="C94" s="1132">
        <v>4500019647</v>
      </c>
      <c r="D94" s="145" t="s">
        <v>291</v>
      </c>
      <c r="E94" s="136" t="s">
        <v>283</v>
      </c>
      <c r="F94" s="1115" t="s">
        <v>292</v>
      </c>
      <c r="G94" s="109" t="s">
        <v>240</v>
      </c>
      <c r="H94" s="243">
        <v>6</v>
      </c>
      <c r="I94" s="57"/>
      <c r="J94" s="57"/>
      <c r="K94" s="57"/>
      <c r="L94" s="146"/>
      <c r="M94" s="1116"/>
      <c r="N94" s="1177"/>
      <c r="O94" s="1177"/>
      <c r="P94" s="1178"/>
      <c r="Q94" s="1177"/>
      <c r="R94" s="1177"/>
      <c r="S94" s="1179"/>
      <c r="T94" s="1177"/>
      <c r="U94" s="1180"/>
      <c r="V94" s="1125"/>
      <c r="W94" s="1126"/>
      <c r="X94" s="1127"/>
      <c r="Y94" s="1121"/>
      <c r="Z94" s="1128"/>
      <c r="AA94" s="1129"/>
      <c r="AB94" s="1129"/>
      <c r="AC94" s="1130"/>
      <c r="AD94" s="1131"/>
      <c r="AE94" s="1098"/>
      <c r="AF94" s="1098"/>
      <c r="AG94" s="1098"/>
      <c r="AH94" s="1098"/>
      <c r="AI94" s="1098"/>
      <c r="AJ94" s="1098"/>
      <c r="AK94" s="1098"/>
      <c r="AL94" s="1098"/>
      <c r="AM94" s="1098"/>
      <c r="AN94" s="1098"/>
      <c r="AO94" s="1098"/>
      <c r="AP94" s="1098"/>
      <c r="AQ94" s="1098"/>
      <c r="AR94" s="1098">
        <v>6</v>
      </c>
      <c r="AS94" s="1098">
        <v>6</v>
      </c>
      <c r="AT94" s="1098">
        <v>6</v>
      </c>
      <c r="AU94" s="1098"/>
      <c r="AV94" s="1098"/>
      <c r="AW94" s="1098"/>
      <c r="AX94" s="1098"/>
      <c r="AY94" s="1098"/>
      <c r="AZ94" s="1098"/>
      <c r="BA94" s="1098"/>
      <c r="BB94" s="1098"/>
      <c r="BC94" s="1098"/>
      <c r="BD94" s="1098"/>
      <c r="BE94" s="1185"/>
      <c r="BF94" s="1185"/>
      <c r="BG94" s="1185"/>
      <c r="BH94" s="1186"/>
      <c r="BI94" s="1123"/>
      <c r="BJ94" s="1102"/>
      <c r="BK94" s="1102"/>
      <c r="BL94" s="1102"/>
      <c r="BM94" s="1102"/>
      <c r="BN94" s="1102"/>
      <c r="BO94" s="1102"/>
      <c r="BP94" s="1102"/>
      <c r="BQ94" s="1102"/>
      <c r="BR94" s="1102"/>
      <c r="BS94" s="1102"/>
      <c r="BT94" s="1102"/>
      <c r="BU94" s="1102"/>
      <c r="BV94" s="1170"/>
      <c r="BW94" s="1170"/>
      <c r="BX94" s="1170"/>
      <c r="BY94" s="1170"/>
      <c r="BZ94" s="1170"/>
      <c r="CA94" s="1170"/>
      <c r="CB94" s="1170"/>
      <c r="CC94" s="1170"/>
      <c r="CD94" s="1170"/>
      <c r="CE94" s="1170"/>
      <c r="CF94" s="1170"/>
      <c r="CG94" s="1170"/>
      <c r="CH94" s="1170"/>
      <c r="CI94" s="1102">
        <v>1</v>
      </c>
      <c r="CJ94" s="1102">
        <v>1</v>
      </c>
      <c r="CK94" s="1102">
        <v>1</v>
      </c>
      <c r="CL94" s="1102">
        <v>1</v>
      </c>
      <c r="CM94" s="1102">
        <v>1</v>
      </c>
      <c r="CN94" s="1171">
        <v>1</v>
      </c>
      <c r="CO94" s="1172"/>
      <c r="CP94" s="151"/>
      <c r="CQ94" s="151"/>
      <c r="CR94" s="151"/>
      <c r="CS94" s="151"/>
      <c r="CT94" s="1173"/>
      <c r="CU94" s="1174"/>
      <c r="CV94" s="1170"/>
      <c r="CW94" s="1175"/>
      <c r="CX94" s="57"/>
      <c r="CY94" s="57"/>
      <c r="CZ94" s="57"/>
      <c r="DA94" s="57"/>
      <c r="DB94" s="57"/>
      <c r="DC94" s="57"/>
      <c r="DD94" s="57"/>
      <c r="DE94" s="1084"/>
      <c r="DF94" s="1084"/>
      <c r="DG94" s="1084"/>
      <c r="DH94" s="1084"/>
      <c r="DI94" s="1084"/>
      <c r="DJ94" s="1084"/>
      <c r="DK94" s="1111"/>
      <c r="DL94" s="1111"/>
      <c r="DM94" s="1111"/>
      <c r="DN94" s="57"/>
      <c r="DO94" s="57"/>
    </row>
    <row r="95" ht="41.1" customHeight="1" spans="1:119">
      <c r="A95" s="1112">
        <v>43689</v>
      </c>
      <c r="B95" s="57" t="s">
        <v>258</v>
      </c>
      <c r="C95" s="1132">
        <v>4500022128</v>
      </c>
      <c r="D95" s="145" t="s">
        <v>293</v>
      </c>
      <c r="E95" s="136" t="s">
        <v>283</v>
      </c>
      <c r="F95" s="1115" t="s">
        <v>247</v>
      </c>
      <c r="G95" s="109" t="s">
        <v>240</v>
      </c>
      <c r="H95" s="243">
        <v>12</v>
      </c>
      <c r="I95" s="57"/>
      <c r="J95" s="57"/>
      <c r="K95" s="57"/>
      <c r="L95" s="146"/>
      <c r="M95" s="1116"/>
      <c r="N95" s="1177"/>
      <c r="O95" s="1177"/>
      <c r="P95" s="1178"/>
      <c r="Q95" s="1177"/>
      <c r="R95" s="1177"/>
      <c r="S95" s="1179"/>
      <c r="T95" s="1177"/>
      <c r="U95" s="1180"/>
      <c r="V95" s="1125"/>
      <c r="W95" s="1126"/>
      <c r="X95" s="1127"/>
      <c r="Y95" s="1121"/>
      <c r="Z95" s="1128"/>
      <c r="AA95" s="1129"/>
      <c r="AB95" s="1129"/>
      <c r="AC95" s="1130"/>
      <c r="AD95" s="1131"/>
      <c r="AE95" s="1098"/>
      <c r="AF95" s="1098"/>
      <c r="AG95" s="1098"/>
      <c r="AH95" s="1098"/>
      <c r="AI95" s="1098"/>
      <c r="AJ95" s="1098"/>
      <c r="AK95" s="1098"/>
      <c r="AL95" s="1098"/>
      <c r="AM95" s="1098"/>
      <c r="AN95" s="1098"/>
      <c r="AO95" s="1098"/>
      <c r="AP95" s="1098">
        <v>12</v>
      </c>
      <c r="AQ95" s="1098">
        <v>12</v>
      </c>
      <c r="AR95" s="1098"/>
      <c r="AS95" s="1098"/>
      <c r="AT95" s="1098"/>
      <c r="AU95" s="1098"/>
      <c r="AV95" s="1098"/>
      <c r="AW95" s="1098"/>
      <c r="AX95" s="1098"/>
      <c r="AY95" s="1098"/>
      <c r="AZ95" s="1098"/>
      <c r="BA95" s="1098"/>
      <c r="BB95" s="1098"/>
      <c r="BC95" s="1098"/>
      <c r="BD95" s="1098"/>
      <c r="BE95" s="1185"/>
      <c r="BF95" s="1185"/>
      <c r="BG95" s="1185"/>
      <c r="BH95" s="1186"/>
      <c r="BI95" s="1123"/>
      <c r="BJ95" s="1102"/>
      <c r="BK95" s="1102"/>
      <c r="BL95" s="1102"/>
      <c r="BM95" s="1102"/>
      <c r="BN95" s="1102"/>
      <c r="BO95" s="1102"/>
      <c r="BP95" s="1102"/>
      <c r="BQ95" s="1102"/>
      <c r="BR95" s="1102"/>
      <c r="BS95" s="1102"/>
      <c r="BT95" s="1102"/>
      <c r="BU95" s="1102"/>
      <c r="BV95" s="1170"/>
      <c r="BW95" s="1170"/>
      <c r="BX95" s="1170"/>
      <c r="BY95" s="1170"/>
      <c r="BZ95" s="1170"/>
      <c r="CA95" s="1170"/>
      <c r="CB95" s="1170"/>
      <c r="CC95" s="1170"/>
      <c r="CD95" s="1170"/>
      <c r="CE95" s="1170"/>
      <c r="CF95" s="1170"/>
      <c r="CG95" s="1170"/>
      <c r="CH95" s="1170"/>
      <c r="CI95" s="1102">
        <v>2</v>
      </c>
      <c r="CJ95" s="1102">
        <v>2</v>
      </c>
      <c r="CK95" s="1102">
        <v>2</v>
      </c>
      <c r="CL95" s="1102">
        <v>2</v>
      </c>
      <c r="CM95" s="1102">
        <v>2</v>
      </c>
      <c r="CN95" s="1171">
        <v>2</v>
      </c>
      <c r="CO95" s="1172"/>
      <c r="CP95" s="151"/>
      <c r="CQ95" s="151"/>
      <c r="CR95" s="151"/>
      <c r="CS95" s="151"/>
      <c r="CT95" s="1173"/>
      <c r="CU95" s="1174"/>
      <c r="CV95" s="1170"/>
      <c r="CW95" s="1175"/>
      <c r="CX95" s="57"/>
      <c r="CY95" s="57"/>
      <c r="CZ95" s="57"/>
      <c r="DA95" s="57"/>
      <c r="DB95" s="57"/>
      <c r="DC95" s="57"/>
      <c r="DD95" s="57"/>
      <c r="DE95" s="1084"/>
      <c r="DF95" s="1084"/>
      <c r="DG95" s="1084"/>
      <c r="DH95" s="1084"/>
      <c r="DI95" s="1084"/>
      <c r="DJ95" s="1084"/>
      <c r="DK95" s="1111"/>
      <c r="DL95" s="1111"/>
      <c r="DM95" s="1111"/>
      <c r="DN95" s="57"/>
      <c r="DO95" s="57"/>
    </row>
    <row r="96" ht="41.1" customHeight="1" spans="1:119">
      <c r="A96" s="1112">
        <v>43689</v>
      </c>
      <c r="B96" s="57" t="s">
        <v>258</v>
      </c>
      <c r="C96" s="1132">
        <v>4500022128</v>
      </c>
      <c r="D96" s="145" t="s">
        <v>293</v>
      </c>
      <c r="E96" s="136" t="s">
        <v>283</v>
      </c>
      <c r="F96" s="1115" t="s">
        <v>221</v>
      </c>
      <c r="G96" s="109" t="s">
        <v>222</v>
      </c>
      <c r="H96" s="243">
        <v>4</v>
      </c>
      <c r="I96" s="57"/>
      <c r="J96" s="57"/>
      <c r="K96" s="57"/>
      <c r="L96" s="146"/>
      <c r="M96" s="1116"/>
      <c r="N96" s="1177"/>
      <c r="O96" s="1177"/>
      <c r="P96" s="1178"/>
      <c r="Q96" s="1177"/>
      <c r="R96" s="1177"/>
      <c r="S96" s="1179"/>
      <c r="T96" s="1177"/>
      <c r="U96" s="1180"/>
      <c r="V96" s="1125"/>
      <c r="W96" s="1126"/>
      <c r="X96" s="1127"/>
      <c r="Y96" s="1121"/>
      <c r="Z96" s="1128"/>
      <c r="AA96" s="1129"/>
      <c r="AB96" s="1129"/>
      <c r="AC96" s="1130"/>
      <c r="AD96" s="1131"/>
      <c r="AE96" s="1098">
        <v>4</v>
      </c>
      <c r="AF96" s="1098"/>
      <c r="AG96" s="1098"/>
      <c r="AH96" s="1098"/>
      <c r="AI96" s="1098">
        <v>4</v>
      </c>
      <c r="AJ96" s="1098"/>
      <c r="AK96" s="1098"/>
      <c r="AL96" s="1098"/>
      <c r="AM96" s="1098"/>
      <c r="AN96" s="1098"/>
      <c r="AO96" s="1098"/>
      <c r="AP96" s="1098"/>
      <c r="AQ96" s="1098"/>
      <c r="AR96" s="1098"/>
      <c r="AS96" s="1098"/>
      <c r="AT96" s="1098"/>
      <c r="AU96" s="1098"/>
      <c r="AV96" s="1098"/>
      <c r="AW96" s="1098"/>
      <c r="AX96" s="1098"/>
      <c r="AY96" s="1098"/>
      <c r="AZ96" s="1098"/>
      <c r="BA96" s="1098"/>
      <c r="BB96" s="1098"/>
      <c r="BC96" s="1098"/>
      <c r="BD96" s="1098"/>
      <c r="BE96" s="1185"/>
      <c r="BF96" s="1185"/>
      <c r="BG96" s="1185"/>
      <c r="BH96" s="1186"/>
      <c r="BI96" s="1123"/>
      <c r="BJ96" s="1102"/>
      <c r="BK96" s="1102"/>
      <c r="BL96" s="1102"/>
      <c r="BM96" s="1102"/>
      <c r="BN96" s="1102"/>
      <c r="BO96" s="1102"/>
      <c r="BP96" s="1102"/>
      <c r="BQ96" s="1102"/>
      <c r="BR96" s="1102"/>
      <c r="BS96" s="1102"/>
      <c r="BT96" s="1102"/>
      <c r="BU96" s="1102"/>
      <c r="BV96" s="1170"/>
      <c r="BW96" s="1170"/>
      <c r="BX96" s="1170"/>
      <c r="BY96" s="1170"/>
      <c r="BZ96" s="1170"/>
      <c r="CA96" s="1170">
        <v>1</v>
      </c>
      <c r="CB96" s="1170"/>
      <c r="CC96" s="1170"/>
      <c r="CD96" s="1170">
        <v>1</v>
      </c>
      <c r="CE96" s="1170"/>
      <c r="CF96" s="1170">
        <v>1</v>
      </c>
      <c r="CG96" s="1170"/>
      <c r="CH96" s="1170">
        <v>1</v>
      </c>
      <c r="CI96" s="1102"/>
      <c r="CJ96" s="1102"/>
      <c r="CK96" s="1102"/>
      <c r="CL96" s="1102"/>
      <c r="CM96" s="1102"/>
      <c r="CN96" s="1171"/>
      <c r="CO96" s="1172"/>
      <c r="CP96" s="151"/>
      <c r="CQ96" s="151"/>
      <c r="CR96" s="151"/>
      <c r="CS96" s="151"/>
      <c r="CT96" s="1173"/>
      <c r="CU96" s="1174"/>
      <c r="CV96" s="1170"/>
      <c r="CW96" s="1175"/>
      <c r="CX96" s="57"/>
      <c r="CY96" s="57"/>
      <c r="CZ96" s="57"/>
      <c r="DA96" s="57"/>
      <c r="DB96" s="57"/>
      <c r="DC96" s="57"/>
      <c r="DD96" s="57"/>
      <c r="DE96" s="1084"/>
      <c r="DF96" s="1084"/>
      <c r="DG96" s="1084"/>
      <c r="DH96" s="1084"/>
      <c r="DI96" s="1084"/>
      <c r="DJ96" s="1084"/>
      <c r="DK96" s="1111"/>
      <c r="DL96" s="1111"/>
      <c r="DM96" s="1111"/>
      <c r="DN96" s="57"/>
      <c r="DO96" s="57"/>
    </row>
    <row r="97" ht="41.1" customHeight="1" spans="1:119">
      <c r="A97" s="1112">
        <v>43689</v>
      </c>
      <c r="B97" s="57" t="s">
        <v>287</v>
      </c>
      <c r="C97" s="1132">
        <v>4500017361</v>
      </c>
      <c r="D97" s="1187" t="s">
        <v>294</v>
      </c>
      <c r="E97" s="1188" t="s">
        <v>280</v>
      </c>
      <c r="F97" s="140" t="s">
        <v>295</v>
      </c>
      <c r="G97" s="109" t="s">
        <v>222</v>
      </c>
      <c r="H97" s="243">
        <v>26</v>
      </c>
      <c r="I97" s="57"/>
      <c r="J97" s="57"/>
      <c r="K97" s="57"/>
      <c r="L97" s="146"/>
      <c r="M97" s="1116"/>
      <c r="N97" s="1177"/>
      <c r="O97" s="1177"/>
      <c r="P97" s="1178"/>
      <c r="Q97" s="1177"/>
      <c r="R97" s="1177"/>
      <c r="S97" s="1179"/>
      <c r="T97" s="1177"/>
      <c r="U97" s="1180"/>
      <c r="V97" s="1125"/>
      <c r="W97" s="1126"/>
      <c r="X97" s="1127"/>
      <c r="Y97" s="1121"/>
      <c r="Z97" s="1128"/>
      <c r="AA97" s="1129"/>
      <c r="AB97" s="1129"/>
      <c r="AC97" s="1130"/>
      <c r="AD97" s="1131"/>
      <c r="AE97" s="1098">
        <v>26</v>
      </c>
      <c r="AF97" s="1098"/>
      <c r="AG97" s="1098"/>
      <c r="AH97" s="1098"/>
      <c r="AI97" s="1098"/>
      <c r="AJ97" s="1098"/>
      <c r="AK97" s="1098"/>
      <c r="AL97" s="1098">
        <v>26</v>
      </c>
      <c r="AM97" s="1098"/>
      <c r="AN97" s="1098"/>
      <c r="AO97" s="1098"/>
      <c r="AP97" s="1098"/>
      <c r="AQ97" s="1098"/>
      <c r="AR97" s="1098"/>
      <c r="AS97" s="1098"/>
      <c r="AT97" s="1098"/>
      <c r="AU97" s="1098"/>
      <c r="AV97" s="1098"/>
      <c r="AW97" s="1098"/>
      <c r="AX97" s="1098"/>
      <c r="AY97" s="1098"/>
      <c r="AZ97" s="1098"/>
      <c r="BA97" s="1098"/>
      <c r="BB97" s="1098"/>
      <c r="BC97" s="1098"/>
      <c r="BD97" s="1098"/>
      <c r="BE97" s="1185"/>
      <c r="BF97" s="1185"/>
      <c r="BG97" s="1185"/>
      <c r="BH97" s="1186"/>
      <c r="BI97" s="1123"/>
      <c r="BJ97" s="1102"/>
      <c r="BK97" s="1102"/>
      <c r="BL97" s="1102"/>
      <c r="BM97" s="1102"/>
      <c r="BN97" s="1102"/>
      <c r="BO97" s="1102"/>
      <c r="BP97" s="1102"/>
      <c r="BQ97" s="1102"/>
      <c r="BR97" s="1102"/>
      <c r="BS97" s="1102"/>
      <c r="BT97" s="1102"/>
      <c r="BU97" s="1102"/>
      <c r="BV97" s="1170">
        <v>2</v>
      </c>
      <c r="BW97" s="1170">
        <v>2</v>
      </c>
      <c r="BX97" s="1170">
        <v>2</v>
      </c>
      <c r="BY97" s="1170">
        <v>2</v>
      </c>
      <c r="BZ97" s="1170">
        <v>2</v>
      </c>
      <c r="CA97" s="1170">
        <v>2</v>
      </c>
      <c r="CB97" s="1170">
        <v>2</v>
      </c>
      <c r="CC97" s="1170">
        <v>2</v>
      </c>
      <c r="CD97" s="1170">
        <v>2</v>
      </c>
      <c r="CE97" s="1170">
        <v>2</v>
      </c>
      <c r="CF97" s="1170">
        <v>2</v>
      </c>
      <c r="CG97" s="1170">
        <v>2</v>
      </c>
      <c r="CH97" s="1170">
        <v>2</v>
      </c>
      <c r="CI97" s="1102"/>
      <c r="CJ97" s="1102"/>
      <c r="CK97" s="1102"/>
      <c r="CL97" s="1102"/>
      <c r="CM97" s="1102"/>
      <c r="CN97" s="1171"/>
      <c r="CO97" s="1172"/>
      <c r="CP97" s="151"/>
      <c r="CQ97" s="151"/>
      <c r="CR97" s="151"/>
      <c r="CS97" s="151"/>
      <c r="CT97" s="1173"/>
      <c r="CU97" s="1174"/>
      <c r="CV97" s="1170"/>
      <c r="CW97" s="1175"/>
      <c r="CX97" s="57"/>
      <c r="CY97" s="57"/>
      <c r="CZ97" s="57"/>
      <c r="DA97" s="57"/>
      <c r="DB97" s="57"/>
      <c r="DC97" s="57"/>
      <c r="DD97" s="57"/>
      <c r="DE97" s="1084"/>
      <c r="DF97" s="1084"/>
      <c r="DG97" s="1084"/>
      <c r="DH97" s="1084"/>
      <c r="DI97" s="1084"/>
      <c r="DJ97" s="1084"/>
      <c r="DK97" s="1111"/>
      <c r="DL97" s="1111"/>
      <c r="DM97" s="1111"/>
      <c r="DN97" s="57"/>
      <c r="DO97" s="57"/>
    </row>
    <row r="98" ht="41.1" customHeight="1" spans="1:119">
      <c r="A98" s="1112">
        <v>43689</v>
      </c>
      <c r="B98" s="57" t="s">
        <v>296</v>
      </c>
      <c r="C98" s="1132">
        <v>4500018407</v>
      </c>
      <c r="D98" s="1184" t="s">
        <v>297</v>
      </c>
      <c r="E98" s="136" t="s">
        <v>283</v>
      </c>
      <c r="F98" s="1115" t="s">
        <v>298</v>
      </c>
      <c r="G98" s="109" t="s">
        <v>299</v>
      </c>
      <c r="H98" s="243">
        <v>1</v>
      </c>
      <c r="I98" s="57"/>
      <c r="J98" s="57"/>
      <c r="K98" s="57"/>
      <c r="L98" s="146"/>
      <c r="M98" s="1116"/>
      <c r="N98" s="1177"/>
      <c r="O98" s="1177"/>
      <c r="P98" s="1178"/>
      <c r="Q98" s="1177"/>
      <c r="R98" s="1177"/>
      <c r="S98" s="1179"/>
      <c r="T98" s="1177"/>
      <c r="U98" s="1180"/>
      <c r="V98" s="1125"/>
      <c r="W98" s="1126"/>
      <c r="X98" s="1127"/>
      <c r="Y98" s="1121"/>
      <c r="Z98" s="1128"/>
      <c r="AA98" s="1129"/>
      <c r="AB98" s="1129"/>
      <c r="AC98" s="1130"/>
      <c r="AD98" s="1131"/>
      <c r="AE98" s="1098"/>
      <c r="AF98" s="1098"/>
      <c r="AG98" s="1098"/>
      <c r="AH98" s="1098"/>
      <c r="AI98" s="1098"/>
      <c r="AJ98" s="1098"/>
      <c r="AK98" s="1098"/>
      <c r="AL98" s="1098"/>
      <c r="AM98" s="1098"/>
      <c r="AN98" s="1098"/>
      <c r="AO98" s="1098"/>
      <c r="AP98" s="1098"/>
      <c r="AQ98" s="1098"/>
      <c r="AR98" s="1098"/>
      <c r="AS98" s="1098"/>
      <c r="AT98" s="1098"/>
      <c r="AU98" s="1098"/>
      <c r="AV98" s="1098"/>
      <c r="AW98" s="1098"/>
      <c r="AX98" s="1098"/>
      <c r="AY98" s="1098"/>
      <c r="AZ98" s="1098"/>
      <c r="BA98" s="1098"/>
      <c r="BB98" s="1098"/>
      <c r="BC98" s="1098"/>
      <c r="BD98" s="1098"/>
      <c r="BE98" s="1185">
        <v>1</v>
      </c>
      <c r="BF98" s="1185">
        <v>1</v>
      </c>
      <c r="BG98" s="1185"/>
      <c r="BH98" s="1186"/>
      <c r="BI98" s="1123"/>
      <c r="BJ98" s="1102"/>
      <c r="BK98" s="1102"/>
      <c r="BL98" s="1102"/>
      <c r="BM98" s="1102"/>
      <c r="BN98" s="1102"/>
      <c r="BO98" s="1102"/>
      <c r="BP98" s="1102"/>
      <c r="BQ98" s="1102"/>
      <c r="BR98" s="1102"/>
      <c r="BS98" s="1102"/>
      <c r="BT98" s="1102"/>
      <c r="BU98" s="1102"/>
      <c r="BV98" s="1170"/>
      <c r="BW98" s="1170"/>
      <c r="BX98" s="1170"/>
      <c r="BY98" s="1170"/>
      <c r="BZ98" s="1170"/>
      <c r="CA98" s="1170"/>
      <c r="CB98" s="1170"/>
      <c r="CC98" s="1170"/>
      <c r="CD98" s="1170"/>
      <c r="CE98" s="1170"/>
      <c r="CF98" s="1170"/>
      <c r="CG98" s="1170"/>
      <c r="CH98" s="1170"/>
      <c r="CI98" s="1102"/>
      <c r="CJ98" s="1102"/>
      <c r="CK98" s="1102"/>
      <c r="CL98" s="1102"/>
      <c r="CM98" s="1102"/>
      <c r="CN98" s="1171"/>
      <c r="CO98" s="1172"/>
      <c r="CP98" s="151"/>
      <c r="CQ98" s="151"/>
      <c r="CR98" s="151"/>
      <c r="CS98" s="151"/>
      <c r="CT98" s="1173"/>
      <c r="CU98" s="1174"/>
      <c r="CV98" s="1170">
        <v>1</v>
      </c>
      <c r="CW98" s="1175"/>
      <c r="CX98" s="57"/>
      <c r="CY98" s="57"/>
      <c r="CZ98" s="57"/>
      <c r="DA98" s="57"/>
      <c r="DB98" s="57"/>
      <c r="DC98" s="57"/>
      <c r="DD98" s="57"/>
      <c r="DE98" s="1084"/>
      <c r="DF98" s="1084"/>
      <c r="DG98" s="1084"/>
      <c r="DH98" s="1084"/>
      <c r="DI98" s="1084"/>
      <c r="DJ98" s="1084"/>
      <c r="DK98" s="1111"/>
      <c r="DL98" s="1111"/>
      <c r="DM98" s="1111"/>
      <c r="DN98" s="57"/>
      <c r="DO98" s="57"/>
    </row>
    <row r="99" ht="41.1" customHeight="1" spans="1:119">
      <c r="A99" s="1112">
        <v>43690</v>
      </c>
      <c r="B99" s="57" t="s">
        <v>300</v>
      </c>
      <c r="C99" s="1132">
        <v>4500017962</v>
      </c>
      <c r="D99" s="1184" t="s">
        <v>301</v>
      </c>
      <c r="E99" s="1189" t="s">
        <v>280</v>
      </c>
      <c r="F99" s="1115" t="s">
        <v>302</v>
      </c>
      <c r="G99" s="109" t="s">
        <v>222</v>
      </c>
      <c r="H99" s="243">
        <v>1</v>
      </c>
      <c r="I99" s="57"/>
      <c r="J99" s="57"/>
      <c r="K99" s="57"/>
      <c r="L99" s="146"/>
      <c r="M99" s="1116"/>
      <c r="N99" s="1177"/>
      <c r="O99" s="1177"/>
      <c r="P99" s="1178"/>
      <c r="Q99" s="1177"/>
      <c r="R99" s="1177"/>
      <c r="S99" s="1179"/>
      <c r="T99" s="1177"/>
      <c r="U99" s="1180"/>
      <c r="V99" s="1125"/>
      <c r="W99" s="1126"/>
      <c r="X99" s="1127"/>
      <c r="Y99" s="1121"/>
      <c r="Z99" s="1128"/>
      <c r="AA99" s="1129"/>
      <c r="AB99" s="1129"/>
      <c r="AC99" s="1130"/>
      <c r="AD99" s="1131"/>
      <c r="AE99" s="1098"/>
      <c r="AF99" s="1098"/>
      <c r="AG99" s="1098"/>
      <c r="AH99" s="1098"/>
      <c r="AI99" s="1098"/>
      <c r="AJ99" s="1098"/>
      <c r="AK99" s="1098"/>
      <c r="AL99" s="1098"/>
      <c r="AM99" s="1098"/>
      <c r="AN99" s="1098"/>
      <c r="AO99" s="1098"/>
      <c r="AP99" s="1098"/>
      <c r="AQ99" s="1098"/>
      <c r="AR99" s="1098"/>
      <c r="AS99" s="1098"/>
      <c r="AT99" s="1098"/>
      <c r="AU99" s="1098"/>
      <c r="AV99" s="1098"/>
      <c r="AW99" s="1098"/>
      <c r="AX99" s="1098"/>
      <c r="AY99" s="1098"/>
      <c r="AZ99" s="1098"/>
      <c r="BA99" s="1098"/>
      <c r="BB99" s="1098"/>
      <c r="BC99" s="1098"/>
      <c r="BD99" s="1098"/>
      <c r="BE99" s="1185"/>
      <c r="BF99" s="1185"/>
      <c r="BG99" s="1185"/>
      <c r="BH99" s="1186"/>
      <c r="BI99" s="1123"/>
      <c r="BJ99" s="1102"/>
      <c r="BK99" s="1102"/>
      <c r="BL99" s="1102"/>
      <c r="BM99" s="1102"/>
      <c r="BN99" s="1102"/>
      <c r="BO99" s="1102"/>
      <c r="BP99" s="1102"/>
      <c r="BQ99" s="1102"/>
      <c r="BR99" s="1102"/>
      <c r="BS99" s="1102"/>
      <c r="BT99" s="1102"/>
      <c r="BU99" s="1102"/>
      <c r="BV99" s="1170">
        <v>1</v>
      </c>
      <c r="BW99" s="1170"/>
      <c r="BX99" s="1170"/>
      <c r="BY99" s="1170"/>
      <c r="BZ99" s="1170"/>
      <c r="CA99" s="1170"/>
      <c r="CB99" s="1170"/>
      <c r="CC99" s="1170"/>
      <c r="CD99" s="1170"/>
      <c r="CE99" s="1170"/>
      <c r="CF99" s="1170"/>
      <c r="CG99" s="1170"/>
      <c r="CH99" s="1170"/>
      <c r="CI99" s="1102"/>
      <c r="CJ99" s="1102"/>
      <c r="CK99" s="1102"/>
      <c r="CL99" s="1102"/>
      <c r="CM99" s="1102"/>
      <c r="CN99" s="1171"/>
      <c r="CO99" s="1172"/>
      <c r="CP99" s="151"/>
      <c r="CQ99" s="151"/>
      <c r="CR99" s="151"/>
      <c r="CS99" s="151"/>
      <c r="CT99" s="1173"/>
      <c r="CU99" s="1174"/>
      <c r="CV99" s="1170"/>
      <c r="CW99" s="1175"/>
      <c r="CX99" s="57"/>
      <c r="CY99" s="57"/>
      <c r="CZ99" s="57"/>
      <c r="DA99" s="57"/>
      <c r="DB99" s="57"/>
      <c r="DC99" s="57"/>
      <c r="DD99" s="57"/>
      <c r="DE99" s="1084"/>
      <c r="DF99" s="1084"/>
      <c r="DG99" s="1084"/>
      <c r="DH99" s="1084"/>
      <c r="DI99" s="1084"/>
      <c r="DJ99" s="1084"/>
      <c r="DK99" s="1111"/>
      <c r="DL99" s="1111"/>
      <c r="DM99" s="1111"/>
      <c r="DN99" s="57"/>
      <c r="DO99" s="57"/>
    </row>
    <row r="100" ht="41.1" customHeight="1" spans="1:119">
      <c r="A100" s="1112">
        <v>43690</v>
      </c>
      <c r="B100" s="57" t="s">
        <v>258</v>
      </c>
      <c r="C100" s="1132">
        <v>4500022128</v>
      </c>
      <c r="D100" s="145" t="s">
        <v>293</v>
      </c>
      <c r="E100" s="136" t="s">
        <v>283</v>
      </c>
      <c r="F100" s="1115" t="s">
        <v>247</v>
      </c>
      <c r="G100" s="109" t="s">
        <v>240</v>
      </c>
      <c r="H100" s="243">
        <v>6</v>
      </c>
      <c r="I100" s="57"/>
      <c r="J100" s="57"/>
      <c r="K100" s="57"/>
      <c r="L100" s="146"/>
      <c r="M100" s="1116"/>
      <c r="N100" s="1177"/>
      <c r="O100" s="1177"/>
      <c r="P100" s="1178"/>
      <c r="Q100" s="1177"/>
      <c r="R100" s="1177"/>
      <c r="S100" s="1179"/>
      <c r="T100" s="1177"/>
      <c r="U100" s="1180"/>
      <c r="V100" s="1125"/>
      <c r="W100" s="1126"/>
      <c r="X100" s="1127"/>
      <c r="Y100" s="1121"/>
      <c r="Z100" s="1128"/>
      <c r="AA100" s="1129"/>
      <c r="AB100" s="1129"/>
      <c r="AC100" s="1130"/>
      <c r="AD100" s="1131"/>
      <c r="AE100" s="1098"/>
      <c r="AF100" s="1098"/>
      <c r="AG100" s="1098"/>
      <c r="AH100" s="1098"/>
      <c r="AI100" s="1098"/>
      <c r="AJ100" s="1098"/>
      <c r="AK100" s="1098"/>
      <c r="AL100" s="1098"/>
      <c r="AM100" s="1098"/>
      <c r="AN100" s="1098"/>
      <c r="AO100" s="1098"/>
      <c r="AP100" s="1098">
        <v>6</v>
      </c>
      <c r="AQ100" s="1098">
        <v>6</v>
      </c>
      <c r="AR100" s="1098"/>
      <c r="AS100" s="1098"/>
      <c r="AT100" s="1098"/>
      <c r="AU100" s="1098"/>
      <c r="AV100" s="1098"/>
      <c r="AW100" s="1098"/>
      <c r="AX100" s="1098"/>
      <c r="AY100" s="1098"/>
      <c r="AZ100" s="1098"/>
      <c r="BA100" s="1098"/>
      <c r="BB100" s="1098"/>
      <c r="BC100" s="1098"/>
      <c r="BD100" s="1098"/>
      <c r="BE100" s="1185"/>
      <c r="BF100" s="1185"/>
      <c r="BG100" s="1185"/>
      <c r="BH100" s="1186"/>
      <c r="BI100" s="1123"/>
      <c r="BJ100" s="1102"/>
      <c r="BK100" s="1102"/>
      <c r="BL100" s="1102"/>
      <c r="BM100" s="1102"/>
      <c r="BN100" s="1102"/>
      <c r="BO100" s="1102"/>
      <c r="BP100" s="1102"/>
      <c r="BQ100" s="1102"/>
      <c r="BR100" s="1102"/>
      <c r="BS100" s="1102"/>
      <c r="BT100" s="1102"/>
      <c r="BU100" s="1102"/>
      <c r="BV100" s="1170"/>
      <c r="BW100" s="1170"/>
      <c r="BX100" s="1170"/>
      <c r="BY100" s="1170"/>
      <c r="BZ100" s="1170"/>
      <c r="CA100" s="1170"/>
      <c r="CB100" s="1170"/>
      <c r="CC100" s="1170"/>
      <c r="CD100" s="1170"/>
      <c r="CE100" s="1170"/>
      <c r="CF100" s="1170"/>
      <c r="CG100" s="1170"/>
      <c r="CH100" s="1170"/>
      <c r="CI100" s="1102">
        <v>1</v>
      </c>
      <c r="CJ100" s="1102">
        <v>1</v>
      </c>
      <c r="CK100" s="1102">
        <v>1</v>
      </c>
      <c r="CL100" s="1102">
        <v>1</v>
      </c>
      <c r="CM100" s="1102">
        <v>1</v>
      </c>
      <c r="CN100" s="1171">
        <v>1</v>
      </c>
      <c r="CO100" s="1172"/>
      <c r="CP100" s="151"/>
      <c r="CQ100" s="151"/>
      <c r="CR100" s="151"/>
      <c r="CS100" s="151"/>
      <c r="CT100" s="1173"/>
      <c r="CU100" s="1174"/>
      <c r="CV100" s="1170"/>
      <c r="CW100" s="1175"/>
      <c r="CX100" s="57"/>
      <c r="CY100" s="57"/>
      <c r="CZ100" s="57"/>
      <c r="DA100" s="57"/>
      <c r="DB100" s="57"/>
      <c r="DC100" s="57"/>
      <c r="DD100" s="57"/>
      <c r="DE100" s="1084"/>
      <c r="DF100" s="1084"/>
      <c r="DG100" s="1084"/>
      <c r="DH100" s="1084"/>
      <c r="DI100" s="1084"/>
      <c r="DJ100" s="1084"/>
      <c r="DK100" s="1111"/>
      <c r="DL100" s="1111"/>
      <c r="DM100" s="1111"/>
      <c r="DN100" s="57"/>
      <c r="DO100" s="57"/>
    </row>
    <row r="101" ht="41.1" customHeight="1" spans="1:119">
      <c r="A101" s="1112">
        <v>43691</v>
      </c>
      <c r="B101" s="57" t="s">
        <v>303</v>
      </c>
      <c r="C101" s="1132">
        <v>4500021249</v>
      </c>
      <c r="D101" s="140" t="s">
        <v>304</v>
      </c>
      <c r="E101" s="136" t="s">
        <v>283</v>
      </c>
      <c r="F101" s="140" t="s">
        <v>256</v>
      </c>
      <c r="G101" s="1190" t="s">
        <v>305</v>
      </c>
      <c r="H101" s="243">
        <v>15</v>
      </c>
      <c r="I101" s="57"/>
      <c r="J101" s="57"/>
      <c r="K101" s="57"/>
      <c r="L101" s="146"/>
      <c r="M101" s="1116"/>
      <c r="N101" s="1177"/>
      <c r="O101" s="1177"/>
      <c r="P101" s="1178"/>
      <c r="Q101" s="1177"/>
      <c r="R101" s="1177"/>
      <c r="S101" s="1179"/>
      <c r="T101" s="1177"/>
      <c r="U101" s="1180"/>
      <c r="V101" s="1125"/>
      <c r="W101" s="1126"/>
      <c r="X101" s="1127"/>
      <c r="Y101" s="1121"/>
      <c r="Z101" s="1128"/>
      <c r="AA101" s="1129"/>
      <c r="AB101" s="1129"/>
      <c r="AC101" s="1130"/>
      <c r="AD101" s="1131"/>
      <c r="AE101" s="1098"/>
      <c r="AF101" s="1098"/>
      <c r="AG101" s="1098"/>
      <c r="AH101" s="1098"/>
      <c r="AI101" s="1098"/>
      <c r="AJ101" s="1098"/>
      <c r="AK101" s="1098"/>
      <c r="AL101" s="1098"/>
      <c r="AM101" s="1098"/>
      <c r="AN101" s="1098"/>
      <c r="AO101" s="1098"/>
      <c r="AP101" s="1098"/>
      <c r="AQ101" s="1098"/>
      <c r="AR101" s="1098"/>
      <c r="AS101" s="1098"/>
      <c r="AT101" s="1098"/>
      <c r="AU101" s="1098"/>
      <c r="AV101" s="1098"/>
      <c r="AW101" s="1098"/>
      <c r="AX101" s="1098"/>
      <c r="AY101" s="1098"/>
      <c r="AZ101" s="1098"/>
      <c r="BA101" s="1098"/>
      <c r="BB101" s="1098"/>
      <c r="BC101" s="1098"/>
      <c r="BD101" s="1098"/>
      <c r="BE101" s="1185">
        <v>15</v>
      </c>
      <c r="BF101" s="1185"/>
      <c r="BG101" s="1185"/>
      <c r="BH101" s="1186"/>
      <c r="BI101" s="1123"/>
      <c r="BJ101" s="1102"/>
      <c r="BK101" s="1102"/>
      <c r="BL101" s="1102"/>
      <c r="BM101" s="1102"/>
      <c r="BN101" s="1102"/>
      <c r="BO101" s="1102"/>
      <c r="BP101" s="1102"/>
      <c r="BQ101" s="1102"/>
      <c r="BR101" s="1102"/>
      <c r="BS101" s="1102"/>
      <c r="BT101" s="1102"/>
      <c r="BU101" s="1102"/>
      <c r="BV101" s="1170"/>
      <c r="BW101" s="1170"/>
      <c r="BX101" s="1170"/>
      <c r="BY101" s="1170"/>
      <c r="BZ101" s="1170"/>
      <c r="CA101" s="1170"/>
      <c r="CB101" s="1170"/>
      <c r="CC101" s="1170"/>
      <c r="CD101" s="1170"/>
      <c r="CE101" s="1170"/>
      <c r="CF101" s="1170"/>
      <c r="CG101" s="1170"/>
      <c r="CH101" s="1170"/>
      <c r="CI101" s="1102"/>
      <c r="CJ101" s="1102"/>
      <c r="CK101" s="1102"/>
      <c r="CL101" s="1102"/>
      <c r="CM101" s="1102"/>
      <c r="CN101" s="1171"/>
      <c r="CO101" s="1172"/>
      <c r="CP101" s="151"/>
      <c r="CQ101" s="151"/>
      <c r="CR101" s="151"/>
      <c r="CS101" s="151"/>
      <c r="CT101" s="1173"/>
      <c r="CU101" s="1174">
        <v>5</v>
      </c>
      <c r="CV101" s="1170">
        <v>5</v>
      </c>
      <c r="CW101" s="1175">
        <v>5</v>
      </c>
      <c r="CX101" s="57"/>
      <c r="CY101" s="57"/>
      <c r="CZ101" s="57"/>
      <c r="DA101" s="57"/>
      <c r="DB101" s="57"/>
      <c r="DC101" s="57"/>
      <c r="DD101" s="57"/>
      <c r="DE101" s="1084"/>
      <c r="DF101" s="1084"/>
      <c r="DG101" s="1084"/>
      <c r="DH101" s="1084"/>
      <c r="DI101" s="1084"/>
      <c r="DJ101" s="1084"/>
      <c r="DK101" s="1111"/>
      <c r="DL101" s="1111"/>
      <c r="DM101" s="1111"/>
      <c r="DN101" s="57"/>
      <c r="DO101" s="57"/>
    </row>
    <row r="102" ht="41.1" customHeight="1" spans="1:119">
      <c r="A102" s="1112">
        <v>43691</v>
      </c>
      <c r="B102" s="57" t="s">
        <v>207</v>
      </c>
      <c r="C102" s="1132">
        <v>4500022498</v>
      </c>
      <c r="D102" s="1184" t="s">
        <v>209</v>
      </c>
      <c r="E102" s="136" t="s">
        <v>275</v>
      </c>
      <c r="F102" s="140" t="s">
        <v>256</v>
      </c>
      <c r="G102" s="136" t="s">
        <v>257</v>
      </c>
      <c r="H102" s="243">
        <v>9</v>
      </c>
      <c r="I102" s="57"/>
      <c r="J102" s="57"/>
      <c r="K102" s="57"/>
      <c r="L102" s="146"/>
      <c r="M102" s="1116"/>
      <c r="N102" s="1177"/>
      <c r="O102" s="1177"/>
      <c r="P102" s="1178"/>
      <c r="Q102" s="1177"/>
      <c r="R102" s="1177"/>
      <c r="S102" s="1179"/>
      <c r="T102" s="1177"/>
      <c r="U102" s="1180"/>
      <c r="V102" s="1125"/>
      <c r="W102" s="1126"/>
      <c r="X102" s="1127"/>
      <c r="Y102" s="1121"/>
      <c r="Z102" s="1128"/>
      <c r="AA102" s="1129"/>
      <c r="AB102" s="1129"/>
      <c r="AC102" s="1130"/>
      <c r="AD102" s="1131"/>
      <c r="AE102" s="1098"/>
      <c r="AF102" s="1098"/>
      <c r="AG102" s="1098"/>
      <c r="AH102" s="1098"/>
      <c r="AI102" s="1098"/>
      <c r="AJ102" s="1098"/>
      <c r="AK102" s="1098"/>
      <c r="AL102" s="1098"/>
      <c r="AM102" s="1098"/>
      <c r="AN102" s="1098"/>
      <c r="AO102" s="1098"/>
      <c r="AP102" s="1098"/>
      <c r="AQ102" s="1098"/>
      <c r="AR102" s="1098"/>
      <c r="AS102" s="1098"/>
      <c r="AT102" s="1098"/>
      <c r="AU102" s="1098"/>
      <c r="AV102" s="1098"/>
      <c r="AW102" s="1098"/>
      <c r="AX102" s="1098"/>
      <c r="AY102" s="1098"/>
      <c r="AZ102" s="1098"/>
      <c r="BA102" s="1098"/>
      <c r="BB102" s="1098"/>
      <c r="BC102" s="1098"/>
      <c r="BD102" s="1098"/>
      <c r="BE102" s="1185">
        <v>9</v>
      </c>
      <c r="BF102" s="1185">
        <v>9</v>
      </c>
      <c r="BG102" s="1185"/>
      <c r="BH102" s="1186"/>
      <c r="BI102" s="1123"/>
      <c r="BJ102" s="1102"/>
      <c r="BK102" s="1102"/>
      <c r="BL102" s="1102"/>
      <c r="BM102" s="1102"/>
      <c r="BN102" s="1102"/>
      <c r="BO102" s="1102"/>
      <c r="BP102" s="1102"/>
      <c r="BQ102" s="1102"/>
      <c r="BR102" s="1102"/>
      <c r="BS102" s="1102"/>
      <c r="BT102" s="1102"/>
      <c r="BU102" s="1102"/>
      <c r="BV102" s="1170"/>
      <c r="BW102" s="1170"/>
      <c r="BX102" s="1170"/>
      <c r="BY102" s="1170"/>
      <c r="BZ102" s="1170"/>
      <c r="CA102" s="1170"/>
      <c r="CB102" s="1170"/>
      <c r="CC102" s="1170"/>
      <c r="CD102" s="1170"/>
      <c r="CE102" s="1170"/>
      <c r="CF102" s="1170"/>
      <c r="CG102" s="1170"/>
      <c r="CH102" s="1170"/>
      <c r="CI102" s="1102"/>
      <c r="CJ102" s="1102"/>
      <c r="CK102" s="1102"/>
      <c r="CL102" s="1102"/>
      <c r="CM102" s="1102"/>
      <c r="CN102" s="1171"/>
      <c r="CO102" s="1172"/>
      <c r="CP102" s="151"/>
      <c r="CQ102" s="151"/>
      <c r="CR102" s="151"/>
      <c r="CS102" s="151"/>
      <c r="CT102" s="1173"/>
      <c r="CU102" s="1174">
        <v>3</v>
      </c>
      <c r="CV102" s="1170">
        <v>3</v>
      </c>
      <c r="CW102" s="1175">
        <v>3</v>
      </c>
      <c r="CX102" s="57"/>
      <c r="CY102" s="57"/>
      <c r="CZ102" s="57"/>
      <c r="DA102" s="57"/>
      <c r="DB102" s="57"/>
      <c r="DC102" s="57"/>
      <c r="DD102" s="57"/>
      <c r="DE102" s="1084"/>
      <c r="DF102" s="1084"/>
      <c r="DG102" s="1084"/>
      <c r="DH102" s="1084"/>
      <c r="DI102" s="1084"/>
      <c r="DJ102" s="1084"/>
      <c r="DK102" s="1111"/>
      <c r="DL102" s="1111"/>
      <c r="DM102" s="1111"/>
      <c r="DN102" s="57"/>
      <c r="DO102" s="57"/>
    </row>
    <row r="103" ht="41.1" customHeight="1" spans="1:119">
      <c r="A103" s="1112">
        <v>43691</v>
      </c>
      <c r="B103" s="57" t="s">
        <v>300</v>
      </c>
      <c r="C103" s="1132">
        <v>4500017962</v>
      </c>
      <c r="D103" s="1184" t="s">
        <v>301</v>
      </c>
      <c r="E103" s="1189" t="s">
        <v>280</v>
      </c>
      <c r="F103" s="1115" t="s">
        <v>306</v>
      </c>
      <c r="G103" s="109" t="s">
        <v>222</v>
      </c>
      <c r="H103" s="243">
        <v>2</v>
      </c>
      <c r="I103" s="57"/>
      <c r="J103" s="57"/>
      <c r="K103" s="57"/>
      <c r="L103" s="146"/>
      <c r="M103" s="1116"/>
      <c r="N103" s="1177"/>
      <c r="O103" s="1177"/>
      <c r="P103" s="1178"/>
      <c r="Q103" s="1177"/>
      <c r="R103" s="1177"/>
      <c r="S103" s="1179"/>
      <c r="T103" s="1177"/>
      <c r="U103" s="1180"/>
      <c r="V103" s="1125"/>
      <c r="W103" s="1126"/>
      <c r="X103" s="1127"/>
      <c r="Y103" s="1121"/>
      <c r="Z103" s="1128"/>
      <c r="AA103" s="1129"/>
      <c r="AB103" s="1129"/>
      <c r="AC103" s="1130"/>
      <c r="AD103" s="1131"/>
      <c r="AE103" s="1098"/>
      <c r="AF103" s="1098"/>
      <c r="AG103" s="1098"/>
      <c r="AH103" s="1098"/>
      <c r="AI103" s="1098"/>
      <c r="AJ103" s="1098"/>
      <c r="AK103" s="1098"/>
      <c r="AL103" s="1098"/>
      <c r="AM103" s="1098"/>
      <c r="AN103" s="1098"/>
      <c r="AO103" s="1098"/>
      <c r="AP103" s="1098"/>
      <c r="AQ103" s="1098"/>
      <c r="AR103" s="1098"/>
      <c r="AS103" s="1098"/>
      <c r="AT103" s="1098"/>
      <c r="AU103" s="1098"/>
      <c r="AV103" s="1098"/>
      <c r="AW103" s="1098"/>
      <c r="AX103" s="1098"/>
      <c r="AY103" s="1098"/>
      <c r="AZ103" s="1098"/>
      <c r="BA103" s="1098"/>
      <c r="BB103" s="1098"/>
      <c r="BC103" s="1098"/>
      <c r="BD103" s="1098"/>
      <c r="BE103" s="1185"/>
      <c r="BF103" s="1185"/>
      <c r="BG103" s="1185"/>
      <c r="BH103" s="1186"/>
      <c r="BI103" s="1123"/>
      <c r="BJ103" s="1102"/>
      <c r="BK103" s="1102"/>
      <c r="BL103" s="1102"/>
      <c r="BM103" s="1102"/>
      <c r="BN103" s="1102"/>
      <c r="BO103" s="1102"/>
      <c r="BP103" s="1102"/>
      <c r="BQ103" s="1102"/>
      <c r="BR103" s="1102"/>
      <c r="BS103" s="1102"/>
      <c r="BT103" s="1102"/>
      <c r="BU103" s="1102"/>
      <c r="BV103" s="1170"/>
      <c r="BW103" s="1170"/>
      <c r="BX103" s="1170"/>
      <c r="BY103" s="1170"/>
      <c r="BZ103" s="1170">
        <v>2</v>
      </c>
      <c r="CA103" s="1170"/>
      <c r="CB103" s="1170"/>
      <c r="CC103" s="1170"/>
      <c r="CD103" s="1170"/>
      <c r="CE103" s="1170"/>
      <c r="CF103" s="1170"/>
      <c r="CG103" s="1170"/>
      <c r="CH103" s="1170"/>
      <c r="CI103" s="1102"/>
      <c r="CJ103" s="1102"/>
      <c r="CK103" s="1102"/>
      <c r="CL103" s="1102"/>
      <c r="CM103" s="1102"/>
      <c r="CN103" s="1171"/>
      <c r="CO103" s="1172"/>
      <c r="CP103" s="151"/>
      <c r="CQ103" s="151"/>
      <c r="CR103" s="151"/>
      <c r="CS103" s="151"/>
      <c r="CT103" s="1173"/>
      <c r="CU103" s="1174"/>
      <c r="CV103" s="1170"/>
      <c r="CW103" s="1175"/>
      <c r="CX103" s="57"/>
      <c r="CY103" s="57"/>
      <c r="CZ103" s="57"/>
      <c r="DA103" s="57"/>
      <c r="DB103" s="57"/>
      <c r="DC103" s="57"/>
      <c r="DD103" s="57"/>
      <c r="DE103" s="1084"/>
      <c r="DF103" s="1084"/>
      <c r="DG103" s="1084"/>
      <c r="DH103" s="1084"/>
      <c r="DI103" s="1084"/>
      <c r="DJ103" s="1084"/>
      <c r="DK103" s="1111"/>
      <c r="DL103" s="1111"/>
      <c r="DM103" s="1111"/>
      <c r="DN103" s="57"/>
      <c r="DO103" s="57"/>
    </row>
    <row r="104" ht="41.1" customHeight="1" spans="1:119">
      <c r="A104" s="1112">
        <v>43693</v>
      </c>
      <c r="B104" s="57" t="s">
        <v>307</v>
      </c>
      <c r="C104" s="1132">
        <v>4500022480</v>
      </c>
      <c r="D104" s="1184" t="s">
        <v>308</v>
      </c>
      <c r="E104" s="1189" t="s">
        <v>283</v>
      </c>
      <c r="F104" s="1115" t="s">
        <v>221</v>
      </c>
      <c r="G104" s="109" t="s">
        <v>222</v>
      </c>
      <c r="H104" s="243">
        <v>2</v>
      </c>
      <c r="I104" s="57"/>
      <c r="J104" s="57"/>
      <c r="K104" s="57"/>
      <c r="L104" s="146"/>
      <c r="M104" s="1116"/>
      <c r="N104" s="1177"/>
      <c r="O104" s="1177"/>
      <c r="P104" s="1178"/>
      <c r="Q104" s="1177"/>
      <c r="R104" s="1177"/>
      <c r="S104" s="1179"/>
      <c r="T104" s="1177"/>
      <c r="U104" s="1180"/>
      <c r="V104" s="1125"/>
      <c r="W104" s="1126"/>
      <c r="X104" s="1127"/>
      <c r="Y104" s="1121"/>
      <c r="Z104" s="1128"/>
      <c r="AA104" s="1129"/>
      <c r="AB104" s="1129"/>
      <c r="AC104" s="1130"/>
      <c r="AD104" s="1131"/>
      <c r="AE104" s="1098">
        <v>2</v>
      </c>
      <c r="AF104" s="1098"/>
      <c r="AG104" s="1098"/>
      <c r="AH104" s="1098"/>
      <c r="AI104" s="1098"/>
      <c r="AJ104" s="1098"/>
      <c r="AK104" s="1098"/>
      <c r="AL104" s="1098">
        <v>2</v>
      </c>
      <c r="AM104" s="1098"/>
      <c r="AN104" s="1098"/>
      <c r="AO104" s="1098"/>
      <c r="AP104" s="1098"/>
      <c r="AQ104" s="1098"/>
      <c r="AR104" s="1098"/>
      <c r="AS104" s="1098"/>
      <c r="AT104" s="1098"/>
      <c r="AU104" s="1098"/>
      <c r="AV104" s="1098"/>
      <c r="AW104" s="1098"/>
      <c r="AX104" s="1098"/>
      <c r="AY104" s="1098"/>
      <c r="AZ104" s="1098"/>
      <c r="BA104" s="1098"/>
      <c r="BB104" s="1098"/>
      <c r="BC104" s="1098"/>
      <c r="BD104" s="1098"/>
      <c r="BE104" s="1185"/>
      <c r="BF104" s="1185"/>
      <c r="BG104" s="1185"/>
      <c r="BH104" s="1186"/>
      <c r="BI104" s="1123"/>
      <c r="BJ104" s="1102"/>
      <c r="BK104" s="1102"/>
      <c r="BL104" s="1102"/>
      <c r="BM104" s="1102"/>
      <c r="BN104" s="1102"/>
      <c r="BO104" s="1102"/>
      <c r="BP104" s="1102"/>
      <c r="BQ104" s="1102"/>
      <c r="BR104" s="1102"/>
      <c r="BS104" s="1102"/>
      <c r="BT104" s="1102"/>
      <c r="BU104" s="1102"/>
      <c r="BV104" s="1170"/>
      <c r="BW104" s="1170">
        <v>1</v>
      </c>
      <c r="BX104" s="1170"/>
      <c r="BY104" s="1170">
        <v>1</v>
      </c>
      <c r="BZ104" s="1170"/>
      <c r="CA104" s="1170"/>
      <c r="CB104" s="1170"/>
      <c r="CC104" s="1170"/>
      <c r="CD104" s="1170"/>
      <c r="CE104" s="1170"/>
      <c r="CF104" s="1170"/>
      <c r="CG104" s="1170"/>
      <c r="CH104" s="1170"/>
      <c r="CI104" s="1102"/>
      <c r="CJ104" s="1102"/>
      <c r="CK104" s="1102"/>
      <c r="CL104" s="1102"/>
      <c r="CM104" s="1102"/>
      <c r="CN104" s="1171"/>
      <c r="CO104" s="1172"/>
      <c r="CP104" s="151"/>
      <c r="CQ104" s="151"/>
      <c r="CR104" s="151"/>
      <c r="CS104" s="151"/>
      <c r="CT104" s="1173"/>
      <c r="CU104" s="1174"/>
      <c r="CV104" s="1170"/>
      <c r="CW104" s="1175"/>
      <c r="CX104" s="57"/>
      <c r="CY104" s="57"/>
      <c r="CZ104" s="57"/>
      <c r="DA104" s="57"/>
      <c r="DB104" s="57"/>
      <c r="DC104" s="57"/>
      <c r="DD104" s="57"/>
      <c r="DE104" s="1084"/>
      <c r="DF104" s="1084"/>
      <c r="DG104" s="1084"/>
      <c r="DH104" s="1084"/>
      <c r="DI104" s="1084"/>
      <c r="DJ104" s="1084"/>
      <c r="DK104" s="1111"/>
      <c r="DL104" s="1111"/>
      <c r="DM104" s="1111"/>
      <c r="DN104" s="57"/>
      <c r="DO104" s="57"/>
    </row>
    <row r="105" ht="41.1" customHeight="1" spans="1:119">
      <c r="A105" s="1112">
        <v>43693</v>
      </c>
      <c r="B105" s="57" t="s">
        <v>309</v>
      </c>
      <c r="C105" s="1132">
        <v>4500022323</v>
      </c>
      <c r="D105" s="1184" t="s">
        <v>272</v>
      </c>
      <c r="E105" s="136" t="s">
        <v>275</v>
      </c>
      <c r="F105" s="140" t="s">
        <v>256</v>
      </c>
      <c r="G105" s="1190" t="s">
        <v>305</v>
      </c>
      <c r="H105" s="243">
        <v>18</v>
      </c>
      <c r="I105" s="57"/>
      <c r="J105" s="57"/>
      <c r="K105" s="57"/>
      <c r="L105" s="146"/>
      <c r="M105" s="1116"/>
      <c r="N105" s="1177"/>
      <c r="O105" s="1177"/>
      <c r="P105" s="1178"/>
      <c r="Q105" s="1177"/>
      <c r="R105" s="1177"/>
      <c r="S105" s="1179"/>
      <c r="T105" s="1177"/>
      <c r="U105" s="1180"/>
      <c r="V105" s="1125"/>
      <c r="W105" s="1126"/>
      <c r="X105" s="1127"/>
      <c r="Y105" s="1121"/>
      <c r="Z105" s="1128"/>
      <c r="AA105" s="1129"/>
      <c r="AB105" s="1129"/>
      <c r="AC105" s="1130"/>
      <c r="AD105" s="1131"/>
      <c r="AE105" s="1098"/>
      <c r="AF105" s="1098"/>
      <c r="AG105" s="1098"/>
      <c r="AH105" s="1098"/>
      <c r="AI105" s="1098"/>
      <c r="AJ105" s="1098"/>
      <c r="AK105" s="1098"/>
      <c r="AL105" s="1098"/>
      <c r="AM105" s="1098"/>
      <c r="AN105" s="1098"/>
      <c r="AO105" s="1098"/>
      <c r="AP105" s="1098"/>
      <c r="AQ105" s="1098"/>
      <c r="AR105" s="1098"/>
      <c r="AS105" s="1098"/>
      <c r="AT105" s="1098"/>
      <c r="AU105" s="1098"/>
      <c r="AV105" s="1098"/>
      <c r="AW105" s="1098"/>
      <c r="AX105" s="1098"/>
      <c r="AY105" s="1098"/>
      <c r="AZ105" s="1098"/>
      <c r="BA105" s="1098"/>
      <c r="BB105" s="1098"/>
      <c r="BC105" s="1098"/>
      <c r="BD105" s="1098"/>
      <c r="BE105" s="1185">
        <v>18</v>
      </c>
      <c r="BF105" s="1185">
        <v>18</v>
      </c>
      <c r="BG105" s="1185"/>
      <c r="BH105" s="1186"/>
      <c r="BI105" s="1123"/>
      <c r="BJ105" s="1102"/>
      <c r="BK105" s="1102"/>
      <c r="BL105" s="1102"/>
      <c r="BM105" s="1102"/>
      <c r="BN105" s="1102"/>
      <c r="BO105" s="1102"/>
      <c r="BP105" s="1102"/>
      <c r="BQ105" s="1102"/>
      <c r="BR105" s="1102"/>
      <c r="BS105" s="1102"/>
      <c r="BT105" s="1102"/>
      <c r="BU105" s="1102"/>
      <c r="BV105" s="1170"/>
      <c r="BW105" s="1170"/>
      <c r="BX105" s="1170"/>
      <c r="BY105" s="1170"/>
      <c r="BZ105" s="1170"/>
      <c r="CA105" s="1170"/>
      <c r="CB105" s="1170"/>
      <c r="CC105" s="1170"/>
      <c r="CD105" s="1170"/>
      <c r="CE105" s="1170"/>
      <c r="CF105" s="1170"/>
      <c r="CG105" s="1170"/>
      <c r="CH105" s="1170"/>
      <c r="CI105" s="1102"/>
      <c r="CJ105" s="1102"/>
      <c r="CK105" s="1102"/>
      <c r="CL105" s="1102"/>
      <c r="CM105" s="1102"/>
      <c r="CN105" s="1171"/>
      <c r="CO105" s="1172"/>
      <c r="CP105" s="151"/>
      <c r="CQ105" s="151"/>
      <c r="CR105" s="151"/>
      <c r="CS105" s="151"/>
      <c r="CT105" s="1173"/>
      <c r="CU105" s="1174">
        <v>6</v>
      </c>
      <c r="CV105" s="1170">
        <v>6</v>
      </c>
      <c r="CW105" s="1175">
        <v>6</v>
      </c>
      <c r="CX105" s="57"/>
      <c r="CY105" s="57"/>
      <c r="CZ105" s="57"/>
      <c r="DA105" s="57"/>
      <c r="DB105" s="57"/>
      <c r="DC105" s="57"/>
      <c r="DD105" s="57"/>
      <c r="DE105" s="1084"/>
      <c r="DF105" s="1084"/>
      <c r="DG105" s="1084"/>
      <c r="DH105" s="1084"/>
      <c r="DI105" s="1084"/>
      <c r="DJ105" s="1084"/>
      <c r="DK105" s="1111"/>
      <c r="DL105" s="1111"/>
      <c r="DM105" s="1111"/>
      <c r="DN105" s="57"/>
      <c r="DO105" s="57"/>
    </row>
    <row r="106" ht="41.1" customHeight="1" spans="1:119">
      <c r="A106" s="1112">
        <v>43694</v>
      </c>
      <c r="B106" s="57" t="s">
        <v>310</v>
      </c>
      <c r="C106" s="1132">
        <v>4500022229</v>
      </c>
      <c r="D106" s="1184" t="s">
        <v>226</v>
      </c>
      <c r="E106" s="1189" t="s">
        <v>283</v>
      </c>
      <c r="F106" s="1115" t="s">
        <v>256</v>
      </c>
      <c r="G106" s="1190" t="s">
        <v>305</v>
      </c>
      <c r="H106" s="243">
        <v>3</v>
      </c>
      <c r="I106" s="57"/>
      <c r="J106" s="57"/>
      <c r="K106" s="57"/>
      <c r="L106" s="146"/>
      <c r="M106" s="1116"/>
      <c r="N106" s="1177"/>
      <c r="O106" s="1177"/>
      <c r="P106" s="1178"/>
      <c r="Q106" s="1177"/>
      <c r="R106" s="1177"/>
      <c r="S106" s="1179"/>
      <c r="T106" s="1177"/>
      <c r="U106" s="1180"/>
      <c r="V106" s="1125"/>
      <c r="W106" s="1126"/>
      <c r="X106" s="1127"/>
      <c r="Y106" s="1121"/>
      <c r="Z106" s="1128"/>
      <c r="AA106" s="1129"/>
      <c r="AB106" s="1129"/>
      <c r="AC106" s="1130"/>
      <c r="AD106" s="1131"/>
      <c r="AE106" s="1191"/>
      <c r="AF106" s="1191"/>
      <c r="AG106" s="1191"/>
      <c r="AH106" s="1191"/>
      <c r="AI106" s="1191"/>
      <c r="AJ106" s="1098"/>
      <c r="AK106" s="1098"/>
      <c r="AL106" s="1098"/>
      <c r="AM106" s="1098"/>
      <c r="AN106" s="1098"/>
      <c r="AO106" s="1098"/>
      <c r="AP106" s="1098"/>
      <c r="AQ106" s="1098"/>
      <c r="AR106" s="1098"/>
      <c r="AS106" s="1098"/>
      <c r="AT106" s="1098"/>
      <c r="AU106" s="1098"/>
      <c r="AV106" s="1098"/>
      <c r="AW106" s="1098"/>
      <c r="AX106" s="1098"/>
      <c r="AY106" s="1098"/>
      <c r="AZ106" s="1098"/>
      <c r="BA106" s="1098"/>
      <c r="BB106" s="1098"/>
      <c r="BC106" s="1098"/>
      <c r="BD106" s="1098"/>
      <c r="BE106" s="1185">
        <v>3</v>
      </c>
      <c r="BF106" s="1185">
        <v>3</v>
      </c>
      <c r="BG106" s="1185"/>
      <c r="BH106" s="1186"/>
      <c r="BI106" s="1123"/>
      <c r="BJ106" s="1102"/>
      <c r="BK106" s="1102"/>
      <c r="BL106" s="1102"/>
      <c r="BM106" s="1102"/>
      <c r="BN106" s="1102"/>
      <c r="BO106" s="1102"/>
      <c r="BP106" s="1102"/>
      <c r="BQ106" s="1102"/>
      <c r="BR106" s="1102"/>
      <c r="BS106" s="1102"/>
      <c r="BT106" s="1102"/>
      <c r="BU106" s="1102"/>
      <c r="BV106" s="1170"/>
      <c r="BW106" s="1170"/>
      <c r="BX106" s="1170"/>
      <c r="BY106" s="1170"/>
      <c r="BZ106" s="1170"/>
      <c r="CA106" s="1170"/>
      <c r="CB106" s="1170"/>
      <c r="CC106" s="1170"/>
      <c r="CD106" s="1170"/>
      <c r="CE106" s="1170"/>
      <c r="CF106" s="1170"/>
      <c r="CG106" s="1170"/>
      <c r="CH106" s="1170"/>
      <c r="CI106" s="1102"/>
      <c r="CJ106" s="1102"/>
      <c r="CK106" s="1102"/>
      <c r="CL106" s="1102"/>
      <c r="CM106" s="1102"/>
      <c r="CN106" s="1171"/>
      <c r="CO106" s="1172"/>
      <c r="CP106" s="151"/>
      <c r="CQ106" s="151"/>
      <c r="CR106" s="151"/>
      <c r="CS106" s="151"/>
      <c r="CT106" s="1173"/>
      <c r="CU106" s="1174">
        <v>1</v>
      </c>
      <c r="CV106" s="1170">
        <v>1</v>
      </c>
      <c r="CW106" s="1175">
        <v>1</v>
      </c>
      <c r="CX106" s="57"/>
      <c r="CY106" s="57"/>
      <c r="CZ106" s="57"/>
      <c r="DA106" s="57"/>
      <c r="DB106" s="57"/>
      <c r="DC106" s="57"/>
      <c r="DD106" s="57"/>
      <c r="DE106" s="1084"/>
      <c r="DF106" s="1084"/>
      <c r="DG106" s="1084"/>
      <c r="DH106" s="1084"/>
      <c r="DI106" s="1084"/>
      <c r="DJ106" s="1084"/>
      <c r="DK106" s="1111"/>
      <c r="DL106" s="1111"/>
      <c r="DM106" s="1111"/>
      <c r="DN106" s="57"/>
      <c r="DO106" s="57"/>
    </row>
    <row r="107" ht="41.1" customHeight="1" spans="1:119">
      <c r="A107" s="1112">
        <v>43696</v>
      </c>
      <c r="B107" s="57" t="s">
        <v>144</v>
      </c>
      <c r="C107" s="1132">
        <v>4500019758</v>
      </c>
      <c r="D107" s="1184" t="s">
        <v>311</v>
      </c>
      <c r="E107" s="1189" t="s">
        <v>283</v>
      </c>
      <c r="F107" s="1115" t="s">
        <v>312</v>
      </c>
      <c r="G107" s="1190" t="s">
        <v>222</v>
      </c>
      <c r="H107" s="243">
        <v>12</v>
      </c>
      <c r="I107" s="57"/>
      <c r="J107" s="57"/>
      <c r="K107" s="57"/>
      <c r="L107" s="146"/>
      <c r="M107" s="1116"/>
      <c r="N107" s="1177"/>
      <c r="O107" s="1177"/>
      <c r="P107" s="1178"/>
      <c r="Q107" s="1177"/>
      <c r="R107" s="1177"/>
      <c r="S107" s="1179"/>
      <c r="T107" s="1177"/>
      <c r="U107" s="1180"/>
      <c r="V107" s="1125"/>
      <c r="W107" s="1126"/>
      <c r="X107" s="1127"/>
      <c r="Y107" s="1121"/>
      <c r="Z107" s="1128"/>
      <c r="AA107" s="1129"/>
      <c r="AB107" s="1129"/>
      <c r="AC107" s="1130"/>
      <c r="AD107" s="1131"/>
      <c r="AE107" s="1098">
        <v>12</v>
      </c>
      <c r="AF107" s="1098"/>
      <c r="AG107" s="1098"/>
      <c r="AH107" s="1098"/>
      <c r="AI107" s="1098">
        <v>12</v>
      </c>
      <c r="AJ107" s="1098"/>
      <c r="AK107" s="1098"/>
      <c r="AL107" s="1098"/>
      <c r="AM107" s="1098"/>
      <c r="AN107" s="1098"/>
      <c r="AO107" s="1098"/>
      <c r="AP107" s="1098"/>
      <c r="AQ107" s="1098"/>
      <c r="AR107" s="1098"/>
      <c r="AS107" s="1098"/>
      <c r="AT107" s="1098"/>
      <c r="AU107" s="1098"/>
      <c r="AV107" s="1098"/>
      <c r="AW107" s="1098"/>
      <c r="AX107" s="1098"/>
      <c r="AY107" s="1098"/>
      <c r="AZ107" s="1098"/>
      <c r="BA107" s="1098"/>
      <c r="BB107" s="1098"/>
      <c r="BC107" s="1098"/>
      <c r="BD107" s="1098"/>
      <c r="BE107" s="1185"/>
      <c r="BF107" s="1185"/>
      <c r="BG107" s="1185"/>
      <c r="BH107" s="1186"/>
      <c r="BI107" s="1123"/>
      <c r="BJ107" s="1102"/>
      <c r="BK107" s="1102"/>
      <c r="BL107" s="1102"/>
      <c r="BM107" s="1102"/>
      <c r="BN107" s="1102"/>
      <c r="BO107" s="1102"/>
      <c r="BP107" s="1102"/>
      <c r="BQ107" s="1102"/>
      <c r="BR107" s="1102"/>
      <c r="BS107" s="1102"/>
      <c r="BT107" s="1102"/>
      <c r="BU107" s="1102"/>
      <c r="BV107" s="1170">
        <v>1</v>
      </c>
      <c r="BW107" s="1170">
        <v>1</v>
      </c>
      <c r="BX107" s="1170">
        <v>1</v>
      </c>
      <c r="BY107" s="1170">
        <v>1</v>
      </c>
      <c r="BZ107" s="1170">
        <v>1</v>
      </c>
      <c r="CA107" s="1170">
        <v>1</v>
      </c>
      <c r="CB107" s="1170">
        <v>1</v>
      </c>
      <c r="CC107" s="1170">
        <v>1</v>
      </c>
      <c r="CD107" s="1170">
        <v>1</v>
      </c>
      <c r="CE107" s="1170">
        <v>1</v>
      </c>
      <c r="CF107" s="1170">
        <v>1</v>
      </c>
      <c r="CG107" s="1170">
        <v>1</v>
      </c>
      <c r="CH107" s="1170">
        <v>1</v>
      </c>
      <c r="CI107" s="1102"/>
      <c r="CJ107" s="1102"/>
      <c r="CK107" s="1102"/>
      <c r="CL107" s="1102"/>
      <c r="CM107" s="1102"/>
      <c r="CN107" s="1171"/>
      <c r="CO107" s="1172"/>
      <c r="CP107" s="151"/>
      <c r="CQ107" s="151"/>
      <c r="CR107" s="151"/>
      <c r="CS107" s="151"/>
      <c r="CT107" s="1173"/>
      <c r="CU107" s="1174"/>
      <c r="CV107" s="1170"/>
      <c r="CW107" s="1175"/>
      <c r="CX107" s="57"/>
      <c r="CY107" s="57"/>
      <c r="CZ107" s="57"/>
      <c r="DA107" s="57"/>
      <c r="DB107" s="57"/>
      <c r="DC107" s="57"/>
      <c r="DD107" s="57"/>
      <c r="DE107" s="1084"/>
      <c r="DF107" s="1084"/>
      <c r="DG107" s="1084"/>
      <c r="DH107" s="1084"/>
      <c r="DI107" s="1084"/>
      <c r="DJ107" s="1084"/>
      <c r="DK107" s="1111"/>
      <c r="DL107" s="1111"/>
      <c r="DM107" s="1111"/>
      <c r="DN107" s="57"/>
      <c r="DO107" s="57"/>
    </row>
    <row r="108" ht="41.1" customHeight="1" spans="1:119">
      <c r="A108" s="1112">
        <v>43697</v>
      </c>
      <c r="B108" s="57" t="s">
        <v>310</v>
      </c>
      <c r="C108" s="1132">
        <v>4500022229</v>
      </c>
      <c r="D108" s="1184" t="s">
        <v>226</v>
      </c>
      <c r="E108" s="1189" t="s">
        <v>283</v>
      </c>
      <c r="F108" s="1115" t="s">
        <v>256</v>
      </c>
      <c r="G108" s="1190" t="s">
        <v>305</v>
      </c>
      <c r="H108" s="243">
        <v>6</v>
      </c>
      <c r="I108" s="57"/>
      <c r="J108" s="57"/>
      <c r="K108" s="57"/>
      <c r="L108" s="146"/>
      <c r="M108" s="1116"/>
      <c r="N108" s="1177"/>
      <c r="O108" s="1177"/>
      <c r="P108" s="1178"/>
      <c r="Q108" s="1177"/>
      <c r="R108" s="1177"/>
      <c r="S108" s="1179"/>
      <c r="T108" s="1177"/>
      <c r="U108" s="1180"/>
      <c r="V108" s="1125"/>
      <c r="W108" s="1126"/>
      <c r="X108" s="1127"/>
      <c r="Y108" s="1121"/>
      <c r="Z108" s="1128"/>
      <c r="AA108" s="1129"/>
      <c r="AB108" s="1129"/>
      <c r="AC108" s="1130"/>
      <c r="AD108" s="1131"/>
      <c r="AE108" s="1098"/>
      <c r="AF108" s="1098"/>
      <c r="AG108" s="1098"/>
      <c r="AH108" s="1098"/>
      <c r="AI108" s="1098"/>
      <c r="AJ108" s="1098"/>
      <c r="AK108" s="1098"/>
      <c r="AL108" s="1098"/>
      <c r="AM108" s="1098"/>
      <c r="AN108" s="1098"/>
      <c r="AO108" s="1098"/>
      <c r="AP108" s="1098"/>
      <c r="AQ108" s="1098"/>
      <c r="AR108" s="1098"/>
      <c r="AS108" s="1098"/>
      <c r="AT108" s="1098"/>
      <c r="AU108" s="1098"/>
      <c r="AV108" s="1098"/>
      <c r="AW108" s="1098"/>
      <c r="AX108" s="1098"/>
      <c r="AY108" s="1098"/>
      <c r="AZ108" s="1098"/>
      <c r="BA108" s="1098"/>
      <c r="BB108" s="1098"/>
      <c r="BC108" s="1098"/>
      <c r="BD108" s="1098"/>
      <c r="BE108" s="1185">
        <v>6</v>
      </c>
      <c r="BF108" s="1185">
        <v>6</v>
      </c>
      <c r="BG108" s="1185"/>
      <c r="BH108" s="1186"/>
      <c r="BI108" s="1123"/>
      <c r="BJ108" s="1102"/>
      <c r="BK108" s="1102"/>
      <c r="BL108" s="1102"/>
      <c r="BM108" s="1102"/>
      <c r="BN108" s="1102"/>
      <c r="BO108" s="1102"/>
      <c r="BP108" s="1102"/>
      <c r="BQ108" s="1102"/>
      <c r="BR108" s="1102"/>
      <c r="BS108" s="1102"/>
      <c r="BT108" s="1102"/>
      <c r="BU108" s="1102"/>
      <c r="BV108" s="1170"/>
      <c r="BW108" s="1170"/>
      <c r="BX108" s="1170"/>
      <c r="BY108" s="1170"/>
      <c r="BZ108" s="1170"/>
      <c r="CA108" s="1170"/>
      <c r="CB108" s="1170"/>
      <c r="CC108" s="1170"/>
      <c r="CD108" s="1170"/>
      <c r="CE108" s="1170"/>
      <c r="CF108" s="1170"/>
      <c r="CG108" s="1170"/>
      <c r="CH108" s="1170"/>
      <c r="CI108" s="1102"/>
      <c r="CJ108" s="1102"/>
      <c r="CK108" s="1102"/>
      <c r="CL108" s="1102"/>
      <c r="CM108" s="1102"/>
      <c r="CN108" s="1171"/>
      <c r="CO108" s="1172"/>
      <c r="CP108" s="151"/>
      <c r="CQ108" s="151"/>
      <c r="CR108" s="151"/>
      <c r="CS108" s="151"/>
      <c r="CT108" s="1173"/>
      <c r="CU108" s="1174">
        <v>2</v>
      </c>
      <c r="CV108" s="1170">
        <v>2</v>
      </c>
      <c r="CW108" s="1175">
        <v>2</v>
      </c>
      <c r="CX108" s="57"/>
      <c r="CY108" s="57"/>
      <c r="CZ108" s="57"/>
      <c r="DA108" s="57"/>
      <c r="DB108" s="57"/>
      <c r="DC108" s="57"/>
      <c r="DD108" s="57"/>
      <c r="DE108" s="1084"/>
      <c r="DF108" s="1084"/>
      <c r="DG108" s="1084"/>
      <c r="DH108" s="1084"/>
      <c r="DI108" s="1084"/>
      <c r="DJ108" s="1084"/>
      <c r="DK108" s="1111"/>
      <c r="DL108" s="1111"/>
      <c r="DM108" s="1111"/>
      <c r="DN108" s="57"/>
      <c r="DO108" s="57"/>
    </row>
    <row r="109" ht="41.1" customHeight="1" spans="1:119">
      <c r="A109" s="1112">
        <v>43704</v>
      </c>
      <c r="B109" s="57" t="s">
        <v>313</v>
      </c>
      <c r="C109" s="1132">
        <v>4500023487</v>
      </c>
      <c r="D109" s="1184" t="s">
        <v>314</v>
      </c>
      <c r="E109" s="109" t="s">
        <v>275</v>
      </c>
      <c r="F109" s="1115" t="s">
        <v>315</v>
      </c>
      <c r="G109" s="109" t="s">
        <v>316</v>
      </c>
      <c r="H109" s="243">
        <v>36</v>
      </c>
      <c r="I109" s="57"/>
      <c r="J109" s="57"/>
      <c r="K109" s="57"/>
      <c r="L109" s="146"/>
      <c r="M109" s="1116"/>
      <c r="N109" s="1177"/>
      <c r="O109" s="1177"/>
      <c r="P109" s="1178"/>
      <c r="Q109" s="1177"/>
      <c r="R109" s="1177"/>
      <c r="S109" s="1179"/>
      <c r="T109" s="1177"/>
      <c r="U109" s="1180"/>
      <c r="V109" s="1125"/>
      <c r="W109" s="1126"/>
      <c r="X109" s="1127"/>
      <c r="Y109" s="1121"/>
      <c r="Z109" s="1128"/>
      <c r="AA109" s="1129"/>
      <c r="AB109" s="1129"/>
      <c r="AC109" s="1130"/>
      <c r="AD109" s="1131"/>
      <c r="AE109" s="1098">
        <v>36</v>
      </c>
      <c r="AF109" s="1098"/>
      <c r="AG109" s="1098"/>
      <c r="AH109" s="1098">
        <v>36</v>
      </c>
      <c r="AI109" s="1098"/>
      <c r="AJ109" s="1098"/>
      <c r="AK109" s="1098"/>
      <c r="AL109" s="1098"/>
      <c r="AM109" s="1098"/>
      <c r="AN109" s="1098"/>
      <c r="AO109" s="1098"/>
      <c r="AP109" s="1098"/>
      <c r="AQ109" s="1098"/>
      <c r="AR109" s="1098"/>
      <c r="AS109" s="1098"/>
      <c r="AT109" s="1098"/>
      <c r="AU109" s="1098"/>
      <c r="AV109" s="1098"/>
      <c r="AW109" s="1098"/>
      <c r="AX109" s="1098"/>
      <c r="AY109" s="1098"/>
      <c r="AZ109" s="1098"/>
      <c r="BA109" s="1098"/>
      <c r="BB109" s="1098"/>
      <c r="BC109" s="1098"/>
      <c r="BD109" s="1098"/>
      <c r="BE109" s="1185"/>
      <c r="BF109" s="1185"/>
      <c r="BG109" s="1185"/>
      <c r="BH109" s="1186"/>
      <c r="BI109" s="1123"/>
      <c r="BJ109" s="1102"/>
      <c r="BK109" s="1102"/>
      <c r="BL109" s="1102"/>
      <c r="BM109" s="1102"/>
      <c r="BN109" s="1102"/>
      <c r="BO109" s="1102"/>
      <c r="BP109" s="1102"/>
      <c r="BQ109" s="1102"/>
      <c r="BR109" s="1102"/>
      <c r="BS109" s="1102"/>
      <c r="BT109" s="1102"/>
      <c r="BU109" s="1102"/>
      <c r="BV109" s="1170">
        <v>4</v>
      </c>
      <c r="BW109" s="1170">
        <v>4</v>
      </c>
      <c r="BX109" s="1170">
        <v>4</v>
      </c>
      <c r="BY109" s="1170">
        <v>4</v>
      </c>
      <c r="BZ109" s="1170">
        <v>4</v>
      </c>
      <c r="CA109" s="1170"/>
      <c r="CB109" s="1170"/>
      <c r="CC109" s="1170"/>
      <c r="CD109" s="1170"/>
      <c r="CE109" s="1170">
        <v>4</v>
      </c>
      <c r="CF109" s="1170">
        <v>4</v>
      </c>
      <c r="CG109" s="1170">
        <v>4</v>
      </c>
      <c r="CH109" s="1170">
        <v>4</v>
      </c>
      <c r="CI109" s="1102"/>
      <c r="CJ109" s="1102"/>
      <c r="CK109" s="1102"/>
      <c r="CL109" s="1102"/>
      <c r="CM109" s="1102"/>
      <c r="CN109" s="1171"/>
      <c r="CO109" s="1172"/>
      <c r="CP109" s="151"/>
      <c r="CQ109" s="151"/>
      <c r="CR109" s="151"/>
      <c r="CS109" s="151"/>
      <c r="CT109" s="1173"/>
      <c r="CU109" s="1174"/>
      <c r="CV109" s="1170"/>
      <c r="CW109" s="1175"/>
      <c r="CX109" s="57"/>
      <c r="CY109" s="57"/>
      <c r="CZ109" s="57"/>
      <c r="DA109" s="57"/>
      <c r="DB109" s="57"/>
      <c r="DC109" s="57"/>
      <c r="DD109" s="57"/>
      <c r="DE109" s="1084"/>
      <c r="DF109" s="1084"/>
      <c r="DG109" s="1084"/>
      <c r="DH109" s="1084"/>
      <c r="DI109" s="1084"/>
      <c r="DJ109" s="1084"/>
      <c r="DK109" s="1111"/>
      <c r="DL109" s="1111"/>
      <c r="DM109" s="1111"/>
      <c r="DN109" s="57"/>
      <c r="DO109" s="57"/>
    </row>
    <row r="110" ht="41.1" customHeight="1" spans="1:119">
      <c r="A110" s="1112">
        <v>43704</v>
      </c>
      <c r="B110" s="57" t="s">
        <v>186</v>
      </c>
      <c r="C110" s="1132">
        <v>4500023487</v>
      </c>
      <c r="D110" s="1184" t="s">
        <v>314</v>
      </c>
      <c r="E110" s="109" t="s">
        <v>280</v>
      </c>
      <c r="F110" s="1115" t="s">
        <v>315</v>
      </c>
      <c r="G110" s="109" t="s">
        <v>316</v>
      </c>
      <c r="H110" s="243">
        <v>18</v>
      </c>
      <c r="I110" s="57"/>
      <c r="J110" s="57"/>
      <c r="K110" s="57"/>
      <c r="L110" s="146"/>
      <c r="M110" s="1116"/>
      <c r="N110" s="1177"/>
      <c r="O110" s="1177"/>
      <c r="P110" s="1178"/>
      <c r="Q110" s="1177"/>
      <c r="R110" s="1177"/>
      <c r="S110" s="1179"/>
      <c r="T110" s="1177"/>
      <c r="U110" s="1180"/>
      <c r="V110" s="1125"/>
      <c r="W110" s="1126"/>
      <c r="X110" s="1127"/>
      <c r="Y110" s="1121"/>
      <c r="Z110" s="1128"/>
      <c r="AA110" s="1129"/>
      <c r="AB110" s="1129"/>
      <c r="AC110" s="1130"/>
      <c r="AD110" s="1131"/>
      <c r="AE110" s="1098">
        <v>18</v>
      </c>
      <c r="AF110" s="1098"/>
      <c r="AG110" s="1098"/>
      <c r="AH110" s="1098">
        <v>18</v>
      </c>
      <c r="AI110" s="1098"/>
      <c r="AJ110" s="1098"/>
      <c r="AK110" s="1098"/>
      <c r="AL110" s="1098"/>
      <c r="AM110" s="1098"/>
      <c r="AN110" s="1098"/>
      <c r="AO110" s="1098"/>
      <c r="AP110" s="1098"/>
      <c r="AQ110" s="1098"/>
      <c r="AR110" s="1098"/>
      <c r="AS110" s="1098"/>
      <c r="AT110" s="1098"/>
      <c r="AU110" s="1098"/>
      <c r="AV110" s="1098"/>
      <c r="AW110" s="1098"/>
      <c r="AX110" s="1098"/>
      <c r="AY110" s="1098"/>
      <c r="AZ110" s="1098"/>
      <c r="BA110" s="1098"/>
      <c r="BB110" s="1098"/>
      <c r="BC110" s="1098"/>
      <c r="BD110" s="1098"/>
      <c r="BE110" s="1185"/>
      <c r="BF110" s="1185"/>
      <c r="BG110" s="1185"/>
      <c r="BH110" s="1186"/>
      <c r="BI110" s="1123"/>
      <c r="BJ110" s="1102"/>
      <c r="BK110" s="1102"/>
      <c r="BL110" s="1102"/>
      <c r="BM110" s="1102"/>
      <c r="BN110" s="1102"/>
      <c r="BO110" s="1102"/>
      <c r="BP110" s="1102"/>
      <c r="BQ110" s="1102"/>
      <c r="BR110" s="1102"/>
      <c r="BS110" s="1102"/>
      <c r="BT110" s="1102"/>
      <c r="BU110" s="1102"/>
      <c r="BV110" s="1170">
        <v>2</v>
      </c>
      <c r="BW110" s="1170">
        <v>2</v>
      </c>
      <c r="BX110" s="1170">
        <v>2</v>
      </c>
      <c r="BY110" s="1170">
        <v>2</v>
      </c>
      <c r="BZ110" s="1170">
        <v>2</v>
      </c>
      <c r="CA110" s="1170"/>
      <c r="CB110" s="1170"/>
      <c r="CC110" s="1170"/>
      <c r="CD110" s="1170"/>
      <c r="CE110" s="1170">
        <v>2</v>
      </c>
      <c r="CF110" s="1170">
        <v>2</v>
      </c>
      <c r="CG110" s="1170">
        <v>2</v>
      </c>
      <c r="CH110" s="1170">
        <v>2</v>
      </c>
      <c r="CI110" s="1102"/>
      <c r="CJ110" s="1102"/>
      <c r="CK110" s="1102"/>
      <c r="CL110" s="1102"/>
      <c r="CM110" s="1102"/>
      <c r="CN110" s="1171"/>
      <c r="CO110" s="1172"/>
      <c r="CP110" s="151"/>
      <c r="CQ110" s="151"/>
      <c r="CR110" s="151"/>
      <c r="CS110" s="151"/>
      <c r="CT110" s="1173"/>
      <c r="CU110" s="1174"/>
      <c r="CV110" s="1170"/>
      <c r="CW110" s="1175"/>
      <c r="CX110" s="57"/>
      <c r="CY110" s="57"/>
      <c r="CZ110" s="57"/>
      <c r="DA110" s="57"/>
      <c r="DB110" s="57"/>
      <c r="DC110" s="57"/>
      <c r="DD110" s="57"/>
      <c r="DE110" s="1084"/>
      <c r="DF110" s="1084"/>
      <c r="DG110" s="1084"/>
      <c r="DH110" s="1084"/>
      <c r="DI110" s="1084"/>
      <c r="DJ110" s="1084"/>
      <c r="DK110" s="1111"/>
      <c r="DL110" s="1111"/>
      <c r="DM110" s="1111"/>
      <c r="DN110" s="57"/>
      <c r="DO110" s="57"/>
    </row>
    <row r="111" ht="41.1" customHeight="1" spans="1:119">
      <c r="A111" s="1112">
        <v>43706</v>
      </c>
      <c r="B111" s="57" t="s">
        <v>138</v>
      </c>
      <c r="C111" s="1132">
        <v>4500019967</v>
      </c>
      <c r="D111" s="1184" t="s">
        <v>177</v>
      </c>
      <c r="E111" s="1189" t="s">
        <v>283</v>
      </c>
      <c r="F111" s="140" t="s">
        <v>317</v>
      </c>
      <c r="G111" s="1190" t="s">
        <v>305</v>
      </c>
      <c r="H111" s="243">
        <v>9</v>
      </c>
      <c r="I111" s="57"/>
      <c r="J111" s="57"/>
      <c r="K111" s="57"/>
      <c r="L111" s="146"/>
      <c r="M111" s="1116"/>
      <c r="N111" s="1177"/>
      <c r="O111" s="1177"/>
      <c r="P111" s="1178"/>
      <c r="Q111" s="1177"/>
      <c r="R111" s="1177"/>
      <c r="S111" s="1179"/>
      <c r="T111" s="1177"/>
      <c r="U111" s="1180"/>
      <c r="V111" s="1125"/>
      <c r="W111" s="1126"/>
      <c r="X111" s="1127"/>
      <c r="Y111" s="1121"/>
      <c r="Z111" s="1128"/>
      <c r="AA111" s="1129"/>
      <c r="AB111" s="1129"/>
      <c r="AC111" s="1130"/>
      <c r="AD111" s="1131"/>
      <c r="AE111" s="1098"/>
      <c r="AF111" s="1098"/>
      <c r="AG111" s="1098"/>
      <c r="AH111" s="1098"/>
      <c r="AI111" s="1098"/>
      <c r="AJ111" s="1098"/>
      <c r="AK111" s="1098"/>
      <c r="AL111" s="1098"/>
      <c r="AM111" s="1098"/>
      <c r="AN111" s="1098"/>
      <c r="AO111" s="1098"/>
      <c r="AP111" s="1098"/>
      <c r="AQ111" s="1098"/>
      <c r="AR111" s="1098"/>
      <c r="AS111" s="1098"/>
      <c r="AT111" s="1098"/>
      <c r="AU111" s="1098"/>
      <c r="AV111" s="1098"/>
      <c r="AW111" s="1098"/>
      <c r="AX111" s="1098"/>
      <c r="AY111" s="1098"/>
      <c r="AZ111" s="1098"/>
      <c r="BA111" s="1098"/>
      <c r="BB111" s="1098"/>
      <c r="BC111" s="1098"/>
      <c r="BD111" s="1098"/>
      <c r="BE111" s="1185">
        <v>9</v>
      </c>
      <c r="BF111" s="1185">
        <v>9</v>
      </c>
      <c r="BG111" s="1185"/>
      <c r="BH111" s="1186"/>
      <c r="BI111" s="1123"/>
      <c r="BJ111" s="1102"/>
      <c r="BK111" s="1102"/>
      <c r="BL111" s="1102"/>
      <c r="BM111" s="1102"/>
      <c r="BN111" s="1102"/>
      <c r="BO111" s="1102"/>
      <c r="BP111" s="1102"/>
      <c r="BQ111" s="1102"/>
      <c r="BR111" s="1102"/>
      <c r="BS111" s="1102"/>
      <c r="BT111" s="1102"/>
      <c r="BU111" s="1102"/>
      <c r="BV111" s="1170"/>
      <c r="BW111" s="1170"/>
      <c r="BX111" s="1170"/>
      <c r="BY111" s="1170"/>
      <c r="BZ111" s="1170"/>
      <c r="CA111" s="1170"/>
      <c r="CB111" s="1170"/>
      <c r="CC111" s="1170"/>
      <c r="CD111" s="1170"/>
      <c r="CE111" s="1170"/>
      <c r="CF111" s="1170"/>
      <c r="CG111" s="1170"/>
      <c r="CH111" s="1170"/>
      <c r="CI111" s="1102"/>
      <c r="CJ111" s="1102"/>
      <c r="CK111" s="1102"/>
      <c r="CL111" s="1102"/>
      <c r="CM111" s="1102"/>
      <c r="CN111" s="1171"/>
      <c r="CO111" s="1172"/>
      <c r="CP111" s="151"/>
      <c r="CQ111" s="151"/>
      <c r="CR111" s="151"/>
      <c r="CS111" s="151"/>
      <c r="CT111" s="1173"/>
      <c r="CU111" s="1174">
        <v>3</v>
      </c>
      <c r="CV111" s="1170">
        <v>3</v>
      </c>
      <c r="CW111" s="1175">
        <v>3</v>
      </c>
      <c r="CX111" s="57"/>
      <c r="CY111" s="57"/>
      <c r="CZ111" s="57"/>
      <c r="DA111" s="57"/>
      <c r="DB111" s="57"/>
      <c r="DC111" s="57"/>
      <c r="DD111" s="57"/>
      <c r="DE111" s="1084"/>
      <c r="DF111" s="1084"/>
      <c r="DG111" s="1084"/>
      <c r="DH111" s="1084"/>
      <c r="DI111" s="1084"/>
      <c r="DJ111" s="1084"/>
      <c r="DK111" s="1111"/>
      <c r="DL111" s="1111"/>
      <c r="DM111" s="1111"/>
      <c r="DN111" s="57"/>
      <c r="DO111" s="57"/>
    </row>
    <row r="112" ht="41.1" customHeight="1" spans="1:119">
      <c r="A112" s="1112">
        <v>43706</v>
      </c>
      <c r="B112" s="57" t="s">
        <v>271</v>
      </c>
      <c r="C112" s="1132">
        <v>4500022323</v>
      </c>
      <c r="D112" s="1184" t="s">
        <v>272</v>
      </c>
      <c r="E112" s="1189" t="s">
        <v>318</v>
      </c>
      <c r="F112" s="140" t="s">
        <v>256</v>
      </c>
      <c r="G112" s="1190" t="s">
        <v>305</v>
      </c>
      <c r="H112" s="243">
        <v>1</v>
      </c>
      <c r="I112" s="57"/>
      <c r="J112" s="57"/>
      <c r="K112" s="57"/>
      <c r="L112" s="146"/>
      <c r="M112" s="1116"/>
      <c r="N112" s="1177"/>
      <c r="O112" s="1177"/>
      <c r="P112" s="1178"/>
      <c r="Q112" s="1177"/>
      <c r="R112" s="1177"/>
      <c r="S112" s="1179"/>
      <c r="T112" s="1177"/>
      <c r="U112" s="1180"/>
      <c r="V112" s="1125"/>
      <c r="W112" s="1126"/>
      <c r="X112" s="1127"/>
      <c r="Y112" s="1121"/>
      <c r="Z112" s="1128"/>
      <c r="AA112" s="1129"/>
      <c r="AB112" s="1129"/>
      <c r="AC112" s="1130"/>
      <c r="AD112" s="1131"/>
      <c r="AE112" s="1098"/>
      <c r="AF112" s="1098"/>
      <c r="AG112" s="1098"/>
      <c r="AH112" s="1098"/>
      <c r="AI112" s="1098"/>
      <c r="AJ112" s="1098"/>
      <c r="AK112" s="1098"/>
      <c r="AL112" s="1098"/>
      <c r="AM112" s="1098"/>
      <c r="AN112" s="1098"/>
      <c r="AO112" s="1098"/>
      <c r="AP112" s="1098"/>
      <c r="AQ112" s="1098"/>
      <c r="AR112" s="1098"/>
      <c r="AS112" s="1098"/>
      <c r="AT112" s="1098"/>
      <c r="AU112" s="1098"/>
      <c r="AV112" s="1098"/>
      <c r="AW112" s="1098"/>
      <c r="AX112" s="1098"/>
      <c r="AY112" s="1098"/>
      <c r="AZ112" s="1098"/>
      <c r="BA112" s="1098"/>
      <c r="BB112" s="1098"/>
      <c r="BC112" s="1098"/>
      <c r="BD112" s="1098"/>
      <c r="BE112" s="1185">
        <v>1</v>
      </c>
      <c r="BF112" s="1185">
        <v>1</v>
      </c>
      <c r="BG112" s="1185"/>
      <c r="BH112" s="1186"/>
      <c r="BI112" s="1123"/>
      <c r="BJ112" s="1102"/>
      <c r="BK112" s="1102"/>
      <c r="BL112" s="1102"/>
      <c r="BM112" s="1102"/>
      <c r="BN112" s="1102"/>
      <c r="BO112" s="1102"/>
      <c r="BP112" s="1102"/>
      <c r="BQ112" s="1102"/>
      <c r="BR112" s="1102"/>
      <c r="BS112" s="1102"/>
      <c r="BT112" s="1102"/>
      <c r="BU112" s="1102"/>
      <c r="BV112" s="1170"/>
      <c r="BW112" s="1170"/>
      <c r="BX112" s="1170"/>
      <c r="BY112" s="1170"/>
      <c r="BZ112" s="1170"/>
      <c r="CA112" s="1170"/>
      <c r="CB112" s="1170"/>
      <c r="CC112" s="1170"/>
      <c r="CD112" s="1170"/>
      <c r="CE112" s="1170"/>
      <c r="CF112" s="1170"/>
      <c r="CG112" s="1170"/>
      <c r="CH112" s="1170"/>
      <c r="CI112" s="1102"/>
      <c r="CJ112" s="1102"/>
      <c r="CK112" s="1102"/>
      <c r="CL112" s="1102"/>
      <c r="CM112" s="1102"/>
      <c r="CN112" s="1171"/>
      <c r="CO112" s="1172"/>
      <c r="CP112" s="151"/>
      <c r="CQ112" s="151"/>
      <c r="CR112" s="151"/>
      <c r="CS112" s="151"/>
      <c r="CT112" s="1173"/>
      <c r="CU112" s="1174"/>
      <c r="CV112" s="1170">
        <v>1</v>
      </c>
      <c r="CW112" s="1175"/>
      <c r="CX112" s="57"/>
      <c r="CY112" s="57"/>
      <c r="CZ112" s="57"/>
      <c r="DA112" s="57"/>
      <c r="DB112" s="57"/>
      <c r="DC112" s="57"/>
      <c r="DD112" s="57"/>
      <c r="DE112" s="1084"/>
      <c r="DF112" s="1084"/>
      <c r="DG112" s="1084"/>
      <c r="DH112" s="1084"/>
      <c r="DI112" s="1084"/>
      <c r="DJ112" s="1084"/>
      <c r="DK112" s="1111"/>
      <c r="DL112" s="1111"/>
      <c r="DM112" s="1111"/>
      <c r="DN112" s="57"/>
      <c r="DO112" s="57"/>
    </row>
    <row r="113" ht="41.1" customHeight="1" spans="1:119">
      <c r="A113" s="134">
        <v>43712</v>
      </c>
      <c r="B113" s="1112" t="s">
        <v>319</v>
      </c>
      <c r="C113" s="1132">
        <v>4500019564</v>
      </c>
      <c r="D113" s="1184" t="s">
        <v>320</v>
      </c>
      <c r="E113" s="1189" t="s">
        <v>283</v>
      </c>
      <c r="F113" s="1115" t="s">
        <v>221</v>
      </c>
      <c r="G113" s="109" t="s">
        <v>222</v>
      </c>
      <c r="H113" s="243">
        <v>4</v>
      </c>
      <c r="I113" s="57"/>
      <c r="J113" s="57"/>
      <c r="K113" s="57"/>
      <c r="L113" s="146"/>
      <c r="M113" s="1116"/>
      <c r="N113" s="1177"/>
      <c r="O113" s="1177"/>
      <c r="P113" s="1178"/>
      <c r="Q113" s="1177"/>
      <c r="R113" s="1177"/>
      <c r="S113" s="1179"/>
      <c r="T113" s="1177"/>
      <c r="U113" s="1180"/>
      <c r="V113" s="1125"/>
      <c r="W113" s="1126"/>
      <c r="X113" s="1127"/>
      <c r="Y113" s="1121"/>
      <c r="Z113" s="1128"/>
      <c r="AA113" s="1129"/>
      <c r="AB113" s="1129"/>
      <c r="AC113" s="1130"/>
      <c r="AD113" s="1131"/>
      <c r="AE113" s="1098"/>
      <c r="AF113" s="1098"/>
      <c r="AG113" s="1098">
        <v>4</v>
      </c>
      <c r="AH113" s="1098"/>
      <c r="AI113" s="1098"/>
      <c r="AJ113" s="1098"/>
      <c r="AK113" s="1098"/>
      <c r="AL113" s="1098">
        <v>4</v>
      </c>
      <c r="AM113" s="1098"/>
      <c r="AN113" s="1098"/>
      <c r="AO113" s="1098"/>
      <c r="AP113" s="1098"/>
      <c r="AQ113" s="1098"/>
      <c r="AR113" s="1098"/>
      <c r="AS113" s="1098"/>
      <c r="AT113" s="1098"/>
      <c r="AU113" s="1098"/>
      <c r="AV113" s="1098"/>
      <c r="AW113" s="1098"/>
      <c r="AX113" s="1098"/>
      <c r="AY113" s="1098"/>
      <c r="AZ113" s="1098"/>
      <c r="BA113" s="1098"/>
      <c r="BB113" s="1098"/>
      <c r="BC113" s="1098"/>
      <c r="BD113" s="1098"/>
      <c r="BE113" s="1185"/>
      <c r="BF113" s="1185"/>
      <c r="BG113" s="1185"/>
      <c r="BH113" s="1186"/>
      <c r="BI113" s="1123"/>
      <c r="BJ113" s="1102"/>
      <c r="BK113" s="1102"/>
      <c r="BL113" s="1102"/>
      <c r="BM113" s="1102"/>
      <c r="BN113" s="1102"/>
      <c r="BO113" s="1102"/>
      <c r="BP113" s="1102"/>
      <c r="BQ113" s="1102"/>
      <c r="BR113" s="1102"/>
      <c r="BS113" s="1102"/>
      <c r="BT113" s="1102"/>
      <c r="BU113" s="1102"/>
      <c r="BV113" s="1170">
        <v>1</v>
      </c>
      <c r="BW113" s="1170">
        <v>1</v>
      </c>
      <c r="BX113" s="1170"/>
      <c r="BY113" s="1170"/>
      <c r="BZ113" s="1170"/>
      <c r="CA113" s="1170">
        <v>1</v>
      </c>
      <c r="CB113" s="1170"/>
      <c r="CC113" s="1170"/>
      <c r="CD113" s="1170"/>
      <c r="CE113" s="1170">
        <v>1</v>
      </c>
      <c r="CF113" s="1170"/>
      <c r="CG113" s="1170"/>
      <c r="CH113" s="1170"/>
      <c r="CI113" s="1102"/>
      <c r="CJ113" s="1102"/>
      <c r="CK113" s="1102"/>
      <c r="CL113" s="1102"/>
      <c r="CM113" s="1102"/>
      <c r="CN113" s="1171"/>
      <c r="CO113" s="1172"/>
      <c r="CP113" s="151"/>
      <c r="CQ113" s="151"/>
      <c r="CR113" s="151"/>
      <c r="CS113" s="151"/>
      <c r="CT113" s="1173"/>
      <c r="CU113" s="1174"/>
      <c r="CV113" s="1170"/>
      <c r="CW113" s="1175"/>
      <c r="CX113" s="57"/>
      <c r="CY113" s="57"/>
      <c r="CZ113" s="57"/>
      <c r="DA113" s="57"/>
      <c r="DB113" s="57"/>
      <c r="DC113" s="57"/>
      <c r="DD113" s="57"/>
      <c r="DE113" s="1084"/>
      <c r="DF113" s="1084"/>
      <c r="DG113" s="1084"/>
      <c r="DH113" s="1084"/>
      <c r="DI113" s="1084"/>
      <c r="DJ113" s="1084"/>
      <c r="DK113" s="1111"/>
      <c r="DL113" s="1111"/>
      <c r="DM113" s="1111"/>
      <c r="DN113" s="57"/>
      <c r="DO113" s="57"/>
    </row>
    <row r="114" ht="41.1" customHeight="1" spans="1:119">
      <c r="A114" s="1112">
        <v>43712</v>
      </c>
      <c r="B114" s="57" t="s">
        <v>321</v>
      </c>
      <c r="C114" s="1132"/>
      <c r="D114" s="1184"/>
      <c r="E114" s="1189" t="s">
        <v>322</v>
      </c>
      <c r="F114" s="140">
        <v>9209</v>
      </c>
      <c r="G114" s="1190" t="s">
        <v>323</v>
      </c>
      <c r="H114" s="243">
        <v>3</v>
      </c>
      <c r="I114" s="57"/>
      <c r="J114" s="57"/>
      <c r="K114" s="57"/>
      <c r="L114" s="146"/>
      <c r="M114" s="1116"/>
      <c r="N114" s="1177"/>
      <c r="O114" s="1177"/>
      <c r="P114" s="1178"/>
      <c r="Q114" s="1177"/>
      <c r="R114" s="1177"/>
      <c r="S114" s="1179"/>
      <c r="T114" s="1177"/>
      <c r="U114" s="1180"/>
      <c r="V114" s="1125"/>
      <c r="W114" s="1126"/>
      <c r="X114" s="1127"/>
      <c r="Y114" s="1121"/>
      <c r="Z114" s="1128"/>
      <c r="AA114" s="1129"/>
      <c r="AB114" s="1129"/>
      <c r="AC114" s="1130"/>
      <c r="AD114" s="1131"/>
      <c r="AE114" s="1098"/>
      <c r="AF114" s="1098"/>
      <c r="AG114" s="1098"/>
      <c r="AH114" s="1098"/>
      <c r="AI114" s="1098"/>
      <c r="AJ114" s="1098"/>
      <c r="AK114" s="1098"/>
      <c r="AL114" s="1098"/>
      <c r="AM114" s="1098"/>
      <c r="AN114" s="1098"/>
      <c r="AO114" s="1098"/>
      <c r="AP114" s="1098"/>
      <c r="AQ114" s="1098"/>
      <c r="AR114" s="1098"/>
      <c r="AS114" s="1098"/>
      <c r="AT114" s="1098"/>
      <c r="AU114" s="1098"/>
      <c r="AV114" s="1098"/>
      <c r="AW114" s="1098"/>
      <c r="AX114" s="1098"/>
      <c r="AY114" s="1098"/>
      <c r="AZ114" s="1098"/>
      <c r="BA114" s="1098"/>
      <c r="BB114" s="1098"/>
      <c r="BC114" s="1098"/>
      <c r="BD114" s="1098"/>
      <c r="BE114" s="1185">
        <v>3</v>
      </c>
      <c r="BF114" s="1185">
        <v>3</v>
      </c>
      <c r="BG114" s="1185"/>
      <c r="BH114" s="1186"/>
      <c r="BI114" s="1123"/>
      <c r="BJ114" s="1102"/>
      <c r="BK114" s="1102"/>
      <c r="BL114" s="1102"/>
      <c r="BM114" s="1102"/>
      <c r="BN114" s="1102"/>
      <c r="BO114" s="1102"/>
      <c r="BP114" s="1102"/>
      <c r="BQ114" s="1102"/>
      <c r="BR114" s="1102"/>
      <c r="BS114" s="1102"/>
      <c r="BT114" s="1102"/>
      <c r="BU114" s="1102"/>
      <c r="BV114" s="1170"/>
      <c r="BW114" s="1170"/>
      <c r="BX114" s="1170"/>
      <c r="BY114" s="1170"/>
      <c r="BZ114" s="1170"/>
      <c r="CA114" s="1170"/>
      <c r="CB114" s="1170"/>
      <c r="CC114" s="1170"/>
      <c r="CD114" s="1170"/>
      <c r="CE114" s="1170"/>
      <c r="CF114" s="1170"/>
      <c r="CG114" s="1170"/>
      <c r="CH114" s="1170"/>
      <c r="CI114" s="1102"/>
      <c r="CJ114" s="1102"/>
      <c r="CK114" s="1102"/>
      <c r="CL114" s="1102"/>
      <c r="CM114" s="1102"/>
      <c r="CN114" s="1171"/>
      <c r="CO114" s="1172"/>
      <c r="CP114" s="151"/>
      <c r="CQ114" s="151"/>
      <c r="CR114" s="151"/>
      <c r="CS114" s="151"/>
      <c r="CT114" s="1173"/>
      <c r="CU114" s="1174">
        <v>1</v>
      </c>
      <c r="CV114" s="1170">
        <v>1</v>
      </c>
      <c r="CW114" s="1175">
        <v>1</v>
      </c>
      <c r="CX114" s="57"/>
      <c r="CY114" s="57"/>
      <c r="CZ114" s="57"/>
      <c r="DA114" s="57"/>
      <c r="DB114" s="57"/>
      <c r="DC114" s="57"/>
      <c r="DD114" s="57"/>
      <c r="DE114" s="1084"/>
      <c r="DF114" s="1084"/>
      <c r="DG114" s="1084"/>
      <c r="DH114" s="1084"/>
      <c r="DI114" s="1084"/>
      <c r="DJ114" s="1084"/>
      <c r="DK114" s="1111"/>
      <c r="DL114" s="1111"/>
      <c r="DM114" s="1111"/>
      <c r="DN114" s="57"/>
      <c r="DO114" s="57"/>
    </row>
    <row r="115" ht="41.1" customHeight="1" spans="1:119">
      <c r="A115" s="1112">
        <v>43712</v>
      </c>
      <c r="B115" s="57" t="s">
        <v>300</v>
      </c>
      <c r="C115" s="1132"/>
      <c r="D115" s="1184" t="s">
        <v>301</v>
      </c>
      <c r="E115" s="1189" t="s">
        <v>275</v>
      </c>
      <c r="F115" s="140" t="s">
        <v>236</v>
      </c>
      <c r="G115" s="109" t="s">
        <v>240</v>
      </c>
      <c r="H115" s="243">
        <v>24</v>
      </c>
      <c r="I115" s="57"/>
      <c r="J115" s="57"/>
      <c r="K115" s="57"/>
      <c r="L115" s="146"/>
      <c r="M115" s="1116"/>
      <c r="N115" s="1177"/>
      <c r="O115" s="1177"/>
      <c r="P115" s="1178"/>
      <c r="Q115" s="1177"/>
      <c r="R115" s="1177"/>
      <c r="S115" s="1179"/>
      <c r="T115" s="1177"/>
      <c r="U115" s="1180"/>
      <c r="V115" s="1125"/>
      <c r="W115" s="1126"/>
      <c r="X115" s="1127"/>
      <c r="Y115" s="1121"/>
      <c r="Z115" s="1128"/>
      <c r="AA115" s="1129"/>
      <c r="AB115" s="1129"/>
      <c r="AC115" s="1130"/>
      <c r="AD115" s="1131"/>
      <c r="AE115" s="1098"/>
      <c r="AF115" s="1098"/>
      <c r="AG115" s="1098"/>
      <c r="AH115" s="1098"/>
      <c r="AI115" s="1098"/>
      <c r="AJ115" s="1098"/>
      <c r="AK115" s="1098"/>
      <c r="AL115" s="1098"/>
      <c r="AM115" s="1098"/>
      <c r="AN115" s="1098"/>
      <c r="AO115" s="1098"/>
      <c r="AP115" s="1098">
        <v>24</v>
      </c>
      <c r="AQ115" s="1098">
        <v>24</v>
      </c>
      <c r="AR115" s="1098"/>
      <c r="AS115" s="1098"/>
      <c r="AT115" s="1098">
        <v>24</v>
      </c>
      <c r="AU115" s="1098"/>
      <c r="AV115" s="1098"/>
      <c r="AW115" s="1098"/>
      <c r="AX115" s="1098"/>
      <c r="AY115" s="1098"/>
      <c r="AZ115" s="1098"/>
      <c r="BA115" s="1098"/>
      <c r="BB115" s="1098"/>
      <c r="BC115" s="1098"/>
      <c r="BD115" s="1098"/>
      <c r="BE115" s="1185"/>
      <c r="BF115" s="1185"/>
      <c r="BG115" s="1185"/>
      <c r="BH115" s="1186"/>
      <c r="BI115" s="1123"/>
      <c r="BJ115" s="1102"/>
      <c r="BK115" s="1102"/>
      <c r="BL115" s="1102"/>
      <c r="BM115" s="1102"/>
      <c r="BN115" s="1102"/>
      <c r="BO115" s="1102"/>
      <c r="BP115" s="1102"/>
      <c r="BQ115" s="1102"/>
      <c r="BR115" s="1102"/>
      <c r="BS115" s="1102"/>
      <c r="BT115" s="1102"/>
      <c r="BU115" s="1102"/>
      <c r="BV115" s="1170"/>
      <c r="BW115" s="1170"/>
      <c r="BX115" s="1170"/>
      <c r="BY115" s="1170"/>
      <c r="BZ115" s="1170"/>
      <c r="CA115" s="1170"/>
      <c r="CB115" s="1170"/>
      <c r="CC115" s="1170"/>
      <c r="CD115" s="1170"/>
      <c r="CE115" s="1170"/>
      <c r="CF115" s="1170"/>
      <c r="CG115" s="1170"/>
      <c r="CH115" s="1170"/>
      <c r="CI115" s="1102">
        <v>4</v>
      </c>
      <c r="CJ115" s="1102">
        <v>4</v>
      </c>
      <c r="CK115" s="1102">
        <v>4</v>
      </c>
      <c r="CL115" s="1102">
        <v>4</v>
      </c>
      <c r="CM115" s="1102">
        <v>4</v>
      </c>
      <c r="CN115" s="1171">
        <v>4</v>
      </c>
      <c r="CO115" s="1172"/>
      <c r="CP115" s="151"/>
      <c r="CQ115" s="151"/>
      <c r="CR115" s="151"/>
      <c r="CS115" s="151"/>
      <c r="CT115" s="1173"/>
      <c r="CU115" s="1174"/>
      <c r="CV115" s="1170"/>
      <c r="CW115" s="1175"/>
      <c r="CX115" s="57"/>
      <c r="CY115" s="57"/>
      <c r="CZ115" s="57"/>
      <c r="DA115" s="57"/>
      <c r="DB115" s="57"/>
      <c r="DC115" s="57"/>
      <c r="DD115" s="57"/>
      <c r="DE115" s="1084"/>
      <c r="DF115" s="1084"/>
      <c r="DG115" s="1084"/>
      <c r="DH115" s="1084"/>
      <c r="DI115" s="1084"/>
      <c r="DJ115" s="1084"/>
      <c r="DK115" s="1111"/>
      <c r="DL115" s="1111"/>
      <c r="DM115" s="1111"/>
      <c r="DN115" s="57"/>
      <c r="DO115" s="57"/>
    </row>
    <row r="116" ht="41.1" customHeight="1" spans="1:119">
      <c r="A116" s="1112">
        <v>43712</v>
      </c>
      <c r="B116" s="57" t="s">
        <v>300</v>
      </c>
      <c r="C116" s="1132"/>
      <c r="D116" s="1184" t="s">
        <v>301</v>
      </c>
      <c r="E116" s="1189" t="s">
        <v>275</v>
      </c>
      <c r="F116" s="140">
        <v>9202</v>
      </c>
      <c r="G116" s="109" t="s">
        <v>222</v>
      </c>
      <c r="H116" s="243">
        <v>8</v>
      </c>
      <c r="I116" s="57"/>
      <c r="J116" s="57"/>
      <c r="K116" s="57"/>
      <c r="L116" s="146"/>
      <c r="M116" s="1116"/>
      <c r="N116" s="1177"/>
      <c r="O116" s="1177"/>
      <c r="P116" s="1178"/>
      <c r="Q116" s="1177"/>
      <c r="R116" s="1177"/>
      <c r="S116" s="1179"/>
      <c r="T116" s="1177"/>
      <c r="U116" s="1180"/>
      <c r="V116" s="1125"/>
      <c r="W116" s="1126"/>
      <c r="X116" s="1127"/>
      <c r="Y116" s="1121"/>
      <c r="Z116" s="1128"/>
      <c r="AA116" s="1129"/>
      <c r="AB116" s="1129"/>
      <c r="AC116" s="1130"/>
      <c r="AD116" s="1131"/>
      <c r="AE116" s="1098">
        <v>8</v>
      </c>
      <c r="AF116" s="1098"/>
      <c r="AG116" s="1098"/>
      <c r="AH116" s="1098">
        <v>8</v>
      </c>
      <c r="AI116" s="1098"/>
      <c r="AJ116" s="1098"/>
      <c r="AK116" s="1098"/>
      <c r="AL116" s="1098"/>
      <c r="AM116" s="1098"/>
      <c r="AN116" s="1098"/>
      <c r="AO116" s="1098"/>
      <c r="AP116" s="1098"/>
      <c r="AQ116" s="1098"/>
      <c r="AR116" s="1098"/>
      <c r="AS116" s="1098"/>
      <c r="AT116" s="1098"/>
      <c r="AU116" s="1098"/>
      <c r="AV116" s="1098"/>
      <c r="AW116" s="1098"/>
      <c r="AX116" s="1098"/>
      <c r="AY116" s="1098"/>
      <c r="AZ116" s="1098"/>
      <c r="BA116" s="1098"/>
      <c r="BB116" s="1098"/>
      <c r="BC116" s="1098"/>
      <c r="BD116" s="1098"/>
      <c r="BE116" s="1185"/>
      <c r="BF116" s="1185"/>
      <c r="BG116" s="1185"/>
      <c r="BH116" s="1186"/>
      <c r="BI116" s="1123"/>
      <c r="BJ116" s="1102"/>
      <c r="BK116" s="1102"/>
      <c r="BL116" s="1102"/>
      <c r="BM116" s="1102"/>
      <c r="BN116" s="1102"/>
      <c r="BO116" s="1102"/>
      <c r="BP116" s="1102"/>
      <c r="BQ116" s="1102"/>
      <c r="BR116" s="1102"/>
      <c r="BS116" s="1102"/>
      <c r="BT116" s="1102"/>
      <c r="BU116" s="1102"/>
      <c r="BV116" s="1170"/>
      <c r="BW116" s="1170"/>
      <c r="BX116" s="1170"/>
      <c r="BY116" s="1170"/>
      <c r="BZ116" s="1170"/>
      <c r="CA116" s="1170"/>
      <c r="CB116" s="1170"/>
      <c r="CC116" s="1170">
        <v>4</v>
      </c>
      <c r="CD116" s="1170">
        <v>4</v>
      </c>
      <c r="CE116" s="1170"/>
      <c r="CF116" s="1170"/>
      <c r="CG116" s="1170"/>
      <c r="CH116" s="1170"/>
      <c r="CI116" s="1102"/>
      <c r="CJ116" s="1102"/>
      <c r="CK116" s="1102"/>
      <c r="CL116" s="1102"/>
      <c r="CM116" s="1102"/>
      <c r="CN116" s="1171"/>
      <c r="CO116" s="1172"/>
      <c r="CP116" s="151"/>
      <c r="CQ116" s="151"/>
      <c r="CR116" s="151"/>
      <c r="CS116" s="151"/>
      <c r="CT116" s="1173"/>
      <c r="CU116" s="1174"/>
      <c r="CV116" s="1170"/>
      <c r="CW116" s="1175"/>
      <c r="CX116" s="57"/>
      <c r="CY116" s="57"/>
      <c r="CZ116" s="57"/>
      <c r="DA116" s="57"/>
      <c r="DB116" s="57"/>
      <c r="DC116" s="57"/>
      <c r="DD116" s="57"/>
      <c r="DE116" s="1084"/>
      <c r="DF116" s="1084"/>
      <c r="DG116" s="1084"/>
      <c r="DH116" s="1084"/>
      <c r="DI116" s="1084"/>
      <c r="DJ116" s="1084"/>
      <c r="DK116" s="1111"/>
      <c r="DL116" s="1111"/>
      <c r="DM116" s="1111"/>
      <c r="DN116" s="57"/>
      <c r="DO116" s="57"/>
    </row>
    <row r="117" ht="41.1" customHeight="1" spans="1:119">
      <c r="A117" s="1112">
        <v>43717</v>
      </c>
      <c r="B117" s="57" t="s">
        <v>324</v>
      </c>
      <c r="C117" s="1132">
        <v>4500023472</v>
      </c>
      <c r="D117" s="1184" t="s">
        <v>325</v>
      </c>
      <c r="E117" s="1189" t="s">
        <v>283</v>
      </c>
      <c r="F117" s="140" t="s">
        <v>256</v>
      </c>
      <c r="G117" s="1190" t="s">
        <v>305</v>
      </c>
      <c r="H117" s="243">
        <v>3</v>
      </c>
      <c r="I117" s="57"/>
      <c r="J117" s="57"/>
      <c r="K117" s="57"/>
      <c r="L117" s="146"/>
      <c r="M117" s="1116"/>
      <c r="N117" s="1177"/>
      <c r="O117" s="1177"/>
      <c r="P117" s="1178"/>
      <c r="Q117" s="1177"/>
      <c r="R117" s="1177"/>
      <c r="S117" s="1179"/>
      <c r="T117" s="1177"/>
      <c r="U117" s="1180"/>
      <c r="V117" s="1125"/>
      <c r="W117" s="1126"/>
      <c r="X117" s="1127"/>
      <c r="Y117" s="1121"/>
      <c r="Z117" s="1128"/>
      <c r="AA117" s="1129"/>
      <c r="AB117" s="1129"/>
      <c r="AC117" s="1130"/>
      <c r="AD117" s="1131"/>
      <c r="AE117" s="1098"/>
      <c r="AF117" s="1098"/>
      <c r="AG117" s="1098"/>
      <c r="AH117" s="1098"/>
      <c r="AI117" s="1098"/>
      <c r="AJ117" s="1098"/>
      <c r="AK117" s="1098"/>
      <c r="AL117" s="1098"/>
      <c r="AM117" s="1098"/>
      <c r="AN117" s="1098"/>
      <c r="AO117" s="1098"/>
      <c r="AP117" s="1098"/>
      <c r="AQ117" s="1098"/>
      <c r="AR117" s="1098"/>
      <c r="AS117" s="1098"/>
      <c r="AT117" s="1098"/>
      <c r="AU117" s="1098"/>
      <c r="AV117" s="1098"/>
      <c r="AW117" s="1098"/>
      <c r="AX117" s="1098"/>
      <c r="AY117" s="1098"/>
      <c r="AZ117" s="1098"/>
      <c r="BA117" s="1098"/>
      <c r="BB117" s="1098"/>
      <c r="BC117" s="1098"/>
      <c r="BD117" s="1098"/>
      <c r="BE117" s="1185">
        <v>3</v>
      </c>
      <c r="BF117" s="1185">
        <v>3</v>
      </c>
      <c r="BG117" s="1185"/>
      <c r="BH117" s="1186"/>
      <c r="BI117" s="1123"/>
      <c r="BJ117" s="1102"/>
      <c r="BK117" s="1102"/>
      <c r="BL117" s="1102"/>
      <c r="BM117" s="1102"/>
      <c r="BN117" s="1102"/>
      <c r="BO117" s="1102"/>
      <c r="BP117" s="1102"/>
      <c r="BQ117" s="1102"/>
      <c r="BR117" s="1102"/>
      <c r="BS117" s="1102"/>
      <c r="BT117" s="1102"/>
      <c r="BU117" s="1102"/>
      <c r="BV117" s="1170"/>
      <c r="BW117" s="1170"/>
      <c r="BX117" s="1170"/>
      <c r="BY117" s="1170"/>
      <c r="BZ117" s="1170"/>
      <c r="CA117" s="1170"/>
      <c r="CB117" s="1170"/>
      <c r="CC117" s="1170"/>
      <c r="CD117" s="1170"/>
      <c r="CE117" s="1170"/>
      <c r="CF117" s="1170"/>
      <c r="CG117" s="1170"/>
      <c r="CH117" s="1170"/>
      <c r="CI117" s="1102"/>
      <c r="CJ117" s="1102"/>
      <c r="CK117" s="1102"/>
      <c r="CL117" s="1102"/>
      <c r="CM117" s="1102"/>
      <c r="CN117" s="1171"/>
      <c r="CO117" s="1172"/>
      <c r="CP117" s="151"/>
      <c r="CQ117" s="151"/>
      <c r="CR117" s="151"/>
      <c r="CS117" s="151"/>
      <c r="CT117" s="1173"/>
      <c r="CU117" s="1174">
        <v>1</v>
      </c>
      <c r="CV117" s="1170">
        <v>1</v>
      </c>
      <c r="CW117" s="1175">
        <v>1</v>
      </c>
      <c r="CX117" s="57"/>
      <c r="CY117" s="57"/>
      <c r="CZ117" s="57"/>
      <c r="DA117" s="57"/>
      <c r="DB117" s="57"/>
      <c r="DC117" s="57"/>
      <c r="DD117" s="57"/>
      <c r="DE117" s="1084"/>
      <c r="DF117" s="1084"/>
      <c r="DG117" s="1084"/>
      <c r="DH117" s="1084"/>
      <c r="DI117" s="1084"/>
      <c r="DJ117" s="1084"/>
      <c r="DK117" s="1111"/>
      <c r="DL117" s="1111"/>
      <c r="DM117" s="1111"/>
      <c r="DN117" s="57"/>
      <c r="DO117" s="57"/>
    </row>
    <row r="118" ht="41.1" customHeight="1" spans="1:119">
      <c r="A118" s="1112">
        <v>43719</v>
      </c>
      <c r="B118" s="57" t="s">
        <v>138</v>
      </c>
      <c r="C118" s="1132">
        <v>4500023297</v>
      </c>
      <c r="D118" s="1184" t="s">
        <v>326</v>
      </c>
      <c r="E118" s="1189" t="s">
        <v>283</v>
      </c>
      <c r="F118" s="1115" t="s">
        <v>247</v>
      </c>
      <c r="G118" s="109" t="s">
        <v>240</v>
      </c>
      <c r="H118" s="243">
        <v>12</v>
      </c>
      <c r="I118" s="57"/>
      <c r="J118" s="57"/>
      <c r="K118" s="57"/>
      <c r="L118" s="146"/>
      <c r="M118" s="1116"/>
      <c r="N118" s="1177"/>
      <c r="O118" s="1177"/>
      <c r="P118" s="1178"/>
      <c r="Q118" s="1177"/>
      <c r="R118" s="1177"/>
      <c r="S118" s="1179"/>
      <c r="T118" s="1177"/>
      <c r="U118" s="1180"/>
      <c r="V118" s="1125"/>
      <c r="W118" s="1126"/>
      <c r="X118" s="1127"/>
      <c r="Y118" s="1121"/>
      <c r="Z118" s="1128"/>
      <c r="AA118" s="1129"/>
      <c r="AB118" s="1129"/>
      <c r="AC118" s="1130"/>
      <c r="AD118" s="1131"/>
      <c r="AE118" s="1098"/>
      <c r="AF118" s="1098"/>
      <c r="AG118" s="1098"/>
      <c r="AH118" s="1098"/>
      <c r="AI118" s="1098"/>
      <c r="AJ118" s="1098"/>
      <c r="AK118" s="1098"/>
      <c r="AL118" s="1098"/>
      <c r="AM118" s="1098"/>
      <c r="AN118" s="1098"/>
      <c r="AO118" s="1098"/>
      <c r="AP118" s="1098">
        <v>12</v>
      </c>
      <c r="AQ118" s="1098">
        <v>12</v>
      </c>
      <c r="AR118" s="1098"/>
      <c r="AS118" s="1098"/>
      <c r="AT118" s="1098"/>
      <c r="AU118" s="1098"/>
      <c r="AV118" s="1098"/>
      <c r="AW118" s="1098"/>
      <c r="AX118" s="1098"/>
      <c r="AY118" s="1098"/>
      <c r="AZ118" s="1098"/>
      <c r="BA118" s="1098"/>
      <c r="BB118" s="1098"/>
      <c r="BC118" s="1098"/>
      <c r="BD118" s="1098"/>
      <c r="BE118" s="1185"/>
      <c r="BF118" s="1185"/>
      <c r="BG118" s="1185"/>
      <c r="BH118" s="1186"/>
      <c r="BI118" s="1123"/>
      <c r="BJ118" s="1102"/>
      <c r="BK118" s="1102"/>
      <c r="BL118" s="1102"/>
      <c r="BM118" s="1102"/>
      <c r="BN118" s="1102"/>
      <c r="BO118" s="1102"/>
      <c r="BP118" s="1102"/>
      <c r="BQ118" s="1102"/>
      <c r="BR118" s="1102"/>
      <c r="BS118" s="1102"/>
      <c r="BT118" s="1102"/>
      <c r="BU118" s="1102"/>
      <c r="BV118" s="1170"/>
      <c r="BW118" s="1170"/>
      <c r="BX118" s="1170"/>
      <c r="BY118" s="1170"/>
      <c r="BZ118" s="1170"/>
      <c r="CA118" s="1170"/>
      <c r="CB118" s="1170"/>
      <c r="CC118" s="1170"/>
      <c r="CD118" s="1170"/>
      <c r="CE118" s="1170"/>
      <c r="CF118" s="1170"/>
      <c r="CG118" s="1170"/>
      <c r="CH118" s="1170"/>
      <c r="CI118" s="1102">
        <v>2</v>
      </c>
      <c r="CJ118" s="1102">
        <v>2</v>
      </c>
      <c r="CK118" s="1102">
        <v>2</v>
      </c>
      <c r="CL118" s="1102">
        <v>2</v>
      </c>
      <c r="CM118" s="1102">
        <v>2</v>
      </c>
      <c r="CN118" s="1171">
        <v>2</v>
      </c>
      <c r="CO118" s="1172"/>
      <c r="CP118" s="151"/>
      <c r="CQ118" s="151"/>
      <c r="CR118" s="151"/>
      <c r="CS118" s="151"/>
      <c r="CT118" s="1173"/>
      <c r="CU118" s="1174"/>
      <c r="CV118" s="1170"/>
      <c r="CW118" s="1175"/>
      <c r="CX118" s="57"/>
      <c r="CY118" s="57"/>
      <c r="CZ118" s="57"/>
      <c r="DA118" s="57"/>
      <c r="DB118" s="57"/>
      <c r="DC118" s="57"/>
      <c r="DD118" s="57"/>
      <c r="DE118" s="1084"/>
      <c r="DF118" s="1084"/>
      <c r="DG118" s="1084"/>
      <c r="DH118" s="1084"/>
      <c r="DI118" s="1084"/>
      <c r="DJ118" s="1084"/>
      <c r="DK118" s="1111"/>
      <c r="DL118" s="1111"/>
      <c r="DM118" s="1111"/>
      <c r="DN118" s="57"/>
      <c r="DO118" s="57"/>
    </row>
    <row r="119" ht="41.1" customHeight="1" spans="1:119">
      <c r="A119" s="1112">
        <v>43719</v>
      </c>
      <c r="B119" s="57" t="s">
        <v>327</v>
      </c>
      <c r="C119" s="1132"/>
      <c r="D119" s="1184"/>
      <c r="E119" s="1189" t="s">
        <v>328</v>
      </c>
      <c r="F119" s="140" t="s">
        <v>329</v>
      </c>
      <c r="G119" s="109" t="s">
        <v>240</v>
      </c>
      <c r="H119" s="243">
        <v>3</v>
      </c>
      <c r="I119" s="57"/>
      <c r="J119" s="57"/>
      <c r="K119" s="57"/>
      <c r="L119" s="146"/>
      <c r="M119" s="1116"/>
      <c r="N119" s="1177"/>
      <c r="O119" s="1177"/>
      <c r="P119" s="1178"/>
      <c r="Q119" s="1177"/>
      <c r="R119" s="1177"/>
      <c r="S119" s="1179"/>
      <c r="T119" s="1177"/>
      <c r="U119" s="1180"/>
      <c r="V119" s="1125"/>
      <c r="W119" s="1126"/>
      <c r="X119" s="1127"/>
      <c r="Y119" s="1121"/>
      <c r="Z119" s="1128"/>
      <c r="AA119" s="1129"/>
      <c r="AB119" s="1129"/>
      <c r="AC119" s="1130"/>
      <c r="AD119" s="1131"/>
      <c r="AE119" s="1098"/>
      <c r="AF119" s="1098"/>
      <c r="AG119" s="1098"/>
      <c r="AH119" s="1098"/>
      <c r="AI119" s="1098"/>
      <c r="AJ119" s="1098"/>
      <c r="AK119" s="1098"/>
      <c r="AL119" s="1098"/>
      <c r="AM119" s="1098"/>
      <c r="AN119" s="1098"/>
      <c r="AO119" s="1098"/>
      <c r="AP119" s="1098"/>
      <c r="AQ119" s="1098"/>
      <c r="AR119" s="1098"/>
      <c r="AS119" s="1098"/>
      <c r="AT119" s="1098"/>
      <c r="AU119" s="1098">
        <v>3</v>
      </c>
      <c r="AV119" s="1098"/>
      <c r="AW119" s="1098"/>
      <c r="AX119" s="1098"/>
      <c r="AY119" s="1098"/>
      <c r="AZ119" s="1098"/>
      <c r="BA119" s="1098"/>
      <c r="BB119" s="1098"/>
      <c r="BC119" s="1098"/>
      <c r="BD119" s="1098"/>
      <c r="BE119" s="1185"/>
      <c r="BF119" s="1185"/>
      <c r="BG119" s="1185"/>
      <c r="BH119" s="1186"/>
      <c r="BI119" s="1123"/>
      <c r="BJ119" s="1102"/>
      <c r="BK119" s="1102"/>
      <c r="BL119" s="1102"/>
      <c r="BM119" s="1102"/>
      <c r="BN119" s="1102"/>
      <c r="BO119" s="1102"/>
      <c r="BP119" s="1102"/>
      <c r="BQ119" s="1102"/>
      <c r="BR119" s="1102"/>
      <c r="BS119" s="1102"/>
      <c r="BT119" s="1102"/>
      <c r="BU119" s="1102"/>
      <c r="BV119" s="1170"/>
      <c r="BW119" s="1170"/>
      <c r="BX119" s="1170"/>
      <c r="BY119" s="1170"/>
      <c r="BZ119" s="1170"/>
      <c r="CA119" s="1170"/>
      <c r="CB119" s="1170"/>
      <c r="CC119" s="1170"/>
      <c r="CD119" s="1170"/>
      <c r="CE119" s="1170"/>
      <c r="CF119" s="1170"/>
      <c r="CG119" s="1170"/>
      <c r="CH119" s="1170"/>
      <c r="CI119" s="1102"/>
      <c r="CJ119" s="1102"/>
      <c r="CK119" s="1102"/>
      <c r="CL119" s="1102"/>
      <c r="CM119" s="1102"/>
      <c r="CN119" s="1171"/>
      <c r="CO119" s="1172"/>
      <c r="CP119" s="151"/>
      <c r="CQ119" s="151"/>
      <c r="CR119" s="151"/>
      <c r="CS119" s="151"/>
      <c r="CT119" s="1173"/>
      <c r="CU119" s="1174"/>
      <c r="CV119" s="1170"/>
      <c r="CW119" s="1175"/>
      <c r="CX119" s="57"/>
      <c r="CY119" s="57"/>
      <c r="CZ119" s="57"/>
      <c r="DA119" s="57"/>
      <c r="DB119" s="57"/>
      <c r="DC119" s="57"/>
      <c r="DD119" s="57"/>
      <c r="DE119" s="1084"/>
      <c r="DF119" s="1084"/>
      <c r="DG119" s="1084"/>
      <c r="DH119" s="1084"/>
      <c r="DI119" s="1084"/>
      <c r="DJ119" s="1084"/>
      <c r="DK119" s="1111"/>
      <c r="DL119" s="1111"/>
      <c r="DM119" s="1111"/>
      <c r="DN119" s="57"/>
      <c r="DO119" s="57"/>
    </row>
    <row r="120" ht="41.1" customHeight="1" spans="1:119">
      <c r="A120" s="1112">
        <v>43731</v>
      </c>
      <c r="B120" s="57" t="s">
        <v>330</v>
      </c>
      <c r="C120" s="1132">
        <v>4500024755</v>
      </c>
      <c r="D120" s="1184" t="s">
        <v>331</v>
      </c>
      <c r="E120" s="1189" t="s">
        <v>275</v>
      </c>
      <c r="F120" s="140">
        <v>9201</v>
      </c>
      <c r="G120" s="109" t="s">
        <v>130</v>
      </c>
      <c r="H120" s="243">
        <v>12</v>
      </c>
      <c r="I120" s="57"/>
      <c r="J120" s="57"/>
      <c r="K120" s="57"/>
      <c r="L120" s="146"/>
      <c r="M120" s="1116"/>
      <c r="N120" s="1177"/>
      <c r="O120" s="1177"/>
      <c r="P120" s="1178"/>
      <c r="Q120" s="1177"/>
      <c r="R120" s="1177"/>
      <c r="S120" s="1179"/>
      <c r="T120" s="1177"/>
      <c r="U120" s="1180"/>
      <c r="V120" s="1125">
        <v>12</v>
      </c>
      <c r="W120" s="1126"/>
      <c r="X120" s="1127"/>
      <c r="Y120" s="1121"/>
      <c r="Z120" s="1128">
        <v>12</v>
      </c>
      <c r="AA120" s="1129"/>
      <c r="AB120" s="1129"/>
      <c r="AC120" s="1130"/>
      <c r="AD120" s="1131"/>
      <c r="AE120" s="1098"/>
      <c r="AF120" s="1098"/>
      <c r="AG120" s="1098"/>
      <c r="AH120" s="1098"/>
      <c r="AI120" s="1098"/>
      <c r="AJ120" s="1098"/>
      <c r="AK120" s="1098"/>
      <c r="AL120" s="1098"/>
      <c r="AM120" s="1098"/>
      <c r="AN120" s="1098"/>
      <c r="AO120" s="1098"/>
      <c r="AP120" s="1098"/>
      <c r="AQ120" s="1098"/>
      <c r="AR120" s="1098"/>
      <c r="AS120" s="1098"/>
      <c r="AT120" s="1098"/>
      <c r="AU120" s="1098"/>
      <c r="AV120" s="1098"/>
      <c r="AW120" s="1098"/>
      <c r="AX120" s="1098"/>
      <c r="AY120" s="1098"/>
      <c r="AZ120" s="1098"/>
      <c r="BA120" s="1098"/>
      <c r="BB120" s="1098"/>
      <c r="BC120" s="1098"/>
      <c r="BD120" s="1098"/>
      <c r="BE120" s="1185"/>
      <c r="BF120" s="1185"/>
      <c r="BG120" s="1185"/>
      <c r="BH120" s="1186"/>
      <c r="BI120" s="1123"/>
      <c r="BJ120" s="1123">
        <v>1</v>
      </c>
      <c r="BK120" s="1123">
        <v>1</v>
      </c>
      <c r="BL120" s="1123">
        <v>1</v>
      </c>
      <c r="BM120" s="1123">
        <v>1</v>
      </c>
      <c r="BN120" s="1123">
        <v>1</v>
      </c>
      <c r="BO120" s="1123">
        <v>1</v>
      </c>
      <c r="BP120" s="1123">
        <v>1</v>
      </c>
      <c r="BQ120" s="1123">
        <v>1</v>
      </c>
      <c r="BR120" s="1123">
        <v>1</v>
      </c>
      <c r="BS120" s="1123">
        <v>1</v>
      </c>
      <c r="BT120" s="1123">
        <v>1</v>
      </c>
      <c r="BU120" s="1123">
        <v>1</v>
      </c>
      <c r="BV120" s="1170"/>
      <c r="BW120" s="1170"/>
      <c r="BX120" s="1170"/>
      <c r="BY120" s="1170"/>
      <c r="BZ120" s="1170"/>
      <c r="CA120" s="1170"/>
      <c r="CB120" s="1170"/>
      <c r="CC120" s="1170"/>
      <c r="CD120" s="1170"/>
      <c r="CE120" s="1170"/>
      <c r="CF120" s="1170"/>
      <c r="CG120" s="1170"/>
      <c r="CH120" s="1170"/>
      <c r="CI120" s="1102"/>
      <c r="CJ120" s="1102"/>
      <c r="CK120" s="1102"/>
      <c r="CL120" s="1102"/>
      <c r="CM120" s="1102"/>
      <c r="CN120" s="1171"/>
      <c r="CO120" s="1172"/>
      <c r="CP120" s="151"/>
      <c r="CQ120" s="151"/>
      <c r="CR120" s="151"/>
      <c r="CS120" s="151"/>
      <c r="CT120" s="1173"/>
      <c r="CU120" s="1174"/>
      <c r="CV120" s="1170"/>
      <c r="CW120" s="1175"/>
      <c r="CX120" s="57"/>
      <c r="CY120" s="57"/>
      <c r="CZ120" s="57"/>
      <c r="DA120" s="57"/>
      <c r="DB120" s="57"/>
      <c r="DC120" s="57"/>
      <c r="DD120" s="57"/>
      <c r="DE120" s="1084"/>
      <c r="DF120" s="1084"/>
      <c r="DG120" s="1084"/>
      <c r="DH120" s="1084"/>
      <c r="DI120" s="1084"/>
      <c r="DJ120" s="1084"/>
      <c r="DK120" s="1111"/>
      <c r="DL120" s="1111"/>
      <c r="DM120" s="1111"/>
      <c r="DN120" s="57"/>
      <c r="DO120" s="57"/>
    </row>
    <row r="121" ht="41.1" customHeight="1" spans="1:119">
      <c r="A121" s="1112">
        <v>43732</v>
      </c>
      <c r="B121" s="57" t="s">
        <v>266</v>
      </c>
      <c r="C121" s="1132">
        <v>4500022166</v>
      </c>
      <c r="D121" s="1184" t="s">
        <v>332</v>
      </c>
      <c r="E121" s="1189" t="s">
        <v>283</v>
      </c>
      <c r="F121" s="140" t="s">
        <v>256</v>
      </c>
      <c r="G121" s="1190" t="s">
        <v>305</v>
      </c>
      <c r="H121" s="243">
        <v>4</v>
      </c>
      <c r="I121" s="57"/>
      <c r="J121" s="57"/>
      <c r="K121" s="57"/>
      <c r="L121" s="146"/>
      <c r="M121" s="1116"/>
      <c r="N121" s="1177"/>
      <c r="O121" s="1177"/>
      <c r="P121" s="1178"/>
      <c r="Q121" s="1177"/>
      <c r="R121" s="1177"/>
      <c r="S121" s="1179"/>
      <c r="T121" s="1177"/>
      <c r="U121" s="1180"/>
      <c r="V121" s="1125"/>
      <c r="W121" s="1126"/>
      <c r="X121" s="1127"/>
      <c r="Y121" s="1121"/>
      <c r="Z121" s="1128"/>
      <c r="AA121" s="1129"/>
      <c r="AB121" s="1129"/>
      <c r="AC121" s="1130"/>
      <c r="AD121" s="1131"/>
      <c r="AE121" s="1098"/>
      <c r="AF121" s="1098"/>
      <c r="AG121" s="1098"/>
      <c r="AH121" s="1098"/>
      <c r="AI121" s="1098"/>
      <c r="AJ121" s="1098"/>
      <c r="AK121" s="1098"/>
      <c r="AL121" s="1098"/>
      <c r="AM121" s="1098"/>
      <c r="AN121" s="1098"/>
      <c r="AO121" s="1098"/>
      <c r="AP121" s="1098"/>
      <c r="AQ121" s="1098"/>
      <c r="AR121" s="1098"/>
      <c r="AS121" s="1098"/>
      <c r="AT121" s="1098"/>
      <c r="AU121" s="1098"/>
      <c r="AV121" s="1098"/>
      <c r="AW121" s="1098"/>
      <c r="AX121" s="1098"/>
      <c r="AY121" s="1098"/>
      <c r="AZ121" s="1098"/>
      <c r="BA121" s="1098"/>
      <c r="BB121" s="1098"/>
      <c r="BC121" s="1098"/>
      <c r="BD121" s="1098"/>
      <c r="BE121" s="1185">
        <v>4</v>
      </c>
      <c r="BF121" s="1185">
        <v>4</v>
      </c>
      <c r="BG121" s="1185"/>
      <c r="BH121" s="1186"/>
      <c r="BI121" s="1123"/>
      <c r="BJ121" s="1102"/>
      <c r="BK121" s="1102"/>
      <c r="BL121" s="1102"/>
      <c r="BM121" s="1102"/>
      <c r="BN121" s="1102"/>
      <c r="BO121" s="1102"/>
      <c r="BP121" s="1102"/>
      <c r="BQ121" s="1102"/>
      <c r="BR121" s="1102"/>
      <c r="BS121" s="1102"/>
      <c r="BT121" s="1102"/>
      <c r="BU121" s="1102"/>
      <c r="BV121" s="1170"/>
      <c r="BW121" s="1170"/>
      <c r="BX121" s="1170"/>
      <c r="BY121" s="1170"/>
      <c r="BZ121" s="1170"/>
      <c r="CA121" s="1170"/>
      <c r="CB121" s="1170"/>
      <c r="CC121" s="1170"/>
      <c r="CD121" s="1170"/>
      <c r="CE121" s="1170"/>
      <c r="CF121" s="1170"/>
      <c r="CG121" s="1170"/>
      <c r="CH121" s="1170"/>
      <c r="CI121" s="1102"/>
      <c r="CJ121" s="1102"/>
      <c r="CK121" s="1102"/>
      <c r="CL121" s="1102"/>
      <c r="CM121" s="1102"/>
      <c r="CN121" s="1171"/>
      <c r="CO121" s="1172"/>
      <c r="CP121" s="151"/>
      <c r="CQ121" s="151"/>
      <c r="CR121" s="151"/>
      <c r="CS121" s="151"/>
      <c r="CT121" s="1173"/>
      <c r="CU121" s="1174">
        <v>1</v>
      </c>
      <c r="CV121" s="1170">
        <v>1</v>
      </c>
      <c r="CW121" s="1175">
        <v>2</v>
      </c>
      <c r="CX121" s="57"/>
      <c r="CY121" s="57"/>
      <c r="CZ121" s="57"/>
      <c r="DA121" s="57"/>
      <c r="DB121" s="57"/>
      <c r="DC121" s="57"/>
      <c r="DD121" s="57"/>
      <c r="DE121" s="1084"/>
      <c r="DF121" s="1084"/>
      <c r="DG121" s="1084"/>
      <c r="DH121" s="1084"/>
      <c r="DI121" s="1084"/>
      <c r="DJ121" s="1084"/>
      <c r="DK121" s="1111"/>
      <c r="DL121" s="1111"/>
      <c r="DM121" s="1111"/>
      <c r="DN121" s="57"/>
      <c r="DO121" s="57"/>
    </row>
    <row r="122" ht="41.1" customHeight="1" spans="1:119">
      <c r="A122" s="1112">
        <v>43747</v>
      </c>
      <c r="B122" s="57" t="s">
        <v>333</v>
      </c>
      <c r="C122" s="1132">
        <v>4500024278</v>
      </c>
      <c r="D122" s="1187" t="s">
        <v>334</v>
      </c>
      <c r="E122" s="1189" t="s">
        <v>280</v>
      </c>
      <c r="F122" s="140" t="s">
        <v>256</v>
      </c>
      <c r="G122" s="1190" t="s">
        <v>305</v>
      </c>
      <c r="H122" s="243">
        <v>6</v>
      </c>
      <c r="I122" s="57"/>
      <c r="J122" s="57"/>
      <c r="K122" s="57"/>
      <c r="L122" s="146"/>
      <c r="M122" s="1116"/>
      <c r="N122" s="1177"/>
      <c r="O122" s="1177"/>
      <c r="P122" s="1178"/>
      <c r="Q122" s="1177"/>
      <c r="R122" s="1177"/>
      <c r="S122" s="1179"/>
      <c r="T122" s="1177"/>
      <c r="U122" s="1180"/>
      <c r="V122" s="1125"/>
      <c r="W122" s="1126"/>
      <c r="X122" s="1127"/>
      <c r="Y122" s="1121"/>
      <c r="Z122" s="1128"/>
      <c r="AA122" s="1129"/>
      <c r="AB122" s="1129"/>
      <c r="AC122" s="1130"/>
      <c r="AD122" s="1131"/>
      <c r="AE122" s="1098"/>
      <c r="AF122" s="1098"/>
      <c r="AG122" s="1098"/>
      <c r="AH122" s="1098"/>
      <c r="AI122" s="1098"/>
      <c r="AJ122" s="1098"/>
      <c r="AK122" s="1098"/>
      <c r="AL122" s="1098"/>
      <c r="AM122" s="1098"/>
      <c r="AN122" s="1098"/>
      <c r="AO122" s="1098"/>
      <c r="AP122" s="1098"/>
      <c r="AQ122" s="1098"/>
      <c r="AR122" s="1098"/>
      <c r="AS122" s="1098"/>
      <c r="AT122" s="1098"/>
      <c r="AU122" s="1098"/>
      <c r="AV122" s="1098"/>
      <c r="AW122" s="1098"/>
      <c r="AX122" s="1098"/>
      <c r="AY122" s="1098"/>
      <c r="AZ122" s="1098"/>
      <c r="BA122" s="1098"/>
      <c r="BB122" s="1098"/>
      <c r="BC122" s="1098"/>
      <c r="BD122" s="1098"/>
      <c r="BE122" s="1185">
        <v>6</v>
      </c>
      <c r="BF122" s="1185"/>
      <c r="BG122" s="1185"/>
      <c r="BH122" s="1186"/>
      <c r="BI122" s="1123"/>
      <c r="BJ122" s="1102"/>
      <c r="BK122" s="1102"/>
      <c r="BL122" s="1102"/>
      <c r="BM122" s="1102"/>
      <c r="BN122" s="1102"/>
      <c r="BO122" s="1102"/>
      <c r="BP122" s="1102"/>
      <c r="BQ122" s="1102"/>
      <c r="BR122" s="1102"/>
      <c r="BS122" s="1102"/>
      <c r="BT122" s="1102"/>
      <c r="BU122" s="1102"/>
      <c r="BV122" s="1170"/>
      <c r="BW122" s="1170"/>
      <c r="BX122" s="1170"/>
      <c r="BY122" s="1170"/>
      <c r="BZ122" s="1170"/>
      <c r="CA122" s="1170"/>
      <c r="CB122" s="1170"/>
      <c r="CC122" s="1170"/>
      <c r="CD122" s="1170"/>
      <c r="CE122" s="1170"/>
      <c r="CF122" s="1170"/>
      <c r="CG122" s="1170"/>
      <c r="CH122" s="1170"/>
      <c r="CI122" s="1102"/>
      <c r="CJ122" s="1102"/>
      <c r="CK122" s="1102"/>
      <c r="CL122" s="1102"/>
      <c r="CM122" s="1102"/>
      <c r="CN122" s="1171"/>
      <c r="CO122" s="1172"/>
      <c r="CP122" s="151"/>
      <c r="CQ122" s="151"/>
      <c r="CR122" s="151"/>
      <c r="CS122" s="151"/>
      <c r="CT122" s="1173"/>
      <c r="CU122" s="1174">
        <v>2</v>
      </c>
      <c r="CV122" s="1170">
        <v>2</v>
      </c>
      <c r="CW122" s="1175">
        <v>2</v>
      </c>
      <c r="CX122" s="57"/>
      <c r="CY122" s="57"/>
      <c r="CZ122" s="57"/>
      <c r="DA122" s="57"/>
      <c r="DB122" s="57"/>
      <c r="DC122" s="57"/>
      <c r="DD122" s="57"/>
      <c r="DE122" s="1084"/>
      <c r="DF122" s="1084"/>
      <c r="DG122" s="1084"/>
      <c r="DH122" s="1084"/>
      <c r="DI122" s="1084"/>
      <c r="DJ122" s="1084"/>
      <c r="DK122" s="1111"/>
      <c r="DL122" s="1111"/>
      <c r="DM122" s="1111"/>
      <c r="DN122" s="57"/>
      <c r="DO122" s="57"/>
    </row>
    <row r="123" ht="41.1" customHeight="1" spans="1:119">
      <c r="A123" s="1112">
        <v>43752</v>
      </c>
      <c r="B123" s="57" t="s">
        <v>321</v>
      </c>
      <c r="C123" s="1132" t="s">
        <v>335</v>
      </c>
      <c r="D123" s="1187"/>
      <c r="E123" s="1189" t="s">
        <v>280</v>
      </c>
      <c r="F123" s="140">
        <v>9202</v>
      </c>
      <c r="G123" s="1190" t="s">
        <v>222</v>
      </c>
      <c r="H123" s="243">
        <v>12</v>
      </c>
      <c r="I123" s="57"/>
      <c r="J123" s="57"/>
      <c r="K123" s="57"/>
      <c r="L123" s="146"/>
      <c r="M123" s="1116"/>
      <c r="N123" s="1177"/>
      <c r="O123" s="1177"/>
      <c r="P123" s="1178"/>
      <c r="Q123" s="1177"/>
      <c r="R123" s="1177"/>
      <c r="S123" s="1179"/>
      <c r="T123" s="1177"/>
      <c r="U123" s="1180"/>
      <c r="V123" s="1125"/>
      <c r="W123" s="1126"/>
      <c r="X123" s="1127"/>
      <c r="Y123" s="1121"/>
      <c r="Z123" s="1128"/>
      <c r="AA123" s="1129"/>
      <c r="AB123" s="1129"/>
      <c r="AC123" s="1130"/>
      <c r="AD123" s="1131"/>
      <c r="AE123" s="1098">
        <v>12</v>
      </c>
      <c r="AF123" s="1098"/>
      <c r="AG123" s="1098"/>
      <c r="AH123" s="1098">
        <v>12</v>
      </c>
      <c r="AI123" s="1098"/>
      <c r="AJ123" s="1098"/>
      <c r="AK123" s="1098"/>
      <c r="AL123" s="1098"/>
      <c r="AM123" s="1098"/>
      <c r="AN123" s="1098"/>
      <c r="AO123" s="1098"/>
      <c r="AP123" s="1098"/>
      <c r="AQ123" s="1098"/>
      <c r="AR123" s="1098"/>
      <c r="AS123" s="1098"/>
      <c r="AT123" s="1098"/>
      <c r="AU123" s="1098"/>
      <c r="AV123" s="1098"/>
      <c r="AW123" s="1098"/>
      <c r="AX123" s="1098"/>
      <c r="AY123" s="1098"/>
      <c r="AZ123" s="1098"/>
      <c r="BA123" s="1098"/>
      <c r="BB123" s="1098"/>
      <c r="BC123" s="1098"/>
      <c r="BD123" s="1098"/>
      <c r="BE123" s="1185"/>
      <c r="BF123" s="1185"/>
      <c r="BG123" s="1185"/>
      <c r="BH123" s="1186"/>
      <c r="BI123" s="1123"/>
      <c r="BJ123" s="1102"/>
      <c r="BK123" s="1102"/>
      <c r="BL123" s="1102"/>
      <c r="BM123" s="1102"/>
      <c r="BN123" s="1102"/>
      <c r="BO123" s="1102"/>
      <c r="BP123" s="1102"/>
      <c r="BQ123" s="1102"/>
      <c r="BR123" s="1102"/>
      <c r="BS123" s="1102"/>
      <c r="BT123" s="1102"/>
      <c r="BU123" s="1102"/>
      <c r="BV123" s="1170">
        <v>2</v>
      </c>
      <c r="BW123" s="1170"/>
      <c r="BX123" s="1170">
        <v>2</v>
      </c>
      <c r="BY123" s="1170"/>
      <c r="BZ123" s="1170"/>
      <c r="CA123" s="1170">
        <v>2</v>
      </c>
      <c r="CB123" s="1170"/>
      <c r="CC123" s="1170">
        <v>2</v>
      </c>
      <c r="CD123" s="1170"/>
      <c r="CE123" s="1170">
        <v>2</v>
      </c>
      <c r="CF123" s="1170"/>
      <c r="CG123" s="1170"/>
      <c r="CH123" s="1170">
        <v>2</v>
      </c>
      <c r="CI123" s="1102"/>
      <c r="CJ123" s="1102"/>
      <c r="CK123" s="1102"/>
      <c r="CL123" s="1102"/>
      <c r="CM123" s="1102"/>
      <c r="CN123" s="1171"/>
      <c r="CO123" s="1172"/>
      <c r="CP123" s="151"/>
      <c r="CQ123" s="151"/>
      <c r="CR123" s="151"/>
      <c r="CS123" s="151"/>
      <c r="CT123" s="1173"/>
      <c r="CU123" s="1174"/>
      <c r="CV123" s="1170"/>
      <c r="CW123" s="1175"/>
      <c r="CX123" s="57"/>
      <c r="CY123" s="57"/>
      <c r="CZ123" s="57"/>
      <c r="DA123" s="57"/>
      <c r="DB123" s="57"/>
      <c r="DC123" s="57"/>
      <c r="DD123" s="57"/>
      <c r="DE123" s="1084"/>
      <c r="DF123" s="1084"/>
      <c r="DG123" s="1084"/>
      <c r="DH123" s="1084"/>
      <c r="DI123" s="1084"/>
      <c r="DJ123" s="1084"/>
      <c r="DK123" s="1111"/>
      <c r="DL123" s="1111"/>
      <c r="DM123" s="1111"/>
      <c r="DN123" s="57"/>
      <c r="DO123" s="57"/>
    </row>
    <row r="124" ht="41.1" customHeight="1" spans="1:119">
      <c r="A124" s="1112">
        <v>43780</v>
      </c>
      <c r="B124" s="57" t="s">
        <v>336</v>
      </c>
      <c r="C124" s="1132" t="s">
        <v>335</v>
      </c>
      <c r="D124" s="1187"/>
      <c r="E124" s="1189" t="s">
        <v>275</v>
      </c>
      <c r="F124" s="140">
        <v>9202</v>
      </c>
      <c r="G124" s="1190" t="s">
        <v>222</v>
      </c>
      <c r="H124" s="243">
        <v>26</v>
      </c>
      <c r="I124" s="57"/>
      <c r="J124" s="57"/>
      <c r="K124" s="57"/>
      <c r="L124" s="146"/>
      <c r="M124" s="1116"/>
      <c r="N124" s="1177"/>
      <c r="O124" s="1177"/>
      <c r="P124" s="1178"/>
      <c r="Q124" s="1177"/>
      <c r="R124" s="1177"/>
      <c r="S124" s="1179"/>
      <c r="T124" s="1177"/>
      <c r="U124" s="1180"/>
      <c r="V124" s="1125"/>
      <c r="W124" s="1126"/>
      <c r="X124" s="1127"/>
      <c r="Y124" s="1121"/>
      <c r="Z124" s="1128"/>
      <c r="AA124" s="1129"/>
      <c r="AB124" s="1129"/>
      <c r="AC124" s="1130"/>
      <c r="AD124" s="1131"/>
      <c r="AE124" s="1098">
        <v>26</v>
      </c>
      <c r="AF124" s="1098"/>
      <c r="AG124" s="1098"/>
      <c r="AH124" s="1098">
        <v>26</v>
      </c>
      <c r="AI124" s="1098"/>
      <c r="AJ124" s="1098"/>
      <c r="AK124" s="1098"/>
      <c r="AL124" s="1098"/>
      <c r="AM124" s="1098"/>
      <c r="AN124" s="1098"/>
      <c r="AO124" s="1098"/>
      <c r="AP124" s="1098"/>
      <c r="AQ124" s="1098"/>
      <c r="AR124" s="1098"/>
      <c r="AS124" s="1098"/>
      <c r="AT124" s="1098"/>
      <c r="AU124" s="1098"/>
      <c r="AV124" s="1098"/>
      <c r="AW124" s="1098"/>
      <c r="AX124" s="1098"/>
      <c r="AY124" s="1098"/>
      <c r="AZ124" s="1098"/>
      <c r="BA124" s="1098"/>
      <c r="BB124" s="1098"/>
      <c r="BC124" s="1098"/>
      <c r="BD124" s="1098"/>
      <c r="BE124" s="1185"/>
      <c r="BF124" s="1185"/>
      <c r="BG124" s="1185"/>
      <c r="BH124" s="1186"/>
      <c r="BI124" s="1123"/>
      <c r="BJ124" s="1102"/>
      <c r="BK124" s="1102"/>
      <c r="BL124" s="1102"/>
      <c r="BM124" s="1102"/>
      <c r="BN124" s="1102"/>
      <c r="BO124" s="1102"/>
      <c r="BP124" s="1102"/>
      <c r="BQ124" s="1102"/>
      <c r="BR124" s="1102"/>
      <c r="BS124" s="1102"/>
      <c r="BT124" s="1102"/>
      <c r="BU124" s="1102"/>
      <c r="BV124" s="1170">
        <v>2</v>
      </c>
      <c r="BW124" s="1170">
        <v>2</v>
      </c>
      <c r="BX124" s="1170">
        <v>2</v>
      </c>
      <c r="BY124" s="1170">
        <v>2</v>
      </c>
      <c r="BZ124" s="1170">
        <v>2</v>
      </c>
      <c r="CA124" s="1170">
        <v>2</v>
      </c>
      <c r="CB124" s="1170">
        <v>2</v>
      </c>
      <c r="CC124" s="1170">
        <v>2</v>
      </c>
      <c r="CD124" s="1170">
        <v>2</v>
      </c>
      <c r="CE124" s="1170">
        <v>2</v>
      </c>
      <c r="CF124" s="1170">
        <v>2</v>
      </c>
      <c r="CG124" s="1170">
        <v>2</v>
      </c>
      <c r="CH124" s="1170">
        <v>2</v>
      </c>
      <c r="CI124" s="1102"/>
      <c r="CJ124" s="1102"/>
      <c r="CK124" s="1102"/>
      <c r="CL124" s="1102"/>
      <c r="CM124" s="1102"/>
      <c r="CN124" s="1171"/>
      <c r="CO124" s="1172"/>
      <c r="CP124" s="151"/>
      <c r="CQ124" s="151"/>
      <c r="CR124" s="151"/>
      <c r="CS124" s="151"/>
      <c r="CT124" s="1173"/>
      <c r="CU124" s="1174"/>
      <c r="CV124" s="1170"/>
      <c r="CW124" s="1175"/>
      <c r="CX124" s="57"/>
      <c r="CY124" s="57"/>
      <c r="CZ124" s="57"/>
      <c r="DA124" s="57"/>
      <c r="DB124" s="57"/>
      <c r="DC124" s="57"/>
      <c r="DD124" s="57"/>
      <c r="DE124" s="1084"/>
      <c r="DF124" s="1084"/>
      <c r="DG124" s="1084"/>
      <c r="DH124" s="1084"/>
      <c r="DI124" s="1084"/>
      <c r="DJ124" s="1084"/>
      <c r="DK124" s="1111"/>
      <c r="DL124" s="1111"/>
      <c r="DM124" s="1111"/>
      <c r="DN124" s="57"/>
      <c r="DO124" s="57"/>
    </row>
    <row r="125" ht="41.1" customHeight="1" spans="1:119">
      <c r="A125" s="1112">
        <v>43782</v>
      </c>
      <c r="B125" s="57" t="s">
        <v>337</v>
      </c>
      <c r="C125" s="1132">
        <v>4500024746</v>
      </c>
      <c r="D125" s="1184" t="s">
        <v>314</v>
      </c>
      <c r="E125" s="1189" t="s">
        <v>280</v>
      </c>
      <c r="F125" s="140">
        <v>9202</v>
      </c>
      <c r="G125" s="1190" t="s">
        <v>222</v>
      </c>
      <c r="H125" s="243">
        <v>3</v>
      </c>
      <c r="I125" s="57"/>
      <c r="J125" s="57"/>
      <c r="K125" s="57"/>
      <c r="L125" s="146"/>
      <c r="M125" s="1116"/>
      <c r="N125" s="1177"/>
      <c r="O125" s="1177"/>
      <c r="P125" s="1178"/>
      <c r="Q125" s="1177"/>
      <c r="R125" s="1177"/>
      <c r="S125" s="1179"/>
      <c r="T125" s="1177"/>
      <c r="U125" s="1180"/>
      <c r="V125" s="1125"/>
      <c r="W125" s="1126"/>
      <c r="X125" s="1127"/>
      <c r="Y125" s="1121"/>
      <c r="Z125" s="1128"/>
      <c r="AA125" s="1129"/>
      <c r="AB125" s="1129"/>
      <c r="AC125" s="1130"/>
      <c r="AD125" s="1131"/>
      <c r="AE125" s="1098">
        <v>3</v>
      </c>
      <c r="AF125" s="1098"/>
      <c r="AG125" s="1098"/>
      <c r="AH125" s="1098">
        <v>3</v>
      </c>
      <c r="AI125" s="1098"/>
      <c r="AJ125" s="1098"/>
      <c r="AK125" s="1098"/>
      <c r="AL125" s="1098"/>
      <c r="AM125" s="1098"/>
      <c r="AN125" s="1098"/>
      <c r="AO125" s="1098"/>
      <c r="AP125" s="1098"/>
      <c r="AQ125" s="1098"/>
      <c r="AR125" s="1098"/>
      <c r="AS125" s="1098"/>
      <c r="AT125" s="1098"/>
      <c r="AU125" s="1098"/>
      <c r="AV125" s="1098"/>
      <c r="AW125" s="1098"/>
      <c r="AX125" s="1098"/>
      <c r="AY125" s="1098"/>
      <c r="AZ125" s="1098"/>
      <c r="BA125" s="1098"/>
      <c r="BB125" s="1098"/>
      <c r="BC125" s="1098"/>
      <c r="BD125" s="1098"/>
      <c r="BE125" s="1185"/>
      <c r="BF125" s="1185"/>
      <c r="BG125" s="1185"/>
      <c r="BH125" s="1186"/>
      <c r="BI125" s="1123"/>
      <c r="BJ125" s="1102"/>
      <c r="BK125" s="1102"/>
      <c r="BL125" s="1102"/>
      <c r="BM125" s="1102"/>
      <c r="BN125" s="1102"/>
      <c r="BO125" s="1102"/>
      <c r="BP125" s="1102"/>
      <c r="BQ125" s="1102"/>
      <c r="BR125" s="1102"/>
      <c r="BS125" s="1102"/>
      <c r="BT125" s="1102"/>
      <c r="BU125" s="1102"/>
      <c r="BV125" s="1170"/>
      <c r="BW125" s="1170"/>
      <c r="BX125" s="1170">
        <v>1</v>
      </c>
      <c r="BY125" s="1170"/>
      <c r="BZ125" s="1170"/>
      <c r="CA125" s="1170"/>
      <c r="CB125" s="1170"/>
      <c r="CC125" s="1170"/>
      <c r="CD125" s="1170"/>
      <c r="CE125" s="1170">
        <v>1</v>
      </c>
      <c r="CF125" s="1170"/>
      <c r="CG125" s="1170"/>
      <c r="CH125" s="1170">
        <v>1</v>
      </c>
      <c r="CI125" s="1102"/>
      <c r="CJ125" s="1102"/>
      <c r="CK125" s="1102"/>
      <c r="CL125" s="1102"/>
      <c r="CM125" s="1102"/>
      <c r="CN125" s="1171"/>
      <c r="CO125" s="1172"/>
      <c r="CP125" s="151"/>
      <c r="CQ125" s="151"/>
      <c r="CR125" s="151"/>
      <c r="CS125" s="151"/>
      <c r="CT125" s="1173"/>
      <c r="CU125" s="1174"/>
      <c r="CV125" s="1170"/>
      <c r="CW125" s="1175"/>
      <c r="CX125" s="57"/>
      <c r="CY125" s="57"/>
      <c r="CZ125" s="57"/>
      <c r="DA125" s="57"/>
      <c r="DB125" s="57"/>
      <c r="DC125" s="57"/>
      <c r="DD125" s="57"/>
      <c r="DE125" s="1084"/>
      <c r="DF125" s="1084"/>
      <c r="DG125" s="1084"/>
      <c r="DH125" s="1084"/>
      <c r="DI125" s="1084"/>
      <c r="DJ125" s="1084"/>
      <c r="DK125" s="1111"/>
      <c r="DL125" s="1111"/>
      <c r="DM125" s="1111"/>
      <c r="DN125" s="57"/>
      <c r="DO125" s="57"/>
    </row>
    <row r="126" ht="41.1" customHeight="1" spans="1:119">
      <c r="A126" s="1112">
        <v>43788</v>
      </c>
      <c r="B126" s="57" t="s">
        <v>273</v>
      </c>
      <c r="C126" s="1132">
        <v>4500025754</v>
      </c>
      <c r="D126" s="1184" t="s">
        <v>164</v>
      </c>
      <c r="E126" s="1189" t="s">
        <v>283</v>
      </c>
      <c r="F126" s="140">
        <v>9209</v>
      </c>
      <c r="G126" s="1190" t="s">
        <v>305</v>
      </c>
      <c r="H126" s="243">
        <v>9</v>
      </c>
      <c r="I126" s="57"/>
      <c r="J126" s="57"/>
      <c r="K126" s="57"/>
      <c r="L126" s="146"/>
      <c r="M126" s="1116"/>
      <c r="N126" s="1177"/>
      <c r="O126" s="1177"/>
      <c r="P126" s="1178"/>
      <c r="Q126" s="1177"/>
      <c r="R126" s="1177"/>
      <c r="S126" s="1179"/>
      <c r="T126" s="1177"/>
      <c r="U126" s="1180"/>
      <c r="V126" s="1125"/>
      <c r="W126" s="1126"/>
      <c r="X126" s="1127"/>
      <c r="Y126" s="1121"/>
      <c r="Z126" s="1128"/>
      <c r="AA126" s="1129"/>
      <c r="AB126" s="1129"/>
      <c r="AC126" s="1130"/>
      <c r="AD126" s="1131"/>
      <c r="AE126" s="1098"/>
      <c r="AF126" s="1098"/>
      <c r="AG126" s="1098"/>
      <c r="AH126" s="1098"/>
      <c r="AI126" s="1098"/>
      <c r="AJ126" s="1098"/>
      <c r="AK126" s="1098"/>
      <c r="AL126" s="1098"/>
      <c r="AM126" s="1098"/>
      <c r="AN126" s="1098"/>
      <c r="AO126" s="1098"/>
      <c r="AP126" s="1098"/>
      <c r="AQ126" s="1098"/>
      <c r="AR126" s="1098"/>
      <c r="AS126" s="1098"/>
      <c r="AT126" s="1098"/>
      <c r="AU126" s="1098"/>
      <c r="AV126" s="1098"/>
      <c r="AW126" s="1098"/>
      <c r="AX126" s="1098"/>
      <c r="AY126" s="1098"/>
      <c r="AZ126" s="1098"/>
      <c r="BA126" s="1098"/>
      <c r="BB126" s="1098"/>
      <c r="BC126" s="1098"/>
      <c r="BD126" s="1098"/>
      <c r="BE126" s="1185"/>
      <c r="BF126" s="1185"/>
      <c r="BG126" s="1185">
        <v>9</v>
      </c>
      <c r="BH126" s="1186">
        <v>9</v>
      </c>
      <c r="BI126" s="1123"/>
      <c r="BJ126" s="1102"/>
      <c r="BK126" s="1102"/>
      <c r="BL126" s="1102"/>
      <c r="BM126" s="1102"/>
      <c r="BN126" s="1102"/>
      <c r="BO126" s="1102"/>
      <c r="BP126" s="1102"/>
      <c r="BQ126" s="1102"/>
      <c r="BR126" s="1102"/>
      <c r="BS126" s="1102"/>
      <c r="BT126" s="1102"/>
      <c r="BU126" s="1102"/>
      <c r="BV126" s="1170"/>
      <c r="BW126" s="1170"/>
      <c r="BX126" s="1170"/>
      <c r="BY126" s="1170"/>
      <c r="BZ126" s="1170"/>
      <c r="CA126" s="1170"/>
      <c r="CB126" s="1170"/>
      <c r="CC126" s="1170"/>
      <c r="CD126" s="1170"/>
      <c r="CE126" s="1170"/>
      <c r="CF126" s="1170"/>
      <c r="CG126" s="1170"/>
      <c r="CH126" s="1170"/>
      <c r="CI126" s="1102"/>
      <c r="CJ126" s="1102"/>
      <c r="CK126" s="1102"/>
      <c r="CL126" s="1102"/>
      <c r="CM126" s="1102"/>
      <c r="CN126" s="1171"/>
      <c r="CO126" s="1172"/>
      <c r="CP126" s="151"/>
      <c r="CQ126" s="151"/>
      <c r="CR126" s="151"/>
      <c r="CS126" s="151"/>
      <c r="CT126" s="1173"/>
      <c r="CU126" s="1174">
        <v>3</v>
      </c>
      <c r="CV126" s="1170">
        <v>3</v>
      </c>
      <c r="CW126" s="1175">
        <v>3</v>
      </c>
      <c r="CX126" s="57"/>
      <c r="CY126" s="57"/>
      <c r="CZ126" s="57"/>
      <c r="DA126" s="57"/>
      <c r="DB126" s="57"/>
      <c r="DC126" s="57"/>
      <c r="DD126" s="57"/>
      <c r="DE126" s="1084"/>
      <c r="DF126" s="1084"/>
      <c r="DG126" s="1084"/>
      <c r="DH126" s="1084"/>
      <c r="DI126" s="1084"/>
      <c r="DJ126" s="1084"/>
      <c r="DK126" s="1111"/>
      <c r="DL126" s="1111"/>
      <c r="DM126" s="1111"/>
      <c r="DN126" s="57"/>
      <c r="DO126" s="57"/>
    </row>
    <row r="127" ht="41.1" customHeight="1" spans="1:119">
      <c r="A127" s="1112">
        <v>43789</v>
      </c>
      <c r="B127" s="57" t="s">
        <v>303</v>
      </c>
      <c r="C127" s="1132">
        <v>4500026403</v>
      </c>
      <c r="D127" s="1184" t="s">
        <v>338</v>
      </c>
      <c r="E127" s="1189" t="s">
        <v>283</v>
      </c>
      <c r="F127" s="140">
        <v>9202</v>
      </c>
      <c r="G127" s="1190" t="s">
        <v>222</v>
      </c>
      <c r="H127" s="243">
        <v>1</v>
      </c>
      <c r="I127" s="57"/>
      <c r="J127" s="57"/>
      <c r="K127" s="57"/>
      <c r="L127" s="146"/>
      <c r="M127" s="1116"/>
      <c r="N127" s="1177"/>
      <c r="O127" s="1177"/>
      <c r="P127" s="1178"/>
      <c r="Q127" s="1177"/>
      <c r="R127" s="1177"/>
      <c r="S127" s="1179"/>
      <c r="T127" s="1177"/>
      <c r="U127" s="1180"/>
      <c r="V127" s="1125"/>
      <c r="W127" s="1126"/>
      <c r="X127" s="1127"/>
      <c r="Y127" s="1121"/>
      <c r="Z127" s="1128"/>
      <c r="AA127" s="1129"/>
      <c r="AB127" s="1129"/>
      <c r="AC127" s="1130"/>
      <c r="AD127" s="1131"/>
      <c r="AE127" s="1098"/>
      <c r="AF127" s="1098"/>
      <c r="AG127" s="1098">
        <v>1</v>
      </c>
      <c r="AH127" s="1098"/>
      <c r="AI127" s="1098"/>
      <c r="AJ127" s="1098"/>
      <c r="AK127" s="1098"/>
      <c r="AL127" s="1098">
        <v>1</v>
      </c>
      <c r="AM127" s="1098"/>
      <c r="AN127" s="1098"/>
      <c r="AO127" s="1098"/>
      <c r="AP127" s="1098"/>
      <c r="AQ127" s="1098"/>
      <c r="AR127" s="1098"/>
      <c r="AS127" s="1098"/>
      <c r="AT127" s="1098"/>
      <c r="AU127" s="1098"/>
      <c r="AV127" s="1098"/>
      <c r="AW127" s="1098"/>
      <c r="AX127" s="1098"/>
      <c r="AY127" s="1098"/>
      <c r="AZ127" s="1098"/>
      <c r="BA127" s="1098"/>
      <c r="BB127" s="1098"/>
      <c r="BC127" s="1098"/>
      <c r="BD127" s="1098"/>
      <c r="BE127" s="1185"/>
      <c r="BF127" s="1185"/>
      <c r="BG127" s="1185"/>
      <c r="BH127" s="1186"/>
      <c r="BI127" s="1123"/>
      <c r="BJ127" s="1102"/>
      <c r="BK127" s="1102"/>
      <c r="BL127" s="1102"/>
      <c r="BM127" s="1102"/>
      <c r="BN127" s="1102"/>
      <c r="BO127" s="1102"/>
      <c r="BP127" s="1102"/>
      <c r="BQ127" s="1102"/>
      <c r="BR127" s="1102"/>
      <c r="BS127" s="1102"/>
      <c r="BT127" s="1102"/>
      <c r="BU127" s="1102"/>
      <c r="BV127" s="1170"/>
      <c r="BW127" s="1170"/>
      <c r="BX127" s="1170"/>
      <c r="BY127" s="1170"/>
      <c r="BZ127" s="1170"/>
      <c r="CA127" s="1170"/>
      <c r="CB127" s="1170"/>
      <c r="CC127" s="1170"/>
      <c r="CD127" s="1170"/>
      <c r="CE127" s="1170">
        <v>1</v>
      </c>
      <c r="CF127" s="1170"/>
      <c r="CG127" s="1170"/>
      <c r="CH127" s="1170"/>
      <c r="CI127" s="1102"/>
      <c r="CJ127" s="1102"/>
      <c r="CK127" s="1102"/>
      <c r="CL127" s="1102"/>
      <c r="CM127" s="1102"/>
      <c r="CN127" s="1171"/>
      <c r="CO127" s="1172"/>
      <c r="CP127" s="151"/>
      <c r="CQ127" s="151"/>
      <c r="CR127" s="151"/>
      <c r="CS127" s="151"/>
      <c r="CT127" s="1173"/>
      <c r="CU127" s="1174"/>
      <c r="CV127" s="1170"/>
      <c r="CW127" s="1175"/>
      <c r="CX127" s="57"/>
      <c r="CY127" s="57"/>
      <c r="CZ127" s="57"/>
      <c r="DA127" s="57"/>
      <c r="DB127" s="57"/>
      <c r="DC127" s="57"/>
      <c r="DD127" s="57"/>
      <c r="DE127" s="1084"/>
      <c r="DF127" s="1084"/>
      <c r="DG127" s="1084"/>
      <c r="DH127" s="1084"/>
      <c r="DI127" s="1084"/>
      <c r="DJ127" s="1084"/>
      <c r="DK127" s="1111"/>
      <c r="DL127" s="1111"/>
      <c r="DM127" s="1111"/>
      <c r="DN127" s="57"/>
      <c r="DO127" s="57"/>
    </row>
    <row r="128" ht="41.1" customHeight="1" spans="1:119">
      <c r="A128" s="1112">
        <v>43789</v>
      </c>
      <c r="B128" s="57" t="s">
        <v>303</v>
      </c>
      <c r="C128" s="1132">
        <v>4500026403</v>
      </c>
      <c r="D128" s="1184" t="s">
        <v>338</v>
      </c>
      <c r="E128" s="1189" t="s">
        <v>283</v>
      </c>
      <c r="F128" s="140">
        <v>9204</v>
      </c>
      <c r="G128" s="109" t="s">
        <v>240</v>
      </c>
      <c r="H128" s="243">
        <v>1</v>
      </c>
      <c r="I128" s="57"/>
      <c r="J128" s="57"/>
      <c r="K128" s="57"/>
      <c r="L128" s="146"/>
      <c r="M128" s="1116"/>
      <c r="N128" s="1177"/>
      <c r="O128" s="1177"/>
      <c r="P128" s="1178"/>
      <c r="Q128" s="1177"/>
      <c r="R128" s="1177"/>
      <c r="S128" s="1179"/>
      <c r="T128" s="1177"/>
      <c r="U128" s="1180"/>
      <c r="V128" s="1125"/>
      <c r="W128" s="1126"/>
      <c r="X128" s="1127"/>
      <c r="Y128" s="1121"/>
      <c r="Z128" s="1128"/>
      <c r="AA128" s="1129"/>
      <c r="AB128" s="1129"/>
      <c r="AC128" s="1130"/>
      <c r="AD128" s="1131"/>
      <c r="AE128" s="1098"/>
      <c r="AF128" s="1098"/>
      <c r="AG128" s="1098"/>
      <c r="AH128" s="1098"/>
      <c r="AI128" s="1098"/>
      <c r="AJ128" s="1098"/>
      <c r="AK128" s="1098"/>
      <c r="AL128" s="1098"/>
      <c r="AM128" s="1098"/>
      <c r="AN128" s="1098"/>
      <c r="AO128" s="1098"/>
      <c r="AP128" s="1098"/>
      <c r="AQ128" s="1098"/>
      <c r="AR128" s="1098">
        <v>1</v>
      </c>
      <c r="AS128" s="1098">
        <v>1</v>
      </c>
      <c r="AT128" s="1098"/>
      <c r="AU128" s="1098"/>
      <c r="AV128" s="1098"/>
      <c r="AW128" s="1098"/>
      <c r="AX128" s="1098"/>
      <c r="AY128" s="1098"/>
      <c r="AZ128" s="1098"/>
      <c r="BA128" s="1098"/>
      <c r="BB128" s="1098"/>
      <c r="BC128" s="1098"/>
      <c r="BD128" s="1098"/>
      <c r="BE128" s="1185"/>
      <c r="BF128" s="1185"/>
      <c r="BG128" s="1185"/>
      <c r="BH128" s="1186"/>
      <c r="BI128" s="1123"/>
      <c r="BJ128" s="1102"/>
      <c r="BK128" s="1102"/>
      <c r="BL128" s="1102"/>
      <c r="BM128" s="1102"/>
      <c r="BN128" s="1102"/>
      <c r="BO128" s="1102"/>
      <c r="BP128" s="1102"/>
      <c r="BQ128" s="1102"/>
      <c r="BR128" s="1102"/>
      <c r="BS128" s="1102"/>
      <c r="BT128" s="1102"/>
      <c r="BU128" s="1102"/>
      <c r="BV128" s="1170"/>
      <c r="BW128" s="1170"/>
      <c r="BX128" s="1170"/>
      <c r="BY128" s="1170"/>
      <c r="BZ128" s="1170"/>
      <c r="CA128" s="1170"/>
      <c r="CB128" s="1170"/>
      <c r="CC128" s="1170"/>
      <c r="CD128" s="1170"/>
      <c r="CE128" s="1170"/>
      <c r="CF128" s="1170"/>
      <c r="CG128" s="1170"/>
      <c r="CH128" s="1170"/>
      <c r="CI128" s="1102">
        <v>1</v>
      </c>
      <c r="CJ128" s="1102"/>
      <c r="CK128" s="1102"/>
      <c r="CL128" s="1102"/>
      <c r="CM128" s="1102"/>
      <c r="CN128" s="1171"/>
      <c r="CO128" s="1172"/>
      <c r="CP128" s="151"/>
      <c r="CQ128" s="151"/>
      <c r="CR128" s="151"/>
      <c r="CS128" s="151"/>
      <c r="CT128" s="1173"/>
      <c r="CU128" s="1174"/>
      <c r="CV128" s="1170"/>
      <c r="CW128" s="1175"/>
      <c r="CX128" s="57"/>
      <c r="CY128" s="57"/>
      <c r="CZ128" s="57"/>
      <c r="DA128" s="57"/>
      <c r="DB128" s="57"/>
      <c r="DC128" s="57"/>
      <c r="DD128" s="57"/>
      <c r="DE128" s="1084"/>
      <c r="DF128" s="1084"/>
      <c r="DG128" s="1084"/>
      <c r="DH128" s="1084"/>
      <c r="DI128" s="1084"/>
      <c r="DJ128" s="1084"/>
      <c r="DK128" s="1111"/>
      <c r="DL128" s="1111"/>
      <c r="DM128" s="1111"/>
      <c r="DN128" s="57"/>
      <c r="DO128" s="57"/>
    </row>
    <row r="129" ht="41.1" customHeight="1" spans="1:119">
      <c r="A129" s="1112">
        <v>43791</v>
      </c>
      <c r="B129" s="57" t="s">
        <v>339</v>
      </c>
      <c r="C129" s="1132">
        <v>4500026405</v>
      </c>
      <c r="D129" s="1184" t="s">
        <v>212</v>
      </c>
      <c r="E129" s="1189" t="s">
        <v>280</v>
      </c>
      <c r="F129" s="140">
        <v>9202</v>
      </c>
      <c r="G129" s="1190" t="s">
        <v>222</v>
      </c>
      <c r="H129" s="243">
        <v>11</v>
      </c>
      <c r="I129" s="57"/>
      <c r="J129" s="57"/>
      <c r="K129" s="57"/>
      <c r="L129" s="146"/>
      <c r="M129" s="1116"/>
      <c r="N129" s="1177"/>
      <c r="O129" s="1177"/>
      <c r="P129" s="1178"/>
      <c r="Q129" s="1177"/>
      <c r="R129" s="1177"/>
      <c r="S129" s="1179"/>
      <c r="T129" s="1177"/>
      <c r="U129" s="1180"/>
      <c r="V129" s="1125"/>
      <c r="W129" s="1126"/>
      <c r="X129" s="1127"/>
      <c r="Y129" s="1121"/>
      <c r="Z129" s="1128"/>
      <c r="AA129" s="1129"/>
      <c r="AB129" s="1129"/>
      <c r="AC129" s="1130"/>
      <c r="AD129" s="1131"/>
      <c r="AE129" s="1098">
        <v>11</v>
      </c>
      <c r="AF129" s="1098"/>
      <c r="AG129" s="1098"/>
      <c r="AH129" s="1098"/>
      <c r="AI129" s="1098">
        <v>11</v>
      </c>
      <c r="AJ129" s="1098"/>
      <c r="AK129" s="1098"/>
      <c r="AL129" s="1098"/>
      <c r="AM129" s="1098"/>
      <c r="AN129" s="1098"/>
      <c r="AO129" s="1098"/>
      <c r="AP129" s="1098"/>
      <c r="AQ129" s="1098"/>
      <c r="AR129" s="1098"/>
      <c r="AS129" s="1098"/>
      <c r="AT129" s="1098"/>
      <c r="AU129" s="1098"/>
      <c r="AV129" s="1098"/>
      <c r="AW129" s="1098"/>
      <c r="AX129" s="1098"/>
      <c r="AY129" s="1098"/>
      <c r="AZ129" s="1098"/>
      <c r="BA129" s="1098"/>
      <c r="BB129" s="1098"/>
      <c r="BC129" s="1098"/>
      <c r="BD129" s="1098"/>
      <c r="BE129" s="1185"/>
      <c r="BF129" s="1185"/>
      <c r="BG129" s="1185"/>
      <c r="BH129" s="1186"/>
      <c r="BI129" s="1123"/>
      <c r="BJ129" s="1102"/>
      <c r="BK129" s="1102"/>
      <c r="BL129" s="1102"/>
      <c r="BM129" s="1102"/>
      <c r="BN129" s="1102"/>
      <c r="BO129" s="1102"/>
      <c r="BP129" s="1102"/>
      <c r="BQ129" s="1102"/>
      <c r="BR129" s="1102"/>
      <c r="BS129" s="1102"/>
      <c r="BT129" s="1102"/>
      <c r="BU129" s="1102"/>
      <c r="BV129" s="1170">
        <v>1</v>
      </c>
      <c r="BW129" s="1170">
        <v>1</v>
      </c>
      <c r="BX129" s="1170">
        <v>1</v>
      </c>
      <c r="BY129" s="1170">
        <v>1</v>
      </c>
      <c r="BZ129" s="1170">
        <v>1</v>
      </c>
      <c r="CA129" s="1170">
        <v>1</v>
      </c>
      <c r="CB129" s="1170">
        <v>1</v>
      </c>
      <c r="CC129" s="1170"/>
      <c r="CD129" s="1170"/>
      <c r="CE129" s="1170">
        <v>1</v>
      </c>
      <c r="CF129" s="1170">
        <v>1</v>
      </c>
      <c r="CG129" s="1170">
        <v>1</v>
      </c>
      <c r="CH129" s="1170">
        <v>1</v>
      </c>
      <c r="CI129" s="1102"/>
      <c r="CJ129" s="1102"/>
      <c r="CK129" s="1102"/>
      <c r="CL129" s="1102"/>
      <c r="CM129" s="1102"/>
      <c r="CN129" s="1171"/>
      <c r="CO129" s="1172"/>
      <c r="CP129" s="151"/>
      <c r="CQ129" s="151"/>
      <c r="CR129" s="151"/>
      <c r="CS129" s="151"/>
      <c r="CT129" s="1173"/>
      <c r="CU129" s="1174"/>
      <c r="CV129" s="1170"/>
      <c r="CW129" s="1175"/>
      <c r="CX129" s="57"/>
      <c r="CY129" s="57"/>
      <c r="CZ129" s="57"/>
      <c r="DA129" s="57"/>
      <c r="DB129" s="57"/>
      <c r="DC129" s="57"/>
      <c r="DD129" s="57"/>
      <c r="DE129" s="1084"/>
      <c r="DF129" s="1084"/>
      <c r="DG129" s="1084"/>
      <c r="DH129" s="1084"/>
      <c r="DI129" s="1084"/>
      <c r="DJ129" s="1084"/>
      <c r="DK129" s="1111"/>
      <c r="DL129" s="1111"/>
      <c r="DM129" s="1111"/>
      <c r="DN129" s="57"/>
      <c r="DO129" s="57"/>
    </row>
    <row r="130" ht="41.1" customHeight="1" spans="1:119">
      <c r="A130" s="1112">
        <v>43796</v>
      </c>
      <c r="B130" s="57" t="s">
        <v>333</v>
      </c>
      <c r="C130" s="1132">
        <v>4500024884</v>
      </c>
      <c r="D130" s="1184" t="s">
        <v>340</v>
      </c>
      <c r="E130" s="1189" t="s">
        <v>322</v>
      </c>
      <c r="F130" s="140">
        <v>9204</v>
      </c>
      <c r="G130" s="109" t="s">
        <v>240</v>
      </c>
      <c r="H130" s="243">
        <v>1</v>
      </c>
      <c r="I130" s="57"/>
      <c r="J130" s="57"/>
      <c r="K130" s="57"/>
      <c r="L130" s="146"/>
      <c r="M130" s="1116"/>
      <c r="N130" s="1177"/>
      <c r="O130" s="1177"/>
      <c r="P130" s="1178"/>
      <c r="Q130" s="1177"/>
      <c r="R130" s="1177"/>
      <c r="S130" s="1179"/>
      <c r="T130" s="1177"/>
      <c r="U130" s="1180"/>
      <c r="V130" s="1125"/>
      <c r="W130" s="1126"/>
      <c r="X130" s="1127"/>
      <c r="Y130" s="1121"/>
      <c r="Z130" s="1128"/>
      <c r="AA130" s="1129"/>
      <c r="AB130" s="1129"/>
      <c r="AC130" s="1130"/>
      <c r="AD130" s="1131"/>
      <c r="AE130" s="1098"/>
      <c r="AF130" s="1098"/>
      <c r="AG130" s="1098"/>
      <c r="AH130" s="1098"/>
      <c r="AI130" s="1098"/>
      <c r="AJ130" s="1098"/>
      <c r="AK130" s="1098"/>
      <c r="AL130" s="1098"/>
      <c r="AM130" s="1098"/>
      <c r="AN130" s="1098"/>
      <c r="AO130" s="1098"/>
      <c r="AP130" s="1098">
        <v>1</v>
      </c>
      <c r="AQ130" s="1098"/>
      <c r="AR130" s="1098"/>
      <c r="AS130" s="1098"/>
      <c r="AT130" s="1098"/>
      <c r="AU130" s="1098"/>
      <c r="AV130" s="1098"/>
      <c r="AW130" s="1098"/>
      <c r="AX130" s="1098"/>
      <c r="AY130" s="1098"/>
      <c r="AZ130" s="1098"/>
      <c r="BA130" s="1098"/>
      <c r="BB130" s="1098"/>
      <c r="BC130" s="1098"/>
      <c r="BD130" s="1098"/>
      <c r="BE130" s="1185"/>
      <c r="BF130" s="1185"/>
      <c r="BG130" s="1185"/>
      <c r="BH130" s="1186"/>
      <c r="BI130" s="1123"/>
      <c r="BJ130" s="1102"/>
      <c r="BK130" s="1102"/>
      <c r="BL130" s="1102"/>
      <c r="BM130" s="1102"/>
      <c r="BN130" s="1102"/>
      <c r="BO130" s="1102"/>
      <c r="BP130" s="1102"/>
      <c r="BQ130" s="1102"/>
      <c r="BR130" s="1102"/>
      <c r="BS130" s="1102"/>
      <c r="BT130" s="1102"/>
      <c r="BU130" s="1102"/>
      <c r="BV130" s="1170"/>
      <c r="BW130" s="1170"/>
      <c r="BX130" s="1170"/>
      <c r="BY130" s="1170"/>
      <c r="BZ130" s="1170"/>
      <c r="CA130" s="1170"/>
      <c r="CB130" s="1170"/>
      <c r="CC130" s="1170"/>
      <c r="CD130" s="1170"/>
      <c r="CE130" s="1170"/>
      <c r="CF130" s="1170"/>
      <c r="CG130" s="1170"/>
      <c r="CH130" s="1170"/>
      <c r="CI130" s="1102"/>
      <c r="CJ130" s="1102"/>
      <c r="CK130" s="1102">
        <v>1</v>
      </c>
      <c r="CL130" s="1102"/>
      <c r="CM130" s="1102"/>
      <c r="CN130" s="1171"/>
      <c r="CO130" s="1172"/>
      <c r="CP130" s="151"/>
      <c r="CQ130" s="151"/>
      <c r="CR130" s="151"/>
      <c r="CS130" s="151"/>
      <c r="CT130" s="1173"/>
      <c r="CU130" s="1174"/>
      <c r="CV130" s="1170"/>
      <c r="CW130" s="1175"/>
      <c r="CX130" s="57"/>
      <c r="CY130" s="57"/>
      <c r="CZ130" s="57"/>
      <c r="DA130" s="57"/>
      <c r="DB130" s="57"/>
      <c r="DC130" s="57"/>
      <c r="DD130" s="57"/>
      <c r="DE130" s="1084"/>
      <c r="DF130" s="1084"/>
      <c r="DG130" s="1084"/>
      <c r="DH130" s="1084"/>
      <c r="DI130" s="1084"/>
      <c r="DJ130" s="1084"/>
      <c r="DK130" s="1111"/>
      <c r="DL130" s="1111"/>
      <c r="DM130" s="1111"/>
      <c r="DN130" s="57"/>
      <c r="DO130" s="57"/>
    </row>
    <row r="131" ht="41.1" customHeight="1" spans="1:119">
      <c r="A131" s="1112">
        <v>43796</v>
      </c>
      <c r="B131" s="57" t="s">
        <v>341</v>
      </c>
      <c r="C131" s="1132">
        <v>4500026271</v>
      </c>
      <c r="D131" s="1184" t="s">
        <v>342</v>
      </c>
      <c r="E131" s="1189" t="s">
        <v>275</v>
      </c>
      <c r="F131" s="140">
        <v>9202</v>
      </c>
      <c r="G131" s="1190" t="s">
        <v>222</v>
      </c>
      <c r="H131" s="243">
        <v>9</v>
      </c>
      <c r="I131" s="57"/>
      <c r="J131" s="57"/>
      <c r="K131" s="57"/>
      <c r="L131" s="146"/>
      <c r="M131" s="1116"/>
      <c r="N131" s="1177"/>
      <c r="O131" s="1177"/>
      <c r="P131" s="1178"/>
      <c r="Q131" s="1177"/>
      <c r="R131" s="1177"/>
      <c r="S131" s="1179"/>
      <c r="T131" s="1177"/>
      <c r="U131" s="1180"/>
      <c r="V131" s="1125"/>
      <c r="W131" s="1126"/>
      <c r="X131" s="1127"/>
      <c r="Y131" s="1121"/>
      <c r="Z131" s="1128"/>
      <c r="AA131" s="1129"/>
      <c r="AB131" s="1129"/>
      <c r="AC131" s="1130"/>
      <c r="AD131" s="1131"/>
      <c r="AE131" s="1098">
        <v>9</v>
      </c>
      <c r="AF131" s="1098"/>
      <c r="AG131" s="1098"/>
      <c r="AH131" s="1098"/>
      <c r="AI131" s="1098">
        <v>9</v>
      </c>
      <c r="AJ131" s="1098"/>
      <c r="AK131" s="1098"/>
      <c r="AL131" s="1098"/>
      <c r="AM131" s="1098"/>
      <c r="AN131" s="1098"/>
      <c r="AO131" s="1098"/>
      <c r="AP131" s="1098"/>
      <c r="AQ131" s="1098"/>
      <c r="AR131" s="1098"/>
      <c r="AS131" s="1098"/>
      <c r="AT131" s="1098"/>
      <c r="AU131" s="1098"/>
      <c r="AV131" s="1098"/>
      <c r="AW131" s="1098"/>
      <c r="AX131" s="1098"/>
      <c r="AY131" s="1098"/>
      <c r="AZ131" s="1098"/>
      <c r="BA131" s="1098"/>
      <c r="BB131" s="1098"/>
      <c r="BC131" s="1098"/>
      <c r="BD131" s="1098"/>
      <c r="BE131" s="1185"/>
      <c r="BF131" s="1185"/>
      <c r="BG131" s="1185"/>
      <c r="BH131" s="1186"/>
      <c r="BI131" s="1123"/>
      <c r="BJ131" s="1102"/>
      <c r="BK131" s="1102"/>
      <c r="BL131" s="1102"/>
      <c r="BM131" s="1102"/>
      <c r="BN131" s="1102"/>
      <c r="BO131" s="1102"/>
      <c r="BP131" s="1102"/>
      <c r="BQ131" s="1102"/>
      <c r="BR131" s="1102"/>
      <c r="BS131" s="1102"/>
      <c r="BT131" s="1102"/>
      <c r="BU131" s="1102"/>
      <c r="BV131" s="1170">
        <v>1</v>
      </c>
      <c r="BW131" s="1170">
        <v>1</v>
      </c>
      <c r="BX131" s="1170">
        <v>1</v>
      </c>
      <c r="BY131" s="1170">
        <v>1</v>
      </c>
      <c r="BZ131" s="1170">
        <v>1</v>
      </c>
      <c r="CA131" s="1170"/>
      <c r="CB131" s="1170"/>
      <c r="CC131" s="1170"/>
      <c r="CD131" s="1170"/>
      <c r="CE131" s="1170">
        <v>1</v>
      </c>
      <c r="CF131" s="1170">
        <v>1</v>
      </c>
      <c r="CG131" s="1170">
        <v>1</v>
      </c>
      <c r="CH131" s="1170">
        <v>1</v>
      </c>
      <c r="CI131" s="1102"/>
      <c r="CJ131" s="1102"/>
      <c r="CK131" s="1102"/>
      <c r="CL131" s="1102"/>
      <c r="CM131" s="1102"/>
      <c r="CN131" s="1171"/>
      <c r="CO131" s="1172"/>
      <c r="CP131" s="151"/>
      <c r="CQ131" s="151"/>
      <c r="CR131" s="151"/>
      <c r="CS131" s="151"/>
      <c r="CT131" s="1173"/>
      <c r="CU131" s="1174"/>
      <c r="CV131" s="1170"/>
      <c r="CW131" s="1175"/>
      <c r="CX131" s="57"/>
      <c r="CY131" s="57"/>
      <c r="CZ131" s="57"/>
      <c r="DA131" s="57"/>
      <c r="DB131" s="57"/>
      <c r="DC131" s="57"/>
      <c r="DD131" s="57"/>
      <c r="DE131" s="1084"/>
      <c r="DF131" s="1084"/>
      <c r="DG131" s="1084"/>
      <c r="DH131" s="1084"/>
      <c r="DI131" s="1084"/>
      <c r="DJ131" s="1084"/>
      <c r="DK131" s="1111"/>
      <c r="DL131" s="1111"/>
      <c r="DM131" s="1111"/>
      <c r="DN131" s="57"/>
      <c r="DO131" s="57"/>
    </row>
    <row r="132" ht="41.1" customHeight="1" spans="1:119">
      <c r="A132" s="1112">
        <v>43797</v>
      </c>
      <c r="B132" s="57" t="s">
        <v>300</v>
      </c>
      <c r="C132" s="1132">
        <v>4500025608</v>
      </c>
      <c r="D132" s="1184" t="s">
        <v>301</v>
      </c>
      <c r="E132" s="1189" t="s">
        <v>280</v>
      </c>
      <c r="F132" s="140" t="s">
        <v>343</v>
      </c>
      <c r="G132" s="1190" t="s">
        <v>278</v>
      </c>
      <c r="H132" s="243">
        <v>18</v>
      </c>
      <c r="I132" s="57"/>
      <c r="J132" s="57"/>
      <c r="K132" s="57"/>
      <c r="L132" s="146"/>
      <c r="M132" s="1116"/>
      <c r="N132" s="1177"/>
      <c r="O132" s="1177"/>
      <c r="P132" s="1178"/>
      <c r="Q132" s="1177"/>
      <c r="R132" s="1177"/>
      <c r="S132" s="1179"/>
      <c r="T132" s="1177"/>
      <c r="U132" s="1180"/>
      <c r="V132" s="1125"/>
      <c r="W132" s="1126"/>
      <c r="X132" s="1127"/>
      <c r="Y132" s="1121"/>
      <c r="Z132" s="1128"/>
      <c r="AA132" s="1129"/>
      <c r="AB132" s="1129"/>
      <c r="AC132" s="1130"/>
      <c r="AD132" s="1131"/>
      <c r="AE132" s="1098"/>
      <c r="AF132" s="1098"/>
      <c r="AG132" s="1098"/>
      <c r="AH132" s="1098"/>
      <c r="AI132" s="1098"/>
      <c r="AJ132" s="1098"/>
      <c r="AK132" s="1098"/>
      <c r="AL132" s="1098"/>
      <c r="AM132" s="1098"/>
      <c r="AN132" s="1098"/>
      <c r="AO132" s="1098"/>
      <c r="AP132" s="1098"/>
      <c r="AQ132" s="1098"/>
      <c r="AR132" s="1098">
        <v>18</v>
      </c>
      <c r="AS132" s="1098">
        <v>18</v>
      </c>
      <c r="AT132" s="1098">
        <v>18</v>
      </c>
      <c r="AU132" s="1098"/>
      <c r="AV132" s="1098">
        <v>18</v>
      </c>
      <c r="AW132" s="1098"/>
      <c r="AX132" s="1098"/>
      <c r="AY132" s="1098"/>
      <c r="AZ132" s="1098"/>
      <c r="BA132" s="1098"/>
      <c r="BB132" s="1098"/>
      <c r="BC132" s="1098"/>
      <c r="BD132" s="1098"/>
      <c r="BE132" s="1185"/>
      <c r="BF132" s="1185"/>
      <c r="BG132" s="1185"/>
      <c r="BH132" s="1186"/>
      <c r="BI132" s="1123"/>
      <c r="BJ132" s="1102"/>
      <c r="BK132" s="1102"/>
      <c r="BL132" s="1102"/>
      <c r="BM132" s="1102"/>
      <c r="BN132" s="1102"/>
      <c r="BO132" s="1102"/>
      <c r="BP132" s="1102"/>
      <c r="BQ132" s="1102"/>
      <c r="BR132" s="1102"/>
      <c r="BS132" s="1102"/>
      <c r="BT132" s="1102"/>
      <c r="BU132" s="1102"/>
      <c r="BV132" s="1170"/>
      <c r="BW132" s="1170"/>
      <c r="BX132" s="1170"/>
      <c r="BY132" s="1170"/>
      <c r="BZ132" s="1170"/>
      <c r="CA132" s="1170"/>
      <c r="CB132" s="1170"/>
      <c r="CC132" s="1170"/>
      <c r="CD132" s="1170"/>
      <c r="CE132" s="1170"/>
      <c r="CF132" s="1170"/>
      <c r="CG132" s="1170"/>
      <c r="CH132" s="1170"/>
      <c r="CI132" s="1102">
        <v>3</v>
      </c>
      <c r="CJ132" s="1102">
        <v>3</v>
      </c>
      <c r="CK132" s="1102">
        <v>3</v>
      </c>
      <c r="CL132" s="1102">
        <v>3</v>
      </c>
      <c r="CM132" s="1102">
        <v>3</v>
      </c>
      <c r="CN132" s="1102">
        <v>3</v>
      </c>
      <c r="CO132" s="1172"/>
      <c r="CP132" s="151"/>
      <c r="CQ132" s="151"/>
      <c r="CR132" s="151"/>
      <c r="CS132" s="151"/>
      <c r="CT132" s="1173"/>
      <c r="CU132" s="1174"/>
      <c r="CV132" s="1170"/>
      <c r="CW132" s="1175"/>
      <c r="CX132" s="57"/>
      <c r="CY132" s="57"/>
      <c r="CZ132" s="57"/>
      <c r="DA132" s="57"/>
      <c r="DB132" s="57"/>
      <c r="DC132" s="57"/>
      <c r="DD132" s="57"/>
      <c r="DE132" s="1084"/>
      <c r="DF132" s="1084"/>
      <c r="DG132" s="1084"/>
      <c r="DH132" s="1084"/>
      <c r="DI132" s="1084"/>
      <c r="DJ132" s="1084"/>
      <c r="DK132" s="1111"/>
      <c r="DL132" s="1111"/>
      <c r="DM132" s="1111"/>
      <c r="DN132" s="57"/>
      <c r="DO132" s="57"/>
    </row>
    <row r="133" ht="41.1" customHeight="1" spans="1:119">
      <c r="A133" s="1112">
        <v>43797</v>
      </c>
      <c r="B133" s="57" t="s">
        <v>138</v>
      </c>
      <c r="C133" s="1132">
        <v>4500026271</v>
      </c>
      <c r="D133" s="1184" t="s">
        <v>342</v>
      </c>
      <c r="E133" s="1189" t="s">
        <v>283</v>
      </c>
      <c r="F133" s="140">
        <v>9201</v>
      </c>
      <c r="G133" s="1192" t="s">
        <v>130</v>
      </c>
      <c r="H133" s="243">
        <v>6</v>
      </c>
      <c r="I133" s="57"/>
      <c r="J133" s="57"/>
      <c r="K133" s="57"/>
      <c r="L133" s="146"/>
      <c r="M133" s="1116"/>
      <c r="N133" s="1177"/>
      <c r="O133" s="1177"/>
      <c r="P133" s="1178"/>
      <c r="Q133" s="1177"/>
      <c r="R133" s="1177"/>
      <c r="S133" s="1179"/>
      <c r="T133" s="1177"/>
      <c r="U133" s="1180"/>
      <c r="V133" s="1125">
        <v>6</v>
      </c>
      <c r="W133" s="1126"/>
      <c r="X133" s="1127"/>
      <c r="Y133" s="1121"/>
      <c r="Z133" s="1128">
        <v>6</v>
      </c>
      <c r="AA133" s="1129"/>
      <c r="AB133" s="1129"/>
      <c r="AC133" s="1130"/>
      <c r="AD133" s="1131"/>
      <c r="AE133" s="1098"/>
      <c r="AF133" s="1098"/>
      <c r="AG133" s="1098"/>
      <c r="AH133" s="1098"/>
      <c r="AI133" s="1098"/>
      <c r="AJ133" s="1098"/>
      <c r="AK133" s="1098"/>
      <c r="AL133" s="1098"/>
      <c r="AM133" s="1098"/>
      <c r="AN133" s="1098"/>
      <c r="AO133" s="1098"/>
      <c r="AP133" s="1098"/>
      <c r="AQ133" s="1098"/>
      <c r="AR133" s="1098"/>
      <c r="AS133" s="1098"/>
      <c r="AT133" s="1098"/>
      <c r="AU133" s="1098"/>
      <c r="AV133" s="1098"/>
      <c r="AW133" s="1098"/>
      <c r="AX133" s="1098"/>
      <c r="AY133" s="1098"/>
      <c r="AZ133" s="1098"/>
      <c r="BA133" s="1098"/>
      <c r="BB133" s="1098"/>
      <c r="BC133" s="1098"/>
      <c r="BD133" s="1098"/>
      <c r="BE133" s="1185"/>
      <c r="BF133" s="1185"/>
      <c r="BG133" s="1185"/>
      <c r="BH133" s="1186"/>
      <c r="BI133" s="1123"/>
      <c r="BJ133" s="1102"/>
      <c r="BK133" s="1102"/>
      <c r="BL133" s="1102"/>
      <c r="BM133" s="1102"/>
      <c r="BN133" s="1102"/>
      <c r="BO133" s="1102"/>
      <c r="BP133" s="1102"/>
      <c r="BQ133" s="1102"/>
      <c r="BR133" s="1102"/>
      <c r="BS133" s="1102"/>
      <c r="BT133" s="1102"/>
      <c r="BU133" s="1102"/>
      <c r="BV133" s="1170"/>
      <c r="BW133" s="1170"/>
      <c r="BX133" s="1170"/>
      <c r="BY133" s="1170"/>
      <c r="BZ133" s="1170"/>
      <c r="CA133" s="1170"/>
      <c r="CB133" s="1170"/>
      <c r="CC133" s="1170"/>
      <c r="CD133" s="1170"/>
      <c r="CE133" s="1170"/>
      <c r="CF133" s="1170"/>
      <c r="CG133" s="1170"/>
      <c r="CH133" s="1170"/>
      <c r="CI133" s="1102"/>
      <c r="CJ133" s="1102"/>
      <c r="CK133" s="1102"/>
      <c r="CL133" s="1102"/>
      <c r="CM133" s="1102"/>
      <c r="CN133" s="1171"/>
      <c r="CO133" s="1172"/>
      <c r="CP133" s="151"/>
      <c r="CQ133" s="151"/>
      <c r="CR133" s="151"/>
      <c r="CS133" s="151"/>
      <c r="CT133" s="1173"/>
      <c r="CU133" s="1174"/>
      <c r="CV133" s="1170"/>
      <c r="CW133" s="1175"/>
      <c r="CX133" s="57"/>
      <c r="CY133" s="57"/>
      <c r="CZ133" s="57"/>
      <c r="DA133" s="57"/>
      <c r="DB133" s="57"/>
      <c r="DC133" s="57"/>
      <c r="DD133" s="57"/>
      <c r="DE133" s="1084"/>
      <c r="DF133" s="1084"/>
      <c r="DG133" s="1084"/>
      <c r="DH133" s="1084"/>
      <c r="DI133" s="1084"/>
      <c r="DJ133" s="1084"/>
      <c r="DK133" s="1111"/>
      <c r="DL133" s="1111"/>
      <c r="DM133" s="1111"/>
      <c r="DN133" s="57"/>
      <c r="DO133" s="57"/>
    </row>
    <row r="134" ht="41.1" customHeight="1" spans="1:119">
      <c r="A134" s="1112">
        <v>43797</v>
      </c>
      <c r="B134" s="57" t="s">
        <v>138</v>
      </c>
      <c r="C134" s="1132">
        <v>4500026271</v>
      </c>
      <c r="D134" s="1184" t="s">
        <v>342</v>
      </c>
      <c r="E134" s="1189" t="s">
        <v>283</v>
      </c>
      <c r="F134" s="140" t="s">
        <v>221</v>
      </c>
      <c r="G134" s="140" t="s">
        <v>222</v>
      </c>
      <c r="H134" s="243">
        <v>6</v>
      </c>
      <c r="I134" s="57"/>
      <c r="J134" s="57"/>
      <c r="K134" s="57"/>
      <c r="L134" s="146"/>
      <c r="M134" s="1116"/>
      <c r="N134" s="1177"/>
      <c r="O134" s="1177"/>
      <c r="P134" s="1178"/>
      <c r="Q134" s="1177"/>
      <c r="R134" s="1177"/>
      <c r="S134" s="1179"/>
      <c r="T134" s="1177"/>
      <c r="U134" s="1180"/>
      <c r="V134" s="1125"/>
      <c r="W134" s="1126"/>
      <c r="X134" s="1127"/>
      <c r="Y134" s="1121"/>
      <c r="Z134" s="1128"/>
      <c r="AA134" s="1129"/>
      <c r="AB134" s="1129"/>
      <c r="AC134" s="1130"/>
      <c r="AD134" s="1131"/>
      <c r="AE134" s="1098">
        <v>6</v>
      </c>
      <c r="AF134" s="1098"/>
      <c r="AG134" s="1098"/>
      <c r="AH134" s="1098"/>
      <c r="AI134" s="1098">
        <v>6</v>
      </c>
      <c r="AJ134" s="1098"/>
      <c r="AK134" s="1098"/>
      <c r="AL134" s="1098"/>
      <c r="AM134" s="1098"/>
      <c r="AN134" s="1098"/>
      <c r="AO134" s="1098"/>
      <c r="AP134" s="1098"/>
      <c r="AQ134" s="1098"/>
      <c r="AR134" s="1098"/>
      <c r="AS134" s="1098"/>
      <c r="AT134" s="1098"/>
      <c r="AU134" s="1098"/>
      <c r="AV134" s="1098"/>
      <c r="AW134" s="1098"/>
      <c r="AX134" s="1098"/>
      <c r="AY134" s="1098"/>
      <c r="AZ134" s="1098"/>
      <c r="BA134" s="1098"/>
      <c r="BB134" s="1098"/>
      <c r="BC134" s="1098"/>
      <c r="BD134" s="1098"/>
      <c r="BE134" s="1185"/>
      <c r="BF134" s="1185"/>
      <c r="BG134" s="1185"/>
      <c r="BH134" s="1186"/>
      <c r="BI134" s="1123"/>
      <c r="BJ134" s="1102"/>
      <c r="BK134" s="1102"/>
      <c r="BL134" s="1102"/>
      <c r="BM134" s="1102"/>
      <c r="BN134" s="1102"/>
      <c r="BO134" s="1102"/>
      <c r="BP134" s="1102"/>
      <c r="BQ134" s="1102"/>
      <c r="BR134" s="1102"/>
      <c r="BS134" s="1102"/>
      <c r="BT134" s="1102"/>
      <c r="BU134" s="1102"/>
      <c r="BV134" s="1170">
        <v>1</v>
      </c>
      <c r="BW134" s="1170"/>
      <c r="BX134" s="1170">
        <v>1</v>
      </c>
      <c r="BY134" s="1170">
        <v>1</v>
      </c>
      <c r="BZ134" s="1170">
        <v>1</v>
      </c>
      <c r="CA134" s="1170"/>
      <c r="CB134" s="1170"/>
      <c r="CC134" s="1170"/>
      <c r="CD134" s="1170"/>
      <c r="CE134" s="1170">
        <v>1</v>
      </c>
      <c r="CF134" s="1170"/>
      <c r="CG134" s="1170"/>
      <c r="CH134" s="1170">
        <v>1</v>
      </c>
      <c r="CI134" s="1102"/>
      <c r="CJ134" s="1102"/>
      <c r="CK134" s="1102"/>
      <c r="CL134" s="1102"/>
      <c r="CM134" s="1102"/>
      <c r="CN134" s="1171"/>
      <c r="CO134" s="1172"/>
      <c r="CP134" s="151"/>
      <c r="CQ134" s="151"/>
      <c r="CR134" s="151"/>
      <c r="CS134" s="151"/>
      <c r="CT134" s="1173"/>
      <c r="CU134" s="1174"/>
      <c r="CV134" s="1170"/>
      <c r="CW134" s="1175"/>
      <c r="CX134" s="57"/>
      <c r="CY134" s="57"/>
      <c r="CZ134" s="57"/>
      <c r="DA134" s="57"/>
      <c r="DB134" s="57"/>
      <c r="DC134" s="57"/>
      <c r="DD134" s="57"/>
      <c r="DE134" s="1084"/>
      <c r="DF134" s="1084"/>
      <c r="DG134" s="1084"/>
      <c r="DH134" s="1084"/>
      <c r="DI134" s="1084"/>
      <c r="DJ134" s="1084"/>
      <c r="DK134" s="1111"/>
      <c r="DL134" s="1111"/>
      <c r="DM134" s="1111"/>
      <c r="DN134" s="57"/>
      <c r="DO134" s="57"/>
    </row>
    <row r="135" ht="41.1" customHeight="1" spans="1:119">
      <c r="A135" s="1112">
        <v>43797</v>
      </c>
      <c r="B135" s="57" t="s">
        <v>138</v>
      </c>
      <c r="C135" s="1132">
        <v>4500026271</v>
      </c>
      <c r="D135" s="1184" t="s">
        <v>342</v>
      </c>
      <c r="E135" s="1189" t="s">
        <v>283</v>
      </c>
      <c r="F135" s="140" t="s">
        <v>344</v>
      </c>
      <c r="G135" s="109" t="s">
        <v>232</v>
      </c>
      <c r="H135" s="243">
        <v>6</v>
      </c>
      <c r="I135" s="57"/>
      <c r="J135" s="57"/>
      <c r="K135" s="57"/>
      <c r="L135" s="146"/>
      <c r="M135" s="1116"/>
      <c r="N135" s="1177"/>
      <c r="O135" s="1177"/>
      <c r="P135" s="1178"/>
      <c r="Q135" s="1177"/>
      <c r="R135" s="1177"/>
      <c r="S135" s="1179"/>
      <c r="T135" s="1177"/>
      <c r="U135" s="1180"/>
      <c r="V135" s="1125"/>
      <c r="W135" s="1126"/>
      <c r="X135" s="1127"/>
      <c r="Y135" s="1121"/>
      <c r="Z135" s="1128"/>
      <c r="AA135" s="1129"/>
      <c r="AB135" s="1129"/>
      <c r="AC135" s="1130"/>
      <c r="AD135" s="1131"/>
      <c r="AE135" s="1098"/>
      <c r="AF135" s="1098"/>
      <c r="AG135" s="1098"/>
      <c r="AH135" s="1098"/>
      <c r="AI135" s="1098"/>
      <c r="AJ135" s="1098"/>
      <c r="AK135" s="1098"/>
      <c r="AL135" s="1098"/>
      <c r="AM135" s="1098"/>
      <c r="AN135" s="1098"/>
      <c r="AO135" s="1098"/>
      <c r="AP135" s="1098">
        <v>6</v>
      </c>
      <c r="AQ135" s="1098">
        <v>6</v>
      </c>
      <c r="AR135" s="1098"/>
      <c r="AS135" s="1098"/>
      <c r="AT135" s="1098"/>
      <c r="AU135" s="1098"/>
      <c r="AV135" s="1098"/>
      <c r="AW135" s="1098"/>
      <c r="AX135" s="1098"/>
      <c r="AY135" s="1098"/>
      <c r="AZ135" s="1098"/>
      <c r="BA135" s="1098"/>
      <c r="BB135" s="1098"/>
      <c r="BC135" s="1098"/>
      <c r="BD135" s="1098"/>
      <c r="BE135" s="1185"/>
      <c r="BF135" s="1185"/>
      <c r="BG135" s="1185"/>
      <c r="BH135" s="1186"/>
      <c r="BI135" s="1123"/>
      <c r="BJ135" s="1102"/>
      <c r="BK135" s="1102"/>
      <c r="BL135" s="1102"/>
      <c r="BM135" s="1102"/>
      <c r="BN135" s="1102"/>
      <c r="BO135" s="1102"/>
      <c r="BP135" s="1102"/>
      <c r="BQ135" s="1102"/>
      <c r="BR135" s="1102"/>
      <c r="BS135" s="1102"/>
      <c r="BT135" s="1102"/>
      <c r="BU135" s="1102"/>
      <c r="BV135" s="1170"/>
      <c r="BW135" s="1170"/>
      <c r="BX135" s="1170"/>
      <c r="BY135" s="1170"/>
      <c r="BZ135" s="1170"/>
      <c r="CA135" s="1170"/>
      <c r="CB135" s="1170"/>
      <c r="CC135" s="1170"/>
      <c r="CD135" s="1170"/>
      <c r="CE135" s="1170"/>
      <c r="CF135" s="1170"/>
      <c r="CG135" s="1170"/>
      <c r="CH135" s="1170"/>
      <c r="CI135" s="1102">
        <v>1</v>
      </c>
      <c r="CJ135" s="1102">
        <v>1</v>
      </c>
      <c r="CK135" s="1102">
        <v>1</v>
      </c>
      <c r="CL135" s="1102">
        <v>1</v>
      </c>
      <c r="CM135" s="1102">
        <v>1</v>
      </c>
      <c r="CN135" s="1102">
        <v>1</v>
      </c>
      <c r="CO135" s="1172"/>
      <c r="CP135" s="151"/>
      <c r="CQ135" s="151"/>
      <c r="CR135" s="151"/>
      <c r="CS135" s="151"/>
      <c r="CT135" s="1173"/>
      <c r="CU135" s="1174"/>
      <c r="CV135" s="1170"/>
      <c r="CW135" s="1175"/>
      <c r="CX135" s="57"/>
      <c r="CY135" s="57"/>
      <c r="CZ135" s="57"/>
      <c r="DA135" s="57"/>
      <c r="DB135" s="57"/>
      <c r="DC135" s="57"/>
      <c r="DD135" s="57"/>
      <c r="DE135" s="1084"/>
      <c r="DF135" s="1084"/>
      <c r="DG135" s="1084"/>
      <c r="DH135" s="1084"/>
      <c r="DI135" s="1084"/>
      <c r="DJ135" s="1084"/>
      <c r="DK135" s="1111"/>
      <c r="DL135" s="1111"/>
      <c r="DM135" s="1111"/>
      <c r="DN135" s="57"/>
      <c r="DO135" s="57"/>
    </row>
    <row r="136" ht="41.1" customHeight="1" spans="1:119">
      <c r="A136" s="1112">
        <v>43802</v>
      </c>
      <c r="B136" s="57" t="s">
        <v>266</v>
      </c>
      <c r="C136" s="1132">
        <v>4500026571</v>
      </c>
      <c r="D136" s="1184" t="s">
        <v>345</v>
      </c>
      <c r="E136" s="1189" t="s">
        <v>283</v>
      </c>
      <c r="F136" s="1115" t="s">
        <v>221</v>
      </c>
      <c r="G136" s="109" t="s">
        <v>222</v>
      </c>
      <c r="H136" s="243">
        <v>13</v>
      </c>
      <c r="I136" s="57"/>
      <c r="J136" s="57"/>
      <c r="K136" s="57"/>
      <c r="L136" s="146"/>
      <c r="M136" s="1116"/>
      <c r="N136" s="1177"/>
      <c r="O136" s="1177"/>
      <c r="P136" s="1178"/>
      <c r="Q136" s="1177"/>
      <c r="R136" s="1177"/>
      <c r="S136" s="1179"/>
      <c r="T136" s="1177"/>
      <c r="U136" s="1180"/>
      <c r="V136" s="1125"/>
      <c r="W136" s="1126"/>
      <c r="X136" s="1127"/>
      <c r="Y136" s="1121"/>
      <c r="Z136" s="1128"/>
      <c r="AA136" s="1129"/>
      <c r="AB136" s="1129"/>
      <c r="AC136" s="1130"/>
      <c r="AD136" s="1131"/>
      <c r="AE136" s="1098">
        <v>13</v>
      </c>
      <c r="AF136" s="1098"/>
      <c r="AG136" s="1098"/>
      <c r="AH136" s="1098"/>
      <c r="AI136" s="1098">
        <v>13</v>
      </c>
      <c r="AJ136" s="1098"/>
      <c r="AK136" s="1098"/>
      <c r="AL136" s="1098"/>
      <c r="AM136" s="1098"/>
      <c r="AN136" s="1098"/>
      <c r="AO136" s="1098"/>
      <c r="AP136" s="1098"/>
      <c r="AQ136" s="1098"/>
      <c r="AR136" s="1098"/>
      <c r="AS136" s="1098"/>
      <c r="AT136" s="1098"/>
      <c r="AU136" s="1098"/>
      <c r="AV136" s="1098"/>
      <c r="AW136" s="1098"/>
      <c r="AX136" s="1098"/>
      <c r="AY136" s="1098"/>
      <c r="AZ136" s="1098"/>
      <c r="BA136" s="1098"/>
      <c r="BB136" s="1098"/>
      <c r="BC136" s="1098"/>
      <c r="BD136" s="1098"/>
      <c r="BE136" s="1185"/>
      <c r="BF136" s="1185"/>
      <c r="BG136" s="1185"/>
      <c r="BH136" s="1186"/>
      <c r="BI136" s="1123"/>
      <c r="BJ136" s="1102"/>
      <c r="BK136" s="1102"/>
      <c r="BL136" s="1102"/>
      <c r="BM136" s="1102"/>
      <c r="BN136" s="1102"/>
      <c r="BO136" s="1102"/>
      <c r="BP136" s="1102"/>
      <c r="BQ136" s="1102"/>
      <c r="BR136" s="1102"/>
      <c r="BS136" s="1102"/>
      <c r="BT136" s="1102"/>
      <c r="BU136" s="1102"/>
      <c r="BV136" s="1170">
        <v>1</v>
      </c>
      <c r="BW136" s="1170">
        <v>1</v>
      </c>
      <c r="BX136" s="1170">
        <v>1</v>
      </c>
      <c r="BY136" s="1170">
        <v>1</v>
      </c>
      <c r="BZ136" s="1170">
        <v>1</v>
      </c>
      <c r="CA136" s="1170">
        <v>1</v>
      </c>
      <c r="CB136" s="1170">
        <v>1</v>
      </c>
      <c r="CC136" s="1170">
        <v>1</v>
      </c>
      <c r="CD136" s="1170">
        <v>1</v>
      </c>
      <c r="CE136" s="1170">
        <v>1</v>
      </c>
      <c r="CF136" s="1170">
        <v>1</v>
      </c>
      <c r="CG136" s="1170">
        <v>1</v>
      </c>
      <c r="CH136" s="1170">
        <v>1</v>
      </c>
      <c r="CI136" s="1102"/>
      <c r="CJ136" s="1102"/>
      <c r="CK136" s="1102"/>
      <c r="CL136" s="1102"/>
      <c r="CM136" s="1102"/>
      <c r="CN136" s="1171"/>
      <c r="CO136" s="1172"/>
      <c r="CP136" s="151"/>
      <c r="CQ136" s="151"/>
      <c r="CR136" s="151"/>
      <c r="CS136" s="151"/>
      <c r="CT136" s="1173"/>
      <c r="CU136" s="1174"/>
      <c r="CV136" s="1170"/>
      <c r="CW136" s="1175"/>
      <c r="CX136" s="57"/>
      <c r="CY136" s="57"/>
      <c r="CZ136" s="57"/>
      <c r="DA136" s="57"/>
      <c r="DB136" s="57"/>
      <c r="DC136" s="57"/>
      <c r="DD136" s="57"/>
      <c r="DE136" s="1084"/>
      <c r="DF136" s="1084"/>
      <c r="DG136" s="1084"/>
      <c r="DH136" s="1084"/>
      <c r="DI136" s="1084"/>
      <c r="DJ136" s="1084"/>
      <c r="DK136" s="1111"/>
      <c r="DL136" s="1111"/>
      <c r="DM136" s="1111"/>
      <c r="DN136" s="57"/>
      <c r="DO136" s="57"/>
    </row>
    <row r="137" ht="41.1" customHeight="1" spans="1:119">
      <c r="A137" s="1112">
        <v>43810</v>
      </c>
      <c r="B137" s="57" t="s">
        <v>333</v>
      </c>
      <c r="C137" s="1132">
        <v>4500026904</v>
      </c>
      <c r="D137" s="1184" t="s">
        <v>346</v>
      </c>
      <c r="E137" s="1189" t="s">
        <v>283</v>
      </c>
      <c r="F137" s="1115">
        <v>9202</v>
      </c>
      <c r="G137" s="140" t="s">
        <v>222</v>
      </c>
      <c r="H137" s="243">
        <v>2</v>
      </c>
      <c r="I137" s="57"/>
      <c r="J137" s="57"/>
      <c r="K137" s="57"/>
      <c r="L137" s="146"/>
      <c r="M137" s="1116"/>
      <c r="N137" s="1177"/>
      <c r="O137" s="1177"/>
      <c r="P137" s="1178"/>
      <c r="Q137" s="1177"/>
      <c r="R137" s="1177"/>
      <c r="S137" s="1179"/>
      <c r="T137" s="1177"/>
      <c r="U137" s="1180"/>
      <c r="V137" s="1125"/>
      <c r="W137" s="1126"/>
      <c r="X137" s="1127"/>
      <c r="Y137" s="1121"/>
      <c r="Z137" s="1128"/>
      <c r="AA137" s="1129"/>
      <c r="AB137" s="1129"/>
      <c r="AC137" s="1130"/>
      <c r="AD137" s="1131"/>
      <c r="AE137" s="1098">
        <v>2</v>
      </c>
      <c r="AF137" s="1098"/>
      <c r="AG137" s="1098"/>
      <c r="AH137" s="1098"/>
      <c r="AI137" s="1098">
        <v>2</v>
      </c>
      <c r="AJ137" s="1098"/>
      <c r="AK137" s="1098"/>
      <c r="AL137" s="1098"/>
      <c r="AM137" s="1098"/>
      <c r="AN137" s="1098"/>
      <c r="AO137" s="1098"/>
      <c r="AP137" s="1098"/>
      <c r="AQ137" s="1098"/>
      <c r="AR137" s="1098"/>
      <c r="AS137" s="1098"/>
      <c r="AT137" s="1098"/>
      <c r="AU137" s="1098"/>
      <c r="AV137" s="1098"/>
      <c r="AW137" s="1098"/>
      <c r="AX137" s="1098"/>
      <c r="AY137" s="1098"/>
      <c r="AZ137" s="1098"/>
      <c r="BA137" s="1098"/>
      <c r="BB137" s="1098"/>
      <c r="BC137" s="1098"/>
      <c r="BD137" s="1098"/>
      <c r="BE137" s="1185"/>
      <c r="BF137" s="1185"/>
      <c r="BG137" s="1185"/>
      <c r="BH137" s="1186"/>
      <c r="BI137" s="1123"/>
      <c r="BJ137" s="1102"/>
      <c r="BK137" s="1102"/>
      <c r="BL137" s="1102"/>
      <c r="BM137" s="1102"/>
      <c r="BN137" s="1102"/>
      <c r="BO137" s="1102"/>
      <c r="BP137" s="1102"/>
      <c r="BQ137" s="1102"/>
      <c r="BR137" s="1102"/>
      <c r="BS137" s="1102"/>
      <c r="BT137" s="1102"/>
      <c r="BU137" s="1102"/>
      <c r="BV137" s="1170">
        <v>1</v>
      </c>
      <c r="BW137" s="1170"/>
      <c r="BX137" s="1170"/>
      <c r="BY137" s="1170"/>
      <c r="BZ137" s="1170"/>
      <c r="CA137" s="1170"/>
      <c r="CB137" s="1170"/>
      <c r="CC137" s="1170"/>
      <c r="CD137" s="1170"/>
      <c r="CE137" s="1170">
        <v>1</v>
      </c>
      <c r="CF137" s="1170"/>
      <c r="CG137" s="1170"/>
      <c r="CH137" s="1170"/>
      <c r="CI137" s="1102"/>
      <c r="CJ137" s="1102"/>
      <c r="CK137" s="1102"/>
      <c r="CL137" s="1102"/>
      <c r="CM137" s="1102"/>
      <c r="CN137" s="1171"/>
      <c r="CO137" s="1172"/>
      <c r="CP137" s="151"/>
      <c r="CQ137" s="151"/>
      <c r="CR137" s="151"/>
      <c r="CS137" s="151"/>
      <c r="CT137" s="1173"/>
      <c r="CU137" s="1174"/>
      <c r="CV137" s="1170"/>
      <c r="CW137" s="1175"/>
      <c r="CX137" s="57"/>
      <c r="CY137" s="57"/>
      <c r="CZ137" s="57"/>
      <c r="DA137" s="57"/>
      <c r="DB137" s="57"/>
      <c r="DC137" s="57"/>
      <c r="DD137" s="57"/>
      <c r="DE137" s="1084"/>
      <c r="DF137" s="1084"/>
      <c r="DG137" s="1084"/>
      <c r="DH137" s="1084"/>
      <c r="DI137" s="1084"/>
      <c r="DJ137" s="1084"/>
      <c r="DK137" s="1111"/>
      <c r="DL137" s="1111"/>
      <c r="DM137" s="1111"/>
      <c r="DN137" s="57"/>
      <c r="DO137" s="57"/>
    </row>
    <row r="138" ht="41.1" customHeight="1" spans="1:119">
      <c r="A138" s="1112">
        <v>43810</v>
      </c>
      <c r="B138" s="57" t="s">
        <v>333</v>
      </c>
      <c r="C138" s="1132">
        <v>4500026904</v>
      </c>
      <c r="D138" s="1184" t="s">
        <v>346</v>
      </c>
      <c r="E138" s="1189" t="s">
        <v>283</v>
      </c>
      <c r="F138" s="1115" t="s">
        <v>329</v>
      </c>
      <c r="G138" s="109" t="s">
        <v>232</v>
      </c>
      <c r="H138" s="243">
        <v>2</v>
      </c>
      <c r="I138" s="57"/>
      <c r="J138" s="57"/>
      <c r="K138" s="57"/>
      <c r="L138" s="146"/>
      <c r="M138" s="1116"/>
      <c r="N138" s="1177"/>
      <c r="O138" s="1177"/>
      <c r="P138" s="1178"/>
      <c r="Q138" s="1177"/>
      <c r="R138" s="1177"/>
      <c r="S138" s="1179"/>
      <c r="T138" s="1177"/>
      <c r="U138" s="1180"/>
      <c r="V138" s="1125"/>
      <c r="W138" s="1126"/>
      <c r="X138" s="1127"/>
      <c r="Y138" s="1121"/>
      <c r="Z138" s="1128"/>
      <c r="AA138" s="1129"/>
      <c r="AB138" s="1129"/>
      <c r="AC138" s="1130"/>
      <c r="AD138" s="1131"/>
      <c r="AE138" s="1098"/>
      <c r="AF138" s="1098"/>
      <c r="AG138" s="1098"/>
      <c r="AH138" s="1098"/>
      <c r="AI138" s="1098"/>
      <c r="AJ138" s="1098"/>
      <c r="AK138" s="1098"/>
      <c r="AL138" s="1098"/>
      <c r="AM138" s="1098"/>
      <c r="AN138" s="1098"/>
      <c r="AO138" s="1098"/>
      <c r="AP138" s="1098">
        <v>2</v>
      </c>
      <c r="AQ138" s="1098">
        <v>2</v>
      </c>
      <c r="AR138" s="1098"/>
      <c r="AS138" s="1098"/>
      <c r="AT138" s="1098"/>
      <c r="AU138" s="1098"/>
      <c r="AV138" s="1098"/>
      <c r="AW138" s="1098"/>
      <c r="AX138" s="1098"/>
      <c r="AY138" s="1098"/>
      <c r="AZ138" s="1098"/>
      <c r="BA138" s="1098"/>
      <c r="BB138" s="1098"/>
      <c r="BC138" s="1098"/>
      <c r="BD138" s="1098"/>
      <c r="BE138" s="1185"/>
      <c r="BF138" s="1185"/>
      <c r="BG138" s="1185"/>
      <c r="BH138" s="1186"/>
      <c r="BI138" s="1123"/>
      <c r="BJ138" s="1102"/>
      <c r="BK138" s="1102"/>
      <c r="BL138" s="1102"/>
      <c r="BM138" s="1102"/>
      <c r="BN138" s="1102"/>
      <c r="BO138" s="1102"/>
      <c r="BP138" s="1102"/>
      <c r="BQ138" s="1102"/>
      <c r="BR138" s="1102"/>
      <c r="BS138" s="1102"/>
      <c r="BT138" s="1102"/>
      <c r="BU138" s="1102"/>
      <c r="BV138" s="1170"/>
      <c r="BW138" s="1170"/>
      <c r="BX138" s="1170"/>
      <c r="BY138" s="1170"/>
      <c r="BZ138" s="1170"/>
      <c r="CA138" s="1170"/>
      <c r="CB138" s="1170"/>
      <c r="CC138" s="1170"/>
      <c r="CD138" s="1170"/>
      <c r="CE138" s="1170"/>
      <c r="CF138" s="1170"/>
      <c r="CG138" s="1170"/>
      <c r="CH138" s="1170"/>
      <c r="CI138" s="1102"/>
      <c r="CJ138" s="1102">
        <v>1</v>
      </c>
      <c r="CK138" s="1102"/>
      <c r="CL138" s="1102"/>
      <c r="CM138" s="1102"/>
      <c r="CN138" s="1171">
        <v>1</v>
      </c>
      <c r="CO138" s="1172"/>
      <c r="CP138" s="151"/>
      <c r="CQ138" s="151"/>
      <c r="CR138" s="151"/>
      <c r="CS138" s="151"/>
      <c r="CT138" s="1173"/>
      <c r="CU138" s="1174"/>
      <c r="CV138" s="1170"/>
      <c r="CW138" s="1175"/>
      <c r="CX138" s="57"/>
      <c r="CY138" s="57"/>
      <c r="CZ138" s="57"/>
      <c r="DA138" s="57"/>
      <c r="DB138" s="57"/>
      <c r="DC138" s="57"/>
      <c r="DD138" s="57"/>
      <c r="DE138" s="1084"/>
      <c r="DF138" s="1084"/>
      <c r="DG138" s="1084"/>
      <c r="DH138" s="1084"/>
      <c r="DI138" s="1084"/>
      <c r="DJ138" s="1084"/>
      <c r="DK138" s="1111"/>
      <c r="DL138" s="1111"/>
      <c r="DM138" s="1111"/>
      <c r="DN138" s="57"/>
      <c r="DO138" s="57"/>
    </row>
    <row r="139" ht="41.1" customHeight="1" spans="1:119">
      <c r="A139" s="1112">
        <v>43810</v>
      </c>
      <c r="B139" s="57" t="s">
        <v>347</v>
      </c>
      <c r="C139" s="1132" t="s">
        <v>335</v>
      </c>
      <c r="D139" s="1184" t="s">
        <v>348</v>
      </c>
      <c r="E139" s="1115" t="s">
        <v>322</v>
      </c>
      <c r="F139" s="1115" t="s">
        <v>221</v>
      </c>
      <c r="G139" s="109" t="s">
        <v>222</v>
      </c>
      <c r="H139" s="243">
        <v>1</v>
      </c>
      <c r="I139" s="57"/>
      <c r="J139" s="57"/>
      <c r="K139" s="57"/>
      <c r="L139" s="146"/>
      <c r="M139" s="1116"/>
      <c r="N139" s="1177"/>
      <c r="O139" s="1177"/>
      <c r="P139" s="1178"/>
      <c r="Q139" s="1177"/>
      <c r="R139" s="1177"/>
      <c r="S139" s="1179"/>
      <c r="T139" s="1177"/>
      <c r="U139" s="1180"/>
      <c r="V139" s="1125"/>
      <c r="W139" s="1126"/>
      <c r="X139" s="1127"/>
      <c r="Y139" s="1121"/>
      <c r="Z139" s="1128"/>
      <c r="AA139" s="1129"/>
      <c r="AB139" s="1129"/>
      <c r="AC139" s="1130"/>
      <c r="AD139" s="1131"/>
      <c r="AE139" s="1098">
        <v>1</v>
      </c>
      <c r="AF139" s="1098"/>
      <c r="AG139" s="1098"/>
      <c r="AH139" s="1098"/>
      <c r="AI139" s="1098">
        <v>1</v>
      </c>
      <c r="AJ139" s="1098"/>
      <c r="AK139" s="1098"/>
      <c r="AL139" s="1098"/>
      <c r="AM139" s="1098"/>
      <c r="AN139" s="1098"/>
      <c r="AO139" s="1098"/>
      <c r="AP139" s="1098"/>
      <c r="AQ139" s="1098"/>
      <c r="AR139" s="1098"/>
      <c r="AS139" s="1098"/>
      <c r="AT139" s="1098"/>
      <c r="AU139" s="1098"/>
      <c r="AV139" s="1098"/>
      <c r="AW139" s="1098"/>
      <c r="AX139" s="1098"/>
      <c r="AY139" s="1098"/>
      <c r="AZ139" s="1098"/>
      <c r="BA139" s="1098"/>
      <c r="BB139" s="1098"/>
      <c r="BC139" s="1098"/>
      <c r="BD139" s="1098"/>
      <c r="BE139" s="1185"/>
      <c r="BF139" s="1185"/>
      <c r="BG139" s="1185"/>
      <c r="BH139" s="1186"/>
      <c r="BI139" s="1123"/>
      <c r="BJ139" s="1102"/>
      <c r="BK139" s="1102"/>
      <c r="BL139" s="1102"/>
      <c r="BM139" s="1102"/>
      <c r="BN139" s="1102"/>
      <c r="BO139" s="1102"/>
      <c r="BP139" s="1102"/>
      <c r="BQ139" s="1102"/>
      <c r="BR139" s="1102"/>
      <c r="BS139" s="1102"/>
      <c r="BT139" s="1102"/>
      <c r="BU139" s="1102"/>
      <c r="BV139" s="1170"/>
      <c r="BW139" s="1170"/>
      <c r="BX139" s="1170"/>
      <c r="BY139" s="1170"/>
      <c r="BZ139" s="1170"/>
      <c r="CA139" s="1170"/>
      <c r="CB139" s="1170"/>
      <c r="CC139" s="1170">
        <v>1</v>
      </c>
      <c r="CD139" s="1170"/>
      <c r="CE139" s="1170"/>
      <c r="CF139" s="1170"/>
      <c r="CG139" s="1170"/>
      <c r="CH139" s="1170"/>
      <c r="CI139" s="1102"/>
      <c r="CJ139" s="1102"/>
      <c r="CK139" s="1102"/>
      <c r="CL139" s="1102"/>
      <c r="CM139" s="1102"/>
      <c r="CN139" s="1171"/>
      <c r="CO139" s="1172"/>
      <c r="CP139" s="151"/>
      <c r="CQ139" s="151"/>
      <c r="CR139" s="151"/>
      <c r="CS139" s="151"/>
      <c r="CT139" s="1173"/>
      <c r="CU139" s="1174"/>
      <c r="CV139" s="1170"/>
      <c r="CW139" s="1175"/>
      <c r="CX139" s="57"/>
      <c r="CY139" s="57"/>
      <c r="CZ139" s="57"/>
      <c r="DA139" s="57"/>
      <c r="DB139" s="57"/>
      <c r="DC139" s="57"/>
      <c r="DD139" s="57"/>
      <c r="DE139" s="1084"/>
      <c r="DF139" s="1084"/>
      <c r="DG139" s="1084"/>
      <c r="DH139" s="1084"/>
      <c r="DI139" s="1084"/>
      <c r="DJ139" s="1084"/>
      <c r="DK139" s="1111"/>
      <c r="DL139" s="1111"/>
      <c r="DM139" s="1111"/>
      <c r="DN139" s="57"/>
      <c r="DO139" s="57"/>
    </row>
    <row r="140" ht="41.1" customHeight="1" spans="1:119">
      <c r="A140" s="1112">
        <v>43817</v>
      </c>
      <c r="B140" s="57" t="s">
        <v>349</v>
      </c>
      <c r="C140" s="1132">
        <v>4500027467</v>
      </c>
      <c r="D140" s="1184" t="s">
        <v>350</v>
      </c>
      <c r="E140" s="1189" t="s">
        <v>275</v>
      </c>
      <c r="F140" s="1115">
        <v>9209</v>
      </c>
      <c r="G140" s="1190" t="s">
        <v>351</v>
      </c>
      <c r="H140" s="243">
        <v>2</v>
      </c>
      <c r="I140" s="57"/>
      <c r="J140" s="57"/>
      <c r="K140" s="57"/>
      <c r="L140" s="146"/>
      <c r="M140" s="1116"/>
      <c r="N140" s="1177"/>
      <c r="O140" s="1177"/>
      <c r="P140" s="1178"/>
      <c r="Q140" s="1177"/>
      <c r="R140" s="1177"/>
      <c r="S140" s="1179"/>
      <c r="T140" s="1177"/>
      <c r="U140" s="1180"/>
      <c r="V140" s="1125"/>
      <c r="W140" s="1126"/>
      <c r="X140" s="1127"/>
      <c r="Y140" s="1121"/>
      <c r="Z140" s="1128"/>
      <c r="AA140" s="1129"/>
      <c r="AB140" s="1129"/>
      <c r="AC140" s="1130"/>
      <c r="AD140" s="1131"/>
      <c r="AE140" s="1098"/>
      <c r="AF140" s="1098"/>
      <c r="AG140" s="1098"/>
      <c r="AH140" s="1098"/>
      <c r="AI140" s="1098"/>
      <c r="AJ140" s="1098"/>
      <c r="AK140" s="1098"/>
      <c r="AL140" s="1098"/>
      <c r="AM140" s="1098"/>
      <c r="AN140" s="1098"/>
      <c r="AO140" s="1098"/>
      <c r="AP140" s="1098"/>
      <c r="AQ140" s="1098"/>
      <c r="AR140" s="1098"/>
      <c r="AS140" s="1098"/>
      <c r="AT140" s="1098"/>
      <c r="AU140" s="1098"/>
      <c r="AV140" s="1098"/>
      <c r="AW140" s="1098"/>
      <c r="AX140" s="1098"/>
      <c r="AY140" s="1098"/>
      <c r="AZ140" s="1098"/>
      <c r="BA140" s="1098"/>
      <c r="BB140" s="1098"/>
      <c r="BC140" s="1098"/>
      <c r="BD140" s="1098"/>
      <c r="BE140" s="1185"/>
      <c r="BF140" s="1185"/>
      <c r="BG140" s="1185">
        <v>2</v>
      </c>
      <c r="BH140" s="1186">
        <v>2</v>
      </c>
      <c r="BI140" s="1123"/>
      <c r="BJ140" s="1102"/>
      <c r="BK140" s="1102"/>
      <c r="BL140" s="1102"/>
      <c r="BM140" s="1102"/>
      <c r="BN140" s="1102"/>
      <c r="BO140" s="1102"/>
      <c r="BP140" s="1102"/>
      <c r="BQ140" s="1102"/>
      <c r="BR140" s="1102"/>
      <c r="BS140" s="1102"/>
      <c r="BT140" s="1102"/>
      <c r="BU140" s="1102"/>
      <c r="BV140" s="1170"/>
      <c r="BW140" s="1170"/>
      <c r="BX140" s="1170"/>
      <c r="BY140" s="1170"/>
      <c r="BZ140" s="1170"/>
      <c r="CA140" s="1170"/>
      <c r="CB140" s="1170"/>
      <c r="CC140" s="1170"/>
      <c r="CD140" s="1170"/>
      <c r="CE140" s="1170"/>
      <c r="CF140" s="1170"/>
      <c r="CG140" s="1170"/>
      <c r="CH140" s="1170"/>
      <c r="CI140" s="1102"/>
      <c r="CJ140" s="1102"/>
      <c r="CK140" s="1102"/>
      <c r="CL140" s="1102"/>
      <c r="CM140" s="1102"/>
      <c r="CN140" s="1171"/>
      <c r="CO140" s="1172"/>
      <c r="CP140" s="151"/>
      <c r="CQ140" s="151"/>
      <c r="CR140" s="151"/>
      <c r="CS140" s="151"/>
      <c r="CT140" s="1173"/>
      <c r="CU140" s="1174">
        <v>1</v>
      </c>
      <c r="CV140" s="1170">
        <v>1</v>
      </c>
      <c r="CW140" s="1175"/>
      <c r="CX140" s="57"/>
      <c r="CY140" s="57"/>
      <c r="CZ140" s="57"/>
      <c r="DA140" s="57"/>
      <c r="DB140" s="57"/>
      <c r="DC140" s="57"/>
      <c r="DD140" s="57"/>
      <c r="DE140" s="1084"/>
      <c r="DF140" s="1084"/>
      <c r="DG140" s="1084"/>
      <c r="DH140" s="1084"/>
      <c r="DI140" s="1084"/>
      <c r="DJ140" s="1084"/>
      <c r="DK140" s="1111"/>
      <c r="DL140" s="1111"/>
      <c r="DM140" s="1111"/>
      <c r="DN140" s="57"/>
      <c r="DO140" s="57"/>
    </row>
    <row r="141" ht="41.1" customHeight="1" spans="1:119">
      <c r="A141" s="1112">
        <v>43818</v>
      </c>
      <c r="B141" s="57" t="s">
        <v>333</v>
      </c>
      <c r="C141" s="1132">
        <v>4500026748</v>
      </c>
      <c r="D141" s="1184" t="s">
        <v>346</v>
      </c>
      <c r="E141" s="1189" t="s">
        <v>283</v>
      </c>
      <c r="F141" s="1115">
        <v>9202</v>
      </c>
      <c r="G141" s="109" t="s">
        <v>222</v>
      </c>
      <c r="H141" s="243">
        <v>2</v>
      </c>
      <c r="I141" s="57"/>
      <c r="J141" s="57"/>
      <c r="K141" s="57"/>
      <c r="L141" s="146"/>
      <c r="M141" s="1116"/>
      <c r="N141" s="1177"/>
      <c r="O141" s="1177"/>
      <c r="P141" s="1178"/>
      <c r="Q141" s="1177"/>
      <c r="R141" s="1177"/>
      <c r="S141" s="1179"/>
      <c r="T141" s="1177"/>
      <c r="U141" s="1180"/>
      <c r="V141" s="1125"/>
      <c r="W141" s="1126"/>
      <c r="X141" s="1127"/>
      <c r="Y141" s="1121"/>
      <c r="Z141" s="1128"/>
      <c r="AA141" s="1129"/>
      <c r="AB141" s="1129"/>
      <c r="AC141" s="1130"/>
      <c r="AD141" s="1131"/>
      <c r="AE141" s="1098">
        <v>2</v>
      </c>
      <c r="AF141" s="1098"/>
      <c r="AG141" s="1098"/>
      <c r="AH141" s="1098"/>
      <c r="AI141" s="1098">
        <v>2</v>
      </c>
      <c r="AJ141" s="1098"/>
      <c r="AK141" s="1098"/>
      <c r="AL141" s="1098"/>
      <c r="AM141" s="1098"/>
      <c r="AN141" s="1098"/>
      <c r="AO141" s="1098"/>
      <c r="AP141" s="1098"/>
      <c r="AQ141" s="1098"/>
      <c r="AR141" s="1098"/>
      <c r="AS141" s="1098"/>
      <c r="AT141" s="1098"/>
      <c r="AU141" s="1098"/>
      <c r="AV141" s="1098"/>
      <c r="AW141" s="1098"/>
      <c r="AX141" s="1098"/>
      <c r="AY141" s="1098"/>
      <c r="AZ141" s="1098"/>
      <c r="BA141" s="1098"/>
      <c r="BB141" s="1098"/>
      <c r="BC141" s="1098"/>
      <c r="BD141" s="1098"/>
      <c r="BE141" s="1185"/>
      <c r="BF141" s="1185"/>
      <c r="BG141" s="1185"/>
      <c r="BH141" s="1186"/>
      <c r="BI141" s="1123"/>
      <c r="BJ141" s="1102"/>
      <c r="BK141" s="1102"/>
      <c r="BL141" s="1102"/>
      <c r="BM141" s="1102"/>
      <c r="BN141" s="1102"/>
      <c r="BO141" s="1102"/>
      <c r="BP141" s="1102"/>
      <c r="BQ141" s="1102"/>
      <c r="BR141" s="1102"/>
      <c r="BS141" s="1102"/>
      <c r="BT141" s="1102"/>
      <c r="BU141" s="1102"/>
      <c r="BV141" s="1170">
        <v>1</v>
      </c>
      <c r="BW141" s="1170"/>
      <c r="BX141" s="1170"/>
      <c r="BY141" s="1170"/>
      <c r="BZ141" s="1170"/>
      <c r="CA141" s="1170"/>
      <c r="CB141" s="1170"/>
      <c r="CC141" s="1170"/>
      <c r="CD141" s="1170"/>
      <c r="CE141" s="1170">
        <v>1</v>
      </c>
      <c r="CF141" s="1170"/>
      <c r="CG141" s="1170"/>
      <c r="CH141" s="1170"/>
      <c r="CI141" s="1102"/>
      <c r="CJ141" s="1102"/>
      <c r="CK141" s="1102"/>
      <c r="CL141" s="1102"/>
      <c r="CM141" s="1102"/>
      <c r="CN141" s="1171"/>
      <c r="CO141" s="1172"/>
      <c r="CP141" s="151"/>
      <c r="CQ141" s="151"/>
      <c r="CR141" s="151"/>
      <c r="CS141" s="151"/>
      <c r="CT141" s="1173"/>
      <c r="CU141" s="1174"/>
      <c r="CV141" s="1170"/>
      <c r="CW141" s="1175"/>
      <c r="CX141" s="57"/>
      <c r="CY141" s="57"/>
      <c r="CZ141" s="57"/>
      <c r="DA141" s="57"/>
      <c r="DB141" s="57"/>
      <c r="DC141" s="57"/>
      <c r="DD141" s="57"/>
      <c r="DE141" s="1084"/>
      <c r="DF141" s="1084"/>
      <c r="DG141" s="1084"/>
      <c r="DH141" s="1084"/>
      <c r="DI141" s="1084"/>
      <c r="DJ141" s="1084"/>
      <c r="DK141" s="1111"/>
      <c r="DL141" s="1111"/>
      <c r="DM141" s="1111"/>
      <c r="DN141" s="57"/>
      <c r="DO141" s="57"/>
    </row>
    <row r="142" ht="41.1" customHeight="1" spans="1:119">
      <c r="A142" s="1112">
        <v>43818</v>
      </c>
      <c r="B142" s="57" t="s">
        <v>333</v>
      </c>
      <c r="C142" s="1132">
        <v>4500026748</v>
      </c>
      <c r="D142" s="1184" t="s">
        <v>346</v>
      </c>
      <c r="E142" s="1189" t="s">
        <v>283</v>
      </c>
      <c r="F142" s="1115" t="s">
        <v>344</v>
      </c>
      <c r="G142" s="109" t="s">
        <v>232</v>
      </c>
      <c r="H142" s="243">
        <v>2</v>
      </c>
      <c r="I142" s="57"/>
      <c r="J142" s="57"/>
      <c r="K142" s="57"/>
      <c r="L142" s="146"/>
      <c r="M142" s="1116"/>
      <c r="N142" s="1177"/>
      <c r="O142" s="1177"/>
      <c r="P142" s="1178"/>
      <c r="Q142" s="1177"/>
      <c r="R142" s="1177"/>
      <c r="S142" s="1179"/>
      <c r="T142" s="1177"/>
      <c r="U142" s="1180"/>
      <c r="V142" s="1125"/>
      <c r="W142" s="1126"/>
      <c r="X142" s="1127"/>
      <c r="Y142" s="1121"/>
      <c r="Z142" s="1128"/>
      <c r="AA142" s="1129"/>
      <c r="AB142" s="1129"/>
      <c r="AC142" s="1130"/>
      <c r="AD142" s="1131"/>
      <c r="AE142" s="1098"/>
      <c r="AF142" s="1098"/>
      <c r="AG142" s="1098"/>
      <c r="AH142" s="1098"/>
      <c r="AI142" s="1098"/>
      <c r="AJ142" s="1098"/>
      <c r="AK142" s="1098"/>
      <c r="AL142" s="1098"/>
      <c r="AM142" s="1098"/>
      <c r="AN142" s="1098"/>
      <c r="AO142" s="1098"/>
      <c r="AP142" s="1098">
        <v>2</v>
      </c>
      <c r="AQ142" s="1098">
        <v>2</v>
      </c>
      <c r="AR142" s="1098"/>
      <c r="AS142" s="1098"/>
      <c r="AT142" s="1098"/>
      <c r="AU142" s="1098"/>
      <c r="AV142" s="1098"/>
      <c r="AW142" s="1098"/>
      <c r="AX142" s="1098"/>
      <c r="AY142" s="1098"/>
      <c r="AZ142" s="1098"/>
      <c r="BA142" s="1098"/>
      <c r="BB142" s="1098"/>
      <c r="BC142" s="1098"/>
      <c r="BD142" s="1098"/>
      <c r="BE142" s="1185"/>
      <c r="BF142" s="1185"/>
      <c r="BG142" s="1185"/>
      <c r="BH142" s="1186"/>
      <c r="BI142" s="1123"/>
      <c r="BJ142" s="1102"/>
      <c r="BK142" s="1102"/>
      <c r="BL142" s="1102"/>
      <c r="BM142" s="1102"/>
      <c r="BN142" s="1102"/>
      <c r="BO142" s="1102"/>
      <c r="BP142" s="1102"/>
      <c r="BQ142" s="1102"/>
      <c r="BR142" s="1102"/>
      <c r="BS142" s="1102"/>
      <c r="BT142" s="1102"/>
      <c r="BU142" s="1102"/>
      <c r="BV142" s="1170"/>
      <c r="BW142" s="1170"/>
      <c r="BX142" s="1170"/>
      <c r="BY142" s="1170"/>
      <c r="BZ142" s="1170"/>
      <c r="CA142" s="1170"/>
      <c r="CB142" s="1170"/>
      <c r="CC142" s="1170"/>
      <c r="CD142" s="1170"/>
      <c r="CE142" s="1170"/>
      <c r="CF142" s="1170"/>
      <c r="CG142" s="1170"/>
      <c r="CH142" s="1170"/>
      <c r="CI142" s="1102">
        <v>1</v>
      </c>
      <c r="CJ142" s="1102"/>
      <c r="CK142" s="1102"/>
      <c r="CL142" s="1102">
        <v>1</v>
      </c>
      <c r="CM142" s="1102"/>
      <c r="CN142" s="1171"/>
      <c r="CO142" s="1172"/>
      <c r="CP142" s="151"/>
      <c r="CQ142" s="151"/>
      <c r="CR142" s="151"/>
      <c r="CS142" s="151"/>
      <c r="CT142" s="1173"/>
      <c r="CU142" s="1174"/>
      <c r="CV142" s="1170"/>
      <c r="CW142" s="1175"/>
      <c r="CX142" s="57"/>
      <c r="CY142" s="57"/>
      <c r="CZ142" s="57"/>
      <c r="DA142" s="57"/>
      <c r="DB142" s="57"/>
      <c r="DC142" s="57"/>
      <c r="DD142" s="57"/>
      <c r="DE142" s="1084"/>
      <c r="DF142" s="1084"/>
      <c r="DG142" s="1084"/>
      <c r="DH142" s="1084"/>
      <c r="DI142" s="1084"/>
      <c r="DJ142" s="1084"/>
      <c r="DK142" s="1111"/>
      <c r="DL142" s="1111"/>
      <c r="DM142" s="1111"/>
      <c r="DN142" s="57"/>
      <c r="DO142" s="57"/>
    </row>
    <row r="143" ht="41.1" customHeight="1" spans="1:119">
      <c r="A143" s="1112">
        <v>43824</v>
      </c>
      <c r="B143" s="57" t="s">
        <v>347</v>
      </c>
      <c r="C143" s="1132">
        <v>4500027594</v>
      </c>
      <c r="D143" s="1184" t="s">
        <v>348</v>
      </c>
      <c r="E143" s="1189" t="s">
        <v>280</v>
      </c>
      <c r="F143" s="1115" t="s">
        <v>221</v>
      </c>
      <c r="G143" s="109" t="s">
        <v>222</v>
      </c>
      <c r="H143" s="243">
        <v>13</v>
      </c>
      <c r="I143" s="57"/>
      <c r="J143" s="57"/>
      <c r="K143" s="57"/>
      <c r="L143" s="146"/>
      <c r="M143" s="1116"/>
      <c r="N143" s="1177"/>
      <c r="O143" s="1177"/>
      <c r="P143" s="1178"/>
      <c r="Q143" s="1177"/>
      <c r="R143" s="1177"/>
      <c r="S143" s="1179"/>
      <c r="T143" s="1177"/>
      <c r="U143" s="1180"/>
      <c r="V143" s="1125"/>
      <c r="W143" s="1126"/>
      <c r="X143" s="1127"/>
      <c r="Y143" s="1121"/>
      <c r="Z143" s="1128"/>
      <c r="AA143" s="1129"/>
      <c r="AB143" s="1129"/>
      <c r="AC143" s="1130"/>
      <c r="AD143" s="1131"/>
      <c r="AE143" s="1098">
        <v>13</v>
      </c>
      <c r="AF143" s="1098"/>
      <c r="AG143" s="1098"/>
      <c r="AH143" s="1098"/>
      <c r="AI143" s="1098">
        <v>13</v>
      </c>
      <c r="AJ143" s="1098"/>
      <c r="AK143" s="1098"/>
      <c r="AL143" s="1098"/>
      <c r="AM143" s="1098"/>
      <c r="AN143" s="1098"/>
      <c r="AO143" s="1098"/>
      <c r="AP143" s="1098"/>
      <c r="AQ143" s="1098"/>
      <c r="AR143" s="1098"/>
      <c r="AS143" s="1098"/>
      <c r="AT143" s="1098"/>
      <c r="AU143" s="1098"/>
      <c r="AV143" s="1098"/>
      <c r="AW143" s="1098"/>
      <c r="AX143" s="1098"/>
      <c r="AY143" s="1098"/>
      <c r="AZ143" s="1098"/>
      <c r="BA143" s="1098"/>
      <c r="BB143" s="1098"/>
      <c r="BC143" s="1098"/>
      <c r="BD143" s="1098"/>
      <c r="BE143" s="1185"/>
      <c r="BF143" s="1185"/>
      <c r="BG143" s="1185"/>
      <c r="BH143" s="1186"/>
      <c r="BI143" s="1123"/>
      <c r="BJ143" s="1102"/>
      <c r="BK143" s="1102"/>
      <c r="BL143" s="1102"/>
      <c r="BM143" s="1102"/>
      <c r="BN143" s="1102"/>
      <c r="BO143" s="1102"/>
      <c r="BP143" s="1102"/>
      <c r="BQ143" s="1102"/>
      <c r="BR143" s="1102"/>
      <c r="BS143" s="1102"/>
      <c r="BT143" s="1102"/>
      <c r="BU143" s="1102"/>
      <c r="BV143" s="1170">
        <v>1</v>
      </c>
      <c r="BW143" s="1170">
        <v>1</v>
      </c>
      <c r="BX143" s="1170">
        <v>1</v>
      </c>
      <c r="BY143" s="1170">
        <v>1</v>
      </c>
      <c r="BZ143" s="1170">
        <v>1</v>
      </c>
      <c r="CA143" s="1170">
        <v>1</v>
      </c>
      <c r="CB143" s="1170">
        <v>1</v>
      </c>
      <c r="CC143" s="1170">
        <v>1</v>
      </c>
      <c r="CD143" s="1170">
        <v>1</v>
      </c>
      <c r="CE143" s="1170">
        <v>1</v>
      </c>
      <c r="CF143" s="1170">
        <v>1</v>
      </c>
      <c r="CG143" s="1170">
        <v>1</v>
      </c>
      <c r="CH143" s="1170">
        <v>1</v>
      </c>
      <c r="CI143" s="1102"/>
      <c r="CJ143" s="1102"/>
      <c r="CK143" s="1102"/>
      <c r="CL143" s="1102"/>
      <c r="CM143" s="1102"/>
      <c r="CN143" s="1171"/>
      <c r="CO143" s="1172"/>
      <c r="CP143" s="151"/>
      <c r="CQ143" s="151"/>
      <c r="CR143" s="151"/>
      <c r="CS143" s="151"/>
      <c r="CT143" s="1173"/>
      <c r="CU143" s="1174"/>
      <c r="CV143" s="1170"/>
      <c r="CW143" s="1175"/>
      <c r="CX143" s="57"/>
      <c r="CY143" s="57"/>
      <c r="CZ143" s="57"/>
      <c r="DA143" s="57"/>
      <c r="DB143" s="57"/>
      <c r="DC143" s="57"/>
      <c r="DD143" s="57"/>
      <c r="DE143" s="1084"/>
      <c r="DF143" s="1084"/>
      <c r="DG143" s="1084"/>
      <c r="DH143" s="1084"/>
      <c r="DI143" s="1084"/>
      <c r="DJ143" s="1084"/>
      <c r="DK143" s="1111"/>
      <c r="DL143" s="1111"/>
      <c r="DM143" s="1111"/>
      <c r="DN143" s="57"/>
      <c r="DO143" s="57"/>
    </row>
    <row r="144" ht="41.1" customHeight="1" spans="1:119">
      <c r="A144" s="1112">
        <v>43825</v>
      </c>
      <c r="B144" s="57" t="s">
        <v>347</v>
      </c>
      <c r="C144" s="1132">
        <v>4500027594</v>
      </c>
      <c r="D144" s="1184" t="s">
        <v>348</v>
      </c>
      <c r="E144" s="1189" t="s">
        <v>283</v>
      </c>
      <c r="F144" s="1115" t="s">
        <v>221</v>
      </c>
      <c r="G144" s="109" t="s">
        <v>222</v>
      </c>
      <c r="H144" s="243">
        <v>2</v>
      </c>
      <c r="I144" s="57"/>
      <c r="J144" s="57"/>
      <c r="K144" s="57"/>
      <c r="L144" s="146"/>
      <c r="M144" s="1116"/>
      <c r="N144" s="1177"/>
      <c r="O144" s="1177"/>
      <c r="P144" s="1178"/>
      <c r="Q144" s="1177"/>
      <c r="R144" s="1177"/>
      <c r="S144" s="1179"/>
      <c r="T144" s="1177"/>
      <c r="U144" s="1180"/>
      <c r="V144" s="1125"/>
      <c r="W144" s="1126"/>
      <c r="X144" s="1127"/>
      <c r="Y144" s="1121"/>
      <c r="Z144" s="1128"/>
      <c r="AA144" s="1129"/>
      <c r="AB144" s="1129"/>
      <c r="AC144" s="1130"/>
      <c r="AD144" s="1131"/>
      <c r="AE144" s="1098">
        <v>2</v>
      </c>
      <c r="AF144" s="1098"/>
      <c r="AG144" s="1098"/>
      <c r="AH144" s="1098"/>
      <c r="AI144" s="1098">
        <v>2</v>
      </c>
      <c r="AJ144" s="1098"/>
      <c r="AK144" s="1098"/>
      <c r="AL144" s="1098"/>
      <c r="AM144" s="1098"/>
      <c r="AN144" s="1098"/>
      <c r="AO144" s="1098"/>
      <c r="AP144" s="1098"/>
      <c r="AQ144" s="1098"/>
      <c r="AR144" s="1098"/>
      <c r="AS144" s="1098"/>
      <c r="AT144" s="1098"/>
      <c r="AU144" s="1098"/>
      <c r="AV144" s="1098"/>
      <c r="AW144" s="1098"/>
      <c r="AX144" s="1098"/>
      <c r="AY144" s="1098"/>
      <c r="AZ144" s="1098"/>
      <c r="BA144" s="1098"/>
      <c r="BB144" s="1098"/>
      <c r="BC144" s="1098"/>
      <c r="BD144" s="1098"/>
      <c r="BE144" s="1185"/>
      <c r="BF144" s="1185"/>
      <c r="BG144" s="1185"/>
      <c r="BH144" s="1186"/>
      <c r="BI144" s="1123"/>
      <c r="BJ144" s="1102"/>
      <c r="BK144" s="1102"/>
      <c r="BL144" s="1102"/>
      <c r="BM144" s="1102"/>
      <c r="BN144" s="1102"/>
      <c r="BO144" s="1102"/>
      <c r="BP144" s="1102"/>
      <c r="BQ144" s="1102"/>
      <c r="BR144" s="1102"/>
      <c r="BS144" s="1102"/>
      <c r="BT144" s="1102"/>
      <c r="BU144" s="1102"/>
      <c r="BV144" s="1170"/>
      <c r="BW144" s="1170"/>
      <c r="BX144" s="1170"/>
      <c r="BY144" s="1170"/>
      <c r="BZ144" s="1170"/>
      <c r="CA144" s="1170"/>
      <c r="CB144" s="1170"/>
      <c r="CC144" s="1170"/>
      <c r="CD144" s="1170"/>
      <c r="CE144" s="1170"/>
      <c r="CF144" s="1170"/>
      <c r="CG144" s="1170">
        <v>1</v>
      </c>
      <c r="CH144" s="1170">
        <v>1</v>
      </c>
      <c r="CI144" s="1102"/>
      <c r="CJ144" s="1102"/>
      <c r="CK144" s="1102"/>
      <c r="CL144" s="1102"/>
      <c r="CM144" s="1102"/>
      <c r="CN144" s="1171"/>
      <c r="CO144" s="1172"/>
      <c r="CP144" s="151"/>
      <c r="CQ144" s="151"/>
      <c r="CR144" s="151"/>
      <c r="CS144" s="151"/>
      <c r="CT144" s="1173"/>
      <c r="CU144" s="1174"/>
      <c r="CV144" s="1170"/>
      <c r="CW144" s="1175"/>
      <c r="CX144" s="57"/>
      <c r="CY144" s="57"/>
      <c r="CZ144" s="57"/>
      <c r="DA144" s="57"/>
      <c r="DB144" s="57"/>
      <c r="DC144" s="57"/>
      <c r="DD144" s="57"/>
      <c r="DE144" s="1084"/>
      <c r="DF144" s="1084"/>
      <c r="DG144" s="1084"/>
      <c r="DH144" s="1084"/>
      <c r="DI144" s="1084"/>
      <c r="DJ144" s="1084"/>
      <c r="DK144" s="1111"/>
      <c r="DL144" s="1111"/>
      <c r="DM144" s="1111"/>
      <c r="DN144" s="57"/>
      <c r="DO144" s="57"/>
    </row>
    <row r="145" ht="41.1" customHeight="1" spans="1:119">
      <c r="A145" s="1112">
        <v>43829</v>
      </c>
      <c r="B145" s="57" t="s">
        <v>352</v>
      </c>
      <c r="C145" s="1132">
        <v>4500025572</v>
      </c>
      <c r="D145" s="1184" t="s">
        <v>223</v>
      </c>
      <c r="E145" s="136" t="s">
        <v>280</v>
      </c>
      <c r="F145" s="136" t="s">
        <v>353</v>
      </c>
      <c r="G145" s="136" t="s">
        <v>354</v>
      </c>
      <c r="H145" s="243">
        <v>18</v>
      </c>
      <c r="I145" s="57"/>
      <c r="J145" s="57"/>
      <c r="K145" s="57"/>
      <c r="L145" s="146"/>
      <c r="M145" s="1116"/>
      <c r="N145" s="1177"/>
      <c r="O145" s="1177"/>
      <c r="P145" s="1178"/>
      <c r="Q145" s="1177"/>
      <c r="R145" s="1177"/>
      <c r="S145" s="1179"/>
      <c r="T145" s="1177"/>
      <c r="U145" s="1180"/>
      <c r="V145" s="1125"/>
      <c r="W145" s="1126"/>
      <c r="X145" s="1127"/>
      <c r="Y145" s="1121"/>
      <c r="Z145" s="1128"/>
      <c r="AA145" s="1129"/>
      <c r="AB145" s="1129"/>
      <c r="AC145" s="1130"/>
      <c r="AD145" s="1131"/>
      <c r="AE145" s="1098"/>
      <c r="AF145" s="1098"/>
      <c r="AG145" s="1098"/>
      <c r="AH145" s="1098"/>
      <c r="AI145" s="1098"/>
      <c r="AJ145" s="1098"/>
      <c r="AK145" s="1098"/>
      <c r="AL145" s="1098"/>
      <c r="AM145" s="1098"/>
      <c r="AN145" s="1098"/>
      <c r="AO145" s="1098"/>
      <c r="AP145" s="1098"/>
      <c r="AQ145" s="1098"/>
      <c r="AR145" s="1098"/>
      <c r="AS145" s="1098"/>
      <c r="AT145" s="1098"/>
      <c r="AU145" s="1098"/>
      <c r="AV145" s="1098"/>
      <c r="AW145" s="1098">
        <v>18</v>
      </c>
      <c r="AX145" s="1098"/>
      <c r="AY145" s="1098">
        <v>18</v>
      </c>
      <c r="AZ145" s="1098"/>
      <c r="BA145" s="1098"/>
      <c r="BB145" s="1098"/>
      <c r="BC145" s="1098"/>
      <c r="BD145" s="1098">
        <v>3</v>
      </c>
      <c r="BE145" s="1185"/>
      <c r="BF145" s="1185"/>
      <c r="BG145" s="1185"/>
      <c r="BH145" s="1186"/>
      <c r="BI145" s="1123"/>
      <c r="BJ145" s="1102"/>
      <c r="BK145" s="1102"/>
      <c r="BL145" s="1102"/>
      <c r="BM145" s="1102"/>
      <c r="BN145" s="1102"/>
      <c r="BO145" s="1102"/>
      <c r="BP145" s="1102"/>
      <c r="BQ145" s="1102"/>
      <c r="BR145" s="1102"/>
      <c r="BS145" s="1102"/>
      <c r="BT145" s="1102"/>
      <c r="BU145" s="1102"/>
      <c r="BV145" s="1170"/>
      <c r="BW145" s="1170"/>
      <c r="BX145" s="1170"/>
      <c r="BY145" s="1170"/>
      <c r="BZ145" s="1170"/>
      <c r="CA145" s="1170"/>
      <c r="CB145" s="1170"/>
      <c r="CC145" s="1170"/>
      <c r="CD145" s="1170"/>
      <c r="CE145" s="1170"/>
      <c r="CF145" s="1170"/>
      <c r="CG145" s="1170"/>
      <c r="CH145" s="1170"/>
      <c r="CI145" s="1102"/>
      <c r="CJ145" s="1102"/>
      <c r="CK145" s="1102"/>
      <c r="CL145" s="1102"/>
      <c r="CM145" s="1102"/>
      <c r="CN145" s="1171"/>
      <c r="CO145" s="1172"/>
      <c r="CP145" s="151"/>
      <c r="CQ145" s="151"/>
      <c r="CR145" s="151"/>
      <c r="CS145" s="151"/>
      <c r="CT145" s="1173"/>
      <c r="CU145" s="1174"/>
      <c r="CV145" s="1170"/>
      <c r="CW145" s="1175"/>
      <c r="CX145" s="57"/>
      <c r="CY145" s="57"/>
      <c r="CZ145" s="57"/>
      <c r="DA145" s="57"/>
      <c r="DB145" s="57"/>
      <c r="DC145" s="57"/>
      <c r="DD145" s="57"/>
      <c r="DE145" s="1084"/>
      <c r="DF145" s="1084"/>
      <c r="DG145" s="1084"/>
      <c r="DH145" s="1084"/>
      <c r="DI145" s="1084"/>
      <c r="DJ145" s="1084"/>
      <c r="DK145" s="1111"/>
      <c r="DL145" s="1111"/>
      <c r="DM145" s="1111"/>
      <c r="DN145" s="57"/>
      <c r="DO145" s="57"/>
    </row>
    <row r="146" ht="41.1" customHeight="1" spans="1:119">
      <c r="A146" s="1112">
        <v>43829</v>
      </c>
      <c r="B146" s="57" t="s">
        <v>266</v>
      </c>
      <c r="C146" s="39">
        <v>4500026380</v>
      </c>
      <c r="D146" s="135" t="s">
        <v>345</v>
      </c>
      <c r="E146" s="1114" t="s">
        <v>283</v>
      </c>
      <c r="F146" s="1193" t="s">
        <v>355</v>
      </c>
      <c r="G146" s="109" t="s">
        <v>232</v>
      </c>
      <c r="H146" s="243">
        <v>6</v>
      </c>
      <c r="I146" s="57"/>
      <c r="J146" s="57"/>
      <c r="K146" s="57"/>
      <c r="L146" s="146"/>
      <c r="M146" s="1116"/>
      <c r="N146" s="1117"/>
      <c r="O146" s="1117"/>
      <c r="P146" s="1118"/>
      <c r="Q146" s="1117"/>
      <c r="R146" s="1117"/>
      <c r="S146" s="1117"/>
      <c r="T146" s="1117"/>
      <c r="U146" s="1118"/>
      <c r="V146" s="1194"/>
      <c r="W146" s="1118"/>
      <c r="X146" s="1195"/>
      <c r="Y146" s="1170"/>
      <c r="Z146" s="1170"/>
      <c r="AA146" s="151"/>
      <c r="AB146" s="151"/>
      <c r="AC146" s="1050"/>
      <c r="AD146" s="1196"/>
      <c r="AE146" s="1196"/>
      <c r="AF146" s="1196"/>
      <c r="AG146" s="1196"/>
      <c r="AH146" s="1196"/>
      <c r="AI146" s="1196"/>
      <c r="AJ146" s="1196"/>
      <c r="AK146" s="1196"/>
      <c r="AL146" s="1196"/>
      <c r="AM146" s="1196"/>
      <c r="AN146" s="1196"/>
      <c r="AO146" s="1196"/>
      <c r="AP146" s="1196"/>
      <c r="AQ146" s="1196"/>
      <c r="AR146" s="1196"/>
      <c r="AS146" s="1196"/>
      <c r="AT146" s="1196"/>
      <c r="AU146" s="1196"/>
      <c r="AV146" s="1196"/>
      <c r="AW146" s="1196">
        <v>6</v>
      </c>
      <c r="AX146" s="1196"/>
      <c r="AY146" s="1196">
        <v>6</v>
      </c>
      <c r="AZ146" s="1196"/>
      <c r="BA146" s="1196"/>
      <c r="BB146" s="1196"/>
      <c r="BC146" s="1196">
        <v>1</v>
      </c>
      <c r="BD146" s="1196"/>
      <c r="BE146" s="1197"/>
      <c r="BF146" s="1198"/>
      <c r="BG146" s="1198"/>
      <c r="BH146" s="1198"/>
      <c r="BI146" s="39"/>
      <c r="BJ146" s="1102"/>
      <c r="BK146" s="1102"/>
      <c r="BL146" s="1102"/>
      <c r="BM146" s="1102"/>
      <c r="BN146" s="1102"/>
      <c r="BO146" s="1102"/>
      <c r="BP146" s="1102"/>
      <c r="BQ146" s="1102"/>
      <c r="BR146" s="1102"/>
      <c r="BS146" s="1102"/>
      <c r="BT146" s="1102"/>
      <c r="BU146" s="1102"/>
      <c r="BV146" s="1170"/>
      <c r="BW146" s="1170"/>
      <c r="BX146" s="1170"/>
      <c r="BY146" s="1170"/>
      <c r="BZ146" s="1170"/>
      <c r="CA146" s="1170"/>
      <c r="CB146" s="1170"/>
      <c r="CC146" s="1170"/>
      <c r="CD146" s="1170"/>
      <c r="CE146" s="1170"/>
      <c r="CF146" s="1170"/>
      <c r="CG146" s="1170"/>
      <c r="CH146" s="1170"/>
      <c r="CI146" s="1102"/>
      <c r="CJ146" s="1102"/>
      <c r="CK146" s="1102"/>
      <c r="CL146" s="1102"/>
      <c r="CM146" s="1102"/>
      <c r="CN146" s="1171"/>
      <c r="CO146" s="1172"/>
      <c r="CP146" s="151"/>
      <c r="CQ146" s="151"/>
      <c r="CR146" s="151"/>
      <c r="CS146" s="151"/>
      <c r="CT146" s="1173"/>
      <c r="CU146" s="1174"/>
      <c r="CV146" s="1170"/>
      <c r="CW146" s="1175"/>
      <c r="CX146" s="57"/>
      <c r="CY146" s="57"/>
      <c r="CZ146" s="57"/>
      <c r="DA146" s="57"/>
      <c r="DB146" s="57"/>
      <c r="DC146" s="57"/>
      <c r="DD146" s="57"/>
      <c r="DE146" s="1084"/>
      <c r="DF146" s="1084"/>
      <c r="DG146" s="1084"/>
      <c r="DH146" s="1084"/>
      <c r="DI146" s="1084"/>
      <c r="DJ146" s="1084"/>
      <c r="DK146" s="1111"/>
      <c r="DL146" s="1111"/>
      <c r="DM146" s="1111"/>
      <c r="DN146" s="57"/>
      <c r="DO146" s="57"/>
    </row>
    <row r="147" ht="26.25" customHeight="1" spans="1:119">
      <c r="A147" s="1112">
        <v>43829</v>
      </c>
      <c r="B147" s="57" t="s">
        <v>356</v>
      </c>
      <c r="C147" s="57">
        <v>4500027174</v>
      </c>
      <c r="D147" s="135" t="s">
        <v>357</v>
      </c>
      <c r="E147" s="135" t="s">
        <v>283</v>
      </c>
      <c r="F147" s="1199" t="s">
        <v>358</v>
      </c>
      <c r="G147" s="135" t="s">
        <v>232</v>
      </c>
      <c r="H147" s="57">
        <v>6</v>
      </c>
      <c r="I147" s="57"/>
      <c r="J147" s="57"/>
      <c r="K147" s="57"/>
      <c r="L147" s="57"/>
      <c r="M147" s="1116"/>
      <c r="N147" s="57"/>
      <c r="O147" s="57"/>
      <c r="P147" s="1118"/>
      <c r="Q147" s="57"/>
      <c r="R147" s="57"/>
      <c r="S147" s="57"/>
      <c r="T147" s="57"/>
      <c r="U147" s="135"/>
      <c r="V147" s="1200"/>
      <c r="W147" s="1200"/>
      <c r="X147" s="1048"/>
      <c r="Y147" s="1170"/>
      <c r="Z147" s="1170"/>
      <c r="AA147" s="1170"/>
      <c r="AB147" s="1170"/>
      <c r="AC147" s="1050"/>
      <c r="AD147" s="1196"/>
      <c r="AE147" s="1196"/>
      <c r="AF147" s="1196"/>
      <c r="AG147" s="1196"/>
      <c r="AH147" s="1196"/>
      <c r="AI147" s="1196"/>
      <c r="AJ147" s="1196"/>
      <c r="AK147" s="1196"/>
      <c r="AL147" s="1196"/>
      <c r="AM147" s="1196"/>
      <c r="AN147" s="1196"/>
      <c r="AO147" s="1196"/>
      <c r="AP147" s="1196"/>
      <c r="AQ147" s="1196"/>
      <c r="AR147" s="1196"/>
      <c r="AS147" s="1196"/>
      <c r="AT147" s="1196"/>
      <c r="AU147" s="1196"/>
      <c r="AV147" s="1196"/>
      <c r="AW147" s="1196">
        <v>6</v>
      </c>
      <c r="AX147" s="1196"/>
      <c r="AY147" s="1196">
        <v>6</v>
      </c>
      <c r="AZ147" s="1196"/>
      <c r="BA147" s="1196"/>
      <c r="BB147" s="1196"/>
      <c r="BC147" s="1196">
        <v>1</v>
      </c>
      <c r="BD147" s="1196"/>
      <c r="BE147" s="1200"/>
      <c r="BF147" s="1200"/>
      <c r="BG147" s="1200"/>
      <c r="BH147" s="1200"/>
      <c r="BI147" s="39"/>
      <c r="BJ147" s="151"/>
      <c r="BK147" s="151"/>
      <c r="BL147" s="151"/>
      <c r="BM147" s="151"/>
      <c r="BN147" s="151"/>
      <c r="BO147" s="151"/>
      <c r="BP147" s="151"/>
      <c r="BQ147" s="151"/>
      <c r="BR147" s="151"/>
      <c r="BS147" s="151"/>
      <c r="BT147" s="151"/>
      <c r="BU147" s="151"/>
      <c r="BV147" s="151"/>
      <c r="BW147" s="151"/>
      <c r="BX147" s="151"/>
      <c r="BY147" s="151"/>
      <c r="BZ147" s="151"/>
      <c r="CA147" s="151"/>
      <c r="CB147" s="151"/>
      <c r="CC147" s="151"/>
      <c r="CD147" s="151"/>
      <c r="CE147" s="151"/>
      <c r="CF147" s="151"/>
      <c r="CG147" s="151"/>
      <c r="CH147" s="151"/>
      <c r="CI147" s="1102"/>
      <c r="CJ147" s="1102"/>
      <c r="CK147" s="1102"/>
      <c r="CL147" s="1102"/>
      <c r="CM147" s="1102"/>
      <c r="CN147" s="1102"/>
      <c r="CO147" s="1102"/>
      <c r="CP147" s="1102"/>
      <c r="CQ147" s="1102"/>
      <c r="CR147" s="1102"/>
      <c r="CS147" s="1102"/>
      <c r="CT147" s="1102"/>
      <c r="CU147" s="1170"/>
      <c r="CV147" s="1170"/>
      <c r="CW147" s="1175"/>
      <c r="CX147" s="57"/>
      <c r="CY147" s="57"/>
      <c r="CZ147" s="57"/>
      <c r="DA147" s="57"/>
      <c r="DB147" s="57"/>
      <c r="DC147" s="57"/>
      <c r="DD147" s="57"/>
      <c r="DE147" s="1084"/>
      <c r="DF147" s="1084"/>
      <c r="DG147" s="1084"/>
      <c r="DH147" s="1084"/>
      <c r="DI147" s="1084"/>
      <c r="DJ147" s="1084"/>
      <c r="DK147" s="1111"/>
      <c r="DL147" s="1111"/>
      <c r="DM147" s="1111"/>
      <c r="DN147" s="57"/>
      <c r="DO147" s="57"/>
    </row>
    <row r="148" ht="26.25" customHeight="1" spans="1:119">
      <c r="A148" s="1112">
        <v>43832</v>
      </c>
      <c r="B148" s="57" t="s">
        <v>339</v>
      </c>
      <c r="C148" s="57">
        <v>4500027360</v>
      </c>
      <c r="D148" s="135" t="s">
        <v>243</v>
      </c>
      <c r="E148" s="109" t="s">
        <v>280</v>
      </c>
      <c r="F148" s="1199" t="s">
        <v>359</v>
      </c>
      <c r="G148" s="1187" t="s">
        <v>222</v>
      </c>
      <c r="H148" s="57">
        <v>11</v>
      </c>
      <c r="I148" s="57"/>
      <c r="J148" s="57"/>
      <c r="K148" s="57"/>
      <c r="L148" s="57"/>
      <c r="M148" s="1116"/>
      <c r="N148" s="57"/>
      <c r="O148" s="57"/>
      <c r="P148" s="1118"/>
      <c r="Q148" s="57"/>
      <c r="R148" s="57"/>
      <c r="S148" s="57"/>
      <c r="T148" s="57"/>
      <c r="U148" s="135"/>
      <c r="V148" s="1200"/>
      <c r="W148" s="1200"/>
      <c r="X148" s="1048"/>
      <c r="Y148" s="1170"/>
      <c r="Z148" s="1170"/>
      <c r="AA148" s="1170"/>
      <c r="AB148" s="1170"/>
      <c r="AC148" s="1050"/>
      <c r="AD148" s="1196"/>
      <c r="AE148" s="1196">
        <v>11</v>
      </c>
      <c r="AF148" s="1196"/>
      <c r="AG148" s="1196"/>
      <c r="AH148" s="1196"/>
      <c r="AI148" s="1196">
        <v>11</v>
      </c>
      <c r="AJ148" s="1196"/>
      <c r="AK148" s="1196"/>
      <c r="AL148" s="1196"/>
      <c r="AM148" s="1196"/>
      <c r="AN148" s="1196"/>
      <c r="AO148" s="1196"/>
      <c r="AP148" s="1196"/>
      <c r="AQ148" s="1196"/>
      <c r="AR148" s="1196"/>
      <c r="AS148" s="1196"/>
      <c r="AT148" s="1196"/>
      <c r="AU148" s="1196"/>
      <c r="AV148" s="1196"/>
      <c r="AW148" s="1196"/>
      <c r="AX148" s="1196"/>
      <c r="AY148" s="1196"/>
      <c r="AZ148" s="1196"/>
      <c r="BA148" s="1196"/>
      <c r="BB148" s="1196"/>
      <c r="BC148" s="1196"/>
      <c r="BD148" s="1196"/>
      <c r="BE148" s="1200"/>
      <c r="BF148" s="1200"/>
      <c r="BG148" s="1200"/>
      <c r="BH148" s="1200"/>
      <c r="BI148" s="39"/>
      <c r="BJ148" s="151"/>
      <c r="BK148" s="151"/>
      <c r="BL148" s="151"/>
      <c r="BM148" s="151"/>
      <c r="BN148" s="151"/>
      <c r="BO148" s="151"/>
      <c r="BP148" s="151"/>
      <c r="BQ148" s="151"/>
      <c r="BR148" s="151"/>
      <c r="BS148" s="151"/>
      <c r="BT148" s="151"/>
      <c r="BU148" s="151"/>
      <c r="BV148" s="151">
        <v>1</v>
      </c>
      <c r="BW148" s="151">
        <v>1</v>
      </c>
      <c r="BX148" s="151">
        <v>1</v>
      </c>
      <c r="BY148" s="151">
        <v>1</v>
      </c>
      <c r="BZ148" s="151">
        <v>1</v>
      </c>
      <c r="CA148" s="151">
        <v>1</v>
      </c>
      <c r="CB148" s="151">
        <v>1</v>
      </c>
      <c r="CC148" s="151"/>
      <c r="CD148" s="151"/>
      <c r="CE148" s="151">
        <v>1</v>
      </c>
      <c r="CF148" s="151">
        <v>1</v>
      </c>
      <c r="CG148" s="151">
        <v>1</v>
      </c>
      <c r="CH148" s="151">
        <v>1</v>
      </c>
      <c r="CI148" s="1102"/>
      <c r="CJ148" s="1102"/>
      <c r="CK148" s="1102"/>
      <c r="CL148" s="1102"/>
      <c r="CM148" s="1102"/>
      <c r="CN148" s="1102"/>
      <c r="CO148" s="1102"/>
      <c r="CP148" s="1102"/>
      <c r="CQ148" s="1102"/>
      <c r="CR148" s="1102"/>
      <c r="CS148" s="1102"/>
      <c r="CT148" s="1102"/>
      <c r="CU148" s="1170"/>
      <c r="CV148" s="1170"/>
      <c r="CW148" s="1175"/>
      <c r="CX148" s="57"/>
      <c r="CY148" s="57"/>
      <c r="CZ148" s="57"/>
      <c r="DA148" s="57"/>
      <c r="DB148" s="57"/>
      <c r="DC148" s="57"/>
      <c r="DD148" s="57"/>
      <c r="DE148" s="1084"/>
      <c r="DF148" s="1084"/>
      <c r="DG148" s="1084"/>
      <c r="DH148" s="1084"/>
      <c r="DI148" s="1084"/>
      <c r="DJ148" s="1084"/>
      <c r="DK148" s="1111"/>
      <c r="DL148" s="1111"/>
      <c r="DM148" s="1111"/>
      <c r="DN148" s="57"/>
      <c r="DO148" s="57"/>
    </row>
    <row r="149" ht="26.25" customHeight="1" spans="1:119">
      <c r="A149" s="1112">
        <v>43840</v>
      </c>
      <c r="B149" s="57" t="s">
        <v>248</v>
      </c>
      <c r="C149" s="57">
        <v>4500027765</v>
      </c>
      <c r="D149" s="1184" t="s">
        <v>360</v>
      </c>
      <c r="E149" s="136" t="s">
        <v>275</v>
      </c>
      <c r="F149" s="140" t="s">
        <v>256</v>
      </c>
      <c r="G149" s="1190" t="s">
        <v>305</v>
      </c>
      <c r="H149" s="57">
        <v>2</v>
      </c>
      <c r="I149" s="57"/>
      <c r="J149" s="57"/>
      <c r="K149" s="57"/>
      <c r="L149" s="57"/>
      <c r="M149" s="1116"/>
      <c r="N149" s="57"/>
      <c r="O149" s="57"/>
      <c r="P149" s="1118"/>
      <c r="Q149" s="57"/>
      <c r="R149" s="57"/>
      <c r="S149" s="57"/>
      <c r="T149" s="57"/>
      <c r="U149" s="135"/>
      <c r="V149" s="1200"/>
      <c r="W149" s="1200"/>
      <c r="X149" s="1048"/>
      <c r="Y149" s="1170"/>
      <c r="Z149" s="1170"/>
      <c r="AA149" s="1170"/>
      <c r="AB149" s="1170"/>
      <c r="AC149" s="1050"/>
      <c r="AD149" s="1196"/>
      <c r="AE149" s="1196"/>
      <c r="AF149" s="1196"/>
      <c r="AG149" s="1196"/>
      <c r="AH149" s="1196"/>
      <c r="AI149" s="1196"/>
      <c r="AJ149" s="1196"/>
      <c r="AK149" s="1196"/>
      <c r="AL149" s="1196"/>
      <c r="AM149" s="1196"/>
      <c r="AN149" s="1196"/>
      <c r="AO149" s="1196"/>
      <c r="AP149" s="1196"/>
      <c r="AQ149" s="1196"/>
      <c r="AR149" s="1196"/>
      <c r="AS149" s="1196"/>
      <c r="AT149" s="1196"/>
      <c r="AU149" s="1196"/>
      <c r="AV149" s="1196"/>
      <c r="AW149" s="1196"/>
      <c r="AX149" s="1196"/>
      <c r="AY149" s="1196"/>
      <c r="AZ149" s="1196"/>
      <c r="BA149" s="1196"/>
      <c r="BB149" s="1196"/>
      <c r="BC149" s="1196"/>
      <c r="BD149" s="1196"/>
      <c r="BE149" s="1200"/>
      <c r="BF149" s="1200"/>
      <c r="BG149" s="1200">
        <v>2</v>
      </c>
      <c r="BH149" s="1200">
        <v>2</v>
      </c>
      <c r="BI149" s="39"/>
      <c r="BJ149" s="151"/>
      <c r="BK149" s="151"/>
      <c r="BL149" s="151"/>
      <c r="BM149" s="151"/>
      <c r="BN149" s="151"/>
      <c r="BO149" s="151"/>
      <c r="BP149" s="151"/>
      <c r="BQ149" s="151"/>
      <c r="BR149" s="151"/>
      <c r="BS149" s="151"/>
      <c r="BT149" s="151"/>
      <c r="BU149" s="151"/>
      <c r="BV149" s="151"/>
      <c r="BW149" s="151"/>
      <c r="BX149" s="151"/>
      <c r="BY149" s="151"/>
      <c r="BZ149" s="151"/>
      <c r="CA149" s="151"/>
      <c r="CB149" s="151"/>
      <c r="CC149" s="151"/>
      <c r="CD149" s="151"/>
      <c r="CE149" s="151"/>
      <c r="CF149" s="151"/>
      <c r="CG149" s="151"/>
      <c r="CH149" s="151"/>
      <c r="CI149" s="1102"/>
      <c r="CJ149" s="1102"/>
      <c r="CK149" s="1102"/>
      <c r="CL149" s="1102"/>
      <c r="CM149" s="1102"/>
      <c r="CN149" s="1102"/>
      <c r="CO149" s="1102"/>
      <c r="CP149" s="1102"/>
      <c r="CQ149" s="1102"/>
      <c r="CR149" s="1102"/>
      <c r="CS149" s="1102"/>
      <c r="CT149" s="1102"/>
      <c r="CU149" s="1170"/>
      <c r="CV149" s="1170">
        <v>1</v>
      </c>
      <c r="CW149" s="1175">
        <v>1</v>
      </c>
      <c r="CX149" s="57"/>
      <c r="CY149" s="57"/>
      <c r="CZ149" s="57"/>
      <c r="DA149" s="57"/>
      <c r="DB149" s="57"/>
      <c r="DC149" s="57"/>
      <c r="DD149" s="57"/>
      <c r="DE149" s="1084"/>
      <c r="DF149" s="1084"/>
      <c r="DG149" s="1084"/>
      <c r="DH149" s="1084"/>
      <c r="DI149" s="1084"/>
      <c r="DJ149" s="1084"/>
      <c r="DK149" s="1111"/>
      <c r="DL149" s="1111"/>
      <c r="DM149" s="1111"/>
      <c r="DN149" s="57"/>
      <c r="DO149" s="57"/>
    </row>
    <row r="150" ht="26.25" customHeight="1" spans="1:119">
      <c r="A150" s="1112">
        <v>43840</v>
      </c>
      <c r="B150" s="57" t="s">
        <v>248</v>
      </c>
      <c r="C150" s="57">
        <v>4500027765</v>
      </c>
      <c r="D150" s="1184" t="s">
        <v>360</v>
      </c>
      <c r="E150" s="136" t="s">
        <v>275</v>
      </c>
      <c r="F150" s="1115" t="s">
        <v>355</v>
      </c>
      <c r="G150" s="109" t="s">
        <v>232</v>
      </c>
      <c r="H150" s="57">
        <v>2</v>
      </c>
      <c r="I150" s="57"/>
      <c r="J150" s="57"/>
      <c r="K150" s="57"/>
      <c r="L150" s="57"/>
      <c r="M150" s="1116"/>
      <c r="N150" s="57"/>
      <c r="O150" s="57"/>
      <c r="P150" s="1118"/>
      <c r="Q150" s="57"/>
      <c r="R150" s="57"/>
      <c r="S150" s="57"/>
      <c r="T150" s="57"/>
      <c r="U150" s="135"/>
      <c r="V150" s="1200"/>
      <c r="W150" s="1200"/>
      <c r="X150" s="1048"/>
      <c r="Y150" s="1170"/>
      <c r="Z150" s="1170"/>
      <c r="AA150" s="1170"/>
      <c r="AB150" s="1170"/>
      <c r="AC150" s="1050"/>
      <c r="AD150" s="1196"/>
      <c r="AE150" s="1196"/>
      <c r="AF150" s="1196"/>
      <c r="AG150" s="1196"/>
      <c r="AH150" s="1196"/>
      <c r="AI150" s="1196"/>
      <c r="AJ150" s="1196"/>
      <c r="AK150" s="1196"/>
      <c r="AL150" s="1196"/>
      <c r="AM150" s="1196"/>
      <c r="AN150" s="1196"/>
      <c r="AO150" s="1196"/>
      <c r="AP150" s="1196"/>
      <c r="AQ150" s="1196"/>
      <c r="AR150" s="1196"/>
      <c r="AS150" s="1196"/>
      <c r="AT150" s="1196"/>
      <c r="AU150" s="1196"/>
      <c r="AV150" s="1196"/>
      <c r="AW150" s="1196">
        <v>2</v>
      </c>
      <c r="AX150" s="1196"/>
      <c r="AY150" s="1196">
        <v>2</v>
      </c>
      <c r="AZ150" s="1196"/>
      <c r="BA150" s="1196"/>
      <c r="BB150" s="1196"/>
      <c r="BC150" s="1196"/>
      <c r="BD150" s="1196"/>
      <c r="BE150" s="1200"/>
      <c r="BF150" s="1200"/>
      <c r="BG150" s="1200"/>
      <c r="BH150" s="1200"/>
      <c r="BI150" s="39"/>
      <c r="BJ150" s="151"/>
      <c r="BK150" s="151"/>
      <c r="BL150" s="151"/>
      <c r="BM150" s="151"/>
      <c r="BN150" s="151"/>
      <c r="BO150" s="151"/>
      <c r="BP150" s="151"/>
      <c r="BQ150" s="151"/>
      <c r="BR150" s="151"/>
      <c r="BS150" s="151"/>
      <c r="BT150" s="151"/>
      <c r="BU150" s="151"/>
      <c r="BV150" s="151"/>
      <c r="BW150" s="151"/>
      <c r="BX150" s="151"/>
      <c r="BY150" s="151"/>
      <c r="BZ150" s="151"/>
      <c r="CA150" s="151"/>
      <c r="CB150" s="151"/>
      <c r="CC150" s="151"/>
      <c r="CD150" s="151"/>
      <c r="CE150" s="151"/>
      <c r="CF150" s="151"/>
      <c r="CG150" s="151"/>
      <c r="CH150" s="151"/>
      <c r="CI150" s="1102"/>
      <c r="CJ150" s="1102"/>
      <c r="CK150" s="1102"/>
      <c r="CL150" s="1102"/>
      <c r="CM150" s="1102"/>
      <c r="CN150" s="1102"/>
      <c r="CO150" s="1102"/>
      <c r="CP150" s="1102">
        <v>1</v>
      </c>
      <c r="CQ150" s="1102"/>
      <c r="CR150" s="1102"/>
      <c r="CS150" s="1102"/>
      <c r="CT150" s="1102">
        <v>1</v>
      </c>
      <c r="CU150" s="1170"/>
      <c r="CV150" s="1170"/>
      <c r="CW150" s="1175"/>
      <c r="CX150" s="57"/>
      <c r="CY150" s="57"/>
      <c r="CZ150" s="57"/>
      <c r="DA150" s="57"/>
      <c r="DB150" s="57"/>
      <c r="DC150" s="57"/>
      <c r="DD150" s="57"/>
      <c r="DE150" s="1084"/>
      <c r="DF150" s="1084"/>
      <c r="DG150" s="1084"/>
      <c r="DH150" s="1084"/>
      <c r="DI150" s="1084"/>
      <c r="DJ150" s="1084"/>
      <c r="DK150" s="1111"/>
      <c r="DL150" s="1111"/>
      <c r="DM150" s="1111"/>
      <c r="DN150" s="57"/>
      <c r="DO150" s="57"/>
    </row>
    <row r="151" ht="26.25" customHeight="1" spans="1:119">
      <c r="A151" s="1112">
        <v>43843</v>
      </c>
      <c r="B151" s="57" t="s">
        <v>207</v>
      </c>
      <c r="C151" s="57">
        <v>4500027105</v>
      </c>
      <c r="D151" s="135" t="s">
        <v>286</v>
      </c>
      <c r="E151" s="135" t="s">
        <v>283</v>
      </c>
      <c r="F151" s="1184" t="s">
        <v>361</v>
      </c>
      <c r="G151" s="135" t="s">
        <v>232</v>
      </c>
      <c r="H151" s="57">
        <v>6</v>
      </c>
      <c r="I151" s="57"/>
      <c r="J151" s="57"/>
      <c r="K151" s="57"/>
      <c r="L151" s="57"/>
      <c r="M151" s="1116"/>
      <c r="N151" s="57"/>
      <c r="O151" s="57"/>
      <c r="P151" s="1118"/>
      <c r="Q151" s="57"/>
      <c r="R151" s="57"/>
      <c r="S151" s="57"/>
      <c r="T151" s="57"/>
      <c r="U151" s="135"/>
      <c r="V151" s="1200"/>
      <c r="W151" s="1200"/>
      <c r="X151" s="1048"/>
      <c r="Y151" s="1170"/>
      <c r="Z151" s="1170"/>
      <c r="AA151" s="1170"/>
      <c r="AB151" s="1170"/>
      <c r="AC151" s="1050"/>
      <c r="AD151" s="1196"/>
      <c r="AE151" s="1196"/>
      <c r="AF151" s="1196"/>
      <c r="AG151" s="1196"/>
      <c r="AH151" s="1196"/>
      <c r="AI151" s="1196"/>
      <c r="AJ151" s="1196"/>
      <c r="AK151" s="1196"/>
      <c r="AL151" s="1196"/>
      <c r="AM151" s="1196"/>
      <c r="AN151" s="1196"/>
      <c r="AO151" s="1196"/>
      <c r="AP151" s="1196"/>
      <c r="AQ151" s="1196"/>
      <c r="AR151" s="1196"/>
      <c r="AS151" s="1196"/>
      <c r="AT151" s="1196"/>
      <c r="AU151" s="1196"/>
      <c r="AV151" s="1196"/>
      <c r="AW151" s="1196">
        <v>6</v>
      </c>
      <c r="AX151" s="1196"/>
      <c r="AY151" s="1196">
        <v>6</v>
      </c>
      <c r="AZ151" s="1196"/>
      <c r="BA151" s="1196"/>
      <c r="BB151" s="1196"/>
      <c r="BC151" s="1196">
        <v>1</v>
      </c>
      <c r="BD151" s="1196"/>
      <c r="BE151" s="1200"/>
      <c r="BF151" s="1200"/>
      <c r="BG151" s="1200"/>
      <c r="BH151" s="1200"/>
      <c r="BI151" s="39"/>
      <c r="BJ151" s="151"/>
      <c r="BK151" s="151"/>
      <c r="BL151" s="151"/>
      <c r="BM151" s="151"/>
      <c r="BN151" s="151"/>
      <c r="BO151" s="151"/>
      <c r="BP151" s="151"/>
      <c r="BQ151" s="151"/>
      <c r="BR151" s="151"/>
      <c r="BS151" s="151"/>
      <c r="BT151" s="151"/>
      <c r="BU151" s="151"/>
      <c r="BV151" s="151"/>
      <c r="BW151" s="151"/>
      <c r="BX151" s="151"/>
      <c r="BY151" s="151"/>
      <c r="BZ151" s="151"/>
      <c r="CA151" s="151"/>
      <c r="CB151" s="151"/>
      <c r="CC151" s="151"/>
      <c r="CD151" s="151"/>
      <c r="CE151" s="151"/>
      <c r="CF151" s="151"/>
      <c r="CG151" s="151"/>
      <c r="CH151" s="151"/>
      <c r="CI151" s="1102"/>
      <c r="CJ151" s="1102"/>
      <c r="CK151" s="1102"/>
      <c r="CL151" s="1102"/>
      <c r="CM151" s="1102"/>
      <c r="CN151" s="1102"/>
      <c r="CO151" s="1102">
        <v>1</v>
      </c>
      <c r="CP151" s="1102">
        <v>1</v>
      </c>
      <c r="CQ151" s="1102">
        <v>1</v>
      </c>
      <c r="CR151" s="1102">
        <v>1</v>
      </c>
      <c r="CS151" s="1102">
        <v>1</v>
      </c>
      <c r="CT151" s="1102">
        <v>1</v>
      </c>
      <c r="CU151" s="1170"/>
      <c r="CV151" s="1170"/>
      <c r="CW151" s="1175"/>
      <c r="CX151" s="57"/>
      <c r="CY151" s="57"/>
      <c r="CZ151" s="57"/>
      <c r="DA151" s="57"/>
      <c r="DB151" s="57"/>
      <c r="DC151" s="57"/>
      <c r="DD151" s="57"/>
      <c r="DE151" s="1084"/>
      <c r="DF151" s="1084"/>
      <c r="DG151" s="1084"/>
      <c r="DH151" s="1084"/>
      <c r="DI151" s="1084"/>
      <c r="DJ151" s="1084"/>
      <c r="DK151" s="1111"/>
      <c r="DL151" s="1111"/>
      <c r="DM151" s="1111"/>
      <c r="DN151" s="57"/>
      <c r="DO151" s="57"/>
    </row>
    <row r="152" ht="26.25" customHeight="1" spans="1:119">
      <c r="A152" s="1112">
        <v>43885</v>
      </c>
      <c r="B152" s="57" t="s">
        <v>147</v>
      </c>
      <c r="C152" s="57" t="s">
        <v>335</v>
      </c>
      <c r="D152" s="135"/>
      <c r="E152" s="136" t="s">
        <v>275</v>
      </c>
      <c r="F152" s="1199">
        <v>9202</v>
      </c>
      <c r="G152" s="1187" t="s">
        <v>222</v>
      </c>
      <c r="H152" s="57">
        <v>13</v>
      </c>
      <c r="I152" s="57"/>
      <c r="J152" s="57"/>
      <c r="K152" s="57"/>
      <c r="L152" s="57"/>
      <c r="M152" s="1116"/>
      <c r="N152" s="57"/>
      <c r="O152" s="57"/>
      <c r="P152" s="1118"/>
      <c r="Q152" s="57"/>
      <c r="R152" s="57"/>
      <c r="S152" s="57"/>
      <c r="T152" s="57"/>
      <c r="U152" s="135"/>
      <c r="V152" s="1200"/>
      <c r="W152" s="1200"/>
      <c r="X152" s="1048"/>
      <c r="Y152" s="1170"/>
      <c r="Z152" s="1170"/>
      <c r="AA152" s="1170"/>
      <c r="AB152" s="1170"/>
      <c r="AC152" s="1050"/>
      <c r="AD152" s="1196"/>
      <c r="AE152" s="1196">
        <v>13</v>
      </c>
      <c r="AF152" s="1196"/>
      <c r="AG152" s="1196"/>
      <c r="AH152" s="1196"/>
      <c r="AI152" s="1196">
        <v>13</v>
      </c>
      <c r="AJ152" s="1196"/>
      <c r="AK152" s="1196"/>
      <c r="AL152" s="1196"/>
      <c r="AM152" s="1196"/>
      <c r="AN152" s="1196"/>
      <c r="AO152" s="1196"/>
      <c r="AP152" s="1196"/>
      <c r="AQ152" s="1196"/>
      <c r="AR152" s="1196"/>
      <c r="AS152" s="1196"/>
      <c r="AT152" s="1196"/>
      <c r="AU152" s="1196"/>
      <c r="AV152" s="1196"/>
      <c r="AW152" s="1196"/>
      <c r="AX152" s="1196"/>
      <c r="AY152" s="1196"/>
      <c r="AZ152" s="1196"/>
      <c r="BA152" s="1196"/>
      <c r="BB152" s="1196"/>
      <c r="BC152" s="1196"/>
      <c r="BD152" s="1196"/>
      <c r="BE152" s="1200"/>
      <c r="BF152" s="1200"/>
      <c r="BG152" s="1200"/>
      <c r="BH152" s="1200"/>
      <c r="BI152" s="39"/>
      <c r="BJ152" s="151"/>
      <c r="BK152" s="151"/>
      <c r="BL152" s="151"/>
      <c r="BM152" s="151"/>
      <c r="BN152" s="151"/>
      <c r="BO152" s="151"/>
      <c r="BP152" s="151"/>
      <c r="BQ152" s="151"/>
      <c r="BR152" s="151"/>
      <c r="BS152" s="151"/>
      <c r="BT152" s="151"/>
      <c r="BU152" s="151"/>
      <c r="BV152" s="151">
        <v>1</v>
      </c>
      <c r="BW152" s="151">
        <v>1</v>
      </c>
      <c r="BX152" s="151">
        <v>1</v>
      </c>
      <c r="BY152" s="151">
        <v>1</v>
      </c>
      <c r="BZ152" s="151">
        <v>1</v>
      </c>
      <c r="CA152" s="151">
        <v>1</v>
      </c>
      <c r="CB152" s="151">
        <v>1</v>
      </c>
      <c r="CC152" s="151">
        <v>1</v>
      </c>
      <c r="CD152" s="151">
        <v>1</v>
      </c>
      <c r="CE152" s="151">
        <v>1</v>
      </c>
      <c r="CF152" s="151">
        <v>1</v>
      </c>
      <c r="CG152" s="151">
        <v>1</v>
      </c>
      <c r="CH152" s="151">
        <v>1</v>
      </c>
      <c r="CI152" s="1102"/>
      <c r="CJ152" s="1102"/>
      <c r="CK152" s="1102"/>
      <c r="CL152" s="1102"/>
      <c r="CM152" s="1102"/>
      <c r="CN152" s="1102"/>
      <c r="CO152" s="1102"/>
      <c r="CP152" s="1102"/>
      <c r="CQ152" s="1102"/>
      <c r="CR152" s="1102"/>
      <c r="CS152" s="1102"/>
      <c r="CT152" s="1102"/>
      <c r="CU152" s="1170"/>
      <c r="CV152" s="1170"/>
      <c r="CW152" s="1175"/>
      <c r="CX152" s="57"/>
      <c r="CY152" s="57"/>
      <c r="CZ152" s="57"/>
      <c r="DA152" s="57"/>
      <c r="DB152" s="57"/>
      <c r="DC152" s="57"/>
      <c r="DD152" s="57"/>
      <c r="DE152" s="1084"/>
      <c r="DF152" s="1084"/>
      <c r="DG152" s="1084"/>
      <c r="DH152" s="1084"/>
      <c r="DI152" s="1084"/>
      <c r="DJ152" s="1084"/>
      <c r="DK152" s="1111"/>
      <c r="DL152" s="1111"/>
      <c r="DM152" s="1111"/>
      <c r="DN152" s="57"/>
      <c r="DO152" s="57"/>
    </row>
    <row r="153" ht="26.25" customHeight="1" spans="1:119">
      <c r="A153" s="1112">
        <v>43885</v>
      </c>
      <c r="B153" s="57" t="s">
        <v>147</v>
      </c>
      <c r="C153" s="57" t="s">
        <v>335</v>
      </c>
      <c r="D153" s="135"/>
      <c r="E153" s="136" t="s">
        <v>275</v>
      </c>
      <c r="F153" s="1199">
        <v>9214</v>
      </c>
      <c r="G153" s="109" t="s">
        <v>232</v>
      </c>
      <c r="H153" s="57">
        <v>6</v>
      </c>
      <c r="I153" s="57"/>
      <c r="J153" s="57"/>
      <c r="K153" s="57"/>
      <c r="L153" s="57"/>
      <c r="M153" s="1116"/>
      <c r="N153" s="57"/>
      <c r="O153" s="57"/>
      <c r="P153" s="1118"/>
      <c r="Q153" s="57"/>
      <c r="R153" s="57"/>
      <c r="S153" s="57"/>
      <c r="T153" s="57"/>
      <c r="U153" s="135"/>
      <c r="V153" s="1200"/>
      <c r="W153" s="1200"/>
      <c r="X153" s="1048"/>
      <c r="Y153" s="1170"/>
      <c r="Z153" s="1170"/>
      <c r="AA153" s="1170"/>
      <c r="AB153" s="1170"/>
      <c r="AC153" s="1050"/>
      <c r="AD153" s="1196"/>
      <c r="AE153" s="1196"/>
      <c r="AF153" s="1196"/>
      <c r="AG153" s="1196"/>
      <c r="AH153" s="1196"/>
      <c r="AI153" s="1196"/>
      <c r="AJ153" s="1196"/>
      <c r="AK153" s="1196"/>
      <c r="AL153" s="1196"/>
      <c r="AM153" s="1196"/>
      <c r="AN153" s="1196"/>
      <c r="AO153" s="1196"/>
      <c r="AP153" s="1196"/>
      <c r="AQ153" s="1196"/>
      <c r="AR153" s="1196"/>
      <c r="AS153" s="1196"/>
      <c r="AT153" s="1196"/>
      <c r="AU153" s="1196"/>
      <c r="AV153" s="1196"/>
      <c r="AW153" s="1196">
        <v>6</v>
      </c>
      <c r="AX153" s="1196"/>
      <c r="AY153" s="1196">
        <v>6</v>
      </c>
      <c r="AZ153" s="1196"/>
      <c r="BA153" s="1196"/>
      <c r="BB153" s="1196"/>
      <c r="BC153" s="1196">
        <v>1</v>
      </c>
      <c r="BD153" s="1196"/>
      <c r="BE153" s="1200"/>
      <c r="BF153" s="1200"/>
      <c r="BG153" s="1200"/>
      <c r="BH153" s="1200"/>
      <c r="BI153" s="39"/>
      <c r="BJ153" s="151"/>
      <c r="BK153" s="151"/>
      <c r="BL153" s="151"/>
      <c r="BM153" s="151"/>
      <c r="BN153" s="151"/>
      <c r="BO153" s="151"/>
      <c r="BP153" s="151"/>
      <c r="BQ153" s="151"/>
      <c r="BR153" s="151"/>
      <c r="BS153" s="151"/>
      <c r="BT153" s="151"/>
      <c r="BU153" s="151"/>
      <c r="BV153" s="151"/>
      <c r="BW153" s="151"/>
      <c r="BX153" s="151"/>
      <c r="BY153" s="151"/>
      <c r="BZ153" s="151"/>
      <c r="CA153" s="151"/>
      <c r="CB153" s="151"/>
      <c r="CC153" s="151"/>
      <c r="CD153" s="151"/>
      <c r="CE153" s="151"/>
      <c r="CF153" s="151"/>
      <c r="CG153" s="151"/>
      <c r="CH153" s="151"/>
      <c r="CI153" s="1102"/>
      <c r="CJ153" s="1102"/>
      <c r="CK153" s="1102"/>
      <c r="CL153" s="1102"/>
      <c r="CM153" s="1102"/>
      <c r="CN153" s="1102"/>
      <c r="CO153" s="1102">
        <v>1</v>
      </c>
      <c r="CP153" s="1102">
        <v>1</v>
      </c>
      <c r="CQ153" s="1102">
        <v>1</v>
      </c>
      <c r="CR153" s="1102">
        <v>1</v>
      </c>
      <c r="CS153" s="1102">
        <v>1</v>
      </c>
      <c r="CT153" s="1102">
        <v>1</v>
      </c>
      <c r="CU153" s="1170"/>
      <c r="CV153" s="1170"/>
      <c r="CW153" s="1175"/>
      <c r="CX153" s="57"/>
      <c r="CY153" s="57"/>
      <c r="CZ153" s="57"/>
      <c r="DA153" s="57"/>
      <c r="DB153" s="57"/>
      <c r="DC153" s="57"/>
      <c r="DD153" s="57"/>
      <c r="DE153" s="1084"/>
      <c r="DF153" s="1084"/>
      <c r="DG153" s="1084"/>
      <c r="DH153" s="1084"/>
      <c r="DI153" s="1084"/>
      <c r="DJ153" s="1084"/>
      <c r="DK153" s="1111"/>
      <c r="DL153" s="1111"/>
      <c r="DM153" s="1111"/>
      <c r="DN153" s="57"/>
      <c r="DO153" s="57"/>
    </row>
    <row r="154" ht="26.25" customHeight="1" spans="1:119">
      <c r="A154" s="1112">
        <v>43886</v>
      </c>
      <c r="B154" s="57" t="s">
        <v>261</v>
      </c>
      <c r="C154" s="57">
        <v>4500028528</v>
      </c>
      <c r="D154" s="135" t="s">
        <v>362</v>
      </c>
      <c r="E154" s="136" t="s">
        <v>283</v>
      </c>
      <c r="F154" s="1184" t="s">
        <v>355</v>
      </c>
      <c r="G154" s="109" t="s">
        <v>232</v>
      </c>
      <c r="H154" s="57">
        <v>6</v>
      </c>
      <c r="I154" s="57"/>
      <c r="J154" s="57"/>
      <c r="K154" s="57"/>
      <c r="L154" s="57"/>
      <c r="M154" s="1116"/>
      <c r="N154" s="57"/>
      <c r="O154" s="57"/>
      <c r="P154" s="1118"/>
      <c r="Q154" s="57"/>
      <c r="R154" s="57"/>
      <c r="S154" s="57"/>
      <c r="T154" s="57"/>
      <c r="U154" s="135"/>
      <c r="V154" s="1200"/>
      <c r="W154" s="1200"/>
      <c r="X154" s="1048"/>
      <c r="Y154" s="1170"/>
      <c r="Z154" s="1170"/>
      <c r="AA154" s="1170"/>
      <c r="AB154" s="1170"/>
      <c r="AC154" s="1050"/>
      <c r="AD154" s="1196"/>
      <c r="AE154" s="1196"/>
      <c r="AF154" s="1196"/>
      <c r="AG154" s="1196"/>
      <c r="AH154" s="1196"/>
      <c r="AI154" s="1196"/>
      <c r="AJ154" s="1196"/>
      <c r="AK154" s="1196"/>
      <c r="AL154" s="1196"/>
      <c r="AM154" s="1196"/>
      <c r="AN154" s="1196"/>
      <c r="AO154" s="1196"/>
      <c r="AP154" s="1196"/>
      <c r="AQ154" s="1196"/>
      <c r="AR154" s="1196"/>
      <c r="AS154" s="1196"/>
      <c r="AT154" s="1196"/>
      <c r="AU154" s="1196"/>
      <c r="AV154" s="1196"/>
      <c r="AW154" s="1196">
        <v>6</v>
      </c>
      <c r="AX154" s="1196"/>
      <c r="AY154" s="1196">
        <v>6</v>
      </c>
      <c r="AZ154" s="1196"/>
      <c r="BA154" s="1196"/>
      <c r="BB154" s="1196"/>
      <c r="BC154" s="1196">
        <v>1</v>
      </c>
      <c r="BD154" s="1196"/>
      <c r="BE154" s="1200"/>
      <c r="BF154" s="1200"/>
      <c r="BG154" s="1200"/>
      <c r="BH154" s="1200"/>
      <c r="BI154" s="39"/>
      <c r="BJ154" s="151"/>
      <c r="BK154" s="151"/>
      <c r="BL154" s="151"/>
      <c r="BM154" s="151"/>
      <c r="BN154" s="151"/>
      <c r="BO154" s="151"/>
      <c r="BP154" s="151"/>
      <c r="BQ154" s="151"/>
      <c r="BR154" s="151"/>
      <c r="BS154" s="151"/>
      <c r="BT154" s="151"/>
      <c r="BU154" s="151"/>
      <c r="BV154" s="151"/>
      <c r="BW154" s="151"/>
      <c r="BX154" s="151"/>
      <c r="BY154" s="151"/>
      <c r="BZ154" s="151"/>
      <c r="CA154" s="151"/>
      <c r="CB154" s="151"/>
      <c r="CC154" s="151"/>
      <c r="CD154" s="151"/>
      <c r="CE154" s="151"/>
      <c r="CF154" s="151"/>
      <c r="CG154" s="151"/>
      <c r="CH154" s="151"/>
      <c r="CI154" s="1102"/>
      <c r="CJ154" s="1102"/>
      <c r="CK154" s="1102"/>
      <c r="CL154" s="1102"/>
      <c r="CM154" s="1102"/>
      <c r="CN154" s="1102"/>
      <c r="CO154" s="1102">
        <v>1</v>
      </c>
      <c r="CP154" s="1102">
        <v>1</v>
      </c>
      <c r="CQ154" s="1102">
        <v>1</v>
      </c>
      <c r="CR154" s="1102">
        <v>1</v>
      </c>
      <c r="CS154" s="1102">
        <v>1</v>
      </c>
      <c r="CT154" s="1102">
        <v>1</v>
      </c>
      <c r="CU154" s="1170"/>
      <c r="CV154" s="1170"/>
      <c r="CW154" s="1175"/>
      <c r="CX154" s="57"/>
      <c r="CY154" s="57"/>
      <c r="CZ154" s="57"/>
      <c r="DA154" s="57"/>
      <c r="DB154" s="57"/>
      <c r="DC154" s="57"/>
      <c r="DD154" s="57"/>
      <c r="DE154" s="1084"/>
      <c r="DF154" s="1084"/>
      <c r="DG154" s="1084"/>
      <c r="DH154" s="1084"/>
      <c r="DI154" s="1084"/>
      <c r="DJ154" s="1084"/>
      <c r="DK154" s="1111"/>
      <c r="DL154" s="1111"/>
      <c r="DM154" s="1111"/>
      <c r="DN154" s="57"/>
      <c r="DO154" s="57"/>
    </row>
    <row r="155" ht="26.25" customHeight="1" spans="1:119">
      <c r="A155" s="1112">
        <v>43892</v>
      </c>
      <c r="B155" s="57" t="s">
        <v>273</v>
      </c>
      <c r="C155" s="139">
        <v>4500028631</v>
      </c>
      <c r="D155" s="1184" t="s">
        <v>164</v>
      </c>
      <c r="E155" s="1188" t="s">
        <v>280</v>
      </c>
      <c r="F155" s="140" t="s">
        <v>256</v>
      </c>
      <c r="G155" s="1190" t="s">
        <v>305</v>
      </c>
      <c r="H155" s="57">
        <v>9</v>
      </c>
      <c r="I155" s="57"/>
      <c r="J155" s="57"/>
      <c r="K155" s="57"/>
      <c r="L155" s="57"/>
      <c r="M155" s="1116"/>
      <c r="N155" s="57"/>
      <c r="O155" s="57"/>
      <c r="P155" s="1118"/>
      <c r="Q155" s="57"/>
      <c r="R155" s="57"/>
      <c r="S155" s="57"/>
      <c r="T155" s="57"/>
      <c r="U155" s="135"/>
      <c r="V155" s="1200"/>
      <c r="W155" s="1200"/>
      <c r="X155" s="1048"/>
      <c r="Y155" s="1170"/>
      <c r="Z155" s="1170"/>
      <c r="AA155" s="1170"/>
      <c r="AB155" s="1170"/>
      <c r="AC155" s="1050"/>
      <c r="AD155" s="1196"/>
      <c r="AE155" s="1196"/>
      <c r="AF155" s="1196"/>
      <c r="AG155" s="1196"/>
      <c r="AH155" s="1196"/>
      <c r="AI155" s="1196"/>
      <c r="AJ155" s="1196"/>
      <c r="AK155" s="1196"/>
      <c r="AL155" s="1196"/>
      <c r="AM155" s="1196"/>
      <c r="AN155" s="1196"/>
      <c r="AO155" s="1196"/>
      <c r="AP155" s="1196"/>
      <c r="AQ155" s="1196"/>
      <c r="AR155" s="1196"/>
      <c r="AS155" s="1196"/>
      <c r="AT155" s="1196"/>
      <c r="AU155" s="1196"/>
      <c r="AV155" s="1196"/>
      <c r="AW155" s="1196"/>
      <c r="AX155" s="1196"/>
      <c r="AY155" s="1196"/>
      <c r="AZ155" s="1196"/>
      <c r="BA155" s="1196"/>
      <c r="BB155" s="1196"/>
      <c r="BC155" s="1196"/>
      <c r="BD155" s="1196"/>
      <c r="BE155" s="1200"/>
      <c r="BF155" s="1200"/>
      <c r="BG155" s="1200">
        <v>9</v>
      </c>
      <c r="BH155" s="1200">
        <v>9</v>
      </c>
      <c r="BI155" s="39"/>
      <c r="BJ155" s="151"/>
      <c r="BK155" s="151"/>
      <c r="BL155" s="151"/>
      <c r="BM155" s="151"/>
      <c r="BN155" s="151"/>
      <c r="BO155" s="151"/>
      <c r="BP155" s="151"/>
      <c r="BQ155" s="151"/>
      <c r="BR155" s="151"/>
      <c r="BS155" s="151"/>
      <c r="BT155" s="151"/>
      <c r="BU155" s="151"/>
      <c r="BV155" s="151"/>
      <c r="BW155" s="151"/>
      <c r="BX155" s="151"/>
      <c r="BY155" s="151"/>
      <c r="BZ155" s="151"/>
      <c r="CA155" s="151"/>
      <c r="CB155" s="151"/>
      <c r="CC155" s="151"/>
      <c r="CD155" s="151"/>
      <c r="CE155" s="151"/>
      <c r="CF155" s="151"/>
      <c r="CG155" s="151"/>
      <c r="CH155" s="151"/>
      <c r="CI155" s="1102"/>
      <c r="CJ155" s="1102"/>
      <c r="CK155" s="1102"/>
      <c r="CL155" s="1102"/>
      <c r="CM155" s="1102"/>
      <c r="CN155" s="1102"/>
      <c r="CO155" s="1102"/>
      <c r="CP155" s="1102"/>
      <c r="CQ155" s="1102"/>
      <c r="CR155" s="1102"/>
      <c r="CS155" s="1102"/>
      <c r="CT155" s="1102"/>
      <c r="CU155" s="1170">
        <v>3</v>
      </c>
      <c r="CV155" s="1170">
        <v>3</v>
      </c>
      <c r="CW155" s="1170">
        <v>3</v>
      </c>
      <c r="CX155" s="57"/>
      <c r="CY155" s="57"/>
      <c r="CZ155" s="57"/>
      <c r="DA155" s="57"/>
      <c r="DB155" s="57"/>
      <c r="DC155" s="57"/>
      <c r="DD155" s="57"/>
      <c r="DE155" s="1084"/>
      <c r="DF155" s="1084"/>
      <c r="DG155" s="1084"/>
      <c r="DH155" s="1084"/>
      <c r="DI155" s="1084"/>
      <c r="DJ155" s="1084"/>
      <c r="DK155" s="1111"/>
      <c r="DL155" s="1111"/>
      <c r="DM155" s="1111"/>
      <c r="DN155" s="57"/>
      <c r="DO155" s="57"/>
    </row>
    <row r="156" ht="26.25" customHeight="1" spans="1:119">
      <c r="A156" s="1112">
        <v>43892</v>
      </c>
      <c r="B156" s="57" t="s">
        <v>273</v>
      </c>
      <c r="C156" s="139">
        <v>4500028634</v>
      </c>
      <c r="D156" s="1184" t="s">
        <v>363</v>
      </c>
      <c r="E156" s="136" t="s">
        <v>277</v>
      </c>
      <c r="F156" s="140" t="s">
        <v>364</v>
      </c>
      <c r="G156" s="109" t="s">
        <v>232</v>
      </c>
      <c r="H156" s="109">
        <v>36</v>
      </c>
      <c r="I156" s="57"/>
      <c r="J156" s="57"/>
      <c r="K156" s="57"/>
      <c r="L156" s="57"/>
      <c r="M156" s="1116"/>
      <c r="N156" s="57"/>
      <c r="O156" s="57"/>
      <c r="P156" s="1118"/>
      <c r="Q156" s="57"/>
      <c r="R156" s="57"/>
      <c r="S156" s="57"/>
      <c r="T156" s="57"/>
      <c r="U156" s="135"/>
      <c r="V156" s="1200"/>
      <c r="W156" s="1200"/>
      <c r="X156" s="1048"/>
      <c r="Y156" s="1170"/>
      <c r="Z156" s="1170"/>
      <c r="AA156" s="1170"/>
      <c r="AB156" s="1170"/>
      <c r="AC156" s="1050"/>
      <c r="AD156" s="1196"/>
      <c r="AE156" s="1196"/>
      <c r="AF156" s="1196"/>
      <c r="AG156" s="1196"/>
      <c r="AH156" s="1196"/>
      <c r="AI156" s="1196"/>
      <c r="AJ156" s="1196"/>
      <c r="AK156" s="1196"/>
      <c r="AL156" s="1196"/>
      <c r="AM156" s="1196"/>
      <c r="AN156" s="1196"/>
      <c r="AO156" s="1196"/>
      <c r="AP156" s="1196"/>
      <c r="AQ156" s="1196"/>
      <c r="AR156" s="1196"/>
      <c r="AS156" s="1196"/>
      <c r="AT156" s="1196"/>
      <c r="AU156" s="1196"/>
      <c r="AV156" s="1196"/>
      <c r="AW156" s="1196">
        <v>36</v>
      </c>
      <c r="AX156" s="1196"/>
      <c r="AY156" s="1196">
        <v>36</v>
      </c>
      <c r="AZ156" s="1196"/>
      <c r="BA156" s="1196"/>
      <c r="BB156" s="1196"/>
      <c r="BC156" s="1196"/>
      <c r="BD156" s="1196"/>
      <c r="BE156" s="1200"/>
      <c r="BF156" s="1200"/>
      <c r="BG156" s="1200"/>
      <c r="BH156" s="1200"/>
      <c r="BI156" s="39"/>
      <c r="BJ156" s="151"/>
      <c r="BK156" s="151"/>
      <c r="BL156" s="151"/>
      <c r="BM156" s="151"/>
      <c r="BN156" s="151"/>
      <c r="BO156" s="151"/>
      <c r="BP156" s="151"/>
      <c r="BQ156" s="151"/>
      <c r="BR156" s="151"/>
      <c r="BS156" s="151"/>
      <c r="BT156" s="151"/>
      <c r="BU156" s="151"/>
      <c r="BV156" s="151"/>
      <c r="BW156" s="151"/>
      <c r="BX156" s="151"/>
      <c r="BY156" s="151"/>
      <c r="BZ156" s="151"/>
      <c r="CA156" s="151"/>
      <c r="CB156" s="151"/>
      <c r="CC156" s="151"/>
      <c r="CD156" s="151"/>
      <c r="CE156" s="151"/>
      <c r="CF156" s="151"/>
      <c r="CG156" s="151"/>
      <c r="CH156" s="151"/>
      <c r="CI156" s="1102"/>
      <c r="CJ156" s="1102"/>
      <c r="CK156" s="1102"/>
      <c r="CL156" s="1102"/>
      <c r="CM156" s="1102"/>
      <c r="CN156" s="1102"/>
      <c r="CO156" s="1102">
        <v>6</v>
      </c>
      <c r="CP156" s="1102">
        <v>6</v>
      </c>
      <c r="CQ156" s="1102">
        <v>6</v>
      </c>
      <c r="CR156" s="1102">
        <v>6</v>
      </c>
      <c r="CS156" s="1102">
        <v>6</v>
      </c>
      <c r="CT156" s="1102">
        <v>6</v>
      </c>
      <c r="CU156" s="1170"/>
      <c r="CV156" s="1170"/>
      <c r="CW156" s="1175"/>
      <c r="CX156" s="57"/>
      <c r="CY156" s="57"/>
      <c r="CZ156" s="57"/>
      <c r="DA156" s="57"/>
      <c r="DB156" s="57"/>
      <c r="DC156" s="57"/>
      <c r="DD156" s="57"/>
      <c r="DE156" s="1084"/>
      <c r="DF156" s="1084"/>
      <c r="DG156" s="1084"/>
      <c r="DH156" s="1084"/>
      <c r="DI156" s="1084"/>
      <c r="DJ156" s="1084"/>
      <c r="DK156" s="1111"/>
      <c r="DL156" s="1111"/>
      <c r="DM156" s="1111"/>
      <c r="DN156" s="57"/>
      <c r="DO156" s="57"/>
    </row>
    <row r="157" ht="26.25" customHeight="1" spans="1:119">
      <c r="A157" s="1112">
        <v>43894</v>
      </c>
      <c r="B157" s="135" t="s">
        <v>365</v>
      </c>
      <c r="C157" s="57" t="s">
        <v>335</v>
      </c>
      <c r="D157" s="135"/>
      <c r="E157" s="136" t="s">
        <v>275</v>
      </c>
      <c r="F157" s="1199">
        <v>9201</v>
      </c>
      <c r="G157" s="109" t="s">
        <v>130</v>
      </c>
      <c r="H157" s="57">
        <v>50</v>
      </c>
      <c r="I157" s="57"/>
      <c r="J157" s="57"/>
      <c r="K157" s="57"/>
      <c r="L157" s="57"/>
      <c r="M157" s="1116"/>
      <c r="N157" s="57"/>
      <c r="O157" s="57"/>
      <c r="P157" s="1118"/>
      <c r="Q157" s="57"/>
      <c r="R157" s="57"/>
      <c r="S157" s="57"/>
      <c r="T157" s="57"/>
      <c r="U157" s="135"/>
      <c r="V157" s="1200"/>
      <c r="W157" s="1200">
        <v>50</v>
      </c>
      <c r="X157" s="1048"/>
      <c r="Y157" s="1170"/>
      <c r="Z157" s="1170"/>
      <c r="AA157" s="1170"/>
      <c r="AB157" s="1170">
        <v>50</v>
      </c>
      <c r="AC157" s="1050"/>
      <c r="AD157" s="1196"/>
      <c r="AE157" s="1196"/>
      <c r="AF157" s="1196"/>
      <c r="AG157" s="1196"/>
      <c r="AH157" s="1196"/>
      <c r="AI157" s="1196"/>
      <c r="AJ157" s="1196"/>
      <c r="AK157" s="1196"/>
      <c r="AL157" s="1196"/>
      <c r="AM157" s="1196"/>
      <c r="AN157" s="1196"/>
      <c r="AO157" s="1196"/>
      <c r="AP157" s="1196"/>
      <c r="AQ157" s="1196"/>
      <c r="AR157" s="1196"/>
      <c r="AS157" s="1196"/>
      <c r="AT157" s="1196"/>
      <c r="AU157" s="1196"/>
      <c r="AV157" s="1196"/>
      <c r="AW157" s="1196"/>
      <c r="AX157" s="1196"/>
      <c r="AY157" s="1196"/>
      <c r="AZ157" s="1196"/>
      <c r="BA157" s="1196"/>
      <c r="BB157" s="1196"/>
      <c r="BC157" s="1196"/>
      <c r="BD157" s="1196"/>
      <c r="BE157" s="1200"/>
      <c r="BF157" s="1200"/>
      <c r="BG157" s="1200"/>
      <c r="BH157" s="1200"/>
      <c r="BI157" s="39"/>
      <c r="BJ157" s="151">
        <v>5</v>
      </c>
      <c r="BK157" s="151">
        <v>5</v>
      </c>
      <c r="BL157" s="151">
        <v>5</v>
      </c>
      <c r="BM157" s="151">
        <v>5</v>
      </c>
      <c r="BN157" s="151">
        <v>5</v>
      </c>
      <c r="BO157" s="151">
        <v>5</v>
      </c>
      <c r="BP157" s="151">
        <v>5</v>
      </c>
      <c r="BQ157" s="151">
        <v>5</v>
      </c>
      <c r="BR157" s="151"/>
      <c r="BS157" s="151">
        <v>5</v>
      </c>
      <c r="BT157" s="151">
        <v>5</v>
      </c>
      <c r="BU157" s="151"/>
      <c r="BV157" s="151"/>
      <c r="BW157" s="151"/>
      <c r="BX157" s="151"/>
      <c r="BY157" s="151"/>
      <c r="BZ157" s="151"/>
      <c r="CA157" s="151"/>
      <c r="CB157" s="151"/>
      <c r="CC157" s="151"/>
      <c r="CD157" s="151"/>
      <c r="CE157" s="151"/>
      <c r="CF157" s="151"/>
      <c r="CG157" s="151"/>
      <c r="CH157" s="151"/>
      <c r="CI157" s="1102"/>
      <c r="CJ157" s="1102"/>
      <c r="CK157" s="1102"/>
      <c r="CL157" s="1102"/>
      <c r="CM157" s="1102"/>
      <c r="CN157" s="1102"/>
      <c r="CO157" s="1102"/>
      <c r="CP157" s="1102"/>
      <c r="CQ157" s="1102"/>
      <c r="CR157" s="1102"/>
      <c r="CS157" s="1102"/>
      <c r="CT157" s="1102"/>
      <c r="CU157" s="1170"/>
      <c r="CV157" s="1170"/>
      <c r="CW157" s="1175"/>
      <c r="CX157" s="57"/>
      <c r="CY157" s="57"/>
      <c r="CZ157" s="57"/>
      <c r="DA157" s="57"/>
      <c r="DB157" s="57"/>
      <c r="DC157" s="57"/>
      <c r="DD157" s="57"/>
      <c r="DE157" s="1084"/>
      <c r="DF157" s="1084"/>
      <c r="DG157" s="1084"/>
      <c r="DH157" s="1084"/>
      <c r="DI157" s="1084"/>
      <c r="DJ157" s="1084"/>
      <c r="DK157" s="1111"/>
      <c r="DL157" s="1111"/>
      <c r="DM157" s="1111"/>
      <c r="DN157" s="57"/>
      <c r="DO157" s="57"/>
    </row>
    <row r="158" ht="26.25" customHeight="1" spans="1:119">
      <c r="A158" s="1112">
        <v>43894</v>
      </c>
      <c r="B158" s="57" t="s">
        <v>248</v>
      </c>
      <c r="C158" s="57" t="s">
        <v>335</v>
      </c>
      <c r="D158" s="135"/>
      <c r="E158" s="136" t="s">
        <v>275</v>
      </c>
      <c r="F158" s="1199" t="s">
        <v>366</v>
      </c>
      <c r="G158" s="109" t="s">
        <v>232</v>
      </c>
      <c r="H158" s="57">
        <v>2</v>
      </c>
      <c r="I158" s="57"/>
      <c r="J158" s="57"/>
      <c r="K158" s="57"/>
      <c r="L158" s="57"/>
      <c r="M158" s="1116"/>
      <c r="N158" s="57"/>
      <c r="O158" s="57"/>
      <c r="P158" s="1118"/>
      <c r="Q158" s="57"/>
      <c r="R158" s="57"/>
      <c r="S158" s="57"/>
      <c r="T158" s="57"/>
      <c r="U158" s="135"/>
      <c r="V158" s="1200"/>
      <c r="W158" s="1200"/>
      <c r="X158" s="1048"/>
      <c r="Y158" s="1170"/>
      <c r="Z158" s="1170"/>
      <c r="AA158" s="1170"/>
      <c r="AB158" s="1170"/>
      <c r="AC158" s="1050"/>
      <c r="AD158" s="1196"/>
      <c r="AE158" s="1196"/>
      <c r="AF158" s="1196"/>
      <c r="AG158" s="1196"/>
      <c r="AH158" s="1196"/>
      <c r="AI158" s="1196"/>
      <c r="AJ158" s="1196"/>
      <c r="AK158" s="1196"/>
      <c r="AL158" s="1196"/>
      <c r="AM158" s="1196"/>
      <c r="AN158" s="1196"/>
      <c r="AO158" s="1196"/>
      <c r="AP158" s="1196"/>
      <c r="AQ158" s="1196"/>
      <c r="AR158" s="1196"/>
      <c r="AS158" s="1196"/>
      <c r="AT158" s="1196"/>
      <c r="AU158" s="1196"/>
      <c r="AV158" s="1196"/>
      <c r="AW158" s="1196">
        <v>2</v>
      </c>
      <c r="AX158" s="1196"/>
      <c r="AY158" s="1196">
        <v>2</v>
      </c>
      <c r="AZ158" s="1196"/>
      <c r="BA158" s="1196"/>
      <c r="BB158" s="1196"/>
      <c r="BC158" s="1196"/>
      <c r="BD158" s="1196"/>
      <c r="BE158" s="1200"/>
      <c r="BF158" s="1200"/>
      <c r="BG158" s="1200"/>
      <c r="BH158" s="1200"/>
      <c r="BI158" s="39"/>
      <c r="BJ158" s="151"/>
      <c r="BK158" s="151"/>
      <c r="BL158" s="151"/>
      <c r="BM158" s="151"/>
      <c r="BN158" s="151"/>
      <c r="BO158" s="151"/>
      <c r="BP158" s="151"/>
      <c r="BQ158" s="151"/>
      <c r="BR158" s="151"/>
      <c r="BS158" s="151"/>
      <c r="BT158" s="151"/>
      <c r="BU158" s="151"/>
      <c r="BV158" s="151"/>
      <c r="BW158" s="151"/>
      <c r="BX158" s="151"/>
      <c r="BY158" s="151"/>
      <c r="BZ158" s="151"/>
      <c r="CA158" s="151"/>
      <c r="CB158" s="151"/>
      <c r="CC158" s="151"/>
      <c r="CD158" s="151"/>
      <c r="CE158" s="151"/>
      <c r="CF158" s="151"/>
      <c r="CG158" s="151"/>
      <c r="CH158" s="151"/>
      <c r="CI158" s="1102"/>
      <c r="CJ158" s="1102"/>
      <c r="CK158" s="1102"/>
      <c r="CL158" s="1102"/>
      <c r="CM158" s="1102"/>
      <c r="CN158" s="1102"/>
      <c r="CO158" s="1102"/>
      <c r="CP158" s="1102"/>
      <c r="CQ158" s="1102">
        <v>1</v>
      </c>
      <c r="CR158" s="1102"/>
      <c r="CS158" s="1102">
        <v>1</v>
      </c>
      <c r="CT158" s="1102"/>
      <c r="CU158" s="1170"/>
      <c r="CV158" s="1170"/>
      <c r="CW158" s="1175"/>
      <c r="CX158" s="57"/>
      <c r="CY158" s="57"/>
      <c r="CZ158" s="57"/>
      <c r="DA158" s="57"/>
      <c r="DB158" s="57"/>
      <c r="DC158" s="57"/>
      <c r="DD158" s="57"/>
      <c r="DE158" s="1084"/>
      <c r="DF158" s="1084"/>
      <c r="DG158" s="1084"/>
      <c r="DH158" s="1084"/>
      <c r="DI158" s="1084"/>
      <c r="DJ158" s="1084"/>
      <c r="DK158" s="1111"/>
      <c r="DL158" s="1111"/>
      <c r="DM158" s="1111"/>
      <c r="DN158" s="57"/>
      <c r="DO158" s="57"/>
    </row>
    <row r="159" ht="26.25" customHeight="1" spans="1:119">
      <c r="A159" s="1112">
        <v>43896</v>
      </c>
      <c r="B159" s="57" t="s">
        <v>347</v>
      </c>
      <c r="C159" s="57">
        <v>4500028929</v>
      </c>
      <c r="D159" s="135" t="s">
        <v>367</v>
      </c>
      <c r="E159" s="136" t="s">
        <v>275</v>
      </c>
      <c r="F159" s="1199">
        <v>9202</v>
      </c>
      <c r="G159" s="1187" t="s">
        <v>222</v>
      </c>
      <c r="H159" s="57">
        <v>2</v>
      </c>
      <c r="I159" s="57"/>
      <c r="J159" s="57"/>
      <c r="K159" s="57"/>
      <c r="L159" s="57"/>
      <c r="M159" s="1116"/>
      <c r="N159" s="57"/>
      <c r="O159" s="57"/>
      <c r="P159" s="1118"/>
      <c r="Q159" s="57"/>
      <c r="R159" s="57"/>
      <c r="S159" s="57"/>
      <c r="T159" s="57"/>
      <c r="U159" s="135"/>
      <c r="V159" s="1200"/>
      <c r="W159" s="1200"/>
      <c r="X159" s="1048"/>
      <c r="Y159" s="1170"/>
      <c r="Z159" s="1170"/>
      <c r="AA159" s="1170"/>
      <c r="AB159" s="1170"/>
      <c r="AC159" s="1050"/>
      <c r="AD159" s="1196"/>
      <c r="AE159" s="1196">
        <v>2</v>
      </c>
      <c r="AF159" s="1196"/>
      <c r="AG159" s="1196"/>
      <c r="AH159" s="1196"/>
      <c r="AI159" s="1196">
        <v>2</v>
      </c>
      <c r="AJ159" s="1196"/>
      <c r="AK159" s="1196"/>
      <c r="AL159" s="1196"/>
      <c r="AM159" s="1196"/>
      <c r="AN159" s="1196"/>
      <c r="AO159" s="1196"/>
      <c r="AP159" s="1196"/>
      <c r="AQ159" s="1196"/>
      <c r="AR159" s="1196"/>
      <c r="AS159" s="1196"/>
      <c r="AT159" s="1196"/>
      <c r="AU159" s="1196"/>
      <c r="AV159" s="1196"/>
      <c r="AW159" s="1196"/>
      <c r="AX159" s="1196"/>
      <c r="AY159" s="1196"/>
      <c r="AZ159" s="1196"/>
      <c r="BA159" s="1196"/>
      <c r="BB159" s="1196"/>
      <c r="BC159" s="1196"/>
      <c r="BD159" s="1196"/>
      <c r="BE159" s="1200"/>
      <c r="BF159" s="1200"/>
      <c r="BG159" s="1200"/>
      <c r="BH159" s="1200"/>
      <c r="BI159" s="39"/>
      <c r="BJ159" s="151"/>
      <c r="BK159" s="151"/>
      <c r="BL159" s="151"/>
      <c r="BM159" s="151"/>
      <c r="BN159" s="151"/>
      <c r="BO159" s="151"/>
      <c r="BP159" s="151"/>
      <c r="BQ159" s="151"/>
      <c r="BR159" s="151"/>
      <c r="BS159" s="151"/>
      <c r="BT159" s="151"/>
      <c r="BU159" s="151"/>
      <c r="BV159" s="151"/>
      <c r="BW159" s="151"/>
      <c r="BX159" s="151">
        <v>1</v>
      </c>
      <c r="BY159" s="151"/>
      <c r="BZ159" s="151"/>
      <c r="CA159" s="151"/>
      <c r="CB159" s="151"/>
      <c r="CC159" s="151"/>
      <c r="CD159" s="151"/>
      <c r="CE159" s="151">
        <v>1</v>
      </c>
      <c r="CF159" s="151"/>
      <c r="CG159" s="151"/>
      <c r="CH159" s="151"/>
      <c r="CI159" s="1102"/>
      <c r="CJ159" s="1102"/>
      <c r="CK159" s="1102"/>
      <c r="CL159" s="1102"/>
      <c r="CM159" s="1102"/>
      <c r="CN159" s="1102"/>
      <c r="CO159" s="1102"/>
      <c r="CP159" s="1102"/>
      <c r="CQ159" s="1102"/>
      <c r="CR159" s="1102"/>
      <c r="CS159" s="1102"/>
      <c r="CT159" s="1102"/>
      <c r="CU159" s="1170"/>
      <c r="CV159" s="1170"/>
      <c r="CW159" s="1175"/>
      <c r="CX159" s="57"/>
      <c r="CY159" s="57"/>
      <c r="CZ159" s="57"/>
      <c r="DA159" s="57"/>
      <c r="DB159" s="57"/>
      <c r="DC159" s="57"/>
      <c r="DD159" s="57"/>
      <c r="DE159" s="1084"/>
      <c r="DF159" s="1084"/>
      <c r="DG159" s="1084"/>
      <c r="DH159" s="1084"/>
      <c r="DI159" s="1084"/>
      <c r="DJ159" s="1084"/>
      <c r="DK159" s="1111"/>
      <c r="DL159" s="1111"/>
      <c r="DM159" s="1111"/>
      <c r="DN159" s="57"/>
      <c r="DO159" s="57"/>
    </row>
    <row r="160" ht="26.25" customHeight="1" spans="1:119">
      <c r="A160" s="1112">
        <v>43896</v>
      </c>
      <c r="B160" s="57" t="s">
        <v>368</v>
      </c>
      <c r="C160" s="57"/>
      <c r="D160" s="135"/>
      <c r="E160" s="136" t="s">
        <v>322</v>
      </c>
      <c r="F160" s="1199">
        <v>9202</v>
      </c>
      <c r="G160" s="1187" t="s">
        <v>222</v>
      </c>
      <c r="H160" s="57">
        <v>5</v>
      </c>
      <c r="I160" s="57"/>
      <c r="J160" s="57"/>
      <c r="K160" s="57"/>
      <c r="L160" s="57"/>
      <c r="M160" s="1116"/>
      <c r="N160" s="57"/>
      <c r="O160" s="57"/>
      <c r="P160" s="1118"/>
      <c r="Q160" s="57"/>
      <c r="R160" s="57"/>
      <c r="S160" s="57"/>
      <c r="T160" s="57"/>
      <c r="U160" s="135"/>
      <c r="V160" s="1200"/>
      <c r="W160" s="1200"/>
      <c r="X160" s="1048"/>
      <c r="Y160" s="1170"/>
      <c r="Z160" s="1170"/>
      <c r="AA160" s="1170"/>
      <c r="AB160" s="1170"/>
      <c r="AC160" s="1050"/>
      <c r="AD160" s="1196"/>
      <c r="AE160" s="1196"/>
      <c r="AF160" s="1196"/>
      <c r="AG160" s="1196"/>
      <c r="AH160" s="1196"/>
      <c r="AI160" s="1196"/>
      <c r="AJ160" s="1196"/>
      <c r="AK160" s="1196"/>
      <c r="AL160" s="1196"/>
      <c r="AM160" s="1196"/>
      <c r="AN160" s="1196"/>
      <c r="AO160" s="1196"/>
      <c r="AP160" s="1196"/>
      <c r="AQ160" s="1196"/>
      <c r="AR160" s="1196"/>
      <c r="AS160" s="1196"/>
      <c r="AT160" s="1196"/>
      <c r="AU160" s="1196"/>
      <c r="AV160" s="1196"/>
      <c r="AW160" s="1196"/>
      <c r="AX160" s="1196"/>
      <c r="AY160" s="1196"/>
      <c r="AZ160" s="1196"/>
      <c r="BA160" s="1196"/>
      <c r="BB160" s="1196"/>
      <c r="BC160" s="1196"/>
      <c r="BD160" s="1196"/>
      <c r="BE160" s="1200"/>
      <c r="BF160" s="1200"/>
      <c r="BG160" s="1200"/>
      <c r="BH160" s="1200"/>
      <c r="BI160" s="39"/>
      <c r="BJ160" s="151"/>
      <c r="BK160" s="151"/>
      <c r="BL160" s="151"/>
      <c r="BM160" s="151"/>
      <c r="BN160" s="151"/>
      <c r="BO160" s="151"/>
      <c r="BP160" s="151"/>
      <c r="BQ160" s="151"/>
      <c r="BR160" s="151"/>
      <c r="BS160" s="151"/>
      <c r="BT160" s="151"/>
      <c r="BU160" s="151"/>
      <c r="BV160" s="151">
        <v>2</v>
      </c>
      <c r="BW160" s="151"/>
      <c r="BX160" s="151"/>
      <c r="BY160" s="151">
        <v>2</v>
      </c>
      <c r="BZ160" s="151"/>
      <c r="CA160" s="151">
        <v>1</v>
      </c>
      <c r="CB160" s="151"/>
      <c r="CC160" s="151"/>
      <c r="CD160" s="151"/>
      <c r="CE160" s="151"/>
      <c r="CF160" s="151"/>
      <c r="CG160" s="151"/>
      <c r="CH160" s="151"/>
      <c r="CI160" s="1102"/>
      <c r="CJ160" s="1102"/>
      <c r="CK160" s="1102"/>
      <c r="CL160" s="1102"/>
      <c r="CM160" s="1102"/>
      <c r="CN160" s="1102"/>
      <c r="CO160" s="1102"/>
      <c r="CP160" s="1102"/>
      <c r="CQ160" s="1102"/>
      <c r="CR160" s="1102"/>
      <c r="CS160" s="1102"/>
      <c r="CT160" s="1102"/>
      <c r="CU160" s="1170"/>
      <c r="CV160" s="1170"/>
      <c r="CW160" s="1175"/>
      <c r="CX160" s="57"/>
      <c r="CY160" s="57"/>
      <c r="CZ160" s="57"/>
      <c r="DA160" s="57"/>
      <c r="DB160" s="57"/>
      <c r="DC160" s="57"/>
      <c r="DD160" s="57"/>
      <c r="DE160" s="1084"/>
      <c r="DF160" s="1084"/>
      <c r="DG160" s="1084"/>
      <c r="DH160" s="1084"/>
      <c r="DI160" s="1084"/>
      <c r="DJ160" s="1084"/>
      <c r="DK160" s="1111"/>
      <c r="DL160" s="1111"/>
      <c r="DM160" s="1111"/>
      <c r="DN160" s="57"/>
      <c r="DO160" s="57"/>
    </row>
    <row r="161" ht="26.25" customHeight="1" spans="1:119">
      <c r="A161" s="1112">
        <v>43900</v>
      </c>
      <c r="B161" s="57" t="s">
        <v>333</v>
      </c>
      <c r="C161" s="57">
        <v>4500028826</v>
      </c>
      <c r="D161" s="1184" t="s">
        <v>340</v>
      </c>
      <c r="E161" s="136" t="s">
        <v>322</v>
      </c>
      <c r="F161" s="1199">
        <v>9209</v>
      </c>
      <c r="G161" s="1190" t="s">
        <v>305</v>
      </c>
      <c r="H161" s="57">
        <v>1</v>
      </c>
      <c r="I161" s="57"/>
      <c r="J161" s="57"/>
      <c r="K161" s="57"/>
      <c r="L161" s="57"/>
      <c r="M161" s="1116"/>
      <c r="N161" s="57"/>
      <c r="O161" s="57"/>
      <c r="P161" s="1118"/>
      <c r="Q161" s="57"/>
      <c r="R161" s="57"/>
      <c r="S161" s="57"/>
      <c r="T161" s="57"/>
      <c r="U161" s="135"/>
      <c r="V161" s="1200"/>
      <c r="W161" s="1200"/>
      <c r="X161" s="1048"/>
      <c r="Y161" s="1170"/>
      <c r="Z161" s="1170"/>
      <c r="AA161" s="1170"/>
      <c r="AB161" s="1170"/>
      <c r="AC161" s="1050"/>
      <c r="AD161" s="1196"/>
      <c r="AE161" s="1196"/>
      <c r="AF161" s="1196"/>
      <c r="AG161" s="1196"/>
      <c r="AH161" s="1196"/>
      <c r="AI161" s="1196"/>
      <c r="AJ161" s="1196"/>
      <c r="AK161" s="1196"/>
      <c r="AL161" s="1196"/>
      <c r="AM161" s="1196"/>
      <c r="AN161" s="1196"/>
      <c r="AO161" s="1196"/>
      <c r="AP161" s="1196"/>
      <c r="AQ161" s="1196"/>
      <c r="AR161" s="1196"/>
      <c r="AS161" s="1196"/>
      <c r="AT161" s="1196"/>
      <c r="AU161" s="1196"/>
      <c r="AV161" s="1196"/>
      <c r="AW161" s="1196"/>
      <c r="AX161" s="1196"/>
      <c r="AY161" s="1196"/>
      <c r="AZ161" s="1196"/>
      <c r="BA161" s="1196"/>
      <c r="BB161" s="1196"/>
      <c r="BC161" s="1196"/>
      <c r="BD161" s="1196"/>
      <c r="BE161" s="1200"/>
      <c r="BF161" s="1200"/>
      <c r="BG161" s="1200">
        <v>1</v>
      </c>
      <c r="BH161" s="1200"/>
      <c r="BI161" s="39"/>
      <c r="BJ161" s="151"/>
      <c r="BK161" s="151"/>
      <c r="BL161" s="151"/>
      <c r="BM161" s="151"/>
      <c r="BN161" s="151"/>
      <c r="BO161" s="151"/>
      <c r="BP161" s="151"/>
      <c r="BQ161" s="151"/>
      <c r="BR161" s="151"/>
      <c r="BS161" s="151"/>
      <c r="BT161" s="151"/>
      <c r="BU161" s="151"/>
      <c r="BV161" s="151"/>
      <c r="BW161" s="151"/>
      <c r="BX161" s="151"/>
      <c r="BY161" s="151"/>
      <c r="BZ161" s="151"/>
      <c r="CA161" s="151"/>
      <c r="CB161" s="151"/>
      <c r="CC161" s="151"/>
      <c r="CD161" s="151"/>
      <c r="CE161" s="151"/>
      <c r="CF161" s="151"/>
      <c r="CG161" s="151"/>
      <c r="CH161" s="151"/>
      <c r="CI161" s="1102"/>
      <c r="CJ161" s="1102"/>
      <c r="CK161" s="1102"/>
      <c r="CL161" s="1102"/>
      <c r="CM161" s="1102"/>
      <c r="CN161" s="1102"/>
      <c r="CO161" s="1102"/>
      <c r="CP161" s="1102"/>
      <c r="CQ161" s="1102"/>
      <c r="CR161" s="1102"/>
      <c r="CS161" s="1102"/>
      <c r="CT161" s="1102"/>
      <c r="CU161" s="1170"/>
      <c r="CV161" s="1170"/>
      <c r="CW161" s="1175">
        <v>1</v>
      </c>
      <c r="CX161" s="57"/>
      <c r="CY161" s="57"/>
      <c r="CZ161" s="57"/>
      <c r="DA161" s="57"/>
      <c r="DB161" s="57"/>
      <c r="DC161" s="57"/>
      <c r="DD161" s="57"/>
      <c r="DE161" s="1084"/>
      <c r="DF161" s="1084"/>
      <c r="DG161" s="1084"/>
      <c r="DH161" s="1084"/>
      <c r="DI161" s="1084"/>
      <c r="DJ161" s="1084"/>
      <c r="DK161" s="1111"/>
      <c r="DL161" s="1111"/>
      <c r="DM161" s="1111"/>
      <c r="DN161" s="57"/>
      <c r="DO161" s="57"/>
    </row>
    <row r="162" ht="26.25" customHeight="1" spans="1:119">
      <c r="A162" s="1112">
        <v>43910</v>
      </c>
      <c r="B162" s="57" t="s">
        <v>333</v>
      </c>
      <c r="C162" s="57">
        <v>4500028092</v>
      </c>
      <c r="D162" s="1184" t="s">
        <v>340</v>
      </c>
      <c r="E162" s="136" t="s">
        <v>369</v>
      </c>
      <c r="F162" s="1199">
        <v>9202</v>
      </c>
      <c r="G162" s="1187" t="s">
        <v>222</v>
      </c>
      <c r="H162" s="57">
        <v>4</v>
      </c>
      <c r="I162" s="57"/>
      <c r="J162" s="57"/>
      <c r="K162" s="57"/>
      <c r="L162" s="57"/>
      <c r="M162" s="1116"/>
      <c r="N162" s="57"/>
      <c r="O162" s="57"/>
      <c r="P162" s="1118"/>
      <c r="Q162" s="57"/>
      <c r="R162" s="57"/>
      <c r="S162" s="57"/>
      <c r="T162" s="57"/>
      <c r="U162" s="135"/>
      <c r="V162" s="1200"/>
      <c r="W162" s="1200"/>
      <c r="X162" s="1048"/>
      <c r="Y162" s="1170"/>
      <c r="Z162" s="1170"/>
      <c r="AA162" s="1170"/>
      <c r="AB162" s="1170"/>
      <c r="AC162" s="1050"/>
      <c r="AD162" s="1196"/>
      <c r="AE162" s="1196">
        <v>4</v>
      </c>
      <c r="AF162" s="1196"/>
      <c r="AG162" s="1196"/>
      <c r="AH162" s="1196"/>
      <c r="AI162" s="1196"/>
      <c r="AJ162" s="1196"/>
      <c r="AK162" s="1196"/>
      <c r="AL162" s="1196">
        <v>4</v>
      </c>
      <c r="AM162" s="1196"/>
      <c r="AN162" s="1196"/>
      <c r="AO162" s="1196"/>
      <c r="AP162" s="1196"/>
      <c r="AQ162" s="1196"/>
      <c r="AR162" s="1196"/>
      <c r="AS162" s="1196"/>
      <c r="AT162" s="1196"/>
      <c r="AU162" s="1196"/>
      <c r="AV162" s="1196"/>
      <c r="AW162" s="1196"/>
      <c r="AX162" s="1196"/>
      <c r="AY162" s="1196"/>
      <c r="AZ162" s="1196"/>
      <c r="BA162" s="1196"/>
      <c r="BB162" s="1196"/>
      <c r="BC162" s="1196"/>
      <c r="BD162" s="1196"/>
      <c r="BE162" s="1200"/>
      <c r="BF162" s="1200"/>
      <c r="BG162" s="1200"/>
      <c r="BH162" s="1200"/>
      <c r="BI162" s="39"/>
      <c r="BJ162" s="151"/>
      <c r="BK162" s="151"/>
      <c r="BL162" s="151"/>
      <c r="BM162" s="151"/>
      <c r="BN162" s="151"/>
      <c r="BO162" s="151"/>
      <c r="BP162" s="151"/>
      <c r="BQ162" s="151"/>
      <c r="BR162" s="151"/>
      <c r="BS162" s="151"/>
      <c r="BT162" s="151"/>
      <c r="BU162" s="151"/>
      <c r="BV162" s="151"/>
      <c r="BW162" s="151"/>
      <c r="BX162" s="151"/>
      <c r="BY162" s="151">
        <v>1</v>
      </c>
      <c r="BZ162" s="151"/>
      <c r="CA162" s="151"/>
      <c r="CB162" s="151"/>
      <c r="CC162" s="151">
        <v>1</v>
      </c>
      <c r="CD162" s="151"/>
      <c r="CE162" s="151">
        <v>1</v>
      </c>
      <c r="CF162" s="151">
        <v>1</v>
      </c>
      <c r="CG162" s="151"/>
      <c r="CH162" s="151"/>
      <c r="CI162" s="1102"/>
      <c r="CJ162" s="1102"/>
      <c r="CK162" s="1102"/>
      <c r="CL162" s="1102"/>
      <c r="CM162" s="1102"/>
      <c r="CN162" s="1102"/>
      <c r="CO162" s="1102"/>
      <c r="CP162" s="1102"/>
      <c r="CQ162" s="1102"/>
      <c r="CR162" s="1102"/>
      <c r="CS162" s="1102"/>
      <c r="CT162" s="1102"/>
      <c r="CU162" s="1170"/>
      <c r="CV162" s="1170"/>
      <c r="CW162" s="1175"/>
      <c r="CX162" s="57"/>
      <c r="CY162" s="57"/>
      <c r="CZ162" s="57"/>
      <c r="DA162" s="57"/>
      <c r="DB162" s="57"/>
      <c r="DC162" s="57"/>
      <c r="DD162" s="57"/>
      <c r="DE162" s="1084"/>
      <c r="DF162" s="1084"/>
      <c r="DG162" s="1084"/>
      <c r="DH162" s="1084"/>
      <c r="DI162" s="1084"/>
      <c r="DJ162" s="1084"/>
      <c r="DK162" s="1111"/>
      <c r="DL162" s="1111"/>
      <c r="DM162" s="1111"/>
      <c r="DN162" s="57"/>
      <c r="DO162" s="57"/>
    </row>
    <row r="163" ht="26.25" customHeight="1" spans="1:119">
      <c r="A163" s="1112">
        <v>43911</v>
      </c>
      <c r="B163" s="57" t="s">
        <v>144</v>
      </c>
      <c r="C163" s="57">
        <v>4500029090</v>
      </c>
      <c r="D163" s="1184" t="s">
        <v>370</v>
      </c>
      <c r="E163" s="136" t="s">
        <v>283</v>
      </c>
      <c r="F163" s="1199">
        <v>9201</v>
      </c>
      <c r="G163" s="109" t="s">
        <v>130</v>
      </c>
      <c r="H163" s="57">
        <v>30</v>
      </c>
      <c r="I163" s="57"/>
      <c r="J163" s="57"/>
      <c r="K163" s="57"/>
      <c r="L163" s="57"/>
      <c r="M163" s="1116"/>
      <c r="N163" s="57"/>
      <c r="O163" s="57"/>
      <c r="P163" s="1118"/>
      <c r="Q163" s="57"/>
      <c r="R163" s="57"/>
      <c r="S163" s="57"/>
      <c r="T163" s="57"/>
      <c r="U163" s="135"/>
      <c r="V163" s="1200"/>
      <c r="W163" s="1200">
        <v>30</v>
      </c>
      <c r="X163" s="1048"/>
      <c r="Y163" s="1170"/>
      <c r="Z163" s="1170"/>
      <c r="AA163" s="1170"/>
      <c r="AB163" s="1170"/>
      <c r="AC163" s="1050">
        <v>30</v>
      </c>
      <c r="AD163" s="1196"/>
      <c r="AE163" s="1196"/>
      <c r="AF163" s="1196"/>
      <c r="AG163" s="1196"/>
      <c r="AH163" s="1196"/>
      <c r="AI163" s="1196"/>
      <c r="AJ163" s="1196"/>
      <c r="AK163" s="1196"/>
      <c r="AL163" s="1196"/>
      <c r="AM163" s="1196"/>
      <c r="AN163" s="1196"/>
      <c r="AO163" s="1196"/>
      <c r="AP163" s="1196"/>
      <c r="AQ163" s="1196"/>
      <c r="AR163" s="1196"/>
      <c r="AS163" s="1196"/>
      <c r="AT163" s="1196"/>
      <c r="AU163" s="1196"/>
      <c r="AV163" s="1196"/>
      <c r="AW163" s="1196"/>
      <c r="AX163" s="1196"/>
      <c r="AY163" s="1196"/>
      <c r="AZ163" s="1196"/>
      <c r="BA163" s="1196"/>
      <c r="BB163" s="1196"/>
      <c r="BC163" s="1196"/>
      <c r="BD163" s="1196"/>
      <c r="BE163" s="1200"/>
      <c r="BF163" s="1200"/>
      <c r="BG163" s="1200"/>
      <c r="BH163" s="1200"/>
      <c r="BI163" s="39"/>
      <c r="BJ163" s="151">
        <v>3</v>
      </c>
      <c r="BK163" s="151">
        <v>3</v>
      </c>
      <c r="BL163" s="151">
        <v>3</v>
      </c>
      <c r="BM163" s="151">
        <v>3</v>
      </c>
      <c r="BN163" s="151">
        <v>3</v>
      </c>
      <c r="BO163" s="151">
        <v>3</v>
      </c>
      <c r="BP163" s="151">
        <v>3</v>
      </c>
      <c r="BQ163" s="151">
        <v>3</v>
      </c>
      <c r="BR163" s="151"/>
      <c r="BS163" s="151">
        <v>3</v>
      </c>
      <c r="BT163" s="151">
        <v>3</v>
      </c>
      <c r="BU163" s="151"/>
      <c r="BV163" s="151"/>
      <c r="BW163" s="151"/>
      <c r="BX163" s="151"/>
      <c r="BY163" s="151"/>
      <c r="BZ163" s="151"/>
      <c r="CA163" s="151"/>
      <c r="CB163" s="151"/>
      <c r="CC163" s="151"/>
      <c r="CD163" s="151"/>
      <c r="CE163" s="151"/>
      <c r="CF163" s="151"/>
      <c r="CG163" s="151"/>
      <c r="CH163" s="151"/>
      <c r="CI163" s="1102"/>
      <c r="CJ163" s="1102"/>
      <c r="CK163" s="1102"/>
      <c r="CL163" s="1102"/>
      <c r="CM163" s="1102"/>
      <c r="CN163" s="1102"/>
      <c r="CO163" s="1102"/>
      <c r="CP163" s="1102"/>
      <c r="CQ163" s="1102"/>
      <c r="CR163" s="1102"/>
      <c r="CS163" s="1102"/>
      <c r="CT163" s="1102"/>
      <c r="CU163" s="1170"/>
      <c r="CV163" s="1170"/>
      <c r="CW163" s="1175"/>
      <c r="CX163" s="57"/>
      <c r="CY163" s="57"/>
      <c r="CZ163" s="57"/>
      <c r="DA163" s="57"/>
      <c r="DB163" s="57"/>
      <c r="DC163" s="57"/>
      <c r="DD163" s="57"/>
      <c r="DE163" s="1084"/>
      <c r="DF163" s="1084"/>
      <c r="DG163" s="1084"/>
      <c r="DH163" s="1084"/>
      <c r="DI163" s="1084"/>
      <c r="DJ163" s="1084"/>
      <c r="DK163" s="1111"/>
      <c r="DL163" s="1111"/>
      <c r="DM163" s="1111"/>
      <c r="DN163" s="57"/>
      <c r="DO163" s="57"/>
    </row>
    <row r="164" ht="26.25" customHeight="1" spans="1:119">
      <c r="A164" s="1112">
        <v>43916</v>
      </c>
      <c r="B164" s="57" t="s">
        <v>371</v>
      </c>
      <c r="C164" s="57">
        <v>4500028646</v>
      </c>
      <c r="D164" s="1184" t="s">
        <v>372</v>
      </c>
      <c r="E164" s="136" t="s">
        <v>322</v>
      </c>
      <c r="F164" s="1199">
        <v>9202</v>
      </c>
      <c r="G164" s="1187" t="s">
        <v>222</v>
      </c>
      <c r="H164" s="57">
        <v>5</v>
      </c>
      <c r="I164" s="57"/>
      <c r="J164" s="57"/>
      <c r="K164" s="57"/>
      <c r="L164" s="57"/>
      <c r="M164" s="1116"/>
      <c r="N164" s="57"/>
      <c r="O164" s="57"/>
      <c r="P164" s="1118"/>
      <c r="Q164" s="57"/>
      <c r="R164" s="57"/>
      <c r="S164" s="57"/>
      <c r="T164" s="57"/>
      <c r="U164" s="135"/>
      <c r="V164" s="1200"/>
      <c r="W164" s="1200"/>
      <c r="X164" s="1048"/>
      <c r="Y164" s="1170"/>
      <c r="Z164" s="1170"/>
      <c r="AA164" s="1170"/>
      <c r="AB164" s="1170"/>
      <c r="AC164" s="1050"/>
      <c r="AD164" s="1196"/>
      <c r="AE164" s="1196"/>
      <c r="AF164" s="1196"/>
      <c r="AG164" s="1196">
        <v>5</v>
      </c>
      <c r="AH164" s="1196"/>
      <c r="AI164" s="1196"/>
      <c r="AJ164" s="1196"/>
      <c r="AK164" s="1196"/>
      <c r="AL164" s="1196">
        <v>5</v>
      </c>
      <c r="AM164" s="1196"/>
      <c r="AN164" s="1196"/>
      <c r="AO164" s="1196"/>
      <c r="AP164" s="1196"/>
      <c r="AQ164" s="1196"/>
      <c r="AR164" s="1196"/>
      <c r="AS164" s="1196"/>
      <c r="AT164" s="1196"/>
      <c r="AU164" s="1196"/>
      <c r="AV164" s="1196"/>
      <c r="AW164" s="1196"/>
      <c r="AX164" s="1196"/>
      <c r="AY164" s="1196"/>
      <c r="AZ164" s="1196"/>
      <c r="BA164" s="1196"/>
      <c r="BB164" s="1196"/>
      <c r="BC164" s="1196"/>
      <c r="BD164" s="1196"/>
      <c r="BE164" s="1200"/>
      <c r="BF164" s="1200"/>
      <c r="BG164" s="1200"/>
      <c r="BH164" s="1200"/>
      <c r="BI164" s="39"/>
      <c r="BJ164" s="151"/>
      <c r="BK164" s="151"/>
      <c r="BL164" s="151"/>
      <c r="BM164" s="151"/>
      <c r="BN164" s="151"/>
      <c r="BO164" s="151"/>
      <c r="BP164" s="151"/>
      <c r="BQ164" s="151"/>
      <c r="BR164" s="151"/>
      <c r="BS164" s="151"/>
      <c r="BT164" s="151"/>
      <c r="BU164" s="151"/>
      <c r="BV164" s="151">
        <v>2</v>
      </c>
      <c r="BW164" s="151"/>
      <c r="BX164" s="151"/>
      <c r="BY164" s="151">
        <v>2</v>
      </c>
      <c r="BZ164" s="151"/>
      <c r="CA164" s="151">
        <v>1</v>
      </c>
      <c r="CB164" s="151"/>
      <c r="CC164" s="151"/>
      <c r="CD164" s="151"/>
      <c r="CE164" s="151"/>
      <c r="CF164" s="151"/>
      <c r="CG164" s="151"/>
      <c r="CH164" s="151"/>
      <c r="CI164" s="1102"/>
      <c r="CJ164" s="1102"/>
      <c r="CK164" s="1102"/>
      <c r="CL164" s="1102"/>
      <c r="CM164" s="1102"/>
      <c r="CN164" s="1102"/>
      <c r="CO164" s="1102"/>
      <c r="CP164" s="1102"/>
      <c r="CQ164" s="1102"/>
      <c r="CR164" s="1102"/>
      <c r="CS164" s="1102"/>
      <c r="CT164" s="1102"/>
      <c r="CU164" s="1170"/>
      <c r="CV164" s="1170"/>
      <c r="CW164" s="1175"/>
      <c r="CX164" s="57"/>
      <c r="CY164" s="57"/>
      <c r="CZ164" s="57"/>
      <c r="DA164" s="57"/>
      <c r="DB164" s="57"/>
      <c r="DC164" s="57"/>
      <c r="DD164" s="57"/>
      <c r="DE164" s="1084"/>
      <c r="DF164" s="1084"/>
      <c r="DG164" s="1084"/>
      <c r="DH164" s="1084"/>
      <c r="DI164" s="1084"/>
      <c r="DJ164" s="1084"/>
      <c r="DK164" s="1111"/>
      <c r="DL164" s="1111"/>
      <c r="DM164" s="1111"/>
      <c r="DN164" s="57"/>
      <c r="DO164" s="57"/>
    </row>
    <row r="165" ht="26.25" customHeight="1" spans="1:119">
      <c r="A165" s="1112">
        <v>43920</v>
      </c>
      <c r="B165" s="57" t="s">
        <v>237</v>
      </c>
      <c r="C165" s="57">
        <v>4500028903</v>
      </c>
      <c r="D165" s="1184" t="s">
        <v>238</v>
      </c>
      <c r="E165" s="136" t="s">
        <v>283</v>
      </c>
      <c r="F165" s="1199" t="s">
        <v>373</v>
      </c>
      <c r="G165" s="109" t="s">
        <v>232</v>
      </c>
      <c r="H165" s="57">
        <v>36</v>
      </c>
      <c r="I165" s="57"/>
      <c r="J165" s="57"/>
      <c r="K165" s="57"/>
      <c r="L165" s="57"/>
      <c r="M165" s="1116"/>
      <c r="N165" s="57"/>
      <c r="O165" s="57"/>
      <c r="P165" s="1118"/>
      <c r="Q165" s="57"/>
      <c r="R165" s="57"/>
      <c r="S165" s="57"/>
      <c r="T165" s="57"/>
      <c r="U165" s="135"/>
      <c r="V165" s="1200"/>
      <c r="W165" s="1200"/>
      <c r="X165" s="1048"/>
      <c r="Y165" s="1170"/>
      <c r="Z165" s="1170"/>
      <c r="AA165" s="1170"/>
      <c r="AB165" s="1170"/>
      <c r="AC165" s="1050"/>
      <c r="AD165" s="1196"/>
      <c r="AE165" s="1196"/>
      <c r="AF165" s="1196"/>
      <c r="AG165" s="1196"/>
      <c r="AH165" s="1196"/>
      <c r="AI165" s="1196"/>
      <c r="AJ165" s="1196"/>
      <c r="AK165" s="1196"/>
      <c r="AL165" s="1196"/>
      <c r="AM165" s="1196"/>
      <c r="AN165" s="1196"/>
      <c r="AO165" s="1196"/>
      <c r="AP165" s="1196"/>
      <c r="AQ165" s="1196"/>
      <c r="AR165" s="1196"/>
      <c r="AS165" s="1196"/>
      <c r="AT165" s="1196"/>
      <c r="AU165" s="1196"/>
      <c r="AV165" s="1196"/>
      <c r="AW165" s="1196"/>
      <c r="AX165" s="1196">
        <v>36</v>
      </c>
      <c r="AY165" s="1196">
        <v>36</v>
      </c>
      <c r="AZ165" s="1196"/>
      <c r="BA165" s="1196"/>
      <c r="BB165" s="1196"/>
      <c r="BC165" s="1196"/>
      <c r="BD165" s="1196"/>
      <c r="BE165" s="1200"/>
      <c r="BF165" s="1200"/>
      <c r="BG165" s="1200"/>
      <c r="BH165" s="1200"/>
      <c r="BI165" s="39"/>
      <c r="BJ165" s="151"/>
      <c r="BK165" s="151"/>
      <c r="BL165" s="151"/>
      <c r="BM165" s="151"/>
      <c r="BN165" s="151"/>
      <c r="BO165" s="151"/>
      <c r="BP165" s="151"/>
      <c r="BQ165" s="151"/>
      <c r="BR165" s="151"/>
      <c r="BS165" s="151"/>
      <c r="BT165" s="151"/>
      <c r="BU165" s="151"/>
      <c r="BV165" s="151"/>
      <c r="BW165" s="151"/>
      <c r="BX165" s="151"/>
      <c r="BY165" s="151"/>
      <c r="BZ165" s="151"/>
      <c r="CA165" s="151"/>
      <c r="CB165" s="151"/>
      <c r="CC165" s="151"/>
      <c r="CD165" s="151"/>
      <c r="CE165" s="151"/>
      <c r="CF165" s="151"/>
      <c r="CG165" s="151"/>
      <c r="CH165" s="151"/>
      <c r="CI165" s="1102"/>
      <c r="CJ165" s="1102"/>
      <c r="CK165" s="1102"/>
      <c r="CL165" s="1102"/>
      <c r="CM165" s="1102"/>
      <c r="CN165" s="1102"/>
      <c r="CO165" s="1102">
        <v>6</v>
      </c>
      <c r="CP165" s="1102">
        <v>6</v>
      </c>
      <c r="CQ165" s="1102">
        <v>6</v>
      </c>
      <c r="CR165" s="1102">
        <v>6</v>
      </c>
      <c r="CS165" s="1102">
        <v>6</v>
      </c>
      <c r="CT165" s="1102">
        <v>6</v>
      </c>
      <c r="CU165" s="1170"/>
      <c r="CV165" s="1170"/>
      <c r="CW165" s="1175"/>
      <c r="CX165" s="57"/>
      <c r="CY165" s="57"/>
      <c r="CZ165" s="57"/>
      <c r="DA165" s="57"/>
      <c r="DB165" s="57"/>
      <c r="DC165" s="57"/>
      <c r="DD165" s="57"/>
      <c r="DE165" s="1084"/>
      <c r="DF165" s="1084"/>
      <c r="DG165" s="1084"/>
      <c r="DH165" s="1084"/>
      <c r="DI165" s="1084"/>
      <c r="DJ165" s="1084"/>
      <c r="DK165" s="1111"/>
      <c r="DL165" s="1111"/>
      <c r="DM165" s="1111"/>
      <c r="DN165" s="57"/>
      <c r="DO165" s="57"/>
    </row>
    <row r="166" ht="26.25" customHeight="1" spans="1:119">
      <c r="A166" s="1112">
        <v>43920</v>
      </c>
      <c r="B166" s="57" t="s">
        <v>237</v>
      </c>
      <c r="C166" s="57">
        <v>4500028903</v>
      </c>
      <c r="D166" s="1184" t="s">
        <v>238</v>
      </c>
      <c r="E166" s="136" t="s">
        <v>283</v>
      </c>
      <c r="F166" s="1199" t="s">
        <v>373</v>
      </c>
      <c r="G166" s="109" t="s">
        <v>374</v>
      </c>
      <c r="H166" s="57">
        <v>2</v>
      </c>
      <c r="I166" s="57"/>
      <c r="J166" s="57"/>
      <c r="K166" s="57"/>
      <c r="L166" s="57"/>
      <c r="M166" s="1116"/>
      <c r="N166" s="57"/>
      <c r="O166" s="57"/>
      <c r="P166" s="1118"/>
      <c r="Q166" s="57"/>
      <c r="R166" s="57"/>
      <c r="S166" s="57"/>
      <c r="T166" s="57"/>
      <c r="U166" s="135"/>
      <c r="V166" s="1200"/>
      <c r="W166" s="1200"/>
      <c r="X166" s="1048"/>
      <c r="Y166" s="1170"/>
      <c r="Z166" s="1170"/>
      <c r="AA166" s="1170"/>
      <c r="AB166" s="1170"/>
      <c r="AC166" s="1050"/>
      <c r="AD166" s="1196"/>
      <c r="AE166" s="1196"/>
      <c r="AF166" s="1196"/>
      <c r="AG166" s="1196"/>
      <c r="AH166" s="1196"/>
      <c r="AI166" s="1196"/>
      <c r="AJ166" s="1196"/>
      <c r="AK166" s="1196"/>
      <c r="AL166" s="1196"/>
      <c r="AM166" s="1196"/>
      <c r="AN166" s="1196"/>
      <c r="AO166" s="1196"/>
      <c r="AP166" s="1196"/>
      <c r="AQ166" s="1196"/>
      <c r="AR166" s="1196"/>
      <c r="AS166" s="1196"/>
      <c r="AT166" s="1196"/>
      <c r="AU166" s="1196"/>
      <c r="AV166" s="1196"/>
      <c r="AW166" s="1196"/>
      <c r="AX166" s="1196"/>
      <c r="AY166" s="1196">
        <v>2</v>
      </c>
      <c r="AZ166" s="1196"/>
      <c r="BA166" s="1196"/>
      <c r="BB166" s="1196"/>
      <c r="BC166" s="1196"/>
      <c r="BD166" s="1196"/>
      <c r="BE166" s="1200"/>
      <c r="BF166" s="1200"/>
      <c r="BG166" s="1200"/>
      <c r="BH166" s="1200"/>
      <c r="BI166" s="39"/>
      <c r="BJ166" s="151"/>
      <c r="BK166" s="151"/>
      <c r="BL166" s="151"/>
      <c r="BM166" s="151"/>
      <c r="BN166" s="151"/>
      <c r="BO166" s="151"/>
      <c r="BP166" s="151"/>
      <c r="BQ166" s="151"/>
      <c r="BR166" s="151"/>
      <c r="BS166" s="151"/>
      <c r="BT166" s="151"/>
      <c r="BU166" s="151"/>
      <c r="BV166" s="151"/>
      <c r="BW166" s="151"/>
      <c r="BX166" s="151"/>
      <c r="BY166" s="151"/>
      <c r="BZ166" s="151"/>
      <c r="CA166" s="151"/>
      <c r="CB166" s="151"/>
      <c r="CC166" s="151"/>
      <c r="CD166" s="151"/>
      <c r="CE166" s="151"/>
      <c r="CF166" s="151"/>
      <c r="CG166" s="151"/>
      <c r="CH166" s="151"/>
      <c r="CI166" s="1102"/>
      <c r="CJ166" s="1102"/>
      <c r="CK166" s="1102"/>
      <c r="CL166" s="1102"/>
      <c r="CM166" s="1102"/>
      <c r="CN166" s="1102"/>
      <c r="CO166" s="1102">
        <v>1</v>
      </c>
      <c r="CP166" s="1102"/>
      <c r="CQ166" s="1102"/>
      <c r="CR166" s="1102">
        <v>1</v>
      </c>
      <c r="CS166" s="1102"/>
      <c r="CT166" s="1102"/>
      <c r="CU166" s="1170"/>
      <c r="CV166" s="1170"/>
      <c r="CW166" s="1175"/>
      <c r="CX166" s="57"/>
      <c r="CY166" s="57"/>
      <c r="CZ166" s="57"/>
      <c r="DA166" s="57"/>
      <c r="DB166" s="57"/>
      <c r="DC166" s="57"/>
      <c r="DD166" s="57"/>
      <c r="DE166" s="1084"/>
      <c r="DF166" s="1084"/>
      <c r="DG166" s="1084"/>
      <c r="DH166" s="1084"/>
      <c r="DI166" s="1084"/>
      <c r="DJ166" s="1084"/>
      <c r="DK166" s="1111"/>
      <c r="DL166" s="1111"/>
      <c r="DM166" s="1111"/>
      <c r="DN166" s="57"/>
      <c r="DO166" s="57"/>
    </row>
    <row r="167" ht="26.25" customHeight="1" spans="1:119">
      <c r="A167" s="1112">
        <v>43923</v>
      </c>
      <c r="B167" s="135" t="s">
        <v>352</v>
      </c>
      <c r="C167" s="1184">
        <v>4500029539</v>
      </c>
      <c r="D167" s="135" t="s">
        <v>223</v>
      </c>
      <c r="E167" s="136" t="s">
        <v>275</v>
      </c>
      <c r="F167" s="1115" t="s">
        <v>375</v>
      </c>
      <c r="G167" s="109" t="s">
        <v>376</v>
      </c>
      <c r="H167" s="57">
        <v>24</v>
      </c>
      <c r="I167" s="57"/>
      <c r="J167" s="57"/>
      <c r="K167" s="57"/>
      <c r="L167" s="57"/>
      <c r="M167" s="1116"/>
      <c r="N167" s="57"/>
      <c r="O167" s="57"/>
      <c r="P167" s="1118"/>
      <c r="Q167" s="57"/>
      <c r="R167" s="57"/>
      <c r="S167" s="57"/>
      <c r="T167" s="57"/>
      <c r="U167" s="135"/>
      <c r="V167" s="1200"/>
      <c r="W167" s="1200"/>
      <c r="X167" s="1048"/>
      <c r="Y167" s="1170"/>
      <c r="Z167" s="1170"/>
      <c r="AA167" s="1170"/>
      <c r="AB167" s="1170"/>
      <c r="AC167" s="1050"/>
      <c r="AD167" s="1196"/>
      <c r="AE167" s="1196"/>
      <c r="AF167" s="1196"/>
      <c r="AG167" s="1196"/>
      <c r="AH167" s="1196"/>
      <c r="AI167" s="1196"/>
      <c r="AJ167" s="1196"/>
      <c r="AK167" s="1196"/>
      <c r="AL167" s="1196"/>
      <c r="AM167" s="1196"/>
      <c r="AN167" s="1196"/>
      <c r="AO167" s="1196"/>
      <c r="AP167" s="1196"/>
      <c r="AQ167" s="1196"/>
      <c r="AR167" s="1196"/>
      <c r="AS167" s="1196"/>
      <c r="AT167" s="1196"/>
      <c r="AU167" s="1196"/>
      <c r="AV167" s="1196"/>
      <c r="AW167" s="1196"/>
      <c r="AX167" s="1196"/>
      <c r="AY167" s="1196"/>
      <c r="AZ167" s="1196"/>
      <c r="BA167" s="1196"/>
      <c r="BB167" s="1196"/>
      <c r="BC167" s="1196"/>
      <c r="BD167" s="1196"/>
      <c r="BE167" s="1200"/>
      <c r="BF167" s="1200"/>
      <c r="BG167" s="1200"/>
      <c r="BH167" s="1200"/>
      <c r="BI167" s="39"/>
      <c r="BJ167" s="151"/>
      <c r="BK167" s="151"/>
      <c r="BL167" s="151"/>
      <c r="BM167" s="151"/>
      <c r="BN167" s="151"/>
      <c r="BO167" s="151"/>
      <c r="BP167" s="151"/>
      <c r="BQ167" s="151"/>
      <c r="BR167" s="151"/>
      <c r="BS167" s="151"/>
      <c r="BT167" s="151"/>
      <c r="BU167" s="151"/>
      <c r="BV167" s="151"/>
      <c r="BW167" s="151"/>
      <c r="BX167" s="151"/>
      <c r="BY167" s="151"/>
      <c r="BZ167" s="151"/>
      <c r="CA167" s="151"/>
      <c r="CB167" s="151"/>
      <c r="CC167" s="151"/>
      <c r="CD167" s="151"/>
      <c r="CE167" s="151"/>
      <c r="CF167" s="151"/>
      <c r="CG167" s="151"/>
      <c r="CH167" s="151"/>
      <c r="CI167" s="1102"/>
      <c r="CJ167" s="1102"/>
      <c r="CK167" s="1102"/>
      <c r="CL167" s="1102"/>
      <c r="CM167" s="1102"/>
      <c r="CN167" s="1102"/>
      <c r="CO167" s="1102"/>
      <c r="CP167" s="1102"/>
      <c r="CQ167" s="1102"/>
      <c r="CR167" s="1102"/>
      <c r="CS167" s="1102"/>
      <c r="CT167" s="1102"/>
      <c r="CU167" s="1170"/>
      <c r="CV167" s="1170"/>
      <c r="CW167" s="1175"/>
      <c r="CX167" s="57"/>
      <c r="CY167" s="57">
        <v>4</v>
      </c>
      <c r="CZ167" s="57">
        <v>4</v>
      </c>
      <c r="DA167" s="57">
        <v>4</v>
      </c>
      <c r="DB167" s="57">
        <v>4</v>
      </c>
      <c r="DC167" s="57">
        <v>4</v>
      </c>
      <c r="DD167" s="57">
        <v>4</v>
      </c>
      <c r="DE167" s="1084"/>
      <c r="DF167" s="1084"/>
      <c r="DG167" s="1084"/>
      <c r="DH167" s="1084"/>
      <c r="DI167" s="1084"/>
      <c r="DJ167" s="1084"/>
      <c r="DK167" s="1111"/>
      <c r="DL167" s="1111"/>
      <c r="DM167" s="1111"/>
      <c r="DN167" s="57"/>
      <c r="DO167" s="57"/>
    </row>
    <row r="168" ht="26.25" customHeight="1" spans="1:119">
      <c r="A168" s="1112">
        <v>43930</v>
      </c>
      <c r="B168" s="135" t="s">
        <v>377</v>
      </c>
      <c r="C168" s="1184">
        <v>4500029309</v>
      </c>
      <c r="D168" s="1184" t="s">
        <v>378</v>
      </c>
      <c r="E168" s="1189" t="s">
        <v>379</v>
      </c>
      <c r="F168" s="1115" t="s">
        <v>380</v>
      </c>
      <c r="G168" s="109" t="s">
        <v>376</v>
      </c>
      <c r="H168" s="57">
        <v>3</v>
      </c>
      <c r="I168" s="57"/>
      <c r="J168" s="57"/>
      <c r="K168" s="57"/>
      <c r="L168" s="57"/>
      <c r="M168" s="1116"/>
      <c r="N168" s="57"/>
      <c r="O168" s="57"/>
      <c r="P168" s="1118"/>
      <c r="Q168" s="57"/>
      <c r="R168" s="57"/>
      <c r="S168" s="57"/>
      <c r="T168" s="57"/>
      <c r="U168" s="135"/>
      <c r="V168" s="1200"/>
      <c r="W168" s="1200"/>
      <c r="X168" s="1048"/>
      <c r="Y168" s="1170"/>
      <c r="Z168" s="1170"/>
      <c r="AA168" s="1170"/>
      <c r="AB168" s="1170"/>
      <c r="AC168" s="1050"/>
      <c r="AD168" s="1196"/>
      <c r="AE168" s="1196"/>
      <c r="AF168" s="1196"/>
      <c r="AG168" s="1196"/>
      <c r="AH168" s="1196"/>
      <c r="AI168" s="1196"/>
      <c r="AJ168" s="1196"/>
      <c r="AK168" s="1196"/>
      <c r="AL168" s="1196"/>
      <c r="AM168" s="1196"/>
      <c r="AN168" s="1196"/>
      <c r="AO168" s="1196"/>
      <c r="AP168" s="1196"/>
      <c r="AQ168" s="1196"/>
      <c r="AR168" s="1196"/>
      <c r="AS168" s="1196"/>
      <c r="AT168" s="1196"/>
      <c r="AU168" s="1196"/>
      <c r="AV168" s="1196"/>
      <c r="AW168" s="1196"/>
      <c r="AX168" s="1196"/>
      <c r="AY168" s="1196"/>
      <c r="AZ168" s="1196"/>
      <c r="BA168" s="1196"/>
      <c r="BB168" s="1196"/>
      <c r="BC168" s="1196"/>
      <c r="BD168" s="1196"/>
      <c r="BE168" s="1200"/>
      <c r="BF168" s="1200"/>
      <c r="BG168" s="1200"/>
      <c r="BH168" s="1200"/>
      <c r="BI168" s="39"/>
      <c r="BJ168" s="151"/>
      <c r="BK168" s="151"/>
      <c r="BL168" s="151"/>
      <c r="BM168" s="151"/>
      <c r="BN168" s="151"/>
      <c r="BO168" s="151"/>
      <c r="BP168" s="151"/>
      <c r="BQ168" s="151"/>
      <c r="BR168" s="151"/>
      <c r="BS168" s="151"/>
      <c r="BT168" s="151"/>
      <c r="BU168" s="151"/>
      <c r="BV168" s="151"/>
      <c r="BW168" s="151"/>
      <c r="BX168" s="151"/>
      <c r="BY168" s="151"/>
      <c r="BZ168" s="151"/>
      <c r="CA168" s="151"/>
      <c r="CB168" s="151"/>
      <c r="CC168" s="151"/>
      <c r="CD168" s="151"/>
      <c r="CE168" s="151"/>
      <c r="CF168" s="151"/>
      <c r="CG168" s="151"/>
      <c r="CH168" s="151"/>
      <c r="CI168" s="1102"/>
      <c r="CJ168" s="1102"/>
      <c r="CK168" s="1102"/>
      <c r="CL168" s="1102"/>
      <c r="CM168" s="1102"/>
      <c r="CN168" s="1102"/>
      <c r="CO168" s="1102"/>
      <c r="CP168" s="1102"/>
      <c r="CQ168" s="1102"/>
      <c r="CR168" s="1102"/>
      <c r="CS168" s="1102"/>
      <c r="CT168" s="1102"/>
      <c r="CU168" s="1170"/>
      <c r="CV168" s="1170"/>
      <c r="CW168" s="1175"/>
      <c r="CX168" s="57"/>
      <c r="CY168" s="57"/>
      <c r="CZ168" s="57"/>
      <c r="DA168" s="57">
        <v>1</v>
      </c>
      <c r="DB168" s="57">
        <v>1</v>
      </c>
      <c r="DC168" s="57"/>
      <c r="DD168" s="57">
        <v>1</v>
      </c>
      <c r="DE168" s="1084"/>
      <c r="DF168" s="1084"/>
      <c r="DG168" s="1084"/>
      <c r="DH168" s="1084"/>
      <c r="DI168" s="1084"/>
      <c r="DJ168" s="1084"/>
      <c r="DK168" s="1111"/>
      <c r="DL168" s="1111"/>
      <c r="DM168" s="1111"/>
      <c r="DN168" s="57"/>
      <c r="DO168" s="57"/>
    </row>
    <row r="169" ht="26.25" customHeight="1" spans="1:119">
      <c r="A169" s="1112">
        <v>43930</v>
      </c>
      <c r="B169" s="135"/>
      <c r="C169" s="1184">
        <v>4500029108</v>
      </c>
      <c r="D169" s="135" t="s">
        <v>381</v>
      </c>
      <c r="E169" s="136" t="s">
        <v>275</v>
      </c>
      <c r="F169" s="1115">
        <v>9215</v>
      </c>
      <c r="G169" s="109" t="s">
        <v>376</v>
      </c>
      <c r="H169" s="57">
        <v>10</v>
      </c>
      <c r="I169" s="57"/>
      <c r="J169" s="57"/>
      <c r="K169" s="57"/>
      <c r="L169" s="57"/>
      <c r="M169" s="1116"/>
      <c r="N169" s="57"/>
      <c r="O169" s="57"/>
      <c r="P169" s="1118"/>
      <c r="Q169" s="57"/>
      <c r="R169" s="57"/>
      <c r="S169" s="57"/>
      <c r="T169" s="57"/>
      <c r="U169" s="135"/>
      <c r="V169" s="1200"/>
      <c r="W169" s="1200"/>
      <c r="X169" s="1048"/>
      <c r="Y169" s="1170"/>
      <c r="Z169" s="1170"/>
      <c r="AA169" s="1170"/>
      <c r="AB169" s="1170"/>
      <c r="AC169" s="1050"/>
      <c r="AD169" s="1196"/>
      <c r="AE169" s="1196"/>
      <c r="AF169" s="1196"/>
      <c r="AG169" s="1196"/>
      <c r="AH169" s="1196"/>
      <c r="AI169" s="1196"/>
      <c r="AJ169" s="1196"/>
      <c r="AK169" s="1196"/>
      <c r="AL169" s="1196"/>
      <c r="AM169" s="1196"/>
      <c r="AN169" s="1196"/>
      <c r="AO169" s="1196"/>
      <c r="AP169" s="1196"/>
      <c r="AQ169" s="1196"/>
      <c r="AR169" s="1196"/>
      <c r="AS169" s="1196"/>
      <c r="AT169" s="1196"/>
      <c r="AU169" s="1196"/>
      <c r="AV169" s="1196"/>
      <c r="AW169" s="1196"/>
      <c r="AX169" s="1196"/>
      <c r="AY169" s="1196"/>
      <c r="AZ169" s="1196"/>
      <c r="BA169" s="1196"/>
      <c r="BB169" s="1196"/>
      <c r="BC169" s="1196"/>
      <c r="BD169" s="1196"/>
      <c r="BE169" s="1200"/>
      <c r="BF169" s="1200"/>
      <c r="BG169" s="1200"/>
      <c r="BH169" s="1200"/>
      <c r="BI169" s="39"/>
      <c r="BJ169" s="151"/>
      <c r="BK169" s="151"/>
      <c r="BL169" s="151"/>
      <c r="BM169" s="151"/>
      <c r="BN169" s="151"/>
      <c r="BO169" s="151"/>
      <c r="BP169" s="151"/>
      <c r="BQ169" s="151"/>
      <c r="BR169" s="151"/>
      <c r="BS169" s="151"/>
      <c r="BT169" s="151"/>
      <c r="BU169" s="151"/>
      <c r="BV169" s="151"/>
      <c r="BW169" s="151"/>
      <c r="BX169" s="151"/>
      <c r="BY169" s="151"/>
      <c r="BZ169" s="151"/>
      <c r="CA169" s="151"/>
      <c r="CB169" s="151"/>
      <c r="CC169" s="151"/>
      <c r="CD169" s="151"/>
      <c r="CE169" s="151"/>
      <c r="CF169" s="151"/>
      <c r="CG169" s="151"/>
      <c r="CH169" s="151"/>
      <c r="CI169" s="1102"/>
      <c r="CJ169" s="1102"/>
      <c r="CK169" s="1102"/>
      <c r="CL169" s="1102"/>
      <c r="CM169" s="1102"/>
      <c r="CN169" s="1102"/>
      <c r="CO169" s="1102"/>
      <c r="CP169" s="1102"/>
      <c r="CQ169" s="1102"/>
      <c r="CR169" s="1102"/>
      <c r="CS169" s="1102"/>
      <c r="CT169" s="1102"/>
      <c r="CU169" s="1170"/>
      <c r="CV169" s="1170"/>
      <c r="CW169" s="1175"/>
      <c r="CX169" s="57"/>
      <c r="CY169" s="57">
        <v>2</v>
      </c>
      <c r="CZ169" s="57">
        <v>2</v>
      </c>
      <c r="DA169" s="57">
        <v>2</v>
      </c>
      <c r="DB169" s="57">
        <v>2</v>
      </c>
      <c r="DC169" s="57"/>
      <c r="DD169" s="57">
        <v>2</v>
      </c>
      <c r="DE169" s="1084"/>
      <c r="DF169" s="1084"/>
      <c r="DG169" s="1084"/>
      <c r="DH169" s="1084"/>
      <c r="DI169" s="1084"/>
      <c r="DJ169" s="1084"/>
      <c r="DK169" s="1111"/>
      <c r="DL169" s="1111"/>
      <c r="DM169" s="1111"/>
      <c r="DN169" s="57"/>
      <c r="DO169" s="57"/>
    </row>
    <row r="170" ht="26.25" customHeight="1" spans="1:119">
      <c r="A170" s="1112">
        <v>43930</v>
      </c>
      <c r="B170" s="135"/>
      <c r="C170" s="1184">
        <v>4500029108</v>
      </c>
      <c r="D170" s="135" t="s">
        <v>381</v>
      </c>
      <c r="E170" s="136" t="s">
        <v>275</v>
      </c>
      <c r="F170" s="1115">
        <v>9214</v>
      </c>
      <c r="G170" s="109" t="s">
        <v>232</v>
      </c>
      <c r="H170" s="57">
        <v>12</v>
      </c>
      <c r="I170" s="57"/>
      <c r="J170" s="57"/>
      <c r="K170" s="57"/>
      <c r="L170" s="57"/>
      <c r="M170" s="1116"/>
      <c r="N170" s="57"/>
      <c r="O170" s="57"/>
      <c r="P170" s="1118"/>
      <c r="Q170" s="57"/>
      <c r="R170" s="57"/>
      <c r="S170" s="57"/>
      <c r="T170" s="57"/>
      <c r="U170" s="135"/>
      <c r="V170" s="1200"/>
      <c r="W170" s="1200"/>
      <c r="X170" s="1048"/>
      <c r="Y170" s="1170"/>
      <c r="Z170" s="1170"/>
      <c r="AA170" s="1170"/>
      <c r="AB170" s="1170"/>
      <c r="AC170" s="1050"/>
      <c r="AD170" s="1196"/>
      <c r="AE170" s="1196"/>
      <c r="AF170" s="1196"/>
      <c r="AG170" s="1196"/>
      <c r="AH170" s="1196"/>
      <c r="AI170" s="1196"/>
      <c r="AJ170" s="1196"/>
      <c r="AK170" s="1196"/>
      <c r="AL170" s="1196"/>
      <c r="AM170" s="1196"/>
      <c r="AN170" s="1196"/>
      <c r="AO170" s="1196"/>
      <c r="AP170" s="1196"/>
      <c r="AQ170" s="1196"/>
      <c r="AR170" s="1196"/>
      <c r="AS170" s="1196"/>
      <c r="AT170" s="1196"/>
      <c r="AU170" s="1196"/>
      <c r="AV170" s="1196"/>
      <c r="AW170" s="1196"/>
      <c r="AX170" s="1196">
        <v>12</v>
      </c>
      <c r="AY170" s="1196">
        <v>12</v>
      </c>
      <c r="AZ170" s="1196"/>
      <c r="BA170" s="1196"/>
      <c r="BB170" s="1196"/>
      <c r="BC170" s="1196"/>
      <c r="BD170" s="1196"/>
      <c r="BE170" s="1200"/>
      <c r="BF170" s="1200"/>
      <c r="BG170" s="1200"/>
      <c r="BH170" s="1200"/>
      <c r="BI170" s="39"/>
      <c r="BJ170" s="151"/>
      <c r="BK170" s="151"/>
      <c r="BL170" s="151"/>
      <c r="BM170" s="151"/>
      <c r="BN170" s="151"/>
      <c r="BO170" s="151"/>
      <c r="BP170" s="151"/>
      <c r="BQ170" s="151"/>
      <c r="BR170" s="151"/>
      <c r="BS170" s="151"/>
      <c r="BT170" s="151"/>
      <c r="BU170" s="151"/>
      <c r="BV170" s="151"/>
      <c r="BW170" s="151"/>
      <c r="BX170" s="151"/>
      <c r="BY170" s="151"/>
      <c r="BZ170" s="151"/>
      <c r="CA170" s="151"/>
      <c r="CB170" s="151"/>
      <c r="CC170" s="151"/>
      <c r="CD170" s="151"/>
      <c r="CE170" s="151"/>
      <c r="CF170" s="151"/>
      <c r="CG170" s="151"/>
      <c r="CH170" s="151"/>
      <c r="CI170" s="1102"/>
      <c r="CJ170" s="1102"/>
      <c r="CK170" s="1102"/>
      <c r="CL170" s="1102"/>
      <c r="CM170" s="1102"/>
      <c r="CN170" s="1102"/>
      <c r="CO170" s="1102">
        <v>2</v>
      </c>
      <c r="CP170" s="1102">
        <v>2</v>
      </c>
      <c r="CQ170" s="1102">
        <v>2</v>
      </c>
      <c r="CR170" s="1102">
        <v>2</v>
      </c>
      <c r="CS170" s="1102">
        <v>2</v>
      </c>
      <c r="CT170" s="1102">
        <v>2</v>
      </c>
      <c r="CU170" s="1170"/>
      <c r="CV170" s="1170"/>
      <c r="CW170" s="1175"/>
      <c r="CX170" s="57"/>
      <c r="CY170" s="57"/>
      <c r="CZ170" s="57"/>
      <c r="DA170" s="57"/>
      <c r="DB170" s="57"/>
      <c r="DC170" s="57"/>
      <c r="DD170" s="57"/>
      <c r="DE170" s="1084"/>
      <c r="DF170" s="1084"/>
      <c r="DG170" s="1084"/>
      <c r="DH170" s="1084"/>
      <c r="DI170" s="1084"/>
      <c r="DJ170" s="1084"/>
      <c r="DK170" s="1111"/>
      <c r="DL170" s="1111"/>
      <c r="DM170" s="1111"/>
      <c r="DN170" s="57"/>
      <c r="DO170" s="57"/>
    </row>
    <row r="171" ht="26.25" customHeight="1" spans="1:119">
      <c r="A171" s="1112">
        <v>43931</v>
      </c>
      <c r="B171" s="140" t="s">
        <v>382</v>
      </c>
      <c r="C171" s="140">
        <v>4500028935</v>
      </c>
      <c r="D171" s="136" t="s">
        <v>383</v>
      </c>
      <c r="E171" s="136" t="s">
        <v>283</v>
      </c>
      <c r="F171" s="140" t="s">
        <v>355</v>
      </c>
      <c r="G171" s="109" t="s">
        <v>232</v>
      </c>
      <c r="H171" s="57">
        <v>6</v>
      </c>
      <c r="I171" s="57"/>
      <c r="J171" s="57"/>
      <c r="K171" s="57"/>
      <c r="L171" s="146"/>
      <c r="M171" s="1116"/>
      <c r="N171" s="1117"/>
      <c r="O171" s="1117"/>
      <c r="P171" s="1118"/>
      <c r="Q171" s="1117"/>
      <c r="R171" s="1117"/>
      <c r="S171" s="1117"/>
      <c r="T171" s="1117"/>
      <c r="U171" s="1118"/>
      <c r="V171" s="1194"/>
      <c r="W171" s="1194"/>
      <c r="X171" s="1195"/>
      <c r="Y171" s="1170"/>
      <c r="Z171" s="1170"/>
      <c r="AA171" s="1170"/>
      <c r="AB171" s="1170"/>
      <c r="AC171" s="1050"/>
      <c r="AD171" s="1196"/>
      <c r="AE171" s="1196"/>
      <c r="AF171" s="1196"/>
      <c r="AG171" s="1196"/>
      <c r="AH171" s="1196"/>
      <c r="AI171" s="1196"/>
      <c r="AJ171" s="1196"/>
      <c r="AK171" s="1196"/>
      <c r="AL171" s="1196"/>
      <c r="AM171" s="1196"/>
      <c r="AN171" s="1196"/>
      <c r="AO171" s="1196"/>
      <c r="AP171" s="1196"/>
      <c r="AQ171" s="1196"/>
      <c r="AR171" s="1196"/>
      <c r="AS171" s="1196"/>
      <c r="AT171" s="1196"/>
      <c r="AU171" s="1196"/>
      <c r="AV171" s="1196"/>
      <c r="AW171" s="1196"/>
      <c r="AX171" s="1196">
        <v>6</v>
      </c>
      <c r="AY171" s="1196"/>
      <c r="AZ171" s="1196"/>
      <c r="BA171" s="1196"/>
      <c r="BB171" s="1196"/>
      <c r="BC171" s="1196"/>
      <c r="BD171" s="1196">
        <v>1</v>
      </c>
      <c r="BE171" s="1194"/>
      <c r="BF171" s="1194"/>
      <c r="BG171" s="1194"/>
      <c r="BH171" s="1194"/>
      <c r="BI171" s="39"/>
      <c r="BJ171" s="151"/>
      <c r="BK171" s="151"/>
      <c r="BL171" s="151"/>
      <c r="BM171" s="151"/>
      <c r="BN171" s="151"/>
      <c r="BO171" s="151"/>
      <c r="BP171" s="151"/>
      <c r="BQ171" s="151"/>
      <c r="BR171" s="151"/>
      <c r="BS171" s="151"/>
      <c r="BT171" s="151"/>
      <c r="BU171" s="151"/>
      <c r="BV171" s="151"/>
      <c r="BW171" s="151"/>
      <c r="BX171" s="151"/>
      <c r="BY171" s="151"/>
      <c r="BZ171" s="151"/>
      <c r="CA171" s="151"/>
      <c r="CB171" s="151"/>
      <c r="CC171" s="151"/>
      <c r="CD171" s="151"/>
      <c r="CE171" s="151"/>
      <c r="CF171" s="151"/>
      <c r="CG171" s="151"/>
      <c r="CH171" s="151"/>
      <c r="CI171" s="1102"/>
      <c r="CJ171" s="1102"/>
      <c r="CK171" s="1102"/>
      <c r="CL171" s="1102"/>
      <c r="CM171" s="1102"/>
      <c r="CN171" s="1102"/>
      <c r="CO171" s="1102">
        <v>1</v>
      </c>
      <c r="CP171" s="1102">
        <v>1</v>
      </c>
      <c r="CQ171" s="1102">
        <v>1</v>
      </c>
      <c r="CR171" s="1102">
        <v>1</v>
      </c>
      <c r="CS171" s="1102">
        <v>1</v>
      </c>
      <c r="CT171" s="1102">
        <v>1</v>
      </c>
      <c r="CU171" s="1170"/>
      <c r="CV171" s="1170"/>
      <c r="CW171" s="1175"/>
      <c r="CX171" s="57"/>
      <c r="CY171" s="57"/>
      <c r="CZ171" s="57"/>
      <c r="DA171" s="57"/>
      <c r="DB171" s="57"/>
      <c r="DC171" s="57"/>
      <c r="DD171" s="57"/>
      <c r="DE171" s="1084"/>
      <c r="DF171" s="1084"/>
      <c r="DG171" s="1084"/>
      <c r="DH171" s="1084"/>
      <c r="DI171" s="1084"/>
      <c r="DJ171" s="1084"/>
      <c r="DK171" s="1111"/>
      <c r="DL171" s="1111"/>
      <c r="DM171" s="1111"/>
      <c r="DN171" s="57"/>
      <c r="DO171" s="57"/>
    </row>
    <row r="172" ht="26.25" customHeight="1" spans="1:119">
      <c r="A172" s="1112">
        <v>43932</v>
      </c>
      <c r="B172" s="135" t="s">
        <v>352</v>
      </c>
      <c r="C172" s="139">
        <v>4500029539</v>
      </c>
      <c r="D172" s="1184" t="s">
        <v>223</v>
      </c>
      <c r="E172" s="1189" t="s">
        <v>384</v>
      </c>
      <c r="F172" s="1115" t="s">
        <v>385</v>
      </c>
      <c r="G172" s="109" t="s">
        <v>376</v>
      </c>
      <c r="H172" s="57">
        <v>2</v>
      </c>
      <c r="I172" s="57"/>
      <c r="J172" s="57"/>
      <c r="K172" s="57"/>
      <c r="L172" s="146"/>
      <c r="M172" s="1116"/>
      <c r="N172" s="1117"/>
      <c r="O172" s="1117"/>
      <c r="P172" s="1118"/>
      <c r="Q172" s="1117"/>
      <c r="R172" s="1117"/>
      <c r="S172" s="1117"/>
      <c r="T172" s="1117"/>
      <c r="U172" s="1118"/>
      <c r="V172" s="1194"/>
      <c r="W172" s="1194"/>
      <c r="X172" s="1195"/>
      <c r="Y172" s="1170"/>
      <c r="Z172" s="1170"/>
      <c r="AA172" s="1170"/>
      <c r="AB172" s="1170"/>
      <c r="AC172" s="1050"/>
      <c r="AD172" s="1196"/>
      <c r="AE172" s="1196"/>
      <c r="AF172" s="1196"/>
      <c r="AG172" s="1196"/>
      <c r="AH172" s="1196"/>
      <c r="AI172" s="1196"/>
      <c r="AJ172" s="1196"/>
      <c r="AK172" s="1196"/>
      <c r="AL172" s="1196"/>
      <c r="AM172" s="1196"/>
      <c r="AN172" s="1196"/>
      <c r="AO172" s="1196"/>
      <c r="AP172" s="1196"/>
      <c r="AQ172" s="1196"/>
      <c r="AR172" s="1196"/>
      <c r="AS172" s="1196"/>
      <c r="AT172" s="1196"/>
      <c r="AU172" s="1196"/>
      <c r="AV172" s="1196"/>
      <c r="AW172" s="1196"/>
      <c r="AX172" s="1196"/>
      <c r="AY172" s="1196"/>
      <c r="AZ172" s="1196"/>
      <c r="BA172" s="1196"/>
      <c r="BB172" s="1196"/>
      <c r="BC172" s="1196"/>
      <c r="BD172" s="1196"/>
      <c r="BE172" s="1194"/>
      <c r="BF172" s="1194"/>
      <c r="BG172" s="1194"/>
      <c r="BH172" s="1194"/>
      <c r="BI172" s="39"/>
      <c r="BJ172" s="151"/>
      <c r="BK172" s="151"/>
      <c r="BL172" s="151"/>
      <c r="BM172" s="151"/>
      <c r="BN172" s="151"/>
      <c r="BO172" s="151"/>
      <c r="BP172" s="151"/>
      <c r="BQ172" s="151"/>
      <c r="BR172" s="151"/>
      <c r="BS172" s="151"/>
      <c r="BT172" s="151"/>
      <c r="BU172" s="151"/>
      <c r="BV172" s="151"/>
      <c r="BW172" s="151"/>
      <c r="BX172" s="151"/>
      <c r="BY172" s="151"/>
      <c r="BZ172" s="151"/>
      <c r="CA172" s="151"/>
      <c r="CB172" s="151"/>
      <c r="CC172" s="151"/>
      <c r="CD172" s="151"/>
      <c r="CE172" s="151"/>
      <c r="CF172" s="151"/>
      <c r="CG172" s="151"/>
      <c r="CH172" s="151"/>
      <c r="CI172" s="1102"/>
      <c r="CJ172" s="1102"/>
      <c r="CK172" s="1102"/>
      <c r="CL172" s="1102"/>
      <c r="CM172" s="1102"/>
      <c r="CN172" s="1102"/>
      <c r="CO172" s="1102"/>
      <c r="CP172" s="1102"/>
      <c r="CQ172" s="1102"/>
      <c r="CR172" s="1102"/>
      <c r="CS172" s="1102"/>
      <c r="CT172" s="1102"/>
      <c r="CU172" s="1170"/>
      <c r="CV172" s="1170"/>
      <c r="CW172" s="1175"/>
      <c r="CX172" s="57"/>
      <c r="CY172" s="57"/>
      <c r="CZ172" s="57"/>
      <c r="DA172" s="57"/>
      <c r="DB172" s="57">
        <v>2</v>
      </c>
      <c r="DC172" s="57"/>
      <c r="DD172" s="57"/>
      <c r="DE172" s="1084"/>
      <c r="DF172" s="1084"/>
      <c r="DG172" s="1084"/>
      <c r="DH172" s="1084"/>
      <c r="DI172" s="1084"/>
      <c r="DJ172" s="1084"/>
      <c r="DK172" s="1111"/>
      <c r="DL172" s="1111"/>
      <c r="DM172" s="1111"/>
      <c r="DN172" s="57"/>
      <c r="DO172" s="57"/>
    </row>
    <row r="173" ht="26.25" customHeight="1" spans="1:119">
      <c r="A173" s="1112">
        <v>43932</v>
      </c>
      <c r="B173" s="135" t="s">
        <v>352</v>
      </c>
      <c r="C173" s="139">
        <v>4500029539</v>
      </c>
      <c r="D173" s="1184" t="s">
        <v>223</v>
      </c>
      <c r="E173" s="1189" t="s">
        <v>280</v>
      </c>
      <c r="F173" s="1115" t="s">
        <v>385</v>
      </c>
      <c r="G173" s="109" t="s">
        <v>376</v>
      </c>
      <c r="H173" s="57">
        <v>18</v>
      </c>
      <c r="I173" s="57"/>
      <c r="J173" s="57"/>
      <c r="K173" s="57"/>
      <c r="L173" s="146"/>
      <c r="M173" s="1116"/>
      <c r="N173" s="1117"/>
      <c r="O173" s="1117"/>
      <c r="P173" s="1118"/>
      <c r="Q173" s="1117"/>
      <c r="R173" s="1117"/>
      <c r="S173" s="1117"/>
      <c r="T173" s="1117"/>
      <c r="U173" s="1118"/>
      <c r="V173" s="1194"/>
      <c r="W173" s="1194"/>
      <c r="X173" s="1195"/>
      <c r="Y173" s="1170"/>
      <c r="Z173" s="1170"/>
      <c r="AA173" s="1170"/>
      <c r="AB173" s="1170"/>
      <c r="AC173" s="1050"/>
      <c r="AD173" s="1196"/>
      <c r="AE173" s="1196"/>
      <c r="AF173" s="1196"/>
      <c r="AG173" s="1196"/>
      <c r="AH173" s="1196"/>
      <c r="AI173" s="1196"/>
      <c r="AJ173" s="1196"/>
      <c r="AK173" s="1196"/>
      <c r="AL173" s="1196"/>
      <c r="AM173" s="1196"/>
      <c r="AN173" s="1196"/>
      <c r="AO173" s="1196"/>
      <c r="AP173" s="1196"/>
      <c r="AQ173" s="1196"/>
      <c r="AR173" s="1196"/>
      <c r="AS173" s="1196"/>
      <c r="AT173" s="1196"/>
      <c r="AU173" s="1196"/>
      <c r="AV173" s="1196"/>
      <c r="AW173" s="1196"/>
      <c r="AX173" s="1196"/>
      <c r="AY173" s="1196"/>
      <c r="AZ173" s="1196"/>
      <c r="BA173" s="1196"/>
      <c r="BB173" s="1196"/>
      <c r="BC173" s="1196"/>
      <c r="BD173" s="1196"/>
      <c r="BE173" s="1194"/>
      <c r="BF173" s="1194"/>
      <c r="BG173" s="1194"/>
      <c r="BH173" s="1194"/>
      <c r="BI173" s="39"/>
      <c r="BJ173" s="151"/>
      <c r="BK173" s="151"/>
      <c r="BL173" s="151"/>
      <c r="BM173" s="151"/>
      <c r="BN173" s="151"/>
      <c r="BO173" s="151"/>
      <c r="BP173" s="151"/>
      <c r="BQ173" s="151"/>
      <c r="BR173" s="151"/>
      <c r="BS173" s="151"/>
      <c r="BT173" s="151"/>
      <c r="BU173" s="151"/>
      <c r="BV173" s="151"/>
      <c r="BW173" s="151"/>
      <c r="BX173" s="151"/>
      <c r="BY173" s="151"/>
      <c r="BZ173" s="151"/>
      <c r="CA173" s="151"/>
      <c r="CB173" s="151"/>
      <c r="CC173" s="151"/>
      <c r="CD173" s="151"/>
      <c r="CE173" s="151"/>
      <c r="CF173" s="151"/>
      <c r="CG173" s="151"/>
      <c r="CH173" s="151"/>
      <c r="CI173" s="1102"/>
      <c r="CJ173" s="1102"/>
      <c r="CK173" s="1102"/>
      <c r="CL173" s="1102"/>
      <c r="CM173" s="1102"/>
      <c r="CN173" s="1102"/>
      <c r="CO173" s="1102"/>
      <c r="CP173" s="1102"/>
      <c r="CQ173" s="1102"/>
      <c r="CR173" s="1102"/>
      <c r="CS173" s="1102"/>
      <c r="CT173" s="1102"/>
      <c r="CU173" s="1170"/>
      <c r="CV173" s="1170"/>
      <c r="CW173" s="1175"/>
      <c r="CX173" s="57"/>
      <c r="CY173" s="57">
        <v>3</v>
      </c>
      <c r="CZ173" s="57">
        <v>3</v>
      </c>
      <c r="DA173" s="57">
        <v>3</v>
      </c>
      <c r="DB173" s="57">
        <v>3</v>
      </c>
      <c r="DC173" s="57">
        <v>3</v>
      </c>
      <c r="DD173" s="57">
        <v>3</v>
      </c>
      <c r="DE173" s="1084"/>
      <c r="DF173" s="1084"/>
      <c r="DG173" s="1084"/>
      <c r="DH173" s="1084"/>
      <c r="DI173" s="1084"/>
      <c r="DJ173" s="1084"/>
      <c r="DK173" s="1111"/>
      <c r="DL173" s="1111"/>
      <c r="DM173" s="1111"/>
      <c r="DN173" s="57"/>
      <c r="DO173" s="57"/>
    </row>
    <row r="174" ht="26.25" customHeight="1" spans="1:119">
      <c r="A174" s="1112">
        <v>43934</v>
      </c>
      <c r="B174" s="135" t="s">
        <v>386</v>
      </c>
      <c r="C174" s="139" t="s">
        <v>387</v>
      </c>
      <c r="D174" s="1184"/>
      <c r="E174" s="1189" t="s">
        <v>280</v>
      </c>
      <c r="F174" s="1115">
        <v>9214</v>
      </c>
      <c r="G174" s="109" t="s">
        <v>232</v>
      </c>
      <c r="H174" s="57">
        <v>12</v>
      </c>
      <c r="I174" s="57"/>
      <c r="J174" s="57"/>
      <c r="K174" s="57"/>
      <c r="L174" s="146"/>
      <c r="M174" s="1116"/>
      <c r="N174" s="1117"/>
      <c r="O174" s="1117"/>
      <c r="P174" s="1118"/>
      <c r="Q174" s="1117"/>
      <c r="R174" s="1117"/>
      <c r="S174" s="1117"/>
      <c r="T174" s="1117"/>
      <c r="U174" s="1118"/>
      <c r="V174" s="1194"/>
      <c r="W174" s="1194"/>
      <c r="X174" s="1195"/>
      <c r="Y174" s="1170"/>
      <c r="Z174" s="1170"/>
      <c r="AA174" s="1170"/>
      <c r="AB174" s="1170"/>
      <c r="AC174" s="1050"/>
      <c r="AD174" s="1196"/>
      <c r="AE174" s="1196"/>
      <c r="AF174" s="1196"/>
      <c r="AG174" s="1196"/>
      <c r="AH174" s="1196"/>
      <c r="AI174" s="1196"/>
      <c r="AJ174" s="1196"/>
      <c r="AK174" s="1196"/>
      <c r="AL174" s="1196"/>
      <c r="AM174" s="1196"/>
      <c r="AN174" s="1196"/>
      <c r="AO174" s="1196"/>
      <c r="AP174" s="1196"/>
      <c r="AQ174" s="1196"/>
      <c r="AR174" s="1196"/>
      <c r="AS174" s="1196"/>
      <c r="AT174" s="1196"/>
      <c r="AU174" s="1196"/>
      <c r="AV174" s="1196"/>
      <c r="AW174" s="1196"/>
      <c r="AX174" s="1196">
        <v>12</v>
      </c>
      <c r="AY174" s="1196">
        <v>12</v>
      </c>
      <c r="AZ174" s="1196"/>
      <c r="BA174" s="1196"/>
      <c r="BB174" s="1196"/>
      <c r="BC174" s="1196"/>
      <c r="BD174" s="1196"/>
      <c r="BE174" s="1194"/>
      <c r="BF174" s="1194"/>
      <c r="BG174" s="1194"/>
      <c r="BH174" s="1194"/>
      <c r="BI174" s="39"/>
      <c r="BJ174" s="151"/>
      <c r="BK174" s="151"/>
      <c r="BL174" s="151"/>
      <c r="BM174" s="151"/>
      <c r="BN174" s="151"/>
      <c r="BO174" s="151"/>
      <c r="BP174" s="151"/>
      <c r="BQ174" s="151"/>
      <c r="BR174" s="151"/>
      <c r="BS174" s="151"/>
      <c r="BT174" s="151"/>
      <c r="BU174" s="151"/>
      <c r="BV174" s="151"/>
      <c r="BW174" s="151"/>
      <c r="BX174" s="151"/>
      <c r="BY174" s="151"/>
      <c r="BZ174" s="151"/>
      <c r="CA174" s="151"/>
      <c r="CB174" s="151"/>
      <c r="CC174" s="151"/>
      <c r="CD174" s="151"/>
      <c r="CE174" s="151"/>
      <c r="CF174" s="151"/>
      <c r="CG174" s="151"/>
      <c r="CH174" s="151"/>
      <c r="CI174" s="1102"/>
      <c r="CJ174" s="1102"/>
      <c r="CK174" s="1102"/>
      <c r="CL174" s="1102"/>
      <c r="CM174" s="1102"/>
      <c r="CN174" s="1102"/>
      <c r="CO174" s="1102">
        <v>2</v>
      </c>
      <c r="CP174" s="1102">
        <v>2</v>
      </c>
      <c r="CQ174" s="1102">
        <v>2</v>
      </c>
      <c r="CR174" s="1102">
        <v>2</v>
      </c>
      <c r="CS174" s="1102">
        <v>2</v>
      </c>
      <c r="CT174" s="1102">
        <v>2</v>
      </c>
      <c r="CU174" s="1170"/>
      <c r="CV174" s="1170"/>
      <c r="CW174" s="1175"/>
      <c r="CX174" s="57"/>
      <c r="CY174" s="57"/>
      <c r="CZ174" s="57"/>
      <c r="DA174" s="57"/>
      <c r="DB174" s="57"/>
      <c r="DC174" s="57"/>
      <c r="DD174" s="57"/>
      <c r="DE174" s="1084"/>
      <c r="DF174" s="1084"/>
      <c r="DG174" s="1084"/>
      <c r="DH174" s="1084"/>
      <c r="DI174" s="1084"/>
      <c r="DJ174" s="1084"/>
      <c r="DK174" s="1111"/>
      <c r="DL174" s="1111"/>
      <c r="DM174" s="1111"/>
      <c r="DN174" s="57"/>
      <c r="DO174" s="57"/>
    </row>
    <row r="175" ht="26.25" customHeight="1" spans="1:119">
      <c r="A175" s="1112">
        <v>43935</v>
      </c>
      <c r="B175" s="140" t="s">
        <v>382</v>
      </c>
      <c r="C175" s="140">
        <v>4500028935</v>
      </c>
      <c r="D175" s="136" t="s">
        <v>383</v>
      </c>
      <c r="E175" s="136" t="s">
        <v>283</v>
      </c>
      <c r="F175" s="140" t="s">
        <v>355</v>
      </c>
      <c r="G175" s="109" t="s">
        <v>232</v>
      </c>
      <c r="H175" s="57">
        <v>6</v>
      </c>
      <c r="I175" s="57"/>
      <c r="J175" s="57"/>
      <c r="K175" s="57"/>
      <c r="L175" s="146"/>
      <c r="M175" s="1116"/>
      <c r="N175" s="1117"/>
      <c r="O175" s="1117"/>
      <c r="P175" s="1118"/>
      <c r="Q175" s="1117"/>
      <c r="R175" s="1117"/>
      <c r="S175" s="1117"/>
      <c r="T175" s="1117"/>
      <c r="U175" s="1118"/>
      <c r="V175" s="1194"/>
      <c r="W175" s="1194"/>
      <c r="X175" s="1195"/>
      <c r="Y175" s="1170"/>
      <c r="Z175" s="1170"/>
      <c r="AA175" s="1170"/>
      <c r="AB175" s="1170"/>
      <c r="AC175" s="1050"/>
      <c r="AD175" s="1196"/>
      <c r="AE175" s="1196"/>
      <c r="AF175" s="1196"/>
      <c r="AG175" s="1196"/>
      <c r="AH175" s="1196"/>
      <c r="AI175" s="1196"/>
      <c r="AJ175" s="1196"/>
      <c r="AK175" s="1196"/>
      <c r="AL175" s="1196"/>
      <c r="AM175" s="1196"/>
      <c r="AN175" s="1196"/>
      <c r="AO175" s="1196"/>
      <c r="AP175" s="1196"/>
      <c r="AQ175" s="1196"/>
      <c r="AR175" s="1196"/>
      <c r="AS175" s="1196"/>
      <c r="AT175" s="1196"/>
      <c r="AU175" s="1196"/>
      <c r="AV175" s="1196"/>
      <c r="AW175" s="1196"/>
      <c r="AX175" s="1196">
        <v>6</v>
      </c>
      <c r="AY175" s="1196"/>
      <c r="AZ175" s="1196"/>
      <c r="BA175" s="1196"/>
      <c r="BB175" s="1196"/>
      <c r="BC175" s="1196"/>
      <c r="BD175" s="1196">
        <v>2</v>
      </c>
      <c r="BE175" s="1194"/>
      <c r="BF175" s="1194"/>
      <c r="BG175" s="1194"/>
      <c r="BH175" s="1194"/>
      <c r="BI175" s="39"/>
      <c r="BJ175" s="151"/>
      <c r="BK175" s="151"/>
      <c r="BL175" s="151"/>
      <c r="BM175" s="151"/>
      <c r="BN175" s="151"/>
      <c r="BO175" s="151"/>
      <c r="BP175" s="151"/>
      <c r="BQ175" s="151"/>
      <c r="BR175" s="151"/>
      <c r="BS175" s="151"/>
      <c r="BT175" s="151"/>
      <c r="BU175" s="151"/>
      <c r="BV175" s="151"/>
      <c r="BW175" s="151"/>
      <c r="BX175" s="151"/>
      <c r="BY175" s="151"/>
      <c r="BZ175" s="151"/>
      <c r="CA175" s="151"/>
      <c r="CB175" s="151"/>
      <c r="CC175" s="151"/>
      <c r="CD175" s="151"/>
      <c r="CE175" s="151"/>
      <c r="CF175" s="151"/>
      <c r="CG175" s="151"/>
      <c r="CH175" s="151"/>
      <c r="CI175" s="1102"/>
      <c r="CJ175" s="1102"/>
      <c r="CK175" s="1102"/>
      <c r="CL175" s="1102"/>
      <c r="CM175" s="1102"/>
      <c r="CN175" s="1102"/>
      <c r="CO175" s="1102">
        <v>1</v>
      </c>
      <c r="CP175" s="1102">
        <v>1</v>
      </c>
      <c r="CQ175" s="1102">
        <v>1</v>
      </c>
      <c r="CR175" s="1102">
        <v>1</v>
      </c>
      <c r="CS175" s="1102">
        <v>1</v>
      </c>
      <c r="CT175" s="1102">
        <v>1</v>
      </c>
      <c r="CU175" s="1170"/>
      <c r="CV175" s="1170"/>
      <c r="CW175" s="1175"/>
      <c r="CX175" s="57"/>
      <c r="CY175" s="57"/>
      <c r="CZ175" s="57"/>
      <c r="DA175" s="57"/>
      <c r="DB175" s="57"/>
      <c r="DC175" s="57"/>
      <c r="DD175" s="57"/>
      <c r="DE175" s="1084"/>
      <c r="DF175" s="1084"/>
      <c r="DG175" s="1084"/>
      <c r="DH175" s="1084"/>
      <c r="DI175" s="1084"/>
      <c r="DJ175" s="1084"/>
      <c r="DK175" s="1111"/>
      <c r="DL175" s="1111"/>
      <c r="DM175" s="1111"/>
      <c r="DN175" s="57"/>
      <c r="DO175" s="57"/>
    </row>
    <row r="176" ht="26.25" customHeight="1" spans="1:119">
      <c r="A176" s="1112">
        <v>43936</v>
      </c>
      <c r="B176" s="135" t="s">
        <v>388</v>
      </c>
      <c r="C176" s="140">
        <v>4500029958</v>
      </c>
      <c r="D176" s="140" t="s">
        <v>212</v>
      </c>
      <c r="E176" s="1189" t="s">
        <v>389</v>
      </c>
      <c r="F176" s="1115" t="s">
        <v>390</v>
      </c>
      <c r="G176" s="109" t="s">
        <v>391</v>
      </c>
      <c r="H176" s="57">
        <v>30</v>
      </c>
      <c r="I176" s="57"/>
      <c r="J176" s="57"/>
      <c r="K176" s="57"/>
      <c r="L176" s="146"/>
      <c r="M176" s="1116"/>
      <c r="N176" s="1117"/>
      <c r="O176" s="1117"/>
      <c r="P176" s="1118"/>
      <c r="Q176" s="1117"/>
      <c r="R176" s="1117"/>
      <c r="S176" s="1117"/>
      <c r="T176" s="1117"/>
      <c r="U176" s="1118"/>
      <c r="V176" s="1194"/>
      <c r="W176" s="1194"/>
      <c r="X176" s="1195"/>
      <c r="Y176" s="1170"/>
      <c r="Z176" s="1170"/>
      <c r="AA176" s="1170"/>
      <c r="AB176" s="1170"/>
      <c r="AC176" s="1050"/>
      <c r="AD176" s="1196"/>
      <c r="AE176" s="1196"/>
      <c r="AF176" s="1196"/>
      <c r="AG176" s="1196"/>
      <c r="AH176" s="1196"/>
      <c r="AI176" s="1196"/>
      <c r="AJ176" s="1196"/>
      <c r="AK176" s="1196"/>
      <c r="AL176" s="1196"/>
      <c r="AM176" s="1196"/>
      <c r="AN176" s="1196"/>
      <c r="AO176" s="1196"/>
      <c r="AP176" s="1196"/>
      <c r="AQ176" s="1196"/>
      <c r="AR176" s="1196"/>
      <c r="AS176" s="1196"/>
      <c r="AT176" s="1196"/>
      <c r="AU176" s="1196"/>
      <c r="AV176" s="1196"/>
      <c r="AW176" s="1196"/>
      <c r="AX176" s="1196"/>
      <c r="AY176" s="1196"/>
      <c r="AZ176" s="1196"/>
      <c r="BA176" s="1196"/>
      <c r="BB176" s="1196"/>
      <c r="BC176" s="1196"/>
      <c r="BD176" s="1196"/>
      <c r="BE176" s="1194"/>
      <c r="BF176" s="1194"/>
      <c r="BG176" s="1194"/>
      <c r="BH176" s="1194"/>
      <c r="BI176" s="39"/>
      <c r="BJ176" s="151"/>
      <c r="BK176" s="151"/>
      <c r="BL176" s="151"/>
      <c r="BM176" s="151"/>
      <c r="BN176" s="151"/>
      <c r="BO176" s="151"/>
      <c r="BP176" s="151"/>
      <c r="BQ176" s="151"/>
      <c r="BR176" s="151"/>
      <c r="BS176" s="151"/>
      <c r="BT176" s="151"/>
      <c r="BU176" s="151"/>
      <c r="BV176" s="151"/>
      <c r="BW176" s="151"/>
      <c r="BX176" s="151"/>
      <c r="BY176" s="151"/>
      <c r="BZ176" s="151"/>
      <c r="CA176" s="151"/>
      <c r="CB176" s="151"/>
      <c r="CC176" s="151"/>
      <c r="CD176" s="151"/>
      <c r="CE176" s="151"/>
      <c r="CF176" s="151"/>
      <c r="CG176" s="151"/>
      <c r="CH176" s="151"/>
      <c r="CI176" s="1102"/>
      <c r="CJ176" s="1102"/>
      <c r="CK176" s="1102"/>
      <c r="CL176" s="1102"/>
      <c r="CM176" s="1102"/>
      <c r="CN176" s="1102"/>
      <c r="CO176" s="1102"/>
      <c r="CP176" s="1102"/>
      <c r="CQ176" s="1102"/>
      <c r="CR176" s="1102"/>
      <c r="CS176" s="1102"/>
      <c r="CT176" s="1102"/>
      <c r="CU176" s="1170"/>
      <c r="CV176" s="1170"/>
      <c r="CW176" s="1175"/>
      <c r="CX176" s="57"/>
      <c r="CY176" s="57"/>
      <c r="CZ176" s="57"/>
      <c r="DA176" s="57"/>
      <c r="DB176" s="57"/>
      <c r="DC176" s="57"/>
      <c r="DD176" s="57"/>
      <c r="DE176" s="1084"/>
      <c r="DF176" s="1084">
        <v>6</v>
      </c>
      <c r="DG176" s="1084">
        <v>6</v>
      </c>
      <c r="DH176" s="1084">
        <v>6</v>
      </c>
      <c r="DI176" s="1084">
        <v>6</v>
      </c>
      <c r="DJ176" s="1084">
        <v>6</v>
      </c>
      <c r="DK176" s="1111"/>
      <c r="DL176" s="1111"/>
      <c r="DM176" s="1111"/>
      <c r="DN176" s="57"/>
      <c r="DO176" s="57"/>
    </row>
    <row r="177" ht="26.25" customHeight="1" spans="1:119">
      <c r="A177" s="1112">
        <v>43938</v>
      </c>
      <c r="B177" s="135" t="s">
        <v>303</v>
      </c>
      <c r="C177" s="139">
        <v>4500029531</v>
      </c>
      <c r="D177" s="1113" t="s">
        <v>392</v>
      </c>
      <c r="E177" s="1189" t="s">
        <v>393</v>
      </c>
      <c r="F177" s="1115" t="s">
        <v>394</v>
      </c>
      <c r="G177" s="109" t="s">
        <v>376</v>
      </c>
      <c r="H177" s="57">
        <v>1</v>
      </c>
      <c r="I177" s="57"/>
      <c r="J177" s="57"/>
      <c r="K177" s="57"/>
      <c r="L177" s="146"/>
      <c r="M177" s="1116"/>
      <c r="N177" s="1117"/>
      <c r="O177" s="1117"/>
      <c r="P177" s="1118"/>
      <c r="Q177" s="1117"/>
      <c r="R177" s="1117"/>
      <c r="S177" s="1117"/>
      <c r="T177" s="1117"/>
      <c r="U177" s="1118"/>
      <c r="V177" s="1194"/>
      <c r="W177" s="1194"/>
      <c r="X177" s="1195"/>
      <c r="Y177" s="1170"/>
      <c r="Z177" s="1170"/>
      <c r="AA177" s="1170"/>
      <c r="AB177" s="1170"/>
      <c r="AC177" s="1050"/>
      <c r="AD177" s="1196"/>
      <c r="AE177" s="1196"/>
      <c r="AF177" s="1196"/>
      <c r="AG177" s="1196"/>
      <c r="AH177" s="1196"/>
      <c r="AI177" s="1196"/>
      <c r="AJ177" s="1196"/>
      <c r="AK177" s="1196"/>
      <c r="AL177" s="1196"/>
      <c r="AM177" s="1196"/>
      <c r="AN177" s="1196"/>
      <c r="AO177" s="1196"/>
      <c r="AP177" s="1196"/>
      <c r="AQ177" s="1196"/>
      <c r="AR177" s="1196"/>
      <c r="AS177" s="1196"/>
      <c r="AT177" s="1196"/>
      <c r="AU177" s="1196"/>
      <c r="AV177" s="1196"/>
      <c r="AW177" s="1196"/>
      <c r="AX177" s="1196"/>
      <c r="AY177" s="1196"/>
      <c r="AZ177" s="1196"/>
      <c r="BA177" s="1196"/>
      <c r="BB177" s="1196"/>
      <c r="BC177" s="1196"/>
      <c r="BD177" s="1196"/>
      <c r="BE177" s="1194"/>
      <c r="BF177" s="1194"/>
      <c r="BG177" s="1194"/>
      <c r="BH177" s="1194"/>
      <c r="BI177" s="39"/>
      <c r="BJ177" s="151"/>
      <c r="BK177" s="151"/>
      <c r="BL177" s="151"/>
      <c r="BM177" s="151"/>
      <c r="BN177" s="151"/>
      <c r="BO177" s="151"/>
      <c r="BP177" s="151"/>
      <c r="BQ177" s="151"/>
      <c r="BR177" s="151"/>
      <c r="BS177" s="151"/>
      <c r="BT177" s="151"/>
      <c r="BU177" s="151"/>
      <c r="BV177" s="151"/>
      <c r="BW177" s="151"/>
      <c r="BX177" s="151"/>
      <c r="BY177" s="151"/>
      <c r="BZ177" s="151"/>
      <c r="CA177" s="151"/>
      <c r="CB177" s="151"/>
      <c r="CC177" s="151"/>
      <c r="CD177" s="151"/>
      <c r="CE177" s="151"/>
      <c r="CF177" s="151"/>
      <c r="CG177" s="151"/>
      <c r="CH177" s="151"/>
      <c r="CI177" s="1102"/>
      <c r="CJ177" s="1102"/>
      <c r="CK177" s="1102"/>
      <c r="CL177" s="1102"/>
      <c r="CM177" s="1102"/>
      <c r="CN177" s="1102"/>
      <c r="CO177" s="1102"/>
      <c r="CP177" s="1102"/>
      <c r="CQ177" s="1102"/>
      <c r="CR177" s="1102"/>
      <c r="CS177" s="1102"/>
      <c r="CT177" s="1102"/>
      <c r="CU177" s="1170"/>
      <c r="CV177" s="1170"/>
      <c r="CW177" s="1175"/>
      <c r="CX177" s="57"/>
      <c r="CY177" s="57"/>
      <c r="CZ177" s="57"/>
      <c r="DA177" s="57">
        <v>1</v>
      </c>
      <c r="DB177" s="57"/>
      <c r="DC177" s="57"/>
      <c r="DD177" s="57"/>
      <c r="DE177" s="1084"/>
      <c r="DF177" s="1084"/>
      <c r="DG177" s="1084"/>
      <c r="DH177" s="1084"/>
      <c r="DI177" s="1084"/>
      <c r="DJ177" s="1084"/>
      <c r="DK177" s="1111"/>
      <c r="DL177" s="1111"/>
      <c r="DM177" s="1111"/>
      <c r="DN177" s="57"/>
      <c r="DO177" s="57"/>
    </row>
    <row r="178" ht="26.25" customHeight="1" spans="1:119">
      <c r="A178" s="1112">
        <v>43938</v>
      </c>
      <c r="B178" s="135" t="s">
        <v>271</v>
      </c>
      <c r="C178" s="139">
        <v>4500029269</v>
      </c>
      <c r="D178" s="1184" t="s">
        <v>395</v>
      </c>
      <c r="E178" s="136" t="s">
        <v>280</v>
      </c>
      <c r="F178" s="140" t="s">
        <v>355</v>
      </c>
      <c r="G178" s="109" t="s">
        <v>232</v>
      </c>
      <c r="H178" s="57">
        <v>12</v>
      </c>
      <c r="I178" s="57"/>
      <c r="J178" s="57"/>
      <c r="K178" s="57"/>
      <c r="L178" s="146"/>
      <c r="M178" s="1116"/>
      <c r="N178" s="1117"/>
      <c r="O178" s="1117"/>
      <c r="P178" s="1118"/>
      <c r="Q178" s="1117"/>
      <c r="R178" s="1117"/>
      <c r="S178" s="1117"/>
      <c r="T178" s="1117"/>
      <c r="U178" s="1118"/>
      <c r="V178" s="1194"/>
      <c r="W178" s="1194"/>
      <c r="X178" s="1195"/>
      <c r="Y178" s="1170"/>
      <c r="Z178" s="1170"/>
      <c r="AA178" s="1170"/>
      <c r="AB178" s="1170"/>
      <c r="AC178" s="1050"/>
      <c r="AD178" s="1196"/>
      <c r="AE178" s="1196"/>
      <c r="AF178" s="1196"/>
      <c r="AG178" s="1196"/>
      <c r="AH178" s="1196"/>
      <c r="AI178" s="1196"/>
      <c r="AJ178" s="1196"/>
      <c r="AK178" s="1196"/>
      <c r="AL178" s="1196"/>
      <c r="AM178" s="1196"/>
      <c r="AN178" s="1196"/>
      <c r="AO178" s="1196"/>
      <c r="AP178" s="1196"/>
      <c r="AQ178" s="1196"/>
      <c r="AR178" s="1196"/>
      <c r="AS178" s="1196"/>
      <c r="AT178" s="1196"/>
      <c r="AU178" s="1196"/>
      <c r="AV178" s="1196"/>
      <c r="AW178" s="1196"/>
      <c r="AX178" s="1196"/>
      <c r="AY178" s="1196"/>
      <c r="AZ178" s="1196"/>
      <c r="BA178" s="1196"/>
      <c r="BB178" s="1196"/>
      <c r="BC178" s="1196"/>
      <c r="BD178" s="1196"/>
      <c r="BE178" s="1194"/>
      <c r="BF178" s="1194"/>
      <c r="BG178" s="1194"/>
      <c r="BH178" s="1194"/>
      <c r="BI178" s="39"/>
      <c r="BJ178" s="151"/>
      <c r="BK178" s="151"/>
      <c r="BL178" s="151"/>
      <c r="BM178" s="151"/>
      <c r="BN178" s="151"/>
      <c r="BO178" s="151"/>
      <c r="BP178" s="151"/>
      <c r="BQ178" s="151"/>
      <c r="BR178" s="151"/>
      <c r="BS178" s="151"/>
      <c r="BT178" s="151"/>
      <c r="BU178" s="151"/>
      <c r="BV178" s="151"/>
      <c r="BW178" s="151"/>
      <c r="BX178" s="151"/>
      <c r="BY178" s="151"/>
      <c r="BZ178" s="151"/>
      <c r="CA178" s="151"/>
      <c r="CB178" s="151"/>
      <c r="CC178" s="151"/>
      <c r="CD178" s="151"/>
      <c r="CE178" s="151"/>
      <c r="CF178" s="151"/>
      <c r="CG178" s="151"/>
      <c r="CH178" s="151"/>
      <c r="CI178" s="1102"/>
      <c r="CJ178" s="1102"/>
      <c r="CK178" s="1102"/>
      <c r="CL178" s="1102"/>
      <c r="CM178" s="1102"/>
      <c r="CN178" s="1102"/>
      <c r="CO178" s="1102">
        <v>2</v>
      </c>
      <c r="CP178" s="1102">
        <v>2</v>
      </c>
      <c r="CQ178" s="1102">
        <v>2</v>
      </c>
      <c r="CR178" s="1102">
        <v>2</v>
      </c>
      <c r="CS178" s="1102">
        <v>2</v>
      </c>
      <c r="CT178" s="1102">
        <v>2</v>
      </c>
      <c r="CU178" s="1170"/>
      <c r="CV178" s="1170"/>
      <c r="CW178" s="1175"/>
      <c r="CX178" s="57"/>
      <c r="CY178" s="57"/>
      <c r="CZ178" s="57"/>
      <c r="DA178" s="57"/>
      <c r="DB178" s="57"/>
      <c r="DC178" s="57"/>
      <c r="DD178" s="57"/>
      <c r="DE178" s="1084"/>
      <c r="DF178" s="1084"/>
      <c r="DG178" s="1084"/>
      <c r="DH178" s="1084"/>
      <c r="DI178" s="1084"/>
      <c r="DJ178" s="1084"/>
      <c r="DK178" s="1111"/>
      <c r="DL178" s="1111"/>
      <c r="DM178" s="1111"/>
      <c r="DN178" s="57"/>
      <c r="DO178" s="57"/>
    </row>
    <row r="179" ht="26.25" customHeight="1" spans="1:119">
      <c r="A179" s="1112">
        <v>43939</v>
      </c>
      <c r="B179" s="135" t="s">
        <v>396</v>
      </c>
      <c r="C179" s="1201" t="s">
        <v>397</v>
      </c>
      <c r="D179" s="1184" t="s">
        <v>294</v>
      </c>
      <c r="E179" s="136" t="s">
        <v>398</v>
      </c>
      <c r="F179" s="140">
        <v>9209</v>
      </c>
      <c r="G179" s="109" t="s">
        <v>130</v>
      </c>
      <c r="H179" s="57">
        <v>1</v>
      </c>
      <c r="I179" s="57"/>
      <c r="J179" s="57"/>
      <c r="K179" s="57"/>
      <c r="L179" s="146"/>
      <c r="M179" s="1116"/>
      <c r="N179" s="1117"/>
      <c r="O179" s="1117"/>
      <c r="P179" s="1118"/>
      <c r="Q179" s="1117"/>
      <c r="R179" s="1117"/>
      <c r="S179" s="1117"/>
      <c r="T179" s="1117"/>
      <c r="U179" s="1118"/>
      <c r="V179" s="1194"/>
      <c r="W179" s="1194"/>
      <c r="X179" s="1195"/>
      <c r="Y179" s="1170"/>
      <c r="Z179" s="1170"/>
      <c r="AA179" s="1170"/>
      <c r="AB179" s="1170"/>
      <c r="AC179" s="1050"/>
      <c r="AD179" s="1196"/>
      <c r="AE179" s="1196"/>
      <c r="AF179" s="1196"/>
      <c r="AG179" s="1196"/>
      <c r="AH179" s="1196"/>
      <c r="AI179" s="1196"/>
      <c r="AJ179" s="1196"/>
      <c r="AK179" s="1196"/>
      <c r="AL179" s="1196"/>
      <c r="AM179" s="1196"/>
      <c r="AN179" s="1196"/>
      <c r="AO179" s="1196"/>
      <c r="AP179" s="1196"/>
      <c r="AQ179" s="1196"/>
      <c r="AR179" s="1196"/>
      <c r="AS179" s="1196"/>
      <c r="AT179" s="1196"/>
      <c r="AU179" s="1196"/>
      <c r="AV179" s="1196"/>
      <c r="AW179" s="1196"/>
      <c r="AX179" s="1196"/>
      <c r="AY179" s="1196"/>
      <c r="AZ179" s="1196"/>
      <c r="BA179" s="1196"/>
      <c r="BB179" s="1196"/>
      <c r="BC179" s="1196"/>
      <c r="BD179" s="1196"/>
      <c r="BE179" s="1194"/>
      <c r="BF179" s="1194"/>
      <c r="BG179" s="1194"/>
      <c r="BH179" s="1194"/>
      <c r="BI179" s="39"/>
      <c r="BJ179" s="151"/>
      <c r="BK179" s="151"/>
      <c r="BL179" s="151"/>
      <c r="BM179" s="151"/>
      <c r="BN179" s="151"/>
      <c r="BO179" s="151"/>
      <c r="BP179" s="151"/>
      <c r="BQ179" s="151"/>
      <c r="BR179" s="151"/>
      <c r="BS179" s="151"/>
      <c r="BT179" s="151"/>
      <c r="BU179" s="151"/>
      <c r="BV179" s="151"/>
      <c r="BW179" s="151"/>
      <c r="BX179" s="151"/>
      <c r="BY179" s="151"/>
      <c r="BZ179" s="151"/>
      <c r="CA179" s="151"/>
      <c r="CB179" s="151"/>
      <c r="CC179" s="151"/>
      <c r="CD179" s="151"/>
      <c r="CE179" s="151"/>
      <c r="CF179" s="151"/>
      <c r="CG179" s="151"/>
      <c r="CH179" s="151"/>
      <c r="CI179" s="1102"/>
      <c r="CJ179" s="1102"/>
      <c r="CK179" s="1102"/>
      <c r="CL179" s="1102"/>
      <c r="CM179" s="1102"/>
      <c r="CN179" s="1102"/>
      <c r="CO179" s="1102"/>
      <c r="CP179" s="1102"/>
      <c r="CQ179" s="1102"/>
      <c r="CR179" s="1102"/>
      <c r="CS179" s="1102"/>
      <c r="CT179" s="1102"/>
      <c r="CU179" s="1170"/>
      <c r="CV179" s="1170"/>
      <c r="CW179" s="1175">
        <v>1</v>
      </c>
      <c r="CX179" s="57"/>
      <c r="CY179" s="57"/>
      <c r="CZ179" s="57"/>
      <c r="DA179" s="57"/>
      <c r="DB179" s="57"/>
      <c r="DC179" s="57"/>
      <c r="DD179" s="57"/>
      <c r="DE179" s="1084"/>
      <c r="DF179" s="1084"/>
      <c r="DG179" s="1084"/>
      <c r="DH179" s="1084"/>
      <c r="DI179" s="1084"/>
      <c r="DJ179" s="1084"/>
      <c r="DK179" s="1111"/>
      <c r="DL179" s="1111"/>
      <c r="DM179" s="1111"/>
      <c r="DN179" s="57"/>
      <c r="DO179" s="57"/>
    </row>
    <row r="180" ht="26.25" customHeight="1" spans="1:119">
      <c r="A180" s="1112">
        <v>43939</v>
      </c>
      <c r="B180" s="135" t="s">
        <v>396</v>
      </c>
      <c r="C180" s="1201" t="s">
        <v>397</v>
      </c>
      <c r="D180" s="1184" t="s">
        <v>294</v>
      </c>
      <c r="E180" s="136" t="s">
        <v>398</v>
      </c>
      <c r="F180" s="140">
        <v>9202</v>
      </c>
      <c r="G180" s="1187" t="s">
        <v>222</v>
      </c>
      <c r="H180" s="57">
        <v>1</v>
      </c>
      <c r="I180" s="57"/>
      <c r="J180" s="57"/>
      <c r="K180" s="57"/>
      <c r="L180" s="146"/>
      <c r="M180" s="1116"/>
      <c r="N180" s="1117"/>
      <c r="O180" s="1117"/>
      <c r="P180" s="1118"/>
      <c r="Q180" s="1117"/>
      <c r="R180" s="1117"/>
      <c r="S180" s="1117"/>
      <c r="T180" s="1117"/>
      <c r="U180" s="1118"/>
      <c r="V180" s="1194"/>
      <c r="W180" s="1194"/>
      <c r="X180" s="1195"/>
      <c r="Y180" s="1170"/>
      <c r="Z180" s="1170"/>
      <c r="AA180" s="1170"/>
      <c r="AB180" s="1170"/>
      <c r="AC180" s="1050"/>
      <c r="AD180" s="1196"/>
      <c r="AE180" s="1196"/>
      <c r="AF180" s="1196"/>
      <c r="AG180" s="1196"/>
      <c r="AH180" s="1196"/>
      <c r="AI180" s="1196"/>
      <c r="AJ180" s="1196"/>
      <c r="AK180" s="1196"/>
      <c r="AL180" s="1196"/>
      <c r="AM180" s="1196"/>
      <c r="AN180" s="1196"/>
      <c r="AO180" s="1196"/>
      <c r="AP180" s="1196"/>
      <c r="AQ180" s="1196"/>
      <c r="AR180" s="1196"/>
      <c r="AS180" s="1196"/>
      <c r="AT180" s="1196"/>
      <c r="AU180" s="1196"/>
      <c r="AV180" s="1196"/>
      <c r="AW180" s="1196"/>
      <c r="AX180" s="1196"/>
      <c r="AY180" s="1196"/>
      <c r="AZ180" s="1196"/>
      <c r="BA180" s="1196"/>
      <c r="BB180" s="1196"/>
      <c r="BC180" s="1196"/>
      <c r="BD180" s="1196"/>
      <c r="BE180" s="1194"/>
      <c r="BF180" s="1194"/>
      <c r="BG180" s="1194"/>
      <c r="BH180" s="1194"/>
      <c r="BI180" s="39"/>
      <c r="BJ180" s="151"/>
      <c r="BK180" s="151"/>
      <c r="BL180" s="151"/>
      <c r="BM180" s="151"/>
      <c r="BN180" s="151"/>
      <c r="BO180" s="151"/>
      <c r="BP180" s="151"/>
      <c r="BQ180" s="151"/>
      <c r="BR180" s="151"/>
      <c r="BS180" s="151"/>
      <c r="BT180" s="151"/>
      <c r="BU180" s="151"/>
      <c r="BV180" s="151"/>
      <c r="BW180" s="151"/>
      <c r="BX180" s="151"/>
      <c r="BY180" s="151"/>
      <c r="BZ180" s="151"/>
      <c r="CA180" s="151"/>
      <c r="CB180" s="151">
        <v>1</v>
      </c>
      <c r="CC180" s="151"/>
      <c r="CD180" s="151"/>
      <c r="CE180" s="151"/>
      <c r="CF180" s="151"/>
      <c r="CG180" s="151"/>
      <c r="CH180" s="151"/>
      <c r="CI180" s="1102"/>
      <c r="CJ180" s="1102"/>
      <c r="CK180" s="1102"/>
      <c r="CL180" s="1102"/>
      <c r="CM180" s="1102"/>
      <c r="CN180" s="1102"/>
      <c r="CO180" s="1102"/>
      <c r="CP180" s="1102"/>
      <c r="CQ180" s="1102"/>
      <c r="CR180" s="1102"/>
      <c r="CS180" s="1102"/>
      <c r="CT180" s="1102"/>
      <c r="CU180" s="1170"/>
      <c r="CV180" s="1170"/>
      <c r="CW180" s="1175"/>
      <c r="CX180" s="57"/>
      <c r="CY180" s="57"/>
      <c r="CZ180" s="57"/>
      <c r="DA180" s="57"/>
      <c r="DB180" s="57"/>
      <c r="DC180" s="57"/>
      <c r="DD180" s="57"/>
      <c r="DE180" s="1084"/>
      <c r="DF180" s="1084"/>
      <c r="DG180" s="1084"/>
      <c r="DH180" s="1084"/>
      <c r="DI180" s="1084"/>
      <c r="DJ180" s="1084"/>
      <c r="DK180" s="1111"/>
      <c r="DL180" s="1111"/>
      <c r="DM180" s="1111"/>
      <c r="DN180" s="57"/>
      <c r="DO180" s="57"/>
    </row>
    <row r="181" ht="26.25" customHeight="1" spans="1:119">
      <c r="A181" s="1112">
        <v>43944</v>
      </c>
      <c r="B181" s="140" t="s">
        <v>273</v>
      </c>
      <c r="C181" s="140">
        <v>4500029977</v>
      </c>
      <c r="D181" s="136" t="s">
        <v>164</v>
      </c>
      <c r="E181" s="136" t="s">
        <v>280</v>
      </c>
      <c r="F181" s="1115" t="s">
        <v>399</v>
      </c>
      <c r="G181" s="109" t="s">
        <v>376</v>
      </c>
      <c r="H181" s="57">
        <v>18</v>
      </c>
      <c r="I181" s="57"/>
      <c r="J181" s="57"/>
      <c r="K181" s="57"/>
      <c r="L181" s="146"/>
      <c r="M181" s="1116"/>
      <c r="N181" s="1117"/>
      <c r="O181" s="1117"/>
      <c r="P181" s="1118"/>
      <c r="Q181" s="1117"/>
      <c r="R181" s="1117"/>
      <c r="S181" s="1117"/>
      <c r="T181" s="1117"/>
      <c r="U181" s="1118"/>
      <c r="V181" s="1194"/>
      <c r="W181" s="1194"/>
      <c r="X181" s="1195"/>
      <c r="Y181" s="1170"/>
      <c r="Z181" s="1170"/>
      <c r="AA181" s="1170"/>
      <c r="AB181" s="1170"/>
      <c r="AC181" s="1050"/>
      <c r="AD181" s="1196"/>
      <c r="AE181" s="1196"/>
      <c r="AF181" s="1196"/>
      <c r="AG181" s="1196"/>
      <c r="AH181" s="1196"/>
      <c r="AI181" s="1196"/>
      <c r="AJ181" s="1196"/>
      <c r="AK181" s="1196"/>
      <c r="AL181" s="1196"/>
      <c r="AM181" s="1196"/>
      <c r="AN181" s="1196"/>
      <c r="AO181" s="1196"/>
      <c r="AP181" s="1196"/>
      <c r="AQ181" s="1196"/>
      <c r="AR181" s="1196"/>
      <c r="AS181" s="1196"/>
      <c r="AT181" s="1196"/>
      <c r="AU181" s="1196"/>
      <c r="AV181" s="1196"/>
      <c r="AW181" s="1196"/>
      <c r="AX181" s="1196"/>
      <c r="AY181" s="1196"/>
      <c r="AZ181" s="1196"/>
      <c r="BA181" s="1196"/>
      <c r="BB181" s="1196"/>
      <c r="BC181" s="1196"/>
      <c r="BD181" s="1196"/>
      <c r="BE181" s="1194"/>
      <c r="BF181" s="1194"/>
      <c r="BG181" s="1194"/>
      <c r="BH181" s="1194"/>
      <c r="BI181" s="39"/>
      <c r="BJ181" s="151"/>
      <c r="BK181" s="151"/>
      <c r="BL181" s="151"/>
      <c r="BM181" s="151"/>
      <c r="BN181" s="151"/>
      <c r="BO181" s="151"/>
      <c r="BP181" s="151"/>
      <c r="BQ181" s="151"/>
      <c r="BR181" s="151"/>
      <c r="BS181" s="151"/>
      <c r="BT181" s="151"/>
      <c r="BU181" s="151"/>
      <c r="BV181" s="151"/>
      <c r="BW181" s="151"/>
      <c r="BX181" s="151"/>
      <c r="BY181" s="151"/>
      <c r="BZ181" s="151"/>
      <c r="CA181" s="151"/>
      <c r="CB181" s="151"/>
      <c r="CC181" s="151"/>
      <c r="CD181" s="151"/>
      <c r="CE181" s="151"/>
      <c r="CF181" s="151"/>
      <c r="CG181" s="151"/>
      <c r="CH181" s="151"/>
      <c r="CI181" s="1102"/>
      <c r="CJ181" s="1102"/>
      <c r="CK181" s="1102"/>
      <c r="CL181" s="1102"/>
      <c r="CM181" s="1102"/>
      <c r="CN181" s="1102"/>
      <c r="CO181" s="1102"/>
      <c r="CP181" s="1102"/>
      <c r="CQ181" s="1102"/>
      <c r="CR181" s="1102"/>
      <c r="CS181" s="1102"/>
      <c r="CT181" s="1102"/>
      <c r="CU181" s="1170"/>
      <c r="CV181" s="1170"/>
      <c r="CW181" s="1175"/>
      <c r="CX181" s="57"/>
      <c r="CY181" s="57">
        <v>3</v>
      </c>
      <c r="CZ181" s="57">
        <v>3</v>
      </c>
      <c r="DA181" s="57">
        <v>3</v>
      </c>
      <c r="DB181" s="57">
        <v>3</v>
      </c>
      <c r="DC181" s="57">
        <v>3</v>
      </c>
      <c r="DD181" s="57">
        <v>3</v>
      </c>
      <c r="DE181" s="1084"/>
      <c r="DF181" s="1084"/>
      <c r="DG181" s="1084"/>
      <c r="DH181" s="1084"/>
      <c r="DI181" s="1084"/>
      <c r="DJ181" s="1084"/>
      <c r="DK181" s="1111"/>
      <c r="DL181" s="1111"/>
      <c r="DM181" s="1111"/>
      <c r="DN181" s="57"/>
      <c r="DO181" s="57"/>
    </row>
    <row r="182" ht="26.25" customHeight="1" spans="1:119">
      <c r="A182" s="1112">
        <v>43945</v>
      </c>
      <c r="B182" s="140" t="s">
        <v>207</v>
      </c>
      <c r="C182" s="140">
        <v>4500029262</v>
      </c>
      <c r="D182" s="136" t="s">
        <v>286</v>
      </c>
      <c r="E182" s="136" t="s">
        <v>400</v>
      </c>
      <c r="F182" s="1115" t="s">
        <v>401</v>
      </c>
      <c r="G182" s="109" t="s">
        <v>125</v>
      </c>
      <c r="H182" s="57">
        <v>2</v>
      </c>
      <c r="I182" s="57"/>
      <c r="J182" s="57"/>
      <c r="K182" s="57"/>
      <c r="L182" s="146"/>
      <c r="M182" s="1116"/>
      <c r="N182" s="1117"/>
      <c r="O182" s="1117"/>
      <c r="P182" s="1118"/>
      <c r="Q182" s="1117"/>
      <c r="R182" s="1117"/>
      <c r="S182" s="1117"/>
      <c r="T182" s="1117"/>
      <c r="U182" s="1118"/>
      <c r="V182" s="1194"/>
      <c r="W182" s="1194"/>
      <c r="X182" s="1195"/>
      <c r="Y182" s="1170"/>
      <c r="Z182" s="1170"/>
      <c r="AA182" s="1170"/>
      <c r="AB182" s="1170"/>
      <c r="AC182" s="1050"/>
      <c r="AD182" s="1196"/>
      <c r="AE182" s="1196"/>
      <c r="AF182" s="1196"/>
      <c r="AG182" s="1196"/>
      <c r="AH182" s="1196"/>
      <c r="AI182" s="1196"/>
      <c r="AJ182" s="1196"/>
      <c r="AK182" s="1196"/>
      <c r="AL182" s="1196"/>
      <c r="AM182" s="1196"/>
      <c r="AN182" s="1196"/>
      <c r="AO182" s="1196"/>
      <c r="AP182" s="1196"/>
      <c r="AQ182" s="1196"/>
      <c r="AR182" s="1196"/>
      <c r="AS182" s="1196"/>
      <c r="AT182" s="1196"/>
      <c r="AU182" s="1196"/>
      <c r="AV182" s="1196"/>
      <c r="AW182" s="1196"/>
      <c r="AX182" s="1196"/>
      <c r="AY182" s="1196"/>
      <c r="AZ182" s="1196"/>
      <c r="BA182" s="1196"/>
      <c r="BB182" s="1196"/>
      <c r="BC182" s="1196"/>
      <c r="BD182" s="1196"/>
      <c r="BE182" s="1194"/>
      <c r="BF182" s="1194"/>
      <c r="BG182" s="1194"/>
      <c r="BH182" s="1194"/>
      <c r="BI182" s="39"/>
      <c r="BJ182" s="151"/>
      <c r="BK182" s="151"/>
      <c r="BL182" s="151"/>
      <c r="BM182" s="151"/>
      <c r="BN182" s="151"/>
      <c r="BO182" s="151"/>
      <c r="BP182" s="151"/>
      <c r="BQ182" s="151"/>
      <c r="BR182" s="151"/>
      <c r="BS182" s="151"/>
      <c r="BT182" s="151"/>
      <c r="BU182" s="151"/>
      <c r="BV182" s="151"/>
      <c r="BW182" s="151"/>
      <c r="BX182" s="151"/>
      <c r="BY182" s="151"/>
      <c r="BZ182" s="151"/>
      <c r="CA182" s="151"/>
      <c r="CB182" s="151"/>
      <c r="CC182" s="151"/>
      <c r="CD182" s="151"/>
      <c r="CE182" s="151"/>
      <c r="CF182" s="151"/>
      <c r="CG182" s="151"/>
      <c r="CH182" s="151"/>
      <c r="CI182" s="1102"/>
      <c r="CJ182" s="1102"/>
      <c r="CK182" s="1102"/>
      <c r="CL182" s="1102"/>
      <c r="CM182" s="1102"/>
      <c r="CN182" s="1102"/>
      <c r="CO182" s="1102"/>
      <c r="CP182" s="1102"/>
      <c r="CQ182" s="1102"/>
      <c r="CR182" s="1102"/>
      <c r="CS182" s="1102"/>
      <c r="CT182" s="1102"/>
      <c r="CU182" s="1170"/>
      <c r="CV182" s="1170"/>
      <c r="CW182" s="1175"/>
      <c r="CX182" s="57"/>
      <c r="CY182" s="57"/>
      <c r="CZ182" s="57"/>
      <c r="DA182" s="57"/>
      <c r="DB182" s="57"/>
      <c r="DC182" s="57"/>
      <c r="DD182" s="57"/>
      <c r="DE182" s="1084"/>
      <c r="DF182" s="1084"/>
      <c r="DG182" s="1084"/>
      <c r="DH182" s="1084"/>
      <c r="DI182" s="1084"/>
      <c r="DJ182" s="1084"/>
      <c r="DK182" s="1111"/>
      <c r="DL182" s="1111"/>
      <c r="DM182" s="1111"/>
      <c r="DN182" s="57">
        <v>2</v>
      </c>
      <c r="DO182" s="57"/>
    </row>
    <row r="183" ht="26.25" customHeight="1" spans="1:119">
      <c r="A183" s="1112">
        <v>43945</v>
      </c>
      <c r="B183" s="140" t="s">
        <v>207</v>
      </c>
      <c r="C183" s="140">
        <v>4500029262</v>
      </c>
      <c r="D183" s="136" t="s">
        <v>286</v>
      </c>
      <c r="E183" s="136" t="s">
        <v>400</v>
      </c>
      <c r="F183" s="1115" t="s">
        <v>402</v>
      </c>
      <c r="G183" s="109" t="s">
        <v>126</v>
      </c>
      <c r="H183" s="57">
        <v>2</v>
      </c>
      <c r="I183" s="57"/>
      <c r="J183" s="57"/>
      <c r="K183" s="57"/>
      <c r="L183" s="146"/>
      <c r="M183" s="1116"/>
      <c r="N183" s="1117"/>
      <c r="O183" s="1117"/>
      <c r="P183" s="1118"/>
      <c r="Q183" s="1117"/>
      <c r="R183" s="1117"/>
      <c r="S183" s="1117"/>
      <c r="T183" s="1117"/>
      <c r="U183" s="1118"/>
      <c r="V183" s="1194"/>
      <c r="W183" s="1194"/>
      <c r="X183" s="1195"/>
      <c r="Y183" s="1170"/>
      <c r="Z183" s="1170"/>
      <c r="AA183" s="1170"/>
      <c r="AB183" s="1170"/>
      <c r="AC183" s="1050"/>
      <c r="AD183" s="1196"/>
      <c r="AE183" s="1196"/>
      <c r="AF183" s="1196"/>
      <c r="AG183" s="1196"/>
      <c r="AH183" s="1196"/>
      <c r="AI183" s="1196"/>
      <c r="AJ183" s="1196"/>
      <c r="AK183" s="1196"/>
      <c r="AL183" s="1196"/>
      <c r="AM183" s="1196"/>
      <c r="AN183" s="1196"/>
      <c r="AO183" s="1196"/>
      <c r="AP183" s="1196"/>
      <c r="AQ183" s="1196"/>
      <c r="AR183" s="1196"/>
      <c r="AS183" s="1196"/>
      <c r="AT183" s="1196"/>
      <c r="AU183" s="1196"/>
      <c r="AV183" s="1196"/>
      <c r="AW183" s="1196"/>
      <c r="AX183" s="1196"/>
      <c r="AY183" s="1196"/>
      <c r="AZ183" s="1196"/>
      <c r="BA183" s="1196"/>
      <c r="BB183" s="1196"/>
      <c r="BC183" s="1196"/>
      <c r="BD183" s="1196"/>
      <c r="BE183" s="1194"/>
      <c r="BF183" s="1194"/>
      <c r="BG183" s="1194"/>
      <c r="BH183" s="1194"/>
      <c r="BI183" s="39"/>
      <c r="BJ183" s="151"/>
      <c r="BK183" s="151"/>
      <c r="BL183" s="151"/>
      <c r="BM183" s="151"/>
      <c r="BN183" s="151"/>
      <c r="BO183" s="151"/>
      <c r="BP183" s="151"/>
      <c r="BQ183" s="151"/>
      <c r="BR183" s="151"/>
      <c r="BS183" s="151"/>
      <c r="BT183" s="151"/>
      <c r="BU183" s="151"/>
      <c r="BV183" s="151"/>
      <c r="BW183" s="151"/>
      <c r="BX183" s="151"/>
      <c r="BY183" s="151"/>
      <c r="BZ183" s="151"/>
      <c r="CA183" s="151"/>
      <c r="CB183" s="151"/>
      <c r="CC183" s="151"/>
      <c r="CD183" s="151"/>
      <c r="CE183" s="151"/>
      <c r="CF183" s="151"/>
      <c r="CG183" s="151"/>
      <c r="CH183" s="151"/>
      <c r="CI183" s="1102"/>
      <c r="CJ183" s="1102"/>
      <c r="CK183" s="1102"/>
      <c r="CL183" s="1102"/>
      <c r="CM183" s="1102"/>
      <c r="CN183" s="1102"/>
      <c r="CO183" s="1102"/>
      <c r="CP183" s="1102"/>
      <c r="CQ183" s="1102"/>
      <c r="CR183" s="1102"/>
      <c r="CS183" s="1102"/>
      <c r="CT183" s="1102"/>
      <c r="CU183" s="1170"/>
      <c r="CV183" s="1170"/>
      <c r="CW183" s="1175"/>
      <c r="CX183" s="57"/>
      <c r="CY183" s="57"/>
      <c r="CZ183" s="57"/>
      <c r="DA183" s="57"/>
      <c r="DB183" s="57"/>
      <c r="DC183" s="57"/>
      <c r="DD183" s="57"/>
      <c r="DE183" s="1084"/>
      <c r="DF183" s="1084"/>
      <c r="DG183" s="1084"/>
      <c r="DH183" s="1084"/>
      <c r="DI183" s="1084"/>
      <c r="DJ183" s="1084"/>
      <c r="DK183" s="1111"/>
      <c r="DL183" s="1111"/>
      <c r="DM183" s="1111"/>
      <c r="DN183" s="57"/>
      <c r="DO183" s="57">
        <v>2</v>
      </c>
    </row>
    <row r="184" ht="26.25" customHeight="1" spans="1:119">
      <c r="A184" s="1112">
        <v>43945</v>
      </c>
      <c r="B184" s="140" t="s">
        <v>207</v>
      </c>
      <c r="C184" s="140">
        <v>4500029262</v>
      </c>
      <c r="D184" s="136" t="s">
        <v>286</v>
      </c>
      <c r="E184" s="136" t="s">
        <v>400</v>
      </c>
      <c r="F184" s="1115">
        <v>9212</v>
      </c>
      <c r="G184" s="109" t="s">
        <v>391</v>
      </c>
      <c r="H184" s="57">
        <v>2</v>
      </c>
      <c r="I184" s="57"/>
      <c r="J184" s="57"/>
      <c r="K184" s="57"/>
      <c r="L184" s="146"/>
      <c r="M184" s="1116"/>
      <c r="N184" s="1117"/>
      <c r="O184" s="1117"/>
      <c r="P184" s="1118"/>
      <c r="Q184" s="1117"/>
      <c r="R184" s="1117"/>
      <c r="S184" s="1117"/>
      <c r="T184" s="1117"/>
      <c r="U184" s="1118"/>
      <c r="V184" s="1194"/>
      <c r="W184" s="1194"/>
      <c r="X184" s="1195"/>
      <c r="Y184" s="1170"/>
      <c r="Z184" s="1170"/>
      <c r="AA184" s="1170"/>
      <c r="AB184" s="1170"/>
      <c r="AC184" s="1050"/>
      <c r="AD184" s="1196"/>
      <c r="AE184" s="1196"/>
      <c r="AF184" s="1196"/>
      <c r="AG184" s="1196"/>
      <c r="AH184" s="1196"/>
      <c r="AI184" s="1196"/>
      <c r="AJ184" s="1196"/>
      <c r="AK184" s="1196"/>
      <c r="AL184" s="1196"/>
      <c r="AM184" s="1196"/>
      <c r="AN184" s="1196"/>
      <c r="AO184" s="1196"/>
      <c r="AP184" s="1196"/>
      <c r="AQ184" s="1196"/>
      <c r="AR184" s="1196"/>
      <c r="AS184" s="1196"/>
      <c r="AT184" s="1196"/>
      <c r="AU184" s="1196"/>
      <c r="AV184" s="1196"/>
      <c r="AW184" s="1196"/>
      <c r="AX184" s="1196"/>
      <c r="AY184" s="1196"/>
      <c r="AZ184" s="1196"/>
      <c r="BA184" s="1196"/>
      <c r="BB184" s="1196"/>
      <c r="BC184" s="1196"/>
      <c r="BD184" s="1196"/>
      <c r="BE184" s="1194"/>
      <c r="BF184" s="1194"/>
      <c r="BG184" s="1194"/>
      <c r="BH184" s="1194"/>
      <c r="BI184" s="39"/>
      <c r="BJ184" s="151"/>
      <c r="BK184" s="151"/>
      <c r="BL184" s="151"/>
      <c r="BM184" s="151"/>
      <c r="BN184" s="151"/>
      <c r="BO184" s="151"/>
      <c r="BP184" s="151"/>
      <c r="BQ184" s="151"/>
      <c r="BR184" s="151"/>
      <c r="BS184" s="151"/>
      <c r="BT184" s="151"/>
      <c r="BU184" s="151"/>
      <c r="BV184" s="151"/>
      <c r="BW184" s="151"/>
      <c r="BX184" s="151"/>
      <c r="BY184" s="151"/>
      <c r="BZ184" s="151"/>
      <c r="CA184" s="151"/>
      <c r="CB184" s="151"/>
      <c r="CC184" s="151"/>
      <c r="CD184" s="151"/>
      <c r="CE184" s="151"/>
      <c r="CF184" s="151"/>
      <c r="CG184" s="151"/>
      <c r="CH184" s="151"/>
      <c r="CI184" s="1102"/>
      <c r="CJ184" s="1102"/>
      <c r="CK184" s="1102"/>
      <c r="CL184" s="1102"/>
      <c r="CM184" s="1102"/>
      <c r="CN184" s="1102"/>
      <c r="CO184" s="1102"/>
      <c r="CP184" s="1102"/>
      <c r="CQ184" s="1102"/>
      <c r="CR184" s="1102"/>
      <c r="CS184" s="1102"/>
      <c r="CT184" s="1102"/>
      <c r="CU184" s="1170"/>
      <c r="CV184" s="1170"/>
      <c r="CW184" s="1175"/>
      <c r="CX184" s="57"/>
      <c r="CY184" s="57"/>
      <c r="CZ184" s="57"/>
      <c r="DA184" s="57"/>
      <c r="DB184" s="57"/>
      <c r="DC184" s="57"/>
      <c r="DD184" s="57"/>
      <c r="DE184" s="1084"/>
      <c r="DF184" s="1084"/>
      <c r="DG184" s="1084"/>
      <c r="DH184" s="1084"/>
      <c r="DI184" s="1084"/>
      <c r="DJ184" s="1084"/>
      <c r="DK184" s="1111"/>
      <c r="DL184" s="1111"/>
      <c r="DM184" s="1111"/>
      <c r="DN184" s="57"/>
      <c r="DO184" s="57"/>
    </row>
    <row r="185" ht="26.25" customHeight="1" spans="1:119">
      <c r="A185" s="1112">
        <v>43945</v>
      </c>
      <c r="B185" s="140" t="s">
        <v>207</v>
      </c>
      <c r="C185" s="140">
        <v>4500029262</v>
      </c>
      <c r="D185" s="136" t="s">
        <v>286</v>
      </c>
      <c r="E185" s="136" t="s">
        <v>400</v>
      </c>
      <c r="F185" s="1115">
        <v>9215</v>
      </c>
      <c r="G185" s="109" t="s">
        <v>376</v>
      </c>
      <c r="H185" s="57">
        <v>2</v>
      </c>
      <c r="I185" s="57"/>
      <c r="J185" s="57"/>
      <c r="K185" s="57"/>
      <c r="L185" s="146"/>
      <c r="M185" s="1116"/>
      <c r="N185" s="1117"/>
      <c r="O185" s="1117"/>
      <c r="P185" s="1118"/>
      <c r="Q185" s="1117"/>
      <c r="R185" s="1117"/>
      <c r="S185" s="1117"/>
      <c r="T185" s="1117"/>
      <c r="U185" s="1118"/>
      <c r="V185" s="1194"/>
      <c r="W185" s="1194"/>
      <c r="X185" s="1195"/>
      <c r="Y185" s="1170"/>
      <c r="Z185" s="1170"/>
      <c r="AA185" s="1170"/>
      <c r="AB185" s="1170"/>
      <c r="AC185" s="1050"/>
      <c r="AD185" s="1196"/>
      <c r="AE185" s="1196"/>
      <c r="AF185" s="1196"/>
      <c r="AG185" s="1196"/>
      <c r="AH185" s="1196"/>
      <c r="AI185" s="1196"/>
      <c r="AJ185" s="1196"/>
      <c r="AK185" s="1196"/>
      <c r="AL185" s="1196"/>
      <c r="AM185" s="1196"/>
      <c r="AN185" s="1196"/>
      <c r="AO185" s="1196"/>
      <c r="AP185" s="1196"/>
      <c r="AQ185" s="1196"/>
      <c r="AR185" s="1196"/>
      <c r="AS185" s="1196"/>
      <c r="AT185" s="1196"/>
      <c r="AU185" s="1196"/>
      <c r="AV185" s="1196"/>
      <c r="AW185" s="1196"/>
      <c r="AX185" s="1196"/>
      <c r="AY185" s="1196"/>
      <c r="AZ185" s="1196"/>
      <c r="BA185" s="1196"/>
      <c r="BB185" s="1196"/>
      <c r="BC185" s="1196"/>
      <c r="BD185" s="1196"/>
      <c r="BE185" s="1194"/>
      <c r="BF185" s="1194"/>
      <c r="BG185" s="1194"/>
      <c r="BH185" s="1194"/>
      <c r="BI185" s="39"/>
      <c r="BJ185" s="151"/>
      <c r="BK185" s="151"/>
      <c r="BL185" s="151"/>
      <c r="BM185" s="151"/>
      <c r="BN185" s="151"/>
      <c r="BO185" s="151"/>
      <c r="BP185" s="151"/>
      <c r="BQ185" s="151"/>
      <c r="BR185" s="151"/>
      <c r="BS185" s="151"/>
      <c r="BT185" s="151"/>
      <c r="BU185" s="151"/>
      <c r="BV185" s="151"/>
      <c r="BW185" s="151"/>
      <c r="BX185" s="151"/>
      <c r="BY185" s="151"/>
      <c r="BZ185" s="151"/>
      <c r="CA185" s="151"/>
      <c r="CB185" s="151"/>
      <c r="CC185" s="151"/>
      <c r="CD185" s="151"/>
      <c r="CE185" s="151"/>
      <c r="CF185" s="151"/>
      <c r="CG185" s="151"/>
      <c r="CH185" s="151"/>
      <c r="CI185" s="1102"/>
      <c r="CJ185" s="1102"/>
      <c r="CK185" s="1102"/>
      <c r="CL185" s="1102"/>
      <c r="CM185" s="1102"/>
      <c r="CN185" s="1102"/>
      <c r="CO185" s="1102"/>
      <c r="CP185" s="1102"/>
      <c r="CQ185" s="1102"/>
      <c r="CR185" s="1102"/>
      <c r="CS185" s="1102"/>
      <c r="CT185" s="1102"/>
      <c r="CU185" s="1170"/>
      <c r="CV185" s="1170"/>
      <c r="CW185" s="1175"/>
      <c r="CX185" s="57"/>
      <c r="CY185" s="57"/>
      <c r="CZ185" s="57"/>
      <c r="DA185" s="57"/>
      <c r="DB185" s="57"/>
      <c r="DC185" s="57"/>
      <c r="DD185" s="57"/>
      <c r="DE185" s="1084"/>
      <c r="DF185" s="1084"/>
      <c r="DG185" s="1084"/>
      <c r="DH185" s="1084"/>
      <c r="DI185" s="1084"/>
      <c r="DJ185" s="1084"/>
      <c r="DK185" s="1111"/>
      <c r="DL185" s="1111"/>
      <c r="DM185" s="1111"/>
      <c r="DN185" s="57"/>
      <c r="DO185" s="57"/>
    </row>
    <row r="186" ht="26.25" customHeight="1" spans="1:119">
      <c r="A186" s="1112">
        <v>43946</v>
      </c>
      <c r="B186" s="140" t="s">
        <v>248</v>
      </c>
      <c r="C186" s="140">
        <v>4500027765</v>
      </c>
      <c r="D186" s="136" t="s">
        <v>360</v>
      </c>
      <c r="E186" s="136" t="s">
        <v>283</v>
      </c>
      <c r="F186" s="1115">
        <v>9209</v>
      </c>
      <c r="G186" s="109" t="s">
        <v>323</v>
      </c>
      <c r="H186" s="57">
        <v>2</v>
      </c>
      <c r="I186" s="57"/>
      <c r="J186" s="57"/>
      <c r="K186" s="57"/>
      <c r="L186" s="146"/>
      <c r="M186" s="1116"/>
      <c r="N186" s="1117"/>
      <c r="O186" s="1117"/>
      <c r="P186" s="1118"/>
      <c r="Q186" s="1117"/>
      <c r="R186" s="1117"/>
      <c r="S186" s="1117"/>
      <c r="T186" s="1117"/>
      <c r="U186" s="1118"/>
      <c r="V186" s="1194"/>
      <c r="W186" s="1194"/>
      <c r="X186" s="1195"/>
      <c r="Y186" s="1170"/>
      <c r="Z186" s="1170"/>
      <c r="AA186" s="1170"/>
      <c r="AB186" s="1170"/>
      <c r="AC186" s="1050"/>
      <c r="AD186" s="1196"/>
      <c r="AE186" s="1196"/>
      <c r="AF186" s="1196"/>
      <c r="AG186" s="1196"/>
      <c r="AH186" s="1196"/>
      <c r="AI186" s="1196"/>
      <c r="AJ186" s="1196"/>
      <c r="AK186" s="1196"/>
      <c r="AL186" s="1196"/>
      <c r="AM186" s="1196"/>
      <c r="AN186" s="1196"/>
      <c r="AO186" s="1196"/>
      <c r="AP186" s="1196"/>
      <c r="AQ186" s="1196"/>
      <c r="AR186" s="1196"/>
      <c r="AS186" s="1196"/>
      <c r="AT186" s="1196"/>
      <c r="AU186" s="1196"/>
      <c r="AV186" s="1196"/>
      <c r="AW186" s="1196"/>
      <c r="AX186" s="1196"/>
      <c r="AY186" s="1196"/>
      <c r="AZ186" s="1196"/>
      <c r="BA186" s="1196"/>
      <c r="BB186" s="1196"/>
      <c r="BC186" s="1196"/>
      <c r="BD186" s="1196"/>
      <c r="BE186" s="1194"/>
      <c r="BF186" s="1194"/>
      <c r="BG186" s="1202">
        <v>2</v>
      </c>
      <c r="BH186" s="1202">
        <v>2</v>
      </c>
      <c r="BI186" s="39"/>
      <c r="BJ186" s="151"/>
      <c r="BK186" s="151"/>
      <c r="BL186" s="151"/>
      <c r="BM186" s="151"/>
      <c r="BN186" s="151"/>
      <c r="BO186" s="151"/>
      <c r="BP186" s="151"/>
      <c r="BQ186" s="151"/>
      <c r="BR186" s="151"/>
      <c r="BS186" s="151"/>
      <c r="BT186" s="151"/>
      <c r="BU186" s="151"/>
      <c r="BV186" s="151"/>
      <c r="BW186" s="151"/>
      <c r="BX186" s="151"/>
      <c r="BY186" s="151"/>
      <c r="BZ186" s="151"/>
      <c r="CA186" s="151"/>
      <c r="CB186" s="151"/>
      <c r="CC186" s="151"/>
      <c r="CD186" s="151"/>
      <c r="CE186" s="151"/>
      <c r="CF186" s="151"/>
      <c r="CG186" s="151"/>
      <c r="CH186" s="151"/>
      <c r="CI186" s="1102"/>
      <c r="CJ186" s="1102"/>
      <c r="CK186" s="1102"/>
      <c r="CL186" s="1102"/>
      <c r="CM186" s="1102"/>
      <c r="CN186" s="1102"/>
      <c r="CO186" s="1102"/>
      <c r="CP186" s="1102"/>
      <c r="CQ186" s="1102"/>
      <c r="CR186" s="1102"/>
      <c r="CS186" s="1102"/>
      <c r="CT186" s="1102"/>
      <c r="CU186" s="1170"/>
      <c r="CV186" s="1170">
        <v>1</v>
      </c>
      <c r="CW186" s="1175">
        <v>1</v>
      </c>
      <c r="CX186" s="57"/>
      <c r="CY186" s="57"/>
      <c r="CZ186" s="57"/>
      <c r="DA186" s="57"/>
      <c r="DB186" s="57"/>
      <c r="DC186" s="57"/>
      <c r="DD186" s="57"/>
      <c r="DE186" s="1084"/>
      <c r="DF186" s="1084"/>
      <c r="DG186" s="1084"/>
      <c r="DH186" s="1084"/>
      <c r="DI186" s="1084"/>
      <c r="DJ186" s="1084"/>
      <c r="DK186" s="1111"/>
      <c r="DL186" s="1111"/>
      <c r="DM186" s="1111"/>
      <c r="DN186" s="57"/>
      <c r="DO186" s="57"/>
    </row>
    <row r="187" ht="26.25" customHeight="1" spans="1:119">
      <c r="A187" s="1112">
        <v>43946</v>
      </c>
      <c r="B187" s="140" t="s">
        <v>248</v>
      </c>
      <c r="C187" s="140">
        <v>4500027765</v>
      </c>
      <c r="D187" s="136" t="s">
        <v>360</v>
      </c>
      <c r="E187" s="136" t="s">
        <v>283</v>
      </c>
      <c r="F187" s="1115">
        <v>9202</v>
      </c>
      <c r="G187" s="109" t="s">
        <v>222</v>
      </c>
      <c r="H187" s="57">
        <v>1</v>
      </c>
      <c r="I187" s="57"/>
      <c r="J187" s="57"/>
      <c r="K187" s="57"/>
      <c r="L187" s="146"/>
      <c r="M187" s="1116"/>
      <c r="N187" s="1117"/>
      <c r="O187" s="1117"/>
      <c r="P187" s="1118"/>
      <c r="Q187" s="1117"/>
      <c r="R187" s="1117"/>
      <c r="S187" s="1117"/>
      <c r="T187" s="1117"/>
      <c r="U187" s="1118"/>
      <c r="V187" s="1194"/>
      <c r="W187" s="1194"/>
      <c r="X187" s="1195"/>
      <c r="Y187" s="1170"/>
      <c r="Z187" s="1170"/>
      <c r="AA187" s="1170"/>
      <c r="AB187" s="1170"/>
      <c r="AC187" s="1050"/>
      <c r="AD187" s="1196"/>
      <c r="AE187" s="1196">
        <v>1</v>
      </c>
      <c r="AF187" s="1196"/>
      <c r="AG187" s="1196"/>
      <c r="AH187" s="1196"/>
      <c r="AI187" s="1196">
        <v>1</v>
      </c>
      <c r="AJ187" s="1196"/>
      <c r="AK187" s="1196"/>
      <c r="AL187" s="1196"/>
      <c r="AM187" s="1196"/>
      <c r="AN187" s="1196"/>
      <c r="AO187" s="1196"/>
      <c r="AP187" s="1196"/>
      <c r="AQ187" s="1196"/>
      <c r="AR187" s="1196"/>
      <c r="AS187" s="1196"/>
      <c r="AT187" s="1196"/>
      <c r="AU187" s="1196"/>
      <c r="AV187" s="1196"/>
      <c r="AW187" s="1196"/>
      <c r="AX187" s="1196"/>
      <c r="AY187" s="1196"/>
      <c r="AZ187" s="1196"/>
      <c r="BA187" s="1196"/>
      <c r="BB187" s="1196"/>
      <c r="BC187" s="1196"/>
      <c r="BD187" s="1196"/>
      <c r="BE187" s="1194"/>
      <c r="BF187" s="1194"/>
      <c r="BG187" s="1194"/>
      <c r="BH187" s="1194"/>
      <c r="BI187" s="39"/>
      <c r="BJ187" s="151"/>
      <c r="BK187" s="151"/>
      <c r="BL187" s="151"/>
      <c r="BM187" s="151"/>
      <c r="BN187" s="151"/>
      <c r="BO187" s="151"/>
      <c r="BP187" s="151"/>
      <c r="BQ187" s="151"/>
      <c r="BR187" s="151"/>
      <c r="BS187" s="151"/>
      <c r="BT187" s="151"/>
      <c r="BU187" s="151"/>
      <c r="BV187" s="151"/>
      <c r="BW187" s="151"/>
      <c r="BX187" s="151"/>
      <c r="BY187" s="151"/>
      <c r="BZ187" s="151"/>
      <c r="CA187" s="151"/>
      <c r="CB187" s="151"/>
      <c r="CC187" s="151"/>
      <c r="CD187" s="151"/>
      <c r="CE187" s="151"/>
      <c r="CF187" s="151"/>
      <c r="CG187" s="151"/>
      <c r="CH187" s="151">
        <v>1</v>
      </c>
      <c r="CI187" s="1102"/>
      <c r="CJ187" s="1102"/>
      <c r="CK187" s="1102"/>
      <c r="CL187" s="1102"/>
      <c r="CM187" s="1102"/>
      <c r="CN187" s="1102"/>
      <c r="CO187" s="1102"/>
      <c r="CP187" s="1102"/>
      <c r="CQ187" s="1102"/>
      <c r="CR187" s="1102"/>
      <c r="CS187" s="1102"/>
      <c r="CT187" s="1102"/>
      <c r="CU187" s="1170"/>
      <c r="CV187" s="1170"/>
      <c r="CW187" s="1175"/>
      <c r="CX187" s="57"/>
      <c r="CY187" s="57"/>
      <c r="CZ187" s="57"/>
      <c r="DA187" s="57"/>
      <c r="DB187" s="57"/>
      <c r="DC187" s="57"/>
      <c r="DD187" s="57"/>
      <c r="DE187" s="1084"/>
      <c r="DF187" s="1084"/>
      <c r="DG187" s="1084"/>
      <c r="DH187" s="1084"/>
      <c r="DI187" s="1084"/>
      <c r="DJ187" s="1084"/>
      <c r="DK187" s="1111"/>
      <c r="DL187" s="1111"/>
      <c r="DM187" s="1111"/>
      <c r="DN187" s="57"/>
      <c r="DO187" s="57"/>
    </row>
    <row r="188" ht="26.25" customHeight="1" spans="1:119">
      <c r="A188" s="1112">
        <v>43946</v>
      </c>
      <c r="B188" s="140" t="s">
        <v>248</v>
      </c>
      <c r="C188" s="140">
        <v>4500027765</v>
      </c>
      <c r="D188" s="136" t="s">
        <v>360</v>
      </c>
      <c r="E188" s="136" t="s">
        <v>283</v>
      </c>
      <c r="F188" s="1115">
        <v>9214</v>
      </c>
      <c r="G188" s="109" t="s">
        <v>278</v>
      </c>
      <c r="H188" s="57">
        <v>4</v>
      </c>
      <c r="I188" s="57"/>
      <c r="J188" s="57"/>
      <c r="K188" s="57"/>
      <c r="L188" s="146"/>
      <c r="M188" s="1116"/>
      <c r="N188" s="1117"/>
      <c r="O188" s="1117"/>
      <c r="P188" s="1118"/>
      <c r="Q188" s="1117"/>
      <c r="R188" s="1117"/>
      <c r="S188" s="1117"/>
      <c r="T188" s="1117"/>
      <c r="U188" s="1118"/>
      <c r="V188" s="1194"/>
      <c r="W188" s="1194"/>
      <c r="X188" s="1195"/>
      <c r="Y188" s="1170"/>
      <c r="Z188" s="1170"/>
      <c r="AA188" s="1170"/>
      <c r="AB188" s="1170"/>
      <c r="AC188" s="1050"/>
      <c r="AD188" s="1196"/>
      <c r="AE188" s="1196"/>
      <c r="AF188" s="1196"/>
      <c r="AG188" s="1196"/>
      <c r="AH188" s="1196"/>
      <c r="AI188" s="1196"/>
      <c r="AJ188" s="1196"/>
      <c r="AK188" s="1196"/>
      <c r="AL188" s="1196"/>
      <c r="AM188" s="1196"/>
      <c r="AN188" s="1196"/>
      <c r="AO188" s="1196"/>
      <c r="AP188" s="1196"/>
      <c r="AQ188" s="1196"/>
      <c r="AR188" s="1196"/>
      <c r="AS188" s="1196"/>
      <c r="AT188" s="1196"/>
      <c r="AU188" s="1196"/>
      <c r="AV188" s="1196"/>
      <c r="AW188" s="1196"/>
      <c r="AX188" s="1196">
        <v>4</v>
      </c>
      <c r="AY188" s="1196">
        <v>4</v>
      </c>
      <c r="AZ188" s="1196"/>
      <c r="BA188" s="1196"/>
      <c r="BB188" s="1196"/>
      <c r="BC188" s="1196">
        <v>3</v>
      </c>
      <c r="BD188" s="1196"/>
      <c r="BE188" s="1194"/>
      <c r="BF188" s="1194"/>
      <c r="BG188" s="1194"/>
      <c r="BH188" s="1194"/>
      <c r="BI188" s="39"/>
      <c r="BJ188" s="151"/>
      <c r="BK188" s="151"/>
      <c r="BL188" s="151"/>
      <c r="BM188" s="151"/>
      <c r="BN188" s="151"/>
      <c r="BO188" s="151"/>
      <c r="BP188" s="151"/>
      <c r="BQ188" s="151"/>
      <c r="BR188" s="151"/>
      <c r="BS188" s="151"/>
      <c r="BT188" s="151"/>
      <c r="BU188" s="151"/>
      <c r="BV188" s="151"/>
      <c r="BW188" s="151"/>
      <c r="BX188" s="151"/>
      <c r="BY188" s="151"/>
      <c r="BZ188" s="151"/>
      <c r="CA188" s="151"/>
      <c r="CB188" s="151"/>
      <c r="CC188" s="151"/>
      <c r="CD188" s="151"/>
      <c r="CE188" s="151"/>
      <c r="CF188" s="151"/>
      <c r="CG188" s="151"/>
      <c r="CH188" s="151"/>
      <c r="CI188" s="1102"/>
      <c r="CJ188" s="1102"/>
      <c r="CK188" s="1102"/>
      <c r="CL188" s="1102"/>
      <c r="CM188" s="1102"/>
      <c r="CN188" s="1102"/>
      <c r="CO188" s="1102">
        <v>1</v>
      </c>
      <c r="CP188" s="1102">
        <v>1</v>
      </c>
      <c r="CQ188" s="1102">
        <v>1</v>
      </c>
      <c r="CR188" s="1102"/>
      <c r="CS188" s="1102"/>
      <c r="CT188" s="1102">
        <v>1</v>
      </c>
      <c r="CU188" s="1170"/>
      <c r="CV188" s="1170"/>
      <c r="CW188" s="1175"/>
      <c r="CX188" s="57"/>
      <c r="CY188" s="57"/>
      <c r="CZ188" s="57"/>
      <c r="DA188" s="57"/>
      <c r="DB188" s="57"/>
      <c r="DC188" s="57"/>
      <c r="DD188" s="57"/>
      <c r="DE188" s="1084"/>
      <c r="DF188" s="1084"/>
      <c r="DG188" s="1084"/>
      <c r="DH188" s="1084"/>
      <c r="DI188" s="1084"/>
      <c r="DJ188" s="1084"/>
      <c r="DK188" s="1111"/>
      <c r="DL188" s="1111"/>
      <c r="DM188" s="1111"/>
      <c r="DN188" s="57"/>
      <c r="DO188" s="57"/>
    </row>
    <row r="189" ht="26.25" customHeight="1" spans="1:119">
      <c r="A189" s="1112">
        <v>43945</v>
      </c>
      <c r="B189" s="140" t="s">
        <v>377</v>
      </c>
      <c r="C189" s="140">
        <v>4500029306</v>
      </c>
      <c r="D189" s="136" t="s">
        <v>403</v>
      </c>
      <c r="E189" s="136" t="s">
        <v>379</v>
      </c>
      <c r="F189" s="1115" t="s">
        <v>401</v>
      </c>
      <c r="G189" s="109" t="s">
        <v>125</v>
      </c>
      <c r="H189" s="57">
        <v>3</v>
      </c>
      <c r="I189" s="57"/>
      <c r="J189" s="57"/>
      <c r="K189" s="57"/>
      <c r="L189" s="146"/>
      <c r="M189" s="1116"/>
      <c r="N189" s="1117"/>
      <c r="O189" s="1117"/>
      <c r="P189" s="1118"/>
      <c r="Q189" s="1117"/>
      <c r="R189" s="1117"/>
      <c r="S189" s="1117"/>
      <c r="T189" s="1117"/>
      <c r="U189" s="1118"/>
      <c r="V189" s="1194"/>
      <c r="W189" s="1194"/>
      <c r="X189" s="1195"/>
      <c r="Y189" s="1170"/>
      <c r="Z189" s="1170"/>
      <c r="AA189" s="1170"/>
      <c r="AB189" s="1170"/>
      <c r="AC189" s="1050"/>
      <c r="AD189" s="1196"/>
      <c r="AE189" s="1196"/>
      <c r="AF189" s="1196"/>
      <c r="AG189" s="1196"/>
      <c r="AH189" s="1196"/>
      <c r="AI189" s="1196"/>
      <c r="AJ189" s="1196"/>
      <c r="AK189" s="1196"/>
      <c r="AL189" s="1196"/>
      <c r="AM189" s="1196"/>
      <c r="AN189" s="1196"/>
      <c r="AO189" s="1196"/>
      <c r="AP189" s="1196"/>
      <c r="AQ189" s="1196"/>
      <c r="AR189" s="1196"/>
      <c r="AS189" s="1196"/>
      <c r="AT189" s="1196"/>
      <c r="AU189" s="1196"/>
      <c r="AV189" s="1196"/>
      <c r="AW189" s="1196"/>
      <c r="AX189" s="1196"/>
      <c r="AY189" s="1196"/>
      <c r="AZ189" s="1196"/>
      <c r="BA189" s="1196"/>
      <c r="BB189" s="1196"/>
      <c r="BC189" s="1196"/>
      <c r="BD189" s="1196"/>
      <c r="BE189" s="1194"/>
      <c r="BF189" s="1194"/>
      <c r="BG189" s="1194"/>
      <c r="BH189" s="1194"/>
      <c r="BI189" s="39"/>
      <c r="BJ189" s="151"/>
      <c r="BK189" s="151"/>
      <c r="BL189" s="151"/>
      <c r="BM189" s="151"/>
      <c r="BN189" s="151"/>
      <c r="BO189" s="151"/>
      <c r="BP189" s="151"/>
      <c r="BQ189" s="151"/>
      <c r="BR189" s="151"/>
      <c r="BS189" s="151"/>
      <c r="BT189" s="151"/>
      <c r="BU189" s="151"/>
      <c r="BV189" s="151"/>
      <c r="BW189" s="151"/>
      <c r="BX189" s="151"/>
      <c r="BY189" s="151"/>
      <c r="BZ189" s="151"/>
      <c r="CA189" s="151"/>
      <c r="CB189" s="151"/>
      <c r="CC189" s="151"/>
      <c r="CD189" s="151"/>
      <c r="CE189" s="151"/>
      <c r="CF189" s="151"/>
      <c r="CG189" s="151"/>
      <c r="CH189" s="151"/>
      <c r="CI189" s="1102"/>
      <c r="CJ189" s="1102"/>
      <c r="CK189" s="1102"/>
      <c r="CL189" s="1102"/>
      <c r="CM189" s="1102"/>
      <c r="CN189" s="1102"/>
      <c r="CO189" s="1102"/>
      <c r="CP189" s="1102"/>
      <c r="CQ189" s="1102"/>
      <c r="CR189" s="1102"/>
      <c r="CS189" s="1102"/>
      <c r="CT189" s="1102"/>
      <c r="CU189" s="1170"/>
      <c r="CV189" s="1170"/>
      <c r="CW189" s="1175"/>
      <c r="CX189" s="57"/>
      <c r="CY189" s="57"/>
      <c r="CZ189" s="57"/>
      <c r="DA189" s="57"/>
      <c r="DB189" s="57"/>
      <c r="DC189" s="57"/>
      <c r="DD189" s="57"/>
      <c r="DE189" s="1084"/>
      <c r="DF189" s="1084"/>
      <c r="DG189" s="1084"/>
      <c r="DH189" s="1084"/>
      <c r="DI189" s="1084"/>
      <c r="DJ189" s="1084"/>
      <c r="DK189" s="1111"/>
      <c r="DL189" s="1111"/>
      <c r="DM189" s="1111"/>
      <c r="DN189" s="57">
        <v>3</v>
      </c>
      <c r="DO189" s="57"/>
    </row>
    <row r="190" ht="26.25" customHeight="1" spans="1:119">
      <c r="A190" s="1112">
        <v>43945</v>
      </c>
      <c r="B190" s="140" t="s">
        <v>377</v>
      </c>
      <c r="C190" s="140">
        <v>4500029306</v>
      </c>
      <c r="D190" s="136" t="s">
        <v>403</v>
      </c>
      <c r="E190" s="136" t="s">
        <v>379</v>
      </c>
      <c r="F190" s="1115" t="s">
        <v>402</v>
      </c>
      <c r="G190" s="109" t="s">
        <v>126</v>
      </c>
      <c r="H190" s="57">
        <v>3</v>
      </c>
      <c r="I190" s="57"/>
      <c r="J190" s="57"/>
      <c r="K190" s="57"/>
      <c r="L190" s="146"/>
      <c r="M190" s="1116"/>
      <c r="N190" s="1117"/>
      <c r="O190" s="1117"/>
      <c r="P190" s="1118"/>
      <c r="Q190" s="1117"/>
      <c r="R190" s="1117"/>
      <c r="S190" s="1117"/>
      <c r="T190" s="1117"/>
      <c r="U190" s="1118"/>
      <c r="V190" s="1194"/>
      <c r="W190" s="1194"/>
      <c r="X190" s="1195"/>
      <c r="Y190" s="1170"/>
      <c r="Z190" s="1170"/>
      <c r="AA190" s="1170"/>
      <c r="AB190" s="1170"/>
      <c r="AC190" s="1050"/>
      <c r="AD190" s="1196"/>
      <c r="AE190" s="1196"/>
      <c r="AF190" s="1196"/>
      <c r="AG190" s="1196"/>
      <c r="AH190" s="1196"/>
      <c r="AI190" s="1196"/>
      <c r="AJ190" s="1196"/>
      <c r="AK190" s="1196"/>
      <c r="AL190" s="1196"/>
      <c r="AM190" s="1196"/>
      <c r="AN190" s="1196"/>
      <c r="AO190" s="1196"/>
      <c r="AP190" s="1196"/>
      <c r="AQ190" s="1196"/>
      <c r="AR190" s="1196"/>
      <c r="AS190" s="1196"/>
      <c r="AT190" s="1196"/>
      <c r="AU190" s="1196"/>
      <c r="AV190" s="1196"/>
      <c r="AW190" s="1196"/>
      <c r="AX190" s="1196"/>
      <c r="AY190" s="1196"/>
      <c r="AZ190" s="1196"/>
      <c r="BA190" s="1196"/>
      <c r="BB190" s="1196"/>
      <c r="BC190" s="1196"/>
      <c r="BD190" s="1196"/>
      <c r="BE190" s="1194"/>
      <c r="BF190" s="1194"/>
      <c r="BG190" s="1194"/>
      <c r="BH190" s="1194"/>
      <c r="BI190" s="39"/>
      <c r="BJ190" s="151"/>
      <c r="BK190" s="151"/>
      <c r="BL190" s="151"/>
      <c r="BM190" s="151"/>
      <c r="BN190" s="151"/>
      <c r="BO190" s="151"/>
      <c r="BP190" s="151"/>
      <c r="BQ190" s="151"/>
      <c r="BR190" s="151"/>
      <c r="BS190" s="151"/>
      <c r="BT190" s="151"/>
      <c r="BU190" s="151"/>
      <c r="BV190" s="151"/>
      <c r="BW190" s="151"/>
      <c r="BX190" s="151"/>
      <c r="BY190" s="151"/>
      <c r="BZ190" s="151"/>
      <c r="CA190" s="151"/>
      <c r="CB190" s="151"/>
      <c r="CC190" s="151"/>
      <c r="CD190" s="151"/>
      <c r="CE190" s="151"/>
      <c r="CF190" s="151"/>
      <c r="CG190" s="151"/>
      <c r="CH190" s="151"/>
      <c r="CI190" s="1102"/>
      <c r="CJ190" s="1102"/>
      <c r="CK190" s="1102"/>
      <c r="CL190" s="1102"/>
      <c r="CM190" s="1102"/>
      <c r="CN190" s="1102"/>
      <c r="CO190" s="1102"/>
      <c r="CP190" s="1102"/>
      <c r="CQ190" s="1102"/>
      <c r="CR190" s="1102"/>
      <c r="CS190" s="1102"/>
      <c r="CT190" s="1102"/>
      <c r="CU190" s="1170"/>
      <c r="CV190" s="1170"/>
      <c r="CW190" s="1175"/>
      <c r="CX190" s="57"/>
      <c r="CY190" s="57"/>
      <c r="CZ190" s="57"/>
      <c r="DA190" s="57"/>
      <c r="DB190" s="57"/>
      <c r="DC190" s="57"/>
      <c r="DD190" s="57"/>
      <c r="DE190" s="1084"/>
      <c r="DF190" s="1084"/>
      <c r="DG190" s="1084"/>
      <c r="DH190" s="1084"/>
      <c r="DI190" s="1084"/>
      <c r="DJ190" s="1084"/>
      <c r="DK190" s="1111"/>
      <c r="DL190" s="1111"/>
      <c r="DM190" s="1111"/>
      <c r="DN190" s="57"/>
      <c r="DO190" s="57">
        <v>3</v>
      </c>
    </row>
    <row r="191" ht="26.25" customHeight="1" spans="1:119">
      <c r="A191" s="1112">
        <v>43949</v>
      </c>
      <c r="B191" s="140" t="s">
        <v>300</v>
      </c>
      <c r="C191" s="140">
        <v>4500029392</v>
      </c>
      <c r="D191" s="136" t="s">
        <v>301</v>
      </c>
      <c r="E191" s="136" t="s">
        <v>280</v>
      </c>
      <c r="F191" s="1115">
        <v>9214</v>
      </c>
      <c r="G191" s="109" t="s">
        <v>278</v>
      </c>
      <c r="H191" s="57">
        <v>24</v>
      </c>
      <c r="I191" s="57"/>
      <c r="J191" s="57"/>
      <c r="K191" s="57"/>
      <c r="L191" s="146"/>
      <c r="M191" s="1116"/>
      <c r="N191" s="1117"/>
      <c r="O191" s="1117"/>
      <c r="P191" s="1118"/>
      <c r="Q191" s="1117"/>
      <c r="R191" s="1117"/>
      <c r="S191" s="1117"/>
      <c r="T191" s="1117"/>
      <c r="U191" s="1118"/>
      <c r="V191" s="1194"/>
      <c r="W191" s="1194"/>
      <c r="X191" s="1195"/>
      <c r="Y191" s="1170"/>
      <c r="Z191" s="1170"/>
      <c r="AA191" s="1170"/>
      <c r="AB191" s="1170"/>
      <c r="AC191" s="1050"/>
      <c r="AD191" s="1196"/>
      <c r="AE191" s="1196"/>
      <c r="AF191" s="1196"/>
      <c r="AG191" s="1196"/>
      <c r="AH191" s="1196"/>
      <c r="AI191" s="1196"/>
      <c r="AJ191" s="1196"/>
      <c r="AK191" s="1196"/>
      <c r="AL191" s="1196"/>
      <c r="AM191" s="1196"/>
      <c r="AN191" s="1196"/>
      <c r="AO191" s="1196"/>
      <c r="AP191" s="1196"/>
      <c r="AQ191" s="1196"/>
      <c r="AR191" s="1196"/>
      <c r="AS191" s="1196"/>
      <c r="AT191" s="1196"/>
      <c r="AU191" s="1196"/>
      <c r="AV191" s="1196"/>
      <c r="AW191" s="1196"/>
      <c r="AX191" s="1196"/>
      <c r="AY191" s="1196"/>
      <c r="AZ191" s="1196"/>
      <c r="BA191" s="1196"/>
      <c r="BB191" s="1196"/>
      <c r="BC191" s="1196"/>
      <c r="BD191" s="1196"/>
      <c r="BE191" s="1194"/>
      <c r="BF191" s="1194"/>
      <c r="BG191" s="1194"/>
      <c r="BH191" s="1194"/>
      <c r="BI191" s="39"/>
      <c r="BJ191" s="151"/>
      <c r="BK191" s="151"/>
      <c r="BL191" s="151"/>
      <c r="BM191" s="151"/>
      <c r="BN191" s="151"/>
      <c r="BO191" s="151"/>
      <c r="BP191" s="151"/>
      <c r="BQ191" s="151"/>
      <c r="BR191" s="151"/>
      <c r="BS191" s="151"/>
      <c r="BT191" s="151"/>
      <c r="BU191" s="151"/>
      <c r="BV191" s="151"/>
      <c r="BW191" s="151"/>
      <c r="BX191" s="151"/>
      <c r="BY191" s="151"/>
      <c r="BZ191" s="151"/>
      <c r="CA191" s="151"/>
      <c r="CB191" s="151"/>
      <c r="CC191" s="151"/>
      <c r="CD191" s="151"/>
      <c r="CE191" s="151"/>
      <c r="CF191" s="151"/>
      <c r="CG191" s="151"/>
      <c r="CH191" s="151"/>
      <c r="CI191" s="1102"/>
      <c r="CJ191" s="1102"/>
      <c r="CK191" s="1102"/>
      <c r="CL191" s="1102"/>
      <c r="CM191" s="1102"/>
      <c r="CN191" s="1102"/>
      <c r="CO191" s="1102">
        <v>4</v>
      </c>
      <c r="CP191" s="1102">
        <v>4</v>
      </c>
      <c r="CQ191" s="1102">
        <v>4</v>
      </c>
      <c r="CR191" s="1102">
        <v>4</v>
      </c>
      <c r="CS191" s="1102">
        <v>4</v>
      </c>
      <c r="CT191" s="1102">
        <v>4</v>
      </c>
      <c r="CU191" s="1170"/>
      <c r="CV191" s="1170"/>
      <c r="CW191" s="1175"/>
      <c r="CX191" s="57"/>
      <c r="CY191" s="57"/>
      <c r="CZ191" s="57"/>
      <c r="DA191" s="57"/>
      <c r="DB191" s="57"/>
      <c r="DC191" s="57"/>
      <c r="DD191" s="57"/>
      <c r="DE191" s="1084"/>
      <c r="DF191" s="1084"/>
      <c r="DG191" s="1084"/>
      <c r="DH191" s="1084"/>
      <c r="DI191" s="1084"/>
      <c r="DJ191" s="1084"/>
      <c r="DK191" s="1111"/>
      <c r="DL191" s="1111"/>
      <c r="DM191" s="1111"/>
      <c r="DN191" s="57"/>
      <c r="DO191" s="57"/>
    </row>
    <row r="192" ht="26.25" customHeight="1" spans="1:119">
      <c r="A192" s="1112">
        <v>43953</v>
      </c>
      <c r="B192" s="140" t="s">
        <v>377</v>
      </c>
      <c r="C192" s="140"/>
      <c r="D192" s="136"/>
      <c r="E192" s="136" t="s">
        <v>404</v>
      </c>
      <c r="F192" s="1115">
        <v>9215</v>
      </c>
      <c r="G192" s="109" t="s">
        <v>376</v>
      </c>
      <c r="H192" s="57">
        <v>14</v>
      </c>
      <c r="I192" s="57"/>
      <c r="J192" s="57"/>
      <c r="K192" s="57"/>
      <c r="L192" s="146"/>
      <c r="M192" s="1116"/>
      <c r="N192" s="1117"/>
      <c r="O192" s="1117"/>
      <c r="P192" s="1118"/>
      <c r="Q192" s="1117"/>
      <c r="R192" s="1117"/>
      <c r="S192" s="1117"/>
      <c r="T192" s="1117"/>
      <c r="U192" s="1118"/>
      <c r="V192" s="1194"/>
      <c r="W192" s="1194"/>
      <c r="X192" s="1195"/>
      <c r="Y192" s="1170"/>
      <c r="Z192" s="1170"/>
      <c r="AA192" s="1170"/>
      <c r="AB192" s="1170"/>
      <c r="AC192" s="1050"/>
      <c r="AD192" s="1196"/>
      <c r="AE192" s="1196"/>
      <c r="AF192" s="1196"/>
      <c r="AG192" s="1196"/>
      <c r="AH192" s="1196"/>
      <c r="AI192" s="1196"/>
      <c r="AJ192" s="1196"/>
      <c r="AK192" s="1196"/>
      <c r="AL192" s="1196"/>
      <c r="AM192" s="1196"/>
      <c r="AN192" s="1196"/>
      <c r="AO192" s="1196"/>
      <c r="AP192" s="1196"/>
      <c r="AQ192" s="1196"/>
      <c r="AR192" s="1196"/>
      <c r="AS192" s="1196"/>
      <c r="AT192" s="1196"/>
      <c r="AU192" s="1196"/>
      <c r="AV192" s="1196"/>
      <c r="AW192" s="1196"/>
      <c r="AX192" s="1196"/>
      <c r="AY192" s="1196"/>
      <c r="AZ192" s="1196"/>
      <c r="BA192" s="1196"/>
      <c r="BB192" s="1196"/>
      <c r="BC192" s="1196"/>
      <c r="BD192" s="1196"/>
      <c r="BE192" s="1194"/>
      <c r="BF192" s="1194"/>
      <c r="BG192" s="1194"/>
      <c r="BH192" s="1194"/>
      <c r="BI192" s="39"/>
      <c r="BJ192" s="151"/>
      <c r="BK192" s="151"/>
      <c r="BL192" s="151"/>
      <c r="BM192" s="151"/>
      <c r="BN192" s="151"/>
      <c r="BO192" s="151"/>
      <c r="BP192" s="151"/>
      <c r="BQ192" s="151"/>
      <c r="BR192" s="151"/>
      <c r="BS192" s="151"/>
      <c r="BT192" s="151"/>
      <c r="BU192" s="151"/>
      <c r="BV192" s="151"/>
      <c r="BW192" s="151"/>
      <c r="BX192" s="151"/>
      <c r="BY192" s="151"/>
      <c r="BZ192" s="151"/>
      <c r="CA192" s="151"/>
      <c r="CB192" s="151"/>
      <c r="CC192" s="151"/>
      <c r="CD192" s="151"/>
      <c r="CE192" s="151"/>
      <c r="CF192" s="151"/>
      <c r="CG192" s="151"/>
      <c r="CH192" s="151"/>
      <c r="CI192" s="1102"/>
      <c r="CJ192" s="1102"/>
      <c r="CK192" s="1102"/>
      <c r="CL192" s="1102"/>
      <c r="CM192" s="1102"/>
      <c r="CN192" s="1102"/>
      <c r="CO192" s="1102"/>
      <c r="CP192" s="1102"/>
      <c r="CQ192" s="1102"/>
      <c r="CR192" s="1102"/>
      <c r="CS192" s="1102"/>
      <c r="CT192" s="1102"/>
      <c r="CU192" s="1170"/>
      <c r="CV192" s="1170"/>
      <c r="CW192" s="1175"/>
      <c r="CX192" s="57">
        <v>2</v>
      </c>
      <c r="CY192" s="57">
        <v>2</v>
      </c>
      <c r="CZ192" s="57">
        <v>2</v>
      </c>
      <c r="DA192" s="57">
        <v>2</v>
      </c>
      <c r="DB192" s="57">
        <v>2</v>
      </c>
      <c r="DC192" s="57">
        <v>2</v>
      </c>
      <c r="DD192" s="57">
        <v>2</v>
      </c>
      <c r="DE192" s="1084"/>
      <c r="DF192" s="1084"/>
      <c r="DG192" s="1084"/>
      <c r="DH192" s="1084"/>
      <c r="DI192" s="1084"/>
      <c r="DJ192" s="1084"/>
      <c r="DK192" s="1111"/>
      <c r="DL192" s="1111"/>
      <c r="DM192" s="1111"/>
      <c r="DN192" s="57"/>
      <c r="DO192" s="57"/>
    </row>
    <row r="193" ht="26.25" customHeight="1" spans="1:119">
      <c r="A193" s="1112">
        <v>43959</v>
      </c>
      <c r="B193" s="140" t="s">
        <v>300</v>
      </c>
      <c r="C193" s="140"/>
      <c r="D193" s="136" t="s">
        <v>301</v>
      </c>
      <c r="E193" s="136" t="s">
        <v>275</v>
      </c>
      <c r="F193" s="1115" t="s">
        <v>405</v>
      </c>
      <c r="G193" s="109" t="s">
        <v>232</v>
      </c>
      <c r="H193" s="57">
        <v>24</v>
      </c>
      <c r="I193" s="57"/>
      <c r="J193" s="57"/>
      <c r="K193" s="57"/>
      <c r="L193" s="146"/>
      <c r="M193" s="1116"/>
      <c r="N193" s="1117"/>
      <c r="O193" s="1117"/>
      <c r="P193" s="1118"/>
      <c r="Q193" s="1117"/>
      <c r="R193" s="1117"/>
      <c r="S193" s="1117"/>
      <c r="T193" s="1117"/>
      <c r="U193" s="1118"/>
      <c r="V193" s="1194"/>
      <c r="W193" s="1202"/>
      <c r="X193" s="1203"/>
      <c r="Y193" s="1120"/>
      <c r="Z193" s="1120"/>
      <c r="AA193" s="1120"/>
      <c r="AB193" s="1120"/>
      <c r="AC193" s="1203"/>
      <c r="AD193" s="1204"/>
      <c r="AE193" s="1204"/>
      <c r="AF193" s="1204"/>
      <c r="AG193" s="1204"/>
      <c r="AH193" s="1196"/>
      <c r="AI193" s="1196"/>
      <c r="AJ193" s="1196"/>
      <c r="AK193" s="1196"/>
      <c r="AL193" s="1196"/>
      <c r="AM193" s="1196"/>
      <c r="AN193" s="1196"/>
      <c r="AO193" s="1196"/>
      <c r="AP193" s="1196"/>
      <c r="AQ193" s="1196"/>
      <c r="AR193" s="1196"/>
      <c r="AS193" s="1196"/>
      <c r="AT193" s="1196"/>
      <c r="AU193" s="1196"/>
      <c r="AV193" s="1196"/>
      <c r="AW193" s="1196"/>
      <c r="AX193" s="1196"/>
      <c r="AY193" s="1196"/>
      <c r="AZ193" s="1196"/>
      <c r="BA193" s="1196"/>
      <c r="BB193" s="1196"/>
      <c r="BC193" s="1196"/>
      <c r="BD193" s="1196">
        <v>4</v>
      </c>
      <c r="BE193" s="1194"/>
      <c r="BF193" s="1194"/>
      <c r="BG193" s="1194"/>
      <c r="BH193" s="1194"/>
      <c r="BI193" s="39"/>
      <c r="BJ193" s="151"/>
      <c r="BK193" s="151"/>
      <c r="BL193" s="151"/>
      <c r="BM193" s="151"/>
      <c r="BN193" s="151"/>
      <c r="BO193" s="151"/>
      <c r="BP193" s="151"/>
      <c r="BQ193" s="151"/>
      <c r="BR193" s="151"/>
      <c r="BS193" s="151"/>
      <c r="BT193" s="151"/>
      <c r="BU193" s="151"/>
      <c r="BV193" s="151"/>
      <c r="BW193" s="151"/>
      <c r="BX193" s="151"/>
      <c r="BY193" s="151"/>
      <c r="BZ193" s="151"/>
      <c r="CA193" s="151"/>
      <c r="CB193" s="151"/>
      <c r="CC193" s="151"/>
      <c r="CD193" s="151"/>
      <c r="CE193" s="151"/>
      <c r="CF193" s="151"/>
      <c r="CG193" s="151"/>
      <c r="CH193" s="151"/>
      <c r="CI193" s="1102"/>
      <c r="CJ193" s="1102"/>
      <c r="CK193" s="1102"/>
      <c r="CL193" s="1102"/>
      <c r="CM193" s="1102"/>
      <c r="CN193" s="1102"/>
      <c r="CO193" s="1102">
        <v>4</v>
      </c>
      <c r="CP193" s="1102">
        <v>4</v>
      </c>
      <c r="CQ193" s="1102">
        <v>4</v>
      </c>
      <c r="CR193" s="1102">
        <v>4</v>
      </c>
      <c r="CS193" s="1102">
        <v>4</v>
      </c>
      <c r="CT193" s="1102">
        <v>4</v>
      </c>
      <c r="CU193" s="1170"/>
      <c r="CV193" s="1170"/>
      <c r="CW193" s="1175"/>
      <c r="CX193" s="57"/>
      <c r="CY193" s="57"/>
      <c r="CZ193" s="57"/>
      <c r="DA193" s="57"/>
      <c r="DB193" s="57"/>
      <c r="DC193" s="57"/>
      <c r="DD193" s="57"/>
      <c r="DE193" s="1084"/>
      <c r="DF193" s="1084"/>
      <c r="DG193" s="1084"/>
      <c r="DH193" s="1084"/>
      <c r="DI193" s="1084"/>
      <c r="DJ193" s="1084"/>
      <c r="DK193" s="1111"/>
      <c r="DL193" s="1111"/>
      <c r="DM193" s="1111"/>
      <c r="DN193" s="57"/>
      <c r="DO193" s="57"/>
    </row>
    <row r="194" ht="26.25" customHeight="1" spans="1:119">
      <c r="A194" s="1112">
        <v>43959</v>
      </c>
      <c r="B194" s="140" t="s">
        <v>300</v>
      </c>
      <c r="C194" s="140"/>
      <c r="D194" s="136" t="s">
        <v>301</v>
      </c>
      <c r="E194" s="136" t="s">
        <v>275</v>
      </c>
      <c r="F194" s="1115">
        <v>9208</v>
      </c>
      <c r="G194" s="109" t="s">
        <v>406</v>
      </c>
      <c r="H194" s="57">
        <v>4</v>
      </c>
      <c r="I194" s="57"/>
      <c r="J194" s="57"/>
      <c r="K194" s="57"/>
      <c r="L194" s="146"/>
      <c r="M194" s="1116"/>
      <c r="N194" s="1117"/>
      <c r="O194" s="1117"/>
      <c r="P194" s="1118"/>
      <c r="Q194" s="1117"/>
      <c r="R194" s="1117"/>
      <c r="S194" s="1117"/>
      <c r="T194" s="1117"/>
      <c r="U194" s="1118"/>
      <c r="V194" s="1194"/>
      <c r="W194" s="1202"/>
      <c r="X194" s="1203"/>
      <c r="Y194" s="1120"/>
      <c r="Z194" s="1120"/>
      <c r="AA194" s="1120"/>
      <c r="AB194" s="1120"/>
      <c r="AC194" s="1203"/>
      <c r="AD194" s="1204"/>
      <c r="AE194" s="1204"/>
      <c r="AF194" s="1204"/>
      <c r="AG194" s="1204"/>
      <c r="AH194" s="1196"/>
      <c r="AI194" s="1196"/>
      <c r="AJ194" s="1196"/>
      <c r="AK194" s="1196"/>
      <c r="AL194" s="1196"/>
      <c r="AM194" s="1196"/>
      <c r="AN194" s="1196"/>
      <c r="AO194" s="1196"/>
      <c r="AP194" s="1196"/>
      <c r="AQ194" s="1196"/>
      <c r="AR194" s="1196"/>
      <c r="AS194" s="1196"/>
      <c r="AT194" s="1196"/>
      <c r="AU194" s="1196"/>
      <c r="AV194" s="1196"/>
      <c r="AW194" s="1196"/>
      <c r="AX194" s="1196"/>
      <c r="AY194" s="1196"/>
      <c r="AZ194" s="1196"/>
      <c r="BA194" s="1196"/>
      <c r="BB194" s="1196"/>
      <c r="BC194" s="1196"/>
      <c r="BD194" s="1196"/>
      <c r="BE194" s="1194"/>
      <c r="BF194" s="1194"/>
      <c r="BG194" s="1194"/>
      <c r="BH194" s="1194"/>
      <c r="BI194" s="39"/>
      <c r="BJ194" s="151"/>
      <c r="BK194" s="151"/>
      <c r="BL194" s="151"/>
      <c r="BM194" s="151"/>
      <c r="BN194" s="151"/>
      <c r="BO194" s="151"/>
      <c r="BP194" s="151"/>
      <c r="BQ194" s="151"/>
      <c r="BR194" s="151"/>
      <c r="BS194" s="151"/>
      <c r="BT194" s="151"/>
      <c r="BU194" s="151"/>
      <c r="BV194" s="151"/>
      <c r="BW194" s="151"/>
      <c r="BX194" s="151"/>
      <c r="BY194" s="151"/>
      <c r="BZ194" s="151"/>
      <c r="CA194" s="151"/>
      <c r="CB194" s="151"/>
      <c r="CC194" s="151"/>
      <c r="CD194" s="151"/>
      <c r="CE194" s="151"/>
      <c r="CF194" s="151"/>
      <c r="CG194" s="151"/>
      <c r="CH194" s="151"/>
      <c r="CI194" s="1102"/>
      <c r="CJ194" s="1102"/>
      <c r="CK194" s="1102"/>
      <c r="CL194" s="1102"/>
      <c r="CM194" s="1102"/>
      <c r="CN194" s="1102"/>
      <c r="CO194" s="1102"/>
      <c r="CP194" s="1102"/>
      <c r="CQ194" s="1102"/>
      <c r="CR194" s="1102"/>
      <c r="CS194" s="1102"/>
      <c r="CT194" s="1102"/>
      <c r="CU194" s="1170"/>
      <c r="CV194" s="1170"/>
      <c r="CW194" s="1175"/>
      <c r="CX194" s="57"/>
      <c r="CY194" s="57"/>
      <c r="CZ194" s="57"/>
      <c r="DA194" s="57"/>
      <c r="DB194" s="57"/>
      <c r="DC194" s="57"/>
      <c r="DD194" s="57"/>
      <c r="DE194" s="1084"/>
      <c r="DF194" s="1084"/>
      <c r="DG194" s="1084"/>
      <c r="DH194" s="1084"/>
      <c r="DI194" s="1084"/>
      <c r="DJ194" s="1084"/>
      <c r="DK194" s="1111"/>
      <c r="DL194" s="1111"/>
      <c r="DM194" s="1111"/>
      <c r="DN194" s="57"/>
      <c r="DO194" s="57">
        <v>4</v>
      </c>
    </row>
    <row r="195" ht="26.25" customHeight="1" spans="1:119">
      <c r="A195" s="1112">
        <v>43959</v>
      </c>
      <c r="B195" s="140" t="s">
        <v>352</v>
      </c>
      <c r="C195" s="140">
        <v>4500029748</v>
      </c>
      <c r="D195" s="136" t="s">
        <v>223</v>
      </c>
      <c r="E195" s="136" t="s">
        <v>275</v>
      </c>
      <c r="F195" s="1115">
        <v>9208</v>
      </c>
      <c r="G195" s="109" t="s">
        <v>406</v>
      </c>
      <c r="H195" s="57">
        <v>3</v>
      </c>
      <c r="I195" s="57"/>
      <c r="J195" s="57"/>
      <c r="K195" s="57"/>
      <c r="L195" s="146"/>
      <c r="M195" s="1116"/>
      <c r="N195" s="1117"/>
      <c r="O195" s="1117"/>
      <c r="P195" s="1118"/>
      <c r="Q195" s="1117"/>
      <c r="R195" s="1117"/>
      <c r="S195" s="1117"/>
      <c r="T195" s="1117"/>
      <c r="U195" s="1118"/>
      <c r="V195" s="1194"/>
      <c r="W195" s="1202"/>
      <c r="X195" s="1203"/>
      <c r="Y195" s="1120"/>
      <c r="Z195" s="1120"/>
      <c r="AA195" s="1120"/>
      <c r="AB195" s="1120"/>
      <c r="AC195" s="1203"/>
      <c r="AD195" s="1204"/>
      <c r="AE195" s="1204"/>
      <c r="AF195" s="1204"/>
      <c r="AG195" s="1204"/>
      <c r="AH195" s="1196"/>
      <c r="AI195" s="1196"/>
      <c r="AJ195" s="1196"/>
      <c r="AK195" s="1196"/>
      <c r="AL195" s="1196"/>
      <c r="AM195" s="1196"/>
      <c r="AN195" s="1196"/>
      <c r="AO195" s="1196"/>
      <c r="AP195" s="1196"/>
      <c r="AQ195" s="1196"/>
      <c r="AR195" s="1196"/>
      <c r="AS195" s="1196"/>
      <c r="AT195" s="1196"/>
      <c r="AU195" s="1196"/>
      <c r="AV195" s="1196"/>
      <c r="AW195" s="1196"/>
      <c r="AX195" s="1196"/>
      <c r="AY195" s="1196"/>
      <c r="AZ195" s="1196"/>
      <c r="BA195" s="1196"/>
      <c r="BB195" s="1196"/>
      <c r="BC195" s="1196"/>
      <c r="BD195" s="1196"/>
      <c r="BE195" s="1194"/>
      <c r="BF195" s="1194"/>
      <c r="BG195" s="1194"/>
      <c r="BH195" s="1194"/>
      <c r="BI195" s="39"/>
      <c r="BJ195" s="151"/>
      <c r="BK195" s="151"/>
      <c r="BL195" s="151"/>
      <c r="BM195" s="151"/>
      <c r="BN195" s="151"/>
      <c r="BO195" s="151"/>
      <c r="BP195" s="151"/>
      <c r="BQ195" s="151"/>
      <c r="BR195" s="151"/>
      <c r="BS195" s="151"/>
      <c r="BT195" s="151"/>
      <c r="BU195" s="151"/>
      <c r="BV195" s="151"/>
      <c r="BW195" s="151"/>
      <c r="BX195" s="151"/>
      <c r="BY195" s="151"/>
      <c r="BZ195" s="151"/>
      <c r="CA195" s="151"/>
      <c r="CB195" s="151"/>
      <c r="CC195" s="151"/>
      <c r="CD195" s="151"/>
      <c r="CE195" s="151"/>
      <c r="CF195" s="151"/>
      <c r="CG195" s="151"/>
      <c r="CH195" s="151"/>
      <c r="CI195" s="1102"/>
      <c r="CJ195" s="1102"/>
      <c r="CK195" s="1102"/>
      <c r="CL195" s="1102"/>
      <c r="CM195" s="1102"/>
      <c r="CN195" s="1102"/>
      <c r="CO195" s="1102"/>
      <c r="CP195" s="1102"/>
      <c r="CQ195" s="1102"/>
      <c r="CR195" s="1102"/>
      <c r="CS195" s="1102"/>
      <c r="CT195" s="1102"/>
      <c r="CU195" s="1170"/>
      <c r="CV195" s="1170"/>
      <c r="CW195" s="1175"/>
      <c r="CX195" s="57"/>
      <c r="CY195" s="57"/>
      <c r="CZ195" s="57"/>
      <c r="DA195" s="57"/>
      <c r="DB195" s="57"/>
      <c r="DC195" s="57"/>
      <c r="DD195" s="57"/>
      <c r="DE195" s="1084"/>
      <c r="DF195" s="1084"/>
      <c r="DG195" s="1084"/>
      <c r="DH195" s="1084"/>
      <c r="DI195" s="1084"/>
      <c r="DJ195" s="1084"/>
      <c r="DK195" s="1111"/>
      <c r="DL195" s="1111"/>
      <c r="DM195" s="1111"/>
      <c r="DN195" s="57"/>
      <c r="DO195" s="57">
        <v>3</v>
      </c>
    </row>
    <row r="196" ht="26.25" customHeight="1" spans="1:119">
      <c r="A196" s="1112">
        <v>43959</v>
      </c>
      <c r="B196" s="140" t="s">
        <v>407</v>
      </c>
      <c r="C196" s="140">
        <v>4500028049</v>
      </c>
      <c r="D196" s="136" t="s">
        <v>408</v>
      </c>
      <c r="E196" s="136" t="s">
        <v>275</v>
      </c>
      <c r="F196" s="1115">
        <v>9208</v>
      </c>
      <c r="G196" s="109" t="s">
        <v>406</v>
      </c>
      <c r="H196" s="57">
        <v>2</v>
      </c>
      <c r="I196" s="57"/>
      <c r="J196" s="57"/>
      <c r="K196" s="57"/>
      <c r="L196" s="146"/>
      <c r="M196" s="1116"/>
      <c r="N196" s="1117"/>
      <c r="O196" s="1117"/>
      <c r="P196" s="1118"/>
      <c r="Q196" s="1117"/>
      <c r="R196" s="1117"/>
      <c r="S196" s="1117"/>
      <c r="T196" s="1117"/>
      <c r="U196" s="1118"/>
      <c r="V196" s="1194"/>
      <c r="W196" s="1202"/>
      <c r="X196" s="1203"/>
      <c r="Y196" s="1120"/>
      <c r="Z196" s="1120"/>
      <c r="AA196" s="1120"/>
      <c r="AB196" s="1120"/>
      <c r="AC196" s="1203"/>
      <c r="AD196" s="1204"/>
      <c r="AE196" s="1204"/>
      <c r="AF196" s="1204"/>
      <c r="AG196" s="1204"/>
      <c r="AH196" s="1196"/>
      <c r="AI196" s="1196"/>
      <c r="AJ196" s="1196"/>
      <c r="AK196" s="1196"/>
      <c r="AL196" s="1196"/>
      <c r="AM196" s="1196"/>
      <c r="AN196" s="1196"/>
      <c r="AO196" s="1196"/>
      <c r="AP196" s="1196"/>
      <c r="AQ196" s="1196"/>
      <c r="AR196" s="1196"/>
      <c r="AS196" s="1196"/>
      <c r="AT196" s="1196"/>
      <c r="AU196" s="1196"/>
      <c r="AV196" s="1196"/>
      <c r="AW196" s="1196"/>
      <c r="AX196" s="1196"/>
      <c r="AY196" s="1196"/>
      <c r="AZ196" s="1196"/>
      <c r="BA196" s="1196"/>
      <c r="BB196" s="1196"/>
      <c r="BC196" s="1196"/>
      <c r="BD196" s="1196"/>
      <c r="BE196" s="1194"/>
      <c r="BF196" s="1194"/>
      <c r="BG196" s="1194"/>
      <c r="BH196" s="1194"/>
      <c r="BI196" s="39"/>
      <c r="BJ196" s="151"/>
      <c r="BK196" s="151"/>
      <c r="BL196" s="151"/>
      <c r="BM196" s="151"/>
      <c r="BN196" s="151"/>
      <c r="BO196" s="151"/>
      <c r="BP196" s="151"/>
      <c r="BQ196" s="151"/>
      <c r="BR196" s="151"/>
      <c r="BS196" s="151"/>
      <c r="BT196" s="151"/>
      <c r="BU196" s="151"/>
      <c r="BV196" s="151"/>
      <c r="BW196" s="151"/>
      <c r="BX196" s="151"/>
      <c r="BY196" s="151"/>
      <c r="BZ196" s="151"/>
      <c r="CA196" s="151"/>
      <c r="CB196" s="151"/>
      <c r="CC196" s="151"/>
      <c r="CD196" s="151"/>
      <c r="CE196" s="151"/>
      <c r="CF196" s="151"/>
      <c r="CG196" s="151"/>
      <c r="CH196" s="151"/>
      <c r="CI196" s="1102"/>
      <c r="CJ196" s="1102"/>
      <c r="CK196" s="1102"/>
      <c r="CL196" s="1102"/>
      <c r="CM196" s="1102"/>
      <c r="CN196" s="1102"/>
      <c r="CO196" s="1102"/>
      <c r="CP196" s="1102"/>
      <c r="CQ196" s="1102"/>
      <c r="CR196" s="1102"/>
      <c r="CS196" s="1102"/>
      <c r="CT196" s="1102"/>
      <c r="CU196" s="1170"/>
      <c r="CV196" s="1170"/>
      <c r="CW196" s="1175"/>
      <c r="CX196" s="57"/>
      <c r="CY196" s="57"/>
      <c r="CZ196" s="57"/>
      <c r="DA196" s="57"/>
      <c r="DB196" s="57"/>
      <c r="DC196" s="57"/>
      <c r="DD196" s="57"/>
      <c r="DE196" s="1084"/>
      <c r="DF196" s="1084"/>
      <c r="DG196" s="1084"/>
      <c r="DH196" s="1084"/>
      <c r="DI196" s="1084"/>
      <c r="DJ196" s="1084"/>
      <c r="DK196" s="1111"/>
      <c r="DL196" s="1111"/>
      <c r="DM196" s="1111"/>
      <c r="DN196" s="57"/>
      <c r="DO196" s="57">
        <v>2</v>
      </c>
    </row>
    <row r="197" ht="26.25" customHeight="1" spans="1:119">
      <c r="A197" s="1112">
        <v>43959</v>
      </c>
      <c r="B197" s="140" t="s">
        <v>407</v>
      </c>
      <c r="C197" s="140">
        <v>4500028049</v>
      </c>
      <c r="D197" s="136" t="s">
        <v>408</v>
      </c>
      <c r="E197" s="136" t="s">
        <v>275</v>
      </c>
      <c r="F197" s="1115">
        <v>9201</v>
      </c>
      <c r="G197" s="109" t="s">
        <v>130</v>
      </c>
      <c r="H197" s="57">
        <v>2</v>
      </c>
      <c r="I197" s="57"/>
      <c r="J197" s="57"/>
      <c r="K197" s="57"/>
      <c r="L197" s="146"/>
      <c r="M197" s="1116"/>
      <c r="N197" s="1117"/>
      <c r="O197" s="1117"/>
      <c r="P197" s="1118"/>
      <c r="Q197" s="1117"/>
      <c r="R197" s="1117"/>
      <c r="S197" s="1117"/>
      <c r="T197" s="1117"/>
      <c r="U197" s="1118"/>
      <c r="V197" s="1194"/>
      <c r="W197" s="1202">
        <v>2</v>
      </c>
      <c r="X197" s="1202"/>
      <c r="Y197" s="1202"/>
      <c r="Z197" s="1202"/>
      <c r="AA197" s="1202"/>
      <c r="AB197" s="1202">
        <v>2</v>
      </c>
      <c r="AC197" s="1202"/>
      <c r="AD197" s="1202"/>
      <c r="AE197" s="1202"/>
      <c r="AF197" s="1202"/>
      <c r="AG197" s="1204"/>
      <c r="AH197" s="1196"/>
      <c r="AI197" s="1196"/>
      <c r="AJ197" s="1196"/>
      <c r="AK197" s="1196"/>
      <c r="AL197" s="1196"/>
      <c r="AM197" s="1196"/>
      <c r="AN197" s="1196"/>
      <c r="AO197" s="1196"/>
      <c r="AP197" s="1196"/>
      <c r="AQ197" s="1196"/>
      <c r="AR197" s="1196"/>
      <c r="AS197" s="1196"/>
      <c r="AT197" s="1196"/>
      <c r="AU197" s="1196"/>
      <c r="AV197" s="1196"/>
      <c r="AW197" s="1196"/>
      <c r="AX197" s="1196"/>
      <c r="AY197" s="1196"/>
      <c r="AZ197" s="1196"/>
      <c r="BA197" s="1196"/>
      <c r="BB197" s="1196"/>
      <c r="BC197" s="1196"/>
      <c r="BD197" s="1196"/>
      <c r="BE197" s="1194"/>
      <c r="BF197" s="1194"/>
      <c r="BG197" s="1194"/>
      <c r="BH197" s="1194"/>
      <c r="BI197" s="39"/>
      <c r="BJ197" s="151"/>
      <c r="BK197" s="151"/>
      <c r="BL197" s="151"/>
      <c r="BM197" s="151">
        <v>1</v>
      </c>
      <c r="BN197" s="151"/>
      <c r="BO197" s="151">
        <v>1</v>
      </c>
      <c r="BP197" s="151"/>
      <c r="BQ197" s="151"/>
      <c r="BR197" s="151"/>
      <c r="BS197" s="151"/>
      <c r="BT197" s="151"/>
      <c r="BU197" s="151"/>
      <c r="BV197" s="151"/>
      <c r="BW197" s="151"/>
      <c r="BX197" s="151"/>
      <c r="BY197" s="151"/>
      <c r="BZ197" s="151"/>
      <c r="CA197" s="151"/>
      <c r="CB197" s="151"/>
      <c r="CC197" s="151"/>
      <c r="CD197" s="151"/>
      <c r="CE197" s="151"/>
      <c r="CF197" s="151"/>
      <c r="CG197" s="151"/>
      <c r="CH197" s="151"/>
      <c r="CI197" s="1102"/>
      <c r="CJ197" s="1102"/>
      <c r="CK197" s="1102"/>
      <c r="CL197" s="1102"/>
      <c r="CM197" s="1102"/>
      <c r="CN197" s="1102"/>
      <c r="CO197" s="1102"/>
      <c r="CP197" s="1102"/>
      <c r="CQ197" s="1102"/>
      <c r="CR197" s="1102"/>
      <c r="CS197" s="1102"/>
      <c r="CT197" s="1102"/>
      <c r="CU197" s="1170"/>
      <c r="CV197" s="1170"/>
      <c r="CW197" s="1175"/>
      <c r="CX197" s="57"/>
      <c r="CY197" s="57"/>
      <c r="CZ197" s="57"/>
      <c r="DA197" s="57"/>
      <c r="DB197" s="57"/>
      <c r="DC197" s="57"/>
      <c r="DD197" s="57"/>
      <c r="DE197" s="1084"/>
      <c r="DF197" s="1084"/>
      <c r="DG197" s="1084"/>
      <c r="DH197" s="1084"/>
      <c r="DI197" s="1084"/>
      <c r="DJ197" s="1084"/>
      <c r="DK197" s="1111"/>
      <c r="DL197" s="1111"/>
      <c r="DM197" s="1111"/>
      <c r="DN197" s="57"/>
      <c r="DO197" s="57"/>
    </row>
    <row r="198" ht="26.25" customHeight="1" spans="1:119">
      <c r="A198" s="1112">
        <v>43959</v>
      </c>
      <c r="B198" s="140" t="s">
        <v>300</v>
      </c>
      <c r="C198" s="140"/>
      <c r="D198" s="136" t="s">
        <v>301</v>
      </c>
      <c r="E198" s="136" t="s">
        <v>409</v>
      </c>
      <c r="F198" s="1115">
        <v>9214</v>
      </c>
      <c r="G198" s="109" t="s">
        <v>232</v>
      </c>
      <c r="H198" s="57">
        <v>6</v>
      </c>
      <c r="I198" s="57"/>
      <c r="J198" s="57"/>
      <c r="K198" s="57"/>
      <c r="L198" s="146"/>
      <c r="M198" s="1116"/>
      <c r="N198" s="1117"/>
      <c r="O198" s="1117"/>
      <c r="P198" s="1118"/>
      <c r="Q198" s="1117"/>
      <c r="R198" s="1117"/>
      <c r="S198" s="1117"/>
      <c r="T198" s="1117"/>
      <c r="U198" s="1118"/>
      <c r="V198" s="1194"/>
      <c r="W198" s="1202"/>
      <c r="X198" s="1202"/>
      <c r="Y198" s="1202"/>
      <c r="Z198" s="1202"/>
      <c r="AA198" s="1202"/>
      <c r="AB198" s="1202"/>
      <c r="AC198" s="1202"/>
      <c r="AD198" s="1202"/>
      <c r="AE198" s="1202"/>
      <c r="AF198" s="1202"/>
      <c r="AG198" s="1204"/>
      <c r="AH198" s="1196"/>
      <c r="AI198" s="1196"/>
      <c r="AJ198" s="1196"/>
      <c r="AK198" s="1196"/>
      <c r="AL198" s="1196"/>
      <c r="AM198" s="1196"/>
      <c r="AN198" s="1196"/>
      <c r="AO198" s="1196"/>
      <c r="AP198" s="1196"/>
      <c r="AQ198" s="1196"/>
      <c r="AR198" s="1196"/>
      <c r="AS198" s="1196"/>
      <c r="AT198" s="1196"/>
      <c r="AU198" s="1196"/>
      <c r="AV198" s="1196"/>
      <c r="AW198" s="1196"/>
      <c r="AX198" s="1196"/>
      <c r="AY198" s="1196"/>
      <c r="AZ198" s="1196"/>
      <c r="BA198" s="1196"/>
      <c r="BB198" s="1196"/>
      <c r="BC198" s="1196"/>
      <c r="BD198" s="1196">
        <v>1</v>
      </c>
      <c r="BE198" s="1194"/>
      <c r="BF198" s="1194"/>
      <c r="BG198" s="1194"/>
      <c r="BH198" s="1194"/>
      <c r="BI198" s="39"/>
      <c r="BJ198" s="151"/>
      <c r="BK198" s="151"/>
      <c r="BL198" s="151"/>
      <c r="BM198" s="151"/>
      <c r="BN198" s="151"/>
      <c r="BO198" s="151"/>
      <c r="BP198" s="151"/>
      <c r="BQ198" s="151"/>
      <c r="BR198" s="151"/>
      <c r="BS198" s="151"/>
      <c r="BT198" s="151"/>
      <c r="BU198" s="151"/>
      <c r="BV198" s="151"/>
      <c r="BW198" s="151"/>
      <c r="BX198" s="151"/>
      <c r="BY198" s="151"/>
      <c r="BZ198" s="151"/>
      <c r="CA198" s="151"/>
      <c r="CB198" s="151"/>
      <c r="CC198" s="151"/>
      <c r="CD198" s="151"/>
      <c r="CE198" s="151"/>
      <c r="CF198" s="151"/>
      <c r="CG198" s="151"/>
      <c r="CH198" s="151"/>
      <c r="CI198" s="1102"/>
      <c r="CJ198" s="1102"/>
      <c r="CK198" s="1102"/>
      <c r="CL198" s="1102"/>
      <c r="CM198" s="1102"/>
      <c r="CN198" s="1102"/>
      <c r="CO198" s="1102">
        <v>1</v>
      </c>
      <c r="CP198" s="1102">
        <v>1</v>
      </c>
      <c r="CQ198" s="1102">
        <v>1</v>
      </c>
      <c r="CR198" s="1102">
        <v>1</v>
      </c>
      <c r="CS198" s="1102">
        <v>1</v>
      </c>
      <c r="CT198" s="1102">
        <v>1</v>
      </c>
      <c r="CU198" s="1170"/>
      <c r="CV198" s="1170"/>
      <c r="CW198" s="1175"/>
      <c r="CX198" s="57"/>
      <c r="CY198" s="57"/>
      <c r="CZ198" s="57"/>
      <c r="DA198" s="57"/>
      <c r="DB198" s="57"/>
      <c r="DC198" s="57"/>
      <c r="DD198" s="57"/>
      <c r="DE198" s="1084"/>
      <c r="DF198" s="1084"/>
      <c r="DG198" s="1084"/>
      <c r="DH198" s="1084"/>
      <c r="DI198" s="1084"/>
      <c r="DJ198" s="1084"/>
      <c r="DK198" s="1111"/>
      <c r="DL198" s="1111"/>
      <c r="DM198" s="1111"/>
      <c r="DN198" s="57"/>
      <c r="DO198" s="57"/>
    </row>
    <row r="199" ht="26.25" customHeight="1" spans="1:119">
      <c r="A199" s="1112">
        <v>43959</v>
      </c>
      <c r="B199" s="140" t="s">
        <v>300</v>
      </c>
      <c r="C199" s="140"/>
      <c r="D199" s="136" t="s">
        <v>301</v>
      </c>
      <c r="E199" s="136" t="s">
        <v>409</v>
      </c>
      <c r="F199" s="1115">
        <v>9215</v>
      </c>
      <c r="G199" s="109" t="s">
        <v>376</v>
      </c>
      <c r="H199" s="57">
        <v>1</v>
      </c>
      <c r="I199" s="57"/>
      <c r="J199" s="57"/>
      <c r="K199" s="57"/>
      <c r="L199" s="146"/>
      <c r="M199" s="1116"/>
      <c r="N199" s="1117"/>
      <c r="O199" s="1117"/>
      <c r="P199" s="1118"/>
      <c r="Q199" s="1117"/>
      <c r="R199" s="1117"/>
      <c r="S199" s="1117"/>
      <c r="T199" s="1117"/>
      <c r="U199" s="1118"/>
      <c r="V199" s="1194"/>
      <c r="W199" s="1202"/>
      <c r="X199" s="1202"/>
      <c r="Y199" s="1202"/>
      <c r="Z199" s="1202"/>
      <c r="AA199" s="1202"/>
      <c r="AB199" s="1202"/>
      <c r="AC199" s="1202"/>
      <c r="AD199" s="1202"/>
      <c r="AE199" s="1202"/>
      <c r="AF199" s="1202"/>
      <c r="AG199" s="1204"/>
      <c r="AH199" s="1196"/>
      <c r="AI199" s="1196"/>
      <c r="AJ199" s="1196"/>
      <c r="AK199" s="1196"/>
      <c r="AL199" s="1196"/>
      <c r="AM199" s="1196"/>
      <c r="AN199" s="1196"/>
      <c r="AO199" s="1196"/>
      <c r="AP199" s="1196"/>
      <c r="AQ199" s="1196"/>
      <c r="AR199" s="1196"/>
      <c r="AS199" s="1196"/>
      <c r="AT199" s="1196"/>
      <c r="AU199" s="1196"/>
      <c r="AV199" s="1196"/>
      <c r="AW199" s="1196"/>
      <c r="AX199" s="1196"/>
      <c r="AY199" s="1196"/>
      <c r="AZ199" s="1196"/>
      <c r="BA199" s="1196"/>
      <c r="BB199" s="1196"/>
      <c r="BC199" s="1196"/>
      <c r="BD199" s="1196"/>
      <c r="BE199" s="1194"/>
      <c r="BF199" s="1194"/>
      <c r="BG199" s="1194"/>
      <c r="BH199" s="1194"/>
      <c r="BI199" s="39"/>
      <c r="BJ199" s="151"/>
      <c r="BK199" s="151"/>
      <c r="BL199" s="151"/>
      <c r="BM199" s="151"/>
      <c r="BN199" s="151"/>
      <c r="BO199" s="151"/>
      <c r="BP199" s="151"/>
      <c r="BQ199" s="151"/>
      <c r="BR199" s="151"/>
      <c r="BS199" s="151"/>
      <c r="BT199" s="151"/>
      <c r="BU199" s="151"/>
      <c r="BV199" s="151"/>
      <c r="BW199" s="151"/>
      <c r="BX199" s="151"/>
      <c r="BY199" s="151"/>
      <c r="BZ199" s="151"/>
      <c r="CA199" s="151"/>
      <c r="CB199" s="151"/>
      <c r="CC199" s="151"/>
      <c r="CD199" s="151"/>
      <c r="CE199" s="151"/>
      <c r="CF199" s="151"/>
      <c r="CG199" s="151"/>
      <c r="CH199" s="151"/>
      <c r="CI199" s="1102"/>
      <c r="CJ199" s="1102"/>
      <c r="CK199" s="1102"/>
      <c r="CL199" s="1102"/>
      <c r="CM199" s="1102"/>
      <c r="CN199" s="1102"/>
      <c r="CO199" s="1102"/>
      <c r="CP199" s="1102"/>
      <c r="CQ199" s="1102"/>
      <c r="CR199" s="1102"/>
      <c r="CS199" s="1102"/>
      <c r="CT199" s="1102"/>
      <c r="CU199" s="1170"/>
      <c r="CV199" s="1170"/>
      <c r="CW199" s="1175"/>
      <c r="CX199" s="57"/>
      <c r="CY199" s="57">
        <v>1</v>
      </c>
      <c r="CZ199" s="57"/>
      <c r="DA199" s="57"/>
      <c r="DB199" s="57"/>
      <c r="DC199" s="57"/>
      <c r="DD199" s="57"/>
      <c r="DE199" s="1084"/>
      <c r="DF199" s="1084"/>
      <c r="DG199" s="1084"/>
      <c r="DH199" s="1084"/>
      <c r="DI199" s="1084"/>
      <c r="DJ199" s="1084"/>
      <c r="DK199" s="1111"/>
      <c r="DL199" s="1111"/>
      <c r="DM199" s="1111"/>
      <c r="DN199" s="57"/>
      <c r="DO199" s="57"/>
    </row>
    <row r="200" ht="26.25" customHeight="1" spans="1:119">
      <c r="A200" s="1112">
        <v>43959</v>
      </c>
      <c r="B200" s="140" t="s">
        <v>300</v>
      </c>
      <c r="C200" s="140"/>
      <c r="D200" s="136" t="s">
        <v>301</v>
      </c>
      <c r="E200" s="136" t="s">
        <v>409</v>
      </c>
      <c r="F200" s="1115">
        <v>9208</v>
      </c>
      <c r="G200" s="109" t="s">
        <v>406</v>
      </c>
      <c r="H200" s="57">
        <v>4</v>
      </c>
      <c r="I200" s="57"/>
      <c r="J200" s="57"/>
      <c r="K200" s="57"/>
      <c r="L200" s="146"/>
      <c r="M200" s="1116"/>
      <c r="N200" s="1117"/>
      <c r="O200" s="1117"/>
      <c r="P200" s="1118"/>
      <c r="Q200" s="1117"/>
      <c r="R200" s="1117"/>
      <c r="S200" s="1117"/>
      <c r="T200" s="1117"/>
      <c r="U200" s="1118"/>
      <c r="V200" s="1194"/>
      <c r="W200" s="1202"/>
      <c r="X200" s="1202"/>
      <c r="Y200" s="1202"/>
      <c r="Z200" s="1202"/>
      <c r="AA200" s="1202"/>
      <c r="AB200" s="1202"/>
      <c r="AC200" s="1202"/>
      <c r="AD200" s="1202"/>
      <c r="AE200" s="1202"/>
      <c r="AF200" s="1202"/>
      <c r="AG200" s="1204"/>
      <c r="AH200" s="1196"/>
      <c r="AI200" s="1196"/>
      <c r="AJ200" s="1196"/>
      <c r="AK200" s="1196"/>
      <c r="AL200" s="1196"/>
      <c r="AM200" s="1196"/>
      <c r="AN200" s="1196"/>
      <c r="AO200" s="1196"/>
      <c r="AP200" s="1196"/>
      <c r="AQ200" s="1196"/>
      <c r="AR200" s="1196"/>
      <c r="AS200" s="1196"/>
      <c r="AT200" s="1196"/>
      <c r="AU200" s="1196"/>
      <c r="AV200" s="1196"/>
      <c r="AW200" s="1196"/>
      <c r="AX200" s="1196"/>
      <c r="AY200" s="1196"/>
      <c r="AZ200" s="1196"/>
      <c r="BA200" s="1196"/>
      <c r="BB200" s="1196"/>
      <c r="BC200" s="1196"/>
      <c r="BD200" s="1196"/>
      <c r="BE200" s="1194"/>
      <c r="BF200" s="1194"/>
      <c r="BG200" s="1194"/>
      <c r="BH200" s="1194"/>
      <c r="BI200" s="39"/>
      <c r="BJ200" s="151"/>
      <c r="BK200" s="151"/>
      <c r="BL200" s="151"/>
      <c r="BM200" s="151"/>
      <c r="BN200" s="151"/>
      <c r="BO200" s="151"/>
      <c r="BP200" s="151"/>
      <c r="BQ200" s="151"/>
      <c r="BR200" s="151"/>
      <c r="BS200" s="151"/>
      <c r="BT200" s="151"/>
      <c r="BU200" s="151"/>
      <c r="BV200" s="151"/>
      <c r="BW200" s="151"/>
      <c r="BX200" s="151"/>
      <c r="BY200" s="151"/>
      <c r="BZ200" s="151"/>
      <c r="CA200" s="151"/>
      <c r="CB200" s="151"/>
      <c r="CC200" s="151"/>
      <c r="CD200" s="151"/>
      <c r="CE200" s="151"/>
      <c r="CF200" s="151"/>
      <c r="CG200" s="151"/>
      <c r="CH200" s="151"/>
      <c r="CI200" s="1102"/>
      <c r="CJ200" s="1102"/>
      <c r="CK200" s="1102"/>
      <c r="CL200" s="1102"/>
      <c r="CM200" s="1102"/>
      <c r="CN200" s="1102"/>
      <c r="CO200" s="1102"/>
      <c r="CP200" s="1102"/>
      <c r="CQ200" s="1102"/>
      <c r="CR200" s="1102"/>
      <c r="CS200" s="1102"/>
      <c r="CT200" s="1102"/>
      <c r="CU200" s="1170"/>
      <c r="CV200" s="1170"/>
      <c r="CW200" s="1175"/>
      <c r="CX200" s="57"/>
      <c r="CY200" s="57"/>
      <c r="CZ200" s="57"/>
      <c r="DA200" s="57"/>
      <c r="DB200" s="57"/>
      <c r="DC200" s="57"/>
      <c r="DD200" s="57"/>
      <c r="DE200" s="1084"/>
      <c r="DF200" s="1084"/>
      <c r="DG200" s="1084"/>
      <c r="DH200" s="1084"/>
      <c r="DI200" s="1084"/>
      <c r="DJ200" s="1084"/>
      <c r="DK200" s="1111"/>
      <c r="DL200" s="1111"/>
      <c r="DM200" s="1111"/>
      <c r="DN200" s="57"/>
      <c r="DO200" s="57">
        <v>4</v>
      </c>
    </row>
    <row r="201" ht="26.25" customHeight="1" spans="1:119">
      <c r="A201" s="1112">
        <v>43962</v>
      </c>
      <c r="B201" s="140" t="s">
        <v>410</v>
      </c>
      <c r="C201" s="140"/>
      <c r="D201" s="136"/>
      <c r="E201" s="136" t="s">
        <v>322</v>
      </c>
      <c r="F201" s="1115">
        <v>9214</v>
      </c>
      <c r="G201" s="109" t="s">
        <v>232</v>
      </c>
      <c r="H201" s="57">
        <v>12</v>
      </c>
      <c r="I201" s="57"/>
      <c r="J201" s="57"/>
      <c r="K201" s="57"/>
      <c r="L201" s="146"/>
      <c r="M201" s="1116"/>
      <c r="N201" s="1117"/>
      <c r="O201" s="1117"/>
      <c r="P201" s="1118"/>
      <c r="Q201" s="1117"/>
      <c r="R201" s="1117"/>
      <c r="S201" s="1117"/>
      <c r="T201" s="1117"/>
      <c r="U201" s="1118"/>
      <c r="V201" s="1194"/>
      <c r="W201" s="1202"/>
      <c r="X201" s="1202"/>
      <c r="Y201" s="1202"/>
      <c r="Z201" s="1202"/>
      <c r="AA201" s="1202"/>
      <c r="AB201" s="1202"/>
      <c r="AC201" s="1202"/>
      <c r="AD201" s="1202"/>
      <c r="AE201" s="1202"/>
      <c r="AF201" s="1202"/>
      <c r="AG201" s="1204"/>
      <c r="AH201" s="1196"/>
      <c r="AI201" s="1196"/>
      <c r="AJ201" s="1196"/>
      <c r="AK201" s="1196"/>
      <c r="AL201" s="1196"/>
      <c r="AM201" s="1196"/>
      <c r="AN201" s="1196"/>
      <c r="AO201" s="1196"/>
      <c r="AP201" s="1196"/>
      <c r="AQ201" s="1196"/>
      <c r="AR201" s="1196"/>
      <c r="AS201" s="1196"/>
      <c r="AT201" s="1196"/>
      <c r="AU201" s="1196"/>
      <c r="AV201" s="1196"/>
      <c r="AW201" s="1196"/>
      <c r="AX201" s="1196">
        <v>12</v>
      </c>
      <c r="AY201" s="1196">
        <v>12</v>
      </c>
      <c r="AZ201" s="1196"/>
      <c r="BA201" s="1196"/>
      <c r="BB201" s="1196"/>
      <c r="BC201" s="1196"/>
      <c r="BD201" s="1196"/>
      <c r="BE201" s="1194"/>
      <c r="BF201" s="1194"/>
      <c r="BG201" s="1194"/>
      <c r="BH201" s="1194"/>
      <c r="BI201" s="39"/>
      <c r="BJ201" s="151"/>
      <c r="BK201" s="151"/>
      <c r="BL201" s="151"/>
      <c r="BM201" s="151"/>
      <c r="BN201" s="151"/>
      <c r="BO201" s="151"/>
      <c r="BP201" s="151"/>
      <c r="BQ201" s="151"/>
      <c r="BR201" s="151"/>
      <c r="BS201" s="151"/>
      <c r="BT201" s="151"/>
      <c r="BU201" s="151"/>
      <c r="BV201" s="151"/>
      <c r="BW201" s="151"/>
      <c r="BX201" s="151"/>
      <c r="BY201" s="151"/>
      <c r="BZ201" s="151"/>
      <c r="CA201" s="151"/>
      <c r="CB201" s="151"/>
      <c r="CC201" s="151"/>
      <c r="CD201" s="151"/>
      <c r="CE201" s="151"/>
      <c r="CF201" s="151"/>
      <c r="CG201" s="151"/>
      <c r="CH201" s="151"/>
      <c r="CI201" s="1102"/>
      <c r="CJ201" s="1102"/>
      <c r="CK201" s="1102"/>
      <c r="CL201" s="1102"/>
      <c r="CM201" s="1102"/>
      <c r="CN201" s="1102"/>
      <c r="CO201" s="1102">
        <v>2</v>
      </c>
      <c r="CP201" s="1102">
        <v>2</v>
      </c>
      <c r="CQ201" s="1102">
        <v>2</v>
      </c>
      <c r="CR201" s="1102">
        <v>2</v>
      </c>
      <c r="CS201" s="1102">
        <v>2</v>
      </c>
      <c r="CT201" s="1102">
        <v>2</v>
      </c>
      <c r="CU201" s="1170"/>
      <c r="CV201" s="1170"/>
      <c r="CW201" s="1175"/>
      <c r="CX201" s="57"/>
      <c r="CY201" s="57"/>
      <c r="CZ201" s="57"/>
      <c r="DA201" s="57"/>
      <c r="DB201" s="57"/>
      <c r="DC201" s="57"/>
      <c r="DD201" s="57"/>
      <c r="DE201" s="1084"/>
      <c r="DF201" s="1084"/>
      <c r="DG201" s="1084"/>
      <c r="DH201" s="1084"/>
      <c r="DI201" s="1084"/>
      <c r="DJ201" s="1084"/>
      <c r="DK201" s="1111"/>
      <c r="DL201" s="1111"/>
      <c r="DM201" s="1111"/>
      <c r="DN201" s="57"/>
      <c r="DO201" s="57"/>
    </row>
    <row r="202" ht="26.25" customHeight="1" spans="1:119">
      <c r="A202" s="1112">
        <v>43963</v>
      </c>
      <c r="B202" s="140" t="s">
        <v>327</v>
      </c>
      <c r="C202" s="140"/>
      <c r="D202" s="136" t="s">
        <v>212</v>
      </c>
      <c r="E202" s="136" t="s">
        <v>280</v>
      </c>
      <c r="F202" s="1115" t="s">
        <v>390</v>
      </c>
      <c r="G202" s="109" t="s">
        <v>391</v>
      </c>
      <c r="H202" s="57">
        <v>10</v>
      </c>
      <c r="I202" s="57"/>
      <c r="J202" s="57"/>
      <c r="K202" s="57"/>
      <c r="L202" s="146"/>
      <c r="M202" s="1116"/>
      <c r="N202" s="1117"/>
      <c r="O202" s="1117"/>
      <c r="P202" s="1118"/>
      <c r="Q202" s="1117"/>
      <c r="R202" s="1117"/>
      <c r="S202" s="1117"/>
      <c r="T202" s="1117"/>
      <c r="U202" s="1118"/>
      <c r="V202" s="1194"/>
      <c r="W202" s="1202"/>
      <c r="X202" s="1202"/>
      <c r="Y202" s="1202"/>
      <c r="Z202" s="1202"/>
      <c r="AA202" s="1202"/>
      <c r="AB202" s="1202"/>
      <c r="AC202" s="1202"/>
      <c r="AD202" s="1202"/>
      <c r="AE202" s="1202"/>
      <c r="AF202" s="1202"/>
      <c r="AG202" s="1204"/>
      <c r="AH202" s="1196"/>
      <c r="AI202" s="1196"/>
      <c r="AJ202" s="1196"/>
      <c r="AK202" s="1196"/>
      <c r="AL202" s="1196"/>
      <c r="AM202" s="1196"/>
      <c r="AN202" s="1196"/>
      <c r="AO202" s="1196"/>
      <c r="AP202" s="1196"/>
      <c r="AQ202" s="1196"/>
      <c r="AR202" s="1196"/>
      <c r="AS202" s="1196"/>
      <c r="AT202" s="1196"/>
      <c r="AU202" s="1196"/>
      <c r="AV202" s="1196"/>
      <c r="AW202" s="1196"/>
      <c r="AX202" s="1196"/>
      <c r="AY202" s="1196"/>
      <c r="AZ202" s="1196"/>
      <c r="BA202" s="1196"/>
      <c r="BB202" s="1196"/>
      <c r="BC202" s="1196"/>
      <c r="BD202" s="1196"/>
      <c r="BE202" s="1194"/>
      <c r="BF202" s="1194"/>
      <c r="BG202" s="1194"/>
      <c r="BH202" s="1194"/>
      <c r="BI202" s="39"/>
      <c r="BJ202" s="151"/>
      <c r="BK202" s="151"/>
      <c r="BL202" s="151"/>
      <c r="BM202" s="151"/>
      <c r="BN202" s="151"/>
      <c r="BO202" s="151"/>
      <c r="BP202" s="151"/>
      <c r="BQ202" s="151"/>
      <c r="BR202" s="151"/>
      <c r="BS202" s="151"/>
      <c r="BT202" s="151"/>
      <c r="BU202" s="151"/>
      <c r="BV202" s="151"/>
      <c r="BW202" s="151"/>
      <c r="BX202" s="151"/>
      <c r="BY202" s="151"/>
      <c r="BZ202" s="151"/>
      <c r="CA202" s="151"/>
      <c r="CB202" s="151"/>
      <c r="CC202" s="151"/>
      <c r="CD202" s="151"/>
      <c r="CE202" s="151"/>
      <c r="CF202" s="151"/>
      <c r="CG202" s="151"/>
      <c r="CH202" s="151"/>
      <c r="CI202" s="1102"/>
      <c r="CJ202" s="1102"/>
      <c r="CK202" s="1102"/>
      <c r="CL202" s="1102"/>
      <c r="CM202" s="1102"/>
      <c r="CN202" s="1102"/>
      <c r="CO202" s="1102"/>
      <c r="CP202" s="1102"/>
      <c r="CQ202" s="1102"/>
      <c r="CR202" s="1102"/>
      <c r="CS202" s="1102"/>
      <c r="CT202" s="1102"/>
      <c r="CU202" s="1170"/>
      <c r="CV202" s="1170"/>
      <c r="CW202" s="1175"/>
      <c r="CX202" s="57"/>
      <c r="CY202" s="57"/>
      <c r="CZ202" s="57"/>
      <c r="DA202" s="57"/>
      <c r="DB202" s="57"/>
      <c r="DC202" s="57"/>
      <c r="DD202" s="57"/>
      <c r="DE202" s="1084"/>
      <c r="DF202" s="1084">
        <v>2</v>
      </c>
      <c r="DG202" s="1084">
        <v>2</v>
      </c>
      <c r="DH202" s="1084">
        <v>2</v>
      </c>
      <c r="DI202" s="1084">
        <v>2</v>
      </c>
      <c r="DJ202" s="1084">
        <v>2</v>
      </c>
      <c r="DK202" s="1111"/>
      <c r="DL202" s="1111"/>
      <c r="DM202" s="1111"/>
      <c r="DN202" s="57"/>
      <c r="DO202" s="57"/>
    </row>
    <row r="203" ht="26.25" customHeight="1" spans="1:119">
      <c r="A203" s="1112">
        <v>43965</v>
      </c>
      <c r="B203" s="140" t="s">
        <v>300</v>
      </c>
      <c r="C203" s="140">
        <v>4500030116</v>
      </c>
      <c r="D203" s="136" t="s">
        <v>301</v>
      </c>
      <c r="E203" s="136" t="s">
        <v>280</v>
      </c>
      <c r="F203" s="1115">
        <v>9215</v>
      </c>
      <c r="G203" s="109" t="s">
        <v>376</v>
      </c>
      <c r="H203" s="57">
        <v>28</v>
      </c>
      <c r="I203" s="57"/>
      <c r="J203" s="57"/>
      <c r="K203" s="57"/>
      <c r="L203" s="146"/>
      <c r="M203" s="1116"/>
      <c r="N203" s="1117"/>
      <c r="O203" s="1117"/>
      <c r="P203" s="1118"/>
      <c r="Q203" s="1117"/>
      <c r="R203" s="1117"/>
      <c r="S203" s="1117"/>
      <c r="T203" s="1117"/>
      <c r="U203" s="1118"/>
      <c r="V203" s="1194"/>
      <c r="W203" s="1202"/>
      <c r="X203" s="1202"/>
      <c r="Y203" s="1202"/>
      <c r="Z203" s="1202"/>
      <c r="AA203" s="1202"/>
      <c r="AB203" s="1202"/>
      <c r="AC203" s="1202"/>
      <c r="AD203" s="1202"/>
      <c r="AE203" s="1202"/>
      <c r="AF203" s="1202"/>
      <c r="AG203" s="1204"/>
      <c r="AH203" s="1196"/>
      <c r="AI203" s="1196"/>
      <c r="AJ203" s="1196"/>
      <c r="AK203" s="1196"/>
      <c r="AL203" s="1196"/>
      <c r="AM203" s="1196"/>
      <c r="AN203" s="1196"/>
      <c r="AO203" s="1196"/>
      <c r="AP203" s="1196"/>
      <c r="AQ203" s="1196"/>
      <c r="AR203" s="1196"/>
      <c r="AS203" s="1196"/>
      <c r="AT203" s="1196"/>
      <c r="AU203" s="1196"/>
      <c r="AV203" s="1196"/>
      <c r="AW203" s="1196"/>
      <c r="AX203" s="1196"/>
      <c r="AY203" s="1196"/>
      <c r="AZ203" s="1196"/>
      <c r="BA203" s="1196"/>
      <c r="BB203" s="1196"/>
      <c r="BC203" s="1196"/>
      <c r="BD203" s="1196"/>
      <c r="BE203" s="1194"/>
      <c r="BF203" s="1194"/>
      <c r="BG203" s="1194"/>
      <c r="BH203" s="1194"/>
      <c r="BI203" s="39"/>
      <c r="BJ203" s="151"/>
      <c r="BK203" s="151"/>
      <c r="BL203" s="151"/>
      <c r="BM203" s="151"/>
      <c r="BN203" s="151"/>
      <c r="BO203" s="151"/>
      <c r="BP203" s="151"/>
      <c r="BQ203" s="151"/>
      <c r="BR203" s="151"/>
      <c r="BS203" s="151"/>
      <c r="BT203" s="151"/>
      <c r="BU203" s="151"/>
      <c r="BV203" s="151"/>
      <c r="BW203" s="151"/>
      <c r="BX203" s="151"/>
      <c r="BY203" s="151"/>
      <c r="BZ203" s="151"/>
      <c r="CA203" s="151"/>
      <c r="CB203" s="151"/>
      <c r="CC203" s="151"/>
      <c r="CD203" s="151"/>
      <c r="CE203" s="151"/>
      <c r="CF203" s="151"/>
      <c r="CG203" s="151"/>
      <c r="CH203" s="151"/>
      <c r="CI203" s="1102"/>
      <c r="CJ203" s="1102"/>
      <c r="CK203" s="1102"/>
      <c r="CL203" s="1102"/>
      <c r="CM203" s="1102"/>
      <c r="CN203" s="1102"/>
      <c r="CO203" s="1102"/>
      <c r="CP203" s="1102"/>
      <c r="CQ203" s="1102"/>
      <c r="CR203" s="1102"/>
      <c r="CS203" s="1102"/>
      <c r="CT203" s="1102"/>
      <c r="CU203" s="1170"/>
      <c r="CV203" s="1170"/>
      <c r="CW203" s="1175"/>
      <c r="CX203" s="57">
        <v>4</v>
      </c>
      <c r="CY203" s="57">
        <v>4</v>
      </c>
      <c r="CZ203" s="57">
        <v>4</v>
      </c>
      <c r="DA203" s="57">
        <v>4</v>
      </c>
      <c r="DB203" s="57">
        <v>4</v>
      </c>
      <c r="DC203" s="57">
        <v>4</v>
      </c>
      <c r="DD203" s="57">
        <v>4</v>
      </c>
      <c r="DE203" s="1084"/>
      <c r="DF203" s="1084"/>
      <c r="DG203" s="1084"/>
      <c r="DH203" s="1084"/>
      <c r="DI203" s="1084"/>
      <c r="DJ203" s="1084"/>
      <c r="DK203" s="1111"/>
      <c r="DL203" s="1111"/>
      <c r="DM203" s="1111"/>
      <c r="DN203" s="57"/>
      <c r="DO203" s="57"/>
    </row>
    <row r="204" ht="26.25" customHeight="1" spans="1:119">
      <c r="A204" s="1112">
        <v>43966</v>
      </c>
      <c r="B204" s="140" t="s">
        <v>273</v>
      </c>
      <c r="C204" s="140">
        <v>4500029977</v>
      </c>
      <c r="D204" s="136" t="s">
        <v>212</v>
      </c>
      <c r="E204" s="136" t="s">
        <v>280</v>
      </c>
      <c r="F204" s="1115">
        <v>9215</v>
      </c>
      <c r="G204" s="109" t="s">
        <v>376</v>
      </c>
      <c r="H204" s="57">
        <v>6</v>
      </c>
      <c r="I204" s="57"/>
      <c r="J204" s="57"/>
      <c r="K204" s="57"/>
      <c r="L204" s="146"/>
      <c r="M204" s="1116"/>
      <c r="N204" s="1117"/>
      <c r="O204" s="1117"/>
      <c r="P204" s="1118"/>
      <c r="Q204" s="1117"/>
      <c r="R204" s="1117"/>
      <c r="S204" s="1117"/>
      <c r="T204" s="1117"/>
      <c r="U204" s="1118"/>
      <c r="V204" s="1194"/>
      <c r="W204" s="1202"/>
      <c r="X204" s="1202"/>
      <c r="Y204" s="1202"/>
      <c r="Z204" s="1202"/>
      <c r="AA204" s="1202"/>
      <c r="AB204" s="1202"/>
      <c r="AC204" s="1202"/>
      <c r="AD204" s="1202"/>
      <c r="AE204" s="1202"/>
      <c r="AF204" s="1202"/>
      <c r="AG204" s="1204"/>
      <c r="AH204" s="1196"/>
      <c r="AI204" s="1196"/>
      <c r="AJ204" s="1196"/>
      <c r="AK204" s="1196"/>
      <c r="AL204" s="1196"/>
      <c r="AM204" s="1196"/>
      <c r="AN204" s="1196"/>
      <c r="AO204" s="1196"/>
      <c r="AP204" s="1196"/>
      <c r="AQ204" s="1196"/>
      <c r="AR204" s="1196"/>
      <c r="AS204" s="1196"/>
      <c r="AT204" s="1196"/>
      <c r="AU204" s="1196"/>
      <c r="AV204" s="1196"/>
      <c r="AW204" s="1196"/>
      <c r="AX204" s="1196"/>
      <c r="AY204" s="1196"/>
      <c r="AZ204" s="1196"/>
      <c r="BA204" s="1196"/>
      <c r="BB204" s="1196"/>
      <c r="BC204" s="1196"/>
      <c r="BD204" s="1196"/>
      <c r="BE204" s="1194"/>
      <c r="BF204" s="1194"/>
      <c r="BG204" s="1194"/>
      <c r="BH204" s="1194"/>
      <c r="BI204" s="39"/>
      <c r="BJ204" s="151"/>
      <c r="BK204" s="151"/>
      <c r="BL204" s="151"/>
      <c r="BM204" s="151"/>
      <c r="BN204" s="151"/>
      <c r="BO204" s="151"/>
      <c r="BP204" s="151"/>
      <c r="BQ204" s="151"/>
      <c r="BR204" s="151"/>
      <c r="BS204" s="151"/>
      <c r="BT204" s="151"/>
      <c r="BU204" s="151"/>
      <c r="BV204" s="151"/>
      <c r="BW204" s="151"/>
      <c r="BX204" s="151"/>
      <c r="BY204" s="151"/>
      <c r="BZ204" s="151"/>
      <c r="CA204" s="151"/>
      <c r="CB204" s="151"/>
      <c r="CC204" s="151"/>
      <c r="CD204" s="151"/>
      <c r="CE204" s="151"/>
      <c r="CF204" s="151"/>
      <c r="CG204" s="151"/>
      <c r="CH204" s="151"/>
      <c r="CI204" s="1102"/>
      <c r="CJ204" s="1102"/>
      <c r="CK204" s="1102"/>
      <c r="CL204" s="1102"/>
      <c r="CM204" s="1102"/>
      <c r="CN204" s="1102"/>
      <c r="CO204" s="1102"/>
      <c r="CP204" s="1102"/>
      <c r="CQ204" s="1102"/>
      <c r="CR204" s="1102"/>
      <c r="CS204" s="1102"/>
      <c r="CT204" s="1102"/>
      <c r="CU204" s="1170"/>
      <c r="CV204" s="1170"/>
      <c r="CW204" s="1175"/>
      <c r="CX204" s="57"/>
      <c r="CY204" s="57">
        <v>1</v>
      </c>
      <c r="CZ204" s="57">
        <v>1</v>
      </c>
      <c r="DA204" s="57">
        <v>1</v>
      </c>
      <c r="DB204" s="57">
        <v>1</v>
      </c>
      <c r="DC204" s="57">
        <v>1</v>
      </c>
      <c r="DD204" s="57">
        <v>1</v>
      </c>
      <c r="DE204" s="1084"/>
      <c r="DF204" s="1084"/>
      <c r="DG204" s="1084"/>
      <c r="DH204" s="1084"/>
      <c r="DI204" s="1084"/>
      <c r="DJ204" s="1084"/>
      <c r="DK204" s="1111"/>
      <c r="DL204" s="1111"/>
      <c r="DM204" s="1111"/>
      <c r="DN204" s="57"/>
      <c r="DO204" s="57"/>
    </row>
    <row r="205" ht="26.25" customHeight="1" spans="1:119">
      <c r="A205" s="1112">
        <v>43966</v>
      </c>
      <c r="B205" s="140" t="s">
        <v>377</v>
      </c>
      <c r="C205" s="140">
        <v>4500029306</v>
      </c>
      <c r="D205" s="136" t="s">
        <v>403</v>
      </c>
      <c r="E205" s="136" t="s">
        <v>379</v>
      </c>
      <c r="F205" s="1115">
        <v>9212</v>
      </c>
      <c r="G205" s="109" t="s">
        <v>391</v>
      </c>
      <c r="H205" s="57">
        <v>3</v>
      </c>
      <c r="I205" s="57"/>
      <c r="J205" s="57"/>
      <c r="K205" s="57"/>
      <c r="L205" s="146"/>
      <c r="M205" s="1116"/>
      <c r="N205" s="1117"/>
      <c r="O205" s="1117"/>
      <c r="P205" s="1118"/>
      <c r="Q205" s="1117"/>
      <c r="R205" s="1117"/>
      <c r="S205" s="1117"/>
      <c r="T205" s="1117"/>
      <c r="U205" s="1118"/>
      <c r="V205" s="1194"/>
      <c r="W205" s="1202"/>
      <c r="X205" s="1202"/>
      <c r="Y205" s="1202"/>
      <c r="Z205" s="1202"/>
      <c r="AA205" s="1202"/>
      <c r="AB205" s="1202"/>
      <c r="AC205" s="1202"/>
      <c r="AD205" s="1202"/>
      <c r="AE205" s="1202"/>
      <c r="AF205" s="1202"/>
      <c r="AG205" s="1204"/>
      <c r="AH205" s="1196"/>
      <c r="AI205" s="1196"/>
      <c r="AJ205" s="1196"/>
      <c r="AK205" s="1196"/>
      <c r="AL205" s="1196"/>
      <c r="AM205" s="1196"/>
      <c r="AN205" s="1196"/>
      <c r="AO205" s="1196"/>
      <c r="AP205" s="1196"/>
      <c r="AQ205" s="1196"/>
      <c r="AR205" s="1196"/>
      <c r="AS205" s="1196"/>
      <c r="AT205" s="1196"/>
      <c r="AU205" s="1196"/>
      <c r="AV205" s="1196"/>
      <c r="AW205" s="1196"/>
      <c r="AX205" s="1196"/>
      <c r="AY205" s="1196"/>
      <c r="AZ205" s="1196"/>
      <c r="BA205" s="1196"/>
      <c r="BB205" s="1196"/>
      <c r="BC205" s="1196"/>
      <c r="BD205" s="1196"/>
      <c r="BE205" s="1194"/>
      <c r="BF205" s="1194"/>
      <c r="BG205" s="1194"/>
      <c r="BH205" s="1194"/>
      <c r="BI205" s="39"/>
      <c r="BJ205" s="151"/>
      <c r="BK205" s="151"/>
      <c r="BL205" s="151"/>
      <c r="BM205" s="151"/>
      <c r="BN205" s="151"/>
      <c r="BO205" s="151"/>
      <c r="BP205" s="151"/>
      <c r="BQ205" s="151"/>
      <c r="BR205" s="151"/>
      <c r="BS205" s="151"/>
      <c r="BT205" s="151"/>
      <c r="BU205" s="151"/>
      <c r="BV205" s="151"/>
      <c r="BW205" s="151"/>
      <c r="BX205" s="151"/>
      <c r="BY205" s="151"/>
      <c r="BZ205" s="151"/>
      <c r="CA205" s="151"/>
      <c r="CB205" s="151"/>
      <c r="CC205" s="151"/>
      <c r="CD205" s="151"/>
      <c r="CE205" s="151"/>
      <c r="CF205" s="151"/>
      <c r="CG205" s="151"/>
      <c r="CH205" s="151"/>
      <c r="CI205" s="1102"/>
      <c r="CJ205" s="1102"/>
      <c r="CK205" s="1102"/>
      <c r="CL205" s="1102"/>
      <c r="CM205" s="1102"/>
      <c r="CN205" s="1102"/>
      <c r="CO205" s="1102"/>
      <c r="CP205" s="1102"/>
      <c r="CQ205" s="1102"/>
      <c r="CR205" s="1102"/>
      <c r="CS205" s="1102"/>
      <c r="CT205" s="1102"/>
      <c r="CU205" s="1170"/>
      <c r="CV205" s="1170"/>
      <c r="CW205" s="1175"/>
      <c r="CX205" s="57"/>
      <c r="CY205" s="57"/>
      <c r="CZ205" s="57"/>
      <c r="DA205" s="57"/>
      <c r="DB205" s="57"/>
      <c r="DC205" s="57"/>
      <c r="DD205" s="57"/>
      <c r="DE205" s="1084">
        <v>1</v>
      </c>
      <c r="DF205" s="1084"/>
      <c r="DG205" s="1084"/>
      <c r="DH205" s="1084">
        <v>1</v>
      </c>
      <c r="DI205" s="1084">
        <v>1</v>
      </c>
      <c r="DJ205" s="1084"/>
      <c r="DK205" s="1111"/>
      <c r="DL205" s="1111"/>
      <c r="DM205" s="1111"/>
      <c r="DN205" s="57"/>
      <c r="DO205" s="57"/>
    </row>
    <row r="206" ht="26.25" customHeight="1" spans="1:119">
      <c r="A206" s="1112">
        <v>43967</v>
      </c>
      <c r="B206" s="140" t="s">
        <v>300</v>
      </c>
      <c r="C206" s="140">
        <v>4500029397</v>
      </c>
      <c r="D206" s="136" t="s">
        <v>301</v>
      </c>
      <c r="E206" s="136" t="s">
        <v>280</v>
      </c>
      <c r="F206" s="1115">
        <v>9208</v>
      </c>
      <c r="G206" s="109" t="s">
        <v>406</v>
      </c>
      <c r="H206" s="57">
        <v>4</v>
      </c>
      <c r="I206" s="57"/>
      <c r="J206" s="57"/>
      <c r="K206" s="57"/>
      <c r="L206" s="146"/>
      <c r="M206" s="1116"/>
      <c r="N206" s="1117"/>
      <c r="O206" s="1117"/>
      <c r="P206" s="1118"/>
      <c r="Q206" s="1117"/>
      <c r="R206" s="1117"/>
      <c r="S206" s="1117"/>
      <c r="T206" s="1117"/>
      <c r="U206" s="1118"/>
      <c r="V206" s="1194"/>
      <c r="W206" s="1202"/>
      <c r="X206" s="1202"/>
      <c r="Y206" s="1202"/>
      <c r="Z206" s="1202"/>
      <c r="AA206" s="1202"/>
      <c r="AB206" s="1202"/>
      <c r="AC206" s="1202"/>
      <c r="AD206" s="1202"/>
      <c r="AE206" s="1202"/>
      <c r="AF206" s="1202"/>
      <c r="AG206" s="1204"/>
      <c r="AH206" s="1196"/>
      <c r="AI206" s="1196"/>
      <c r="AJ206" s="1196"/>
      <c r="AK206" s="1196"/>
      <c r="AL206" s="1196"/>
      <c r="AM206" s="1196"/>
      <c r="AN206" s="1196"/>
      <c r="AO206" s="1196"/>
      <c r="AP206" s="1196"/>
      <c r="AQ206" s="1196"/>
      <c r="AR206" s="1196"/>
      <c r="AS206" s="1196"/>
      <c r="AT206" s="1196"/>
      <c r="AU206" s="1196"/>
      <c r="AV206" s="1196"/>
      <c r="AW206" s="1196"/>
      <c r="AX206" s="1196"/>
      <c r="AY206" s="1196"/>
      <c r="AZ206" s="1196"/>
      <c r="BA206" s="1196"/>
      <c r="BB206" s="1196"/>
      <c r="BC206" s="1196"/>
      <c r="BD206" s="1196"/>
      <c r="BE206" s="1194"/>
      <c r="BF206" s="1194"/>
      <c r="BG206" s="1194"/>
      <c r="BH206" s="1194"/>
      <c r="BI206" s="39"/>
      <c r="BJ206" s="151"/>
      <c r="BK206" s="151"/>
      <c r="BL206" s="151"/>
      <c r="BM206" s="151"/>
      <c r="BN206" s="151"/>
      <c r="BO206" s="151"/>
      <c r="BP206" s="151"/>
      <c r="BQ206" s="151"/>
      <c r="BR206" s="151"/>
      <c r="BS206" s="151"/>
      <c r="BT206" s="151"/>
      <c r="BU206" s="151"/>
      <c r="BV206" s="151"/>
      <c r="BW206" s="151"/>
      <c r="BX206" s="151"/>
      <c r="BY206" s="151"/>
      <c r="BZ206" s="151"/>
      <c r="CA206" s="151"/>
      <c r="CB206" s="151"/>
      <c r="CC206" s="151"/>
      <c r="CD206" s="151"/>
      <c r="CE206" s="151"/>
      <c r="CF206" s="151"/>
      <c r="CG206" s="151"/>
      <c r="CH206" s="151"/>
      <c r="CI206" s="1102"/>
      <c r="CJ206" s="1102"/>
      <c r="CK206" s="1102"/>
      <c r="CL206" s="1102"/>
      <c r="CM206" s="1102"/>
      <c r="CN206" s="1102"/>
      <c r="CO206" s="1102"/>
      <c r="CP206" s="1102"/>
      <c r="CQ206" s="1102"/>
      <c r="CR206" s="1102"/>
      <c r="CS206" s="1102"/>
      <c r="CT206" s="1102"/>
      <c r="CU206" s="1170"/>
      <c r="CV206" s="1170"/>
      <c r="CW206" s="1175"/>
      <c r="CX206" s="57"/>
      <c r="CY206" s="57"/>
      <c r="CZ206" s="57"/>
      <c r="DA206" s="57"/>
      <c r="DB206" s="57"/>
      <c r="DC206" s="57"/>
      <c r="DD206" s="57"/>
      <c r="DE206" s="1084"/>
      <c r="DF206" s="1084"/>
      <c r="DG206" s="1084"/>
      <c r="DH206" s="1084"/>
      <c r="DI206" s="1084"/>
      <c r="DJ206" s="1084"/>
      <c r="DK206" s="1111"/>
      <c r="DL206" s="1111"/>
      <c r="DM206" s="1111"/>
      <c r="DN206" s="57"/>
      <c r="DO206" s="57">
        <v>4</v>
      </c>
    </row>
    <row r="207" ht="26.25" customHeight="1" spans="1:119">
      <c r="A207" s="1112">
        <v>43967</v>
      </c>
      <c r="B207" s="140" t="s">
        <v>330</v>
      </c>
      <c r="C207" s="140"/>
      <c r="D207" s="136" t="s">
        <v>411</v>
      </c>
      <c r="E207" s="136" t="s">
        <v>275</v>
      </c>
      <c r="F207" s="1115">
        <v>9214</v>
      </c>
      <c r="G207" s="109" t="s">
        <v>232</v>
      </c>
      <c r="H207" s="57">
        <v>12</v>
      </c>
      <c r="I207" s="57"/>
      <c r="J207" s="57"/>
      <c r="K207" s="57"/>
      <c r="L207" s="146"/>
      <c r="M207" s="1116"/>
      <c r="N207" s="1117"/>
      <c r="O207" s="1117"/>
      <c r="P207" s="1118"/>
      <c r="Q207" s="1117"/>
      <c r="R207" s="1117"/>
      <c r="S207" s="1117"/>
      <c r="T207" s="1117"/>
      <c r="U207" s="1118"/>
      <c r="V207" s="1194"/>
      <c r="W207" s="1202"/>
      <c r="X207" s="1202"/>
      <c r="Y207" s="1202"/>
      <c r="Z207" s="1202"/>
      <c r="AA207" s="1202"/>
      <c r="AB207" s="1202"/>
      <c r="AC207" s="1202"/>
      <c r="AD207" s="1202"/>
      <c r="AE207" s="1202"/>
      <c r="AF207" s="1202"/>
      <c r="AG207" s="1204"/>
      <c r="AH207" s="1196"/>
      <c r="AI207" s="1196"/>
      <c r="AJ207" s="1196"/>
      <c r="AK207" s="1196"/>
      <c r="AL207" s="1196"/>
      <c r="AM207" s="1196"/>
      <c r="AN207" s="1196"/>
      <c r="AO207" s="1196"/>
      <c r="AP207" s="1196"/>
      <c r="AQ207" s="1196"/>
      <c r="AR207" s="1196"/>
      <c r="AS207" s="1196"/>
      <c r="AT207" s="1196"/>
      <c r="AU207" s="1196"/>
      <c r="AV207" s="1196"/>
      <c r="AW207" s="1196"/>
      <c r="AX207" s="1196"/>
      <c r="AY207" s="1196"/>
      <c r="AZ207" s="1196"/>
      <c r="BA207" s="1196"/>
      <c r="BB207" s="1196"/>
      <c r="BC207" s="1196"/>
      <c r="BD207" s="1196"/>
      <c r="BE207" s="1194"/>
      <c r="BF207" s="1194"/>
      <c r="BG207" s="1194"/>
      <c r="BH207" s="1194"/>
      <c r="BI207" s="39"/>
      <c r="BJ207" s="151"/>
      <c r="BK207" s="151"/>
      <c r="BL207" s="151"/>
      <c r="BM207" s="151"/>
      <c r="BN207" s="151"/>
      <c r="BO207" s="151"/>
      <c r="BP207" s="151"/>
      <c r="BQ207" s="151"/>
      <c r="BR207" s="151"/>
      <c r="BS207" s="151"/>
      <c r="BT207" s="151"/>
      <c r="BU207" s="151"/>
      <c r="BV207" s="151"/>
      <c r="BW207" s="151"/>
      <c r="BX207" s="151"/>
      <c r="BY207" s="151"/>
      <c r="BZ207" s="151"/>
      <c r="CA207" s="151"/>
      <c r="CB207" s="151"/>
      <c r="CC207" s="151"/>
      <c r="CD207" s="151"/>
      <c r="CE207" s="151"/>
      <c r="CF207" s="151"/>
      <c r="CG207" s="151"/>
      <c r="CH207" s="151"/>
      <c r="CI207" s="1102"/>
      <c r="CJ207" s="1102"/>
      <c r="CK207" s="1102"/>
      <c r="CL207" s="1102"/>
      <c r="CM207" s="1102"/>
      <c r="CN207" s="1102"/>
      <c r="CO207" s="1102">
        <v>2</v>
      </c>
      <c r="CP207" s="1102">
        <v>2</v>
      </c>
      <c r="CQ207" s="1102">
        <v>2</v>
      </c>
      <c r="CR207" s="1102">
        <v>2</v>
      </c>
      <c r="CS207" s="1102">
        <v>2</v>
      </c>
      <c r="CT207" s="1102">
        <v>2</v>
      </c>
      <c r="CU207" s="1170"/>
      <c r="CV207" s="1170"/>
      <c r="CW207" s="1175"/>
      <c r="CX207" s="57"/>
      <c r="CY207" s="57"/>
      <c r="CZ207" s="57"/>
      <c r="DA207" s="57"/>
      <c r="DB207" s="57"/>
      <c r="DC207" s="57"/>
      <c r="DD207" s="57"/>
      <c r="DE207" s="1084"/>
      <c r="DF207" s="1084"/>
      <c r="DG207" s="1084"/>
      <c r="DH207" s="1084"/>
      <c r="DI207" s="1084"/>
      <c r="DJ207" s="1084"/>
      <c r="DK207" s="1111"/>
      <c r="DL207" s="1111"/>
      <c r="DM207" s="1111"/>
      <c r="DN207" s="57"/>
      <c r="DO207" s="57"/>
    </row>
    <row r="208" ht="26.25" customHeight="1" spans="1:119">
      <c r="A208" s="1112">
        <v>43967</v>
      </c>
      <c r="B208" s="140" t="s">
        <v>330</v>
      </c>
      <c r="C208" s="140"/>
      <c r="D208" s="136" t="s">
        <v>411</v>
      </c>
      <c r="E208" s="136" t="s">
        <v>275</v>
      </c>
      <c r="F208" s="1115">
        <v>9215</v>
      </c>
      <c r="G208" s="109" t="s">
        <v>376</v>
      </c>
      <c r="H208" s="57">
        <v>14</v>
      </c>
      <c r="I208" s="57"/>
      <c r="J208" s="57"/>
      <c r="K208" s="57"/>
      <c r="L208" s="146"/>
      <c r="M208" s="1116"/>
      <c r="N208" s="1117"/>
      <c r="O208" s="1117"/>
      <c r="P208" s="1118"/>
      <c r="Q208" s="1117"/>
      <c r="R208" s="1117"/>
      <c r="S208" s="1117"/>
      <c r="T208" s="1117"/>
      <c r="U208" s="1118"/>
      <c r="V208" s="1194"/>
      <c r="W208" s="1202"/>
      <c r="X208" s="1202"/>
      <c r="Y208" s="1202"/>
      <c r="Z208" s="1202"/>
      <c r="AA208" s="1202"/>
      <c r="AB208" s="1202"/>
      <c r="AC208" s="1202"/>
      <c r="AD208" s="1202"/>
      <c r="AE208" s="1202"/>
      <c r="AF208" s="1202"/>
      <c r="AG208" s="1204"/>
      <c r="AH208" s="1196"/>
      <c r="AI208" s="1196"/>
      <c r="AJ208" s="1196"/>
      <c r="AK208" s="1196"/>
      <c r="AL208" s="1196"/>
      <c r="AM208" s="1196"/>
      <c r="AN208" s="1196"/>
      <c r="AO208" s="1196"/>
      <c r="AP208" s="1196"/>
      <c r="AQ208" s="1196"/>
      <c r="AR208" s="1196"/>
      <c r="AS208" s="1196"/>
      <c r="AT208" s="1196"/>
      <c r="AU208" s="1196"/>
      <c r="AV208" s="1196"/>
      <c r="AW208" s="1196"/>
      <c r="AX208" s="1196"/>
      <c r="AY208" s="1196"/>
      <c r="AZ208" s="1196"/>
      <c r="BA208" s="1196"/>
      <c r="BB208" s="1196"/>
      <c r="BC208" s="1196"/>
      <c r="BD208" s="1196"/>
      <c r="BE208" s="1194"/>
      <c r="BF208" s="1194"/>
      <c r="BG208" s="1194"/>
      <c r="BH208" s="1194"/>
      <c r="BI208" s="39"/>
      <c r="BJ208" s="151"/>
      <c r="BK208" s="151"/>
      <c r="BL208" s="151"/>
      <c r="BM208" s="151"/>
      <c r="BN208" s="151"/>
      <c r="BO208" s="151"/>
      <c r="BP208" s="151"/>
      <c r="BQ208" s="151"/>
      <c r="BR208" s="151"/>
      <c r="BS208" s="151"/>
      <c r="BT208" s="151"/>
      <c r="BU208" s="151"/>
      <c r="BV208" s="151"/>
      <c r="BW208" s="151"/>
      <c r="BX208" s="151"/>
      <c r="BY208" s="151"/>
      <c r="BZ208" s="151"/>
      <c r="CA208" s="151"/>
      <c r="CB208" s="151"/>
      <c r="CC208" s="151"/>
      <c r="CD208" s="151"/>
      <c r="CE208" s="151"/>
      <c r="CF208" s="151"/>
      <c r="CG208" s="151"/>
      <c r="CH208" s="151"/>
      <c r="CI208" s="1102"/>
      <c r="CJ208" s="1102"/>
      <c r="CK208" s="1102"/>
      <c r="CL208" s="1102"/>
      <c r="CM208" s="1102"/>
      <c r="CN208" s="1102"/>
      <c r="CO208" s="1102"/>
      <c r="CP208" s="1102"/>
      <c r="CQ208" s="1102"/>
      <c r="CR208" s="1102"/>
      <c r="CS208" s="1102"/>
      <c r="CT208" s="1102"/>
      <c r="CU208" s="1170"/>
      <c r="CV208" s="1170"/>
      <c r="CW208" s="1175"/>
      <c r="CX208" s="57">
        <v>2</v>
      </c>
      <c r="CY208" s="57">
        <v>2</v>
      </c>
      <c r="CZ208" s="57">
        <v>2</v>
      </c>
      <c r="DA208" s="57">
        <v>2</v>
      </c>
      <c r="DB208" s="57">
        <v>2</v>
      </c>
      <c r="DC208" s="57">
        <v>2</v>
      </c>
      <c r="DD208" s="57">
        <v>2</v>
      </c>
      <c r="DE208" s="1084"/>
      <c r="DF208" s="1084"/>
      <c r="DG208" s="1084"/>
      <c r="DH208" s="1084"/>
      <c r="DI208" s="1084"/>
      <c r="DJ208" s="1084"/>
      <c r="DK208" s="1111"/>
      <c r="DL208" s="1111"/>
      <c r="DM208" s="1111"/>
      <c r="DN208" s="57"/>
      <c r="DO208" s="57"/>
    </row>
    <row r="209" ht="26.25" customHeight="1" spans="1:119">
      <c r="A209" s="1112">
        <v>43969</v>
      </c>
      <c r="B209" s="140" t="s">
        <v>300</v>
      </c>
      <c r="C209" s="140">
        <v>4500029395</v>
      </c>
      <c r="D209" s="136" t="s">
        <v>301</v>
      </c>
      <c r="E209" s="136" t="s">
        <v>280</v>
      </c>
      <c r="F209" s="1115">
        <v>9212</v>
      </c>
      <c r="G209" s="109" t="s">
        <v>391</v>
      </c>
      <c r="H209" s="57">
        <v>18</v>
      </c>
      <c r="I209" s="57"/>
      <c r="J209" s="57"/>
      <c r="K209" s="57"/>
      <c r="L209" s="146"/>
      <c r="M209" s="1116"/>
      <c r="N209" s="1117"/>
      <c r="O209" s="1117"/>
      <c r="P209" s="1118"/>
      <c r="Q209" s="1117"/>
      <c r="R209" s="1117"/>
      <c r="S209" s="1117"/>
      <c r="T209" s="1117"/>
      <c r="U209" s="1118"/>
      <c r="V209" s="1194"/>
      <c r="W209" s="1202"/>
      <c r="X209" s="1202"/>
      <c r="Y209" s="1202"/>
      <c r="Z209" s="1202"/>
      <c r="AA209" s="1202"/>
      <c r="AB209" s="1202"/>
      <c r="AC209" s="1202"/>
      <c r="AD209" s="1202"/>
      <c r="AE209" s="1202"/>
      <c r="AF209" s="1202"/>
      <c r="AG209" s="1204"/>
      <c r="AH209" s="1196"/>
      <c r="AI209" s="1196"/>
      <c r="AJ209" s="1196"/>
      <c r="AK209" s="1196"/>
      <c r="AL209" s="1196"/>
      <c r="AM209" s="1196"/>
      <c r="AN209" s="1196"/>
      <c r="AO209" s="1196"/>
      <c r="AP209" s="1196"/>
      <c r="AQ209" s="1196"/>
      <c r="AR209" s="1196"/>
      <c r="AS209" s="1196"/>
      <c r="AT209" s="1196"/>
      <c r="AU209" s="1196"/>
      <c r="AV209" s="1196"/>
      <c r="AW209" s="1196"/>
      <c r="AX209" s="1196"/>
      <c r="AY209" s="1196"/>
      <c r="AZ209" s="1196"/>
      <c r="BA209" s="1196"/>
      <c r="BB209" s="1196"/>
      <c r="BC209" s="1196"/>
      <c r="BD209" s="1196"/>
      <c r="BE209" s="1194"/>
      <c r="BF209" s="1194"/>
      <c r="BG209" s="1194"/>
      <c r="BH209" s="1194"/>
      <c r="BI209" s="39"/>
      <c r="BJ209" s="151"/>
      <c r="BK209" s="151"/>
      <c r="BL209" s="151"/>
      <c r="BM209" s="151"/>
      <c r="BN209" s="151"/>
      <c r="BO209" s="151"/>
      <c r="BP209" s="151"/>
      <c r="BQ209" s="151"/>
      <c r="BR209" s="151"/>
      <c r="BS209" s="151"/>
      <c r="BT209" s="151"/>
      <c r="BU209" s="151"/>
      <c r="BV209" s="151"/>
      <c r="BW209" s="151"/>
      <c r="BX209" s="151"/>
      <c r="BY209" s="151"/>
      <c r="BZ209" s="151"/>
      <c r="CA209" s="151"/>
      <c r="CB209" s="151"/>
      <c r="CC209" s="151"/>
      <c r="CD209" s="151"/>
      <c r="CE209" s="151"/>
      <c r="CF209" s="151"/>
      <c r="CG209" s="151"/>
      <c r="CH209" s="151"/>
      <c r="CI209" s="1102"/>
      <c r="CJ209" s="1102"/>
      <c r="CK209" s="1102"/>
      <c r="CL209" s="1102"/>
      <c r="CM209" s="1102"/>
      <c r="CN209" s="1102"/>
      <c r="CO209" s="1102"/>
      <c r="CP209" s="1102"/>
      <c r="CQ209" s="1102"/>
      <c r="CR209" s="1102"/>
      <c r="CS209" s="1102"/>
      <c r="CT209" s="1102"/>
      <c r="CU209" s="1170"/>
      <c r="CV209" s="1170"/>
      <c r="CW209" s="1175"/>
      <c r="CX209" s="57"/>
      <c r="CY209" s="57"/>
      <c r="CZ209" s="57"/>
      <c r="DA209" s="57"/>
      <c r="DB209" s="57"/>
      <c r="DC209" s="57"/>
      <c r="DD209" s="57"/>
      <c r="DE209" s="1084">
        <v>3</v>
      </c>
      <c r="DF209" s="1084">
        <v>3</v>
      </c>
      <c r="DG209" s="1084">
        <v>3</v>
      </c>
      <c r="DH209" s="1084">
        <v>3</v>
      </c>
      <c r="DI209" s="1084">
        <v>3</v>
      </c>
      <c r="DJ209" s="1084">
        <v>3</v>
      </c>
      <c r="DK209" s="1111"/>
      <c r="DL209" s="1111"/>
      <c r="DM209" s="1111"/>
      <c r="DN209" s="57"/>
      <c r="DO209" s="57"/>
    </row>
    <row r="210" ht="26.25" customHeight="1" spans="1:119">
      <c r="A210" s="1112">
        <v>43969</v>
      </c>
      <c r="B210" s="140" t="s">
        <v>352</v>
      </c>
      <c r="C210" s="140">
        <v>4500029748</v>
      </c>
      <c r="D210" s="136" t="s">
        <v>223</v>
      </c>
      <c r="E210" s="136" t="s">
        <v>275</v>
      </c>
      <c r="F210" s="1115">
        <v>9212</v>
      </c>
      <c r="G210" s="109" t="s">
        <v>391</v>
      </c>
      <c r="H210" s="57">
        <v>18</v>
      </c>
      <c r="I210" s="57"/>
      <c r="J210" s="57"/>
      <c r="K210" s="57"/>
      <c r="L210" s="146"/>
      <c r="M210" s="1116"/>
      <c r="N210" s="1117"/>
      <c r="O210" s="1117"/>
      <c r="P210" s="1118"/>
      <c r="Q210" s="1117"/>
      <c r="R210" s="1117"/>
      <c r="S210" s="1117"/>
      <c r="T210" s="1117"/>
      <c r="U210" s="1118"/>
      <c r="V210" s="1194"/>
      <c r="W210" s="1202"/>
      <c r="X210" s="1202"/>
      <c r="Y210" s="1202"/>
      <c r="Z210" s="1202"/>
      <c r="AA210" s="1202"/>
      <c r="AB210" s="1202"/>
      <c r="AC210" s="1202"/>
      <c r="AD210" s="1202"/>
      <c r="AE210" s="1202"/>
      <c r="AF210" s="1202"/>
      <c r="AG210" s="1204"/>
      <c r="AH210" s="1196"/>
      <c r="AI210" s="1196"/>
      <c r="AJ210" s="1196"/>
      <c r="AK210" s="1196"/>
      <c r="AL210" s="1196"/>
      <c r="AM210" s="1196"/>
      <c r="AN210" s="1196"/>
      <c r="AO210" s="1196"/>
      <c r="AP210" s="1196"/>
      <c r="AQ210" s="1196"/>
      <c r="AR210" s="1196"/>
      <c r="AS210" s="1196"/>
      <c r="AT210" s="1196"/>
      <c r="AU210" s="1196"/>
      <c r="AV210" s="1196"/>
      <c r="AW210" s="1196"/>
      <c r="AX210" s="1196"/>
      <c r="AY210" s="1196"/>
      <c r="AZ210" s="1196"/>
      <c r="BA210" s="1196"/>
      <c r="BB210" s="1196"/>
      <c r="BC210" s="1196"/>
      <c r="BD210" s="1196"/>
      <c r="BE210" s="1194"/>
      <c r="BF210" s="1194"/>
      <c r="BG210" s="1194"/>
      <c r="BH210" s="1194"/>
      <c r="BI210" s="39"/>
      <c r="BJ210" s="151"/>
      <c r="BK210" s="151"/>
      <c r="BL210" s="151"/>
      <c r="BM210" s="151"/>
      <c r="BN210" s="151"/>
      <c r="BO210" s="151"/>
      <c r="BP210" s="151"/>
      <c r="BQ210" s="151"/>
      <c r="BR210" s="151"/>
      <c r="BS210" s="151"/>
      <c r="BT210" s="151"/>
      <c r="BU210" s="151"/>
      <c r="BV210" s="151"/>
      <c r="BW210" s="151"/>
      <c r="BX210" s="151"/>
      <c r="BY210" s="151"/>
      <c r="BZ210" s="151"/>
      <c r="CA210" s="151"/>
      <c r="CB210" s="151"/>
      <c r="CC210" s="151"/>
      <c r="CD210" s="151"/>
      <c r="CE210" s="151"/>
      <c r="CF210" s="151"/>
      <c r="CG210" s="151"/>
      <c r="CH210" s="151"/>
      <c r="CI210" s="1102"/>
      <c r="CJ210" s="1102"/>
      <c r="CK210" s="1102"/>
      <c r="CL210" s="1102"/>
      <c r="CM210" s="1102"/>
      <c r="CN210" s="1102"/>
      <c r="CO210" s="1102"/>
      <c r="CP210" s="1102"/>
      <c r="CQ210" s="1102"/>
      <c r="CR210" s="1102"/>
      <c r="CS210" s="1102"/>
      <c r="CT210" s="1102"/>
      <c r="CU210" s="1170"/>
      <c r="CV210" s="1170"/>
      <c r="CW210" s="1175"/>
      <c r="CX210" s="57"/>
      <c r="CY210" s="57"/>
      <c r="CZ210" s="57"/>
      <c r="DA210" s="57"/>
      <c r="DB210" s="57"/>
      <c r="DC210" s="57"/>
      <c r="DD210" s="57"/>
      <c r="DE210" s="1084">
        <v>3</v>
      </c>
      <c r="DF210" s="1084">
        <v>3</v>
      </c>
      <c r="DG210" s="1084">
        <v>3</v>
      </c>
      <c r="DH210" s="1084">
        <v>3</v>
      </c>
      <c r="DI210" s="1084">
        <v>3</v>
      </c>
      <c r="DJ210" s="1084">
        <v>3</v>
      </c>
      <c r="DK210" s="1111"/>
      <c r="DL210" s="1111"/>
      <c r="DM210" s="1111"/>
      <c r="DN210" s="57"/>
      <c r="DO210" s="57"/>
    </row>
    <row r="211" ht="26.25" customHeight="1" spans="1:119">
      <c r="A211" s="1112">
        <v>43971</v>
      </c>
      <c r="B211" s="140" t="s">
        <v>377</v>
      </c>
      <c r="C211" s="140"/>
      <c r="D211" s="136" t="s">
        <v>411</v>
      </c>
      <c r="E211" s="136" t="s">
        <v>275</v>
      </c>
      <c r="F211" s="1115">
        <v>9212</v>
      </c>
      <c r="G211" s="109" t="s">
        <v>391</v>
      </c>
      <c r="H211" s="57">
        <v>1</v>
      </c>
      <c r="I211" s="57"/>
      <c r="J211" s="57"/>
      <c r="K211" s="57"/>
      <c r="L211" s="146"/>
      <c r="M211" s="1116"/>
      <c r="N211" s="1117"/>
      <c r="O211" s="1117"/>
      <c r="P211" s="1118"/>
      <c r="Q211" s="1117"/>
      <c r="R211" s="1117"/>
      <c r="S211" s="1117"/>
      <c r="T211" s="1117"/>
      <c r="U211" s="1118"/>
      <c r="V211" s="1194"/>
      <c r="W211" s="1202"/>
      <c r="X211" s="1202"/>
      <c r="Y211" s="1202"/>
      <c r="Z211" s="1202"/>
      <c r="AA211" s="1202"/>
      <c r="AB211" s="1202"/>
      <c r="AC211" s="1202"/>
      <c r="AD211" s="1202"/>
      <c r="AE211" s="1202"/>
      <c r="AF211" s="1202"/>
      <c r="AG211" s="1204"/>
      <c r="AH211" s="1196"/>
      <c r="AI211" s="1196"/>
      <c r="AJ211" s="1196"/>
      <c r="AK211" s="1196"/>
      <c r="AL211" s="1196"/>
      <c r="AM211" s="1196"/>
      <c r="AN211" s="1196"/>
      <c r="AO211" s="1196"/>
      <c r="AP211" s="1196"/>
      <c r="AQ211" s="1196"/>
      <c r="AR211" s="1196"/>
      <c r="AS211" s="1196"/>
      <c r="AT211" s="1196"/>
      <c r="AU211" s="1196"/>
      <c r="AV211" s="1196"/>
      <c r="AW211" s="1196"/>
      <c r="AX211" s="1196"/>
      <c r="AY211" s="1196"/>
      <c r="AZ211" s="1196"/>
      <c r="BA211" s="1196"/>
      <c r="BB211" s="1196"/>
      <c r="BC211" s="1196"/>
      <c r="BD211" s="1196"/>
      <c r="BE211" s="1194"/>
      <c r="BF211" s="1194"/>
      <c r="BG211" s="1194"/>
      <c r="BH211" s="1194"/>
      <c r="BI211" s="39"/>
      <c r="BJ211" s="151"/>
      <c r="BK211" s="151"/>
      <c r="BL211" s="151"/>
      <c r="BM211" s="151"/>
      <c r="BN211" s="151"/>
      <c r="BO211" s="151"/>
      <c r="BP211" s="151"/>
      <c r="BQ211" s="151"/>
      <c r="BR211" s="151"/>
      <c r="BS211" s="151"/>
      <c r="BT211" s="151"/>
      <c r="BU211" s="151"/>
      <c r="BV211" s="151"/>
      <c r="BW211" s="151"/>
      <c r="BX211" s="151"/>
      <c r="BY211" s="151"/>
      <c r="BZ211" s="151"/>
      <c r="CA211" s="151"/>
      <c r="CB211" s="151"/>
      <c r="CC211" s="151"/>
      <c r="CD211" s="151"/>
      <c r="CE211" s="151"/>
      <c r="CF211" s="151"/>
      <c r="CG211" s="151"/>
      <c r="CH211" s="151"/>
      <c r="CI211" s="1102"/>
      <c r="CJ211" s="1102"/>
      <c r="CK211" s="1102"/>
      <c r="CL211" s="1102"/>
      <c r="CM211" s="1102"/>
      <c r="CN211" s="1102"/>
      <c r="CO211" s="1102"/>
      <c r="CP211" s="1102"/>
      <c r="CQ211" s="1102"/>
      <c r="CR211" s="1102"/>
      <c r="CS211" s="1102"/>
      <c r="CT211" s="1102"/>
      <c r="CU211" s="1170"/>
      <c r="CV211" s="1170"/>
      <c r="CW211" s="1175"/>
      <c r="CX211" s="57"/>
      <c r="CY211" s="57"/>
      <c r="CZ211" s="57"/>
      <c r="DA211" s="57"/>
      <c r="DB211" s="57"/>
      <c r="DC211" s="57"/>
      <c r="DD211" s="57"/>
      <c r="DE211" s="1084"/>
      <c r="DF211" s="1084">
        <v>1</v>
      </c>
      <c r="DG211" s="1084"/>
      <c r="DH211" s="1084"/>
      <c r="DI211" s="1084"/>
      <c r="DJ211" s="1084"/>
      <c r="DK211" s="1111"/>
      <c r="DL211" s="1111"/>
      <c r="DM211" s="1111"/>
      <c r="DN211" s="57"/>
      <c r="DO211" s="57"/>
    </row>
    <row r="212" ht="26.25" customHeight="1" spans="1:119">
      <c r="A212" s="1112">
        <v>43974</v>
      </c>
      <c r="B212" s="135" t="s">
        <v>412</v>
      </c>
      <c r="C212" s="1184">
        <v>4500030754</v>
      </c>
      <c r="D212" s="136" t="s">
        <v>320</v>
      </c>
      <c r="E212" s="136" t="s">
        <v>283</v>
      </c>
      <c r="F212" s="1115">
        <v>9214</v>
      </c>
      <c r="G212" s="109" t="s">
        <v>232</v>
      </c>
      <c r="H212" s="57">
        <v>18</v>
      </c>
      <c r="I212" s="57"/>
      <c r="J212" s="57"/>
      <c r="K212" s="57"/>
      <c r="L212" s="146"/>
      <c r="M212" s="1116"/>
      <c r="N212" s="1117"/>
      <c r="O212" s="1117"/>
      <c r="P212" s="1118"/>
      <c r="Q212" s="1117"/>
      <c r="R212" s="1117"/>
      <c r="S212" s="1117"/>
      <c r="T212" s="1117"/>
      <c r="U212" s="1118"/>
      <c r="V212" s="1194"/>
      <c r="W212" s="1202"/>
      <c r="X212" s="1202"/>
      <c r="Y212" s="1202"/>
      <c r="Z212" s="1202"/>
      <c r="AA212" s="1202"/>
      <c r="AB212" s="1202"/>
      <c r="AC212" s="1202"/>
      <c r="AD212" s="1202"/>
      <c r="AE212" s="1202"/>
      <c r="AF212" s="1202"/>
      <c r="AG212" s="1204"/>
      <c r="AH212" s="1196"/>
      <c r="AI212" s="1196"/>
      <c r="AJ212" s="1196"/>
      <c r="AK212" s="1196"/>
      <c r="AL212" s="1196"/>
      <c r="AM212" s="1196"/>
      <c r="AN212" s="1196"/>
      <c r="AO212" s="1196"/>
      <c r="AP212" s="1196"/>
      <c r="AQ212" s="1196"/>
      <c r="AR212" s="1196"/>
      <c r="AS212" s="1196"/>
      <c r="AT212" s="1196"/>
      <c r="AU212" s="1196"/>
      <c r="AV212" s="1196"/>
      <c r="AW212" s="1196"/>
      <c r="AX212" s="1196"/>
      <c r="AY212" s="1196"/>
      <c r="AZ212" s="1196"/>
      <c r="BA212" s="1196"/>
      <c r="BB212" s="1196"/>
      <c r="BC212" s="1196"/>
      <c r="BD212" s="1196"/>
      <c r="BE212" s="1194"/>
      <c r="BF212" s="1194"/>
      <c r="BG212" s="1194"/>
      <c r="BH212" s="1194"/>
      <c r="BI212" s="39"/>
      <c r="BJ212" s="151"/>
      <c r="BK212" s="151"/>
      <c r="BL212" s="151"/>
      <c r="BM212" s="151"/>
      <c r="BN212" s="151"/>
      <c r="BO212" s="151"/>
      <c r="BP212" s="151"/>
      <c r="BQ212" s="151"/>
      <c r="BR212" s="151"/>
      <c r="BS212" s="151"/>
      <c r="BT212" s="151"/>
      <c r="BU212" s="151"/>
      <c r="BV212" s="151"/>
      <c r="BW212" s="151"/>
      <c r="BX212" s="151"/>
      <c r="BY212" s="151"/>
      <c r="BZ212" s="151"/>
      <c r="CA212" s="151"/>
      <c r="CB212" s="151"/>
      <c r="CC212" s="151"/>
      <c r="CD212" s="151"/>
      <c r="CE212" s="151"/>
      <c r="CF212" s="151"/>
      <c r="CG212" s="151"/>
      <c r="CH212" s="151"/>
      <c r="CI212" s="1102"/>
      <c r="CJ212" s="1102"/>
      <c r="CK212" s="1102"/>
      <c r="CL212" s="1102"/>
      <c r="CM212" s="1102"/>
      <c r="CN212" s="1102"/>
      <c r="CO212" s="1102">
        <v>3</v>
      </c>
      <c r="CP212" s="1102">
        <v>3</v>
      </c>
      <c r="CQ212" s="1102">
        <v>3</v>
      </c>
      <c r="CR212" s="1102">
        <v>3</v>
      </c>
      <c r="CS212" s="1102">
        <v>3</v>
      </c>
      <c r="CT212" s="1102">
        <v>3</v>
      </c>
      <c r="CU212" s="1170"/>
      <c r="CV212" s="1170"/>
      <c r="CW212" s="1175"/>
      <c r="CX212" s="57"/>
      <c r="CY212" s="57"/>
      <c r="CZ212" s="57"/>
      <c r="DA212" s="57"/>
      <c r="DB212" s="57"/>
      <c r="DC212" s="57"/>
      <c r="DD212" s="57"/>
      <c r="DE212" s="1084"/>
      <c r="DF212" s="1084"/>
      <c r="DG212" s="1084"/>
      <c r="DH212" s="1084"/>
      <c r="DI212" s="1084"/>
      <c r="DJ212" s="1084"/>
      <c r="DK212" s="1111"/>
      <c r="DL212" s="1111"/>
      <c r="DM212" s="1111"/>
      <c r="DN212" s="57"/>
      <c r="DO212" s="57"/>
    </row>
    <row r="213" ht="26.25" customHeight="1" spans="1:119">
      <c r="A213" s="1112">
        <v>43976</v>
      </c>
      <c r="B213" s="140" t="s">
        <v>307</v>
      </c>
      <c r="C213" s="140">
        <v>4500029531</v>
      </c>
      <c r="D213" s="136" t="s">
        <v>304</v>
      </c>
      <c r="E213" s="136" t="s">
        <v>280</v>
      </c>
      <c r="F213" s="1115">
        <v>9214</v>
      </c>
      <c r="G213" s="109" t="s">
        <v>232</v>
      </c>
      <c r="H213" s="57">
        <v>12</v>
      </c>
      <c r="I213" s="57"/>
      <c r="J213" s="57"/>
      <c r="K213" s="57"/>
      <c r="L213" s="146"/>
      <c r="M213" s="1116"/>
      <c r="N213" s="1117"/>
      <c r="O213" s="1117"/>
      <c r="P213" s="1118"/>
      <c r="Q213" s="1117"/>
      <c r="R213" s="1117"/>
      <c r="S213" s="1117"/>
      <c r="T213" s="1117"/>
      <c r="U213" s="1118"/>
      <c r="V213" s="1194"/>
      <c r="W213" s="1202"/>
      <c r="X213" s="1202"/>
      <c r="Y213" s="1202"/>
      <c r="Z213" s="1202"/>
      <c r="AA213" s="1202"/>
      <c r="AB213" s="1202"/>
      <c r="AC213" s="1202"/>
      <c r="AD213" s="1202"/>
      <c r="AE213" s="1202"/>
      <c r="AF213" s="1202"/>
      <c r="AG213" s="1204"/>
      <c r="AH213" s="1196"/>
      <c r="AI213" s="1196"/>
      <c r="AJ213" s="1196"/>
      <c r="AK213" s="1196"/>
      <c r="AL213" s="1196"/>
      <c r="AM213" s="1196"/>
      <c r="AN213" s="1196"/>
      <c r="AO213" s="1196"/>
      <c r="AP213" s="1196"/>
      <c r="AQ213" s="1196"/>
      <c r="AR213" s="1196"/>
      <c r="AS213" s="1196"/>
      <c r="AT213" s="1196"/>
      <c r="AU213" s="1196"/>
      <c r="AV213" s="1196"/>
      <c r="AW213" s="1196"/>
      <c r="AX213" s="1196"/>
      <c r="AY213" s="1196"/>
      <c r="AZ213" s="1196"/>
      <c r="BA213" s="1196"/>
      <c r="BB213" s="1196"/>
      <c r="BC213" s="1196"/>
      <c r="BD213" s="1196"/>
      <c r="BE213" s="1194"/>
      <c r="BF213" s="1194"/>
      <c r="BG213" s="1194"/>
      <c r="BH213" s="1194"/>
      <c r="BI213" s="39"/>
      <c r="BJ213" s="151"/>
      <c r="BK213" s="151"/>
      <c r="BL213" s="151"/>
      <c r="BM213" s="151"/>
      <c r="BN213" s="151"/>
      <c r="BO213" s="151"/>
      <c r="BP213" s="151"/>
      <c r="BQ213" s="151"/>
      <c r="BR213" s="151"/>
      <c r="BS213" s="151"/>
      <c r="BT213" s="151"/>
      <c r="BU213" s="151"/>
      <c r="BV213" s="151"/>
      <c r="BW213" s="151"/>
      <c r="BX213" s="151"/>
      <c r="BY213" s="151"/>
      <c r="BZ213" s="151"/>
      <c r="CA213" s="151"/>
      <c r="CB213" s="151"/>
      <c r="CC213" s="151"/>
      <c r="CD213" s="151"/>
      <c r="CE213" s="151"/>
      <c r="CF213" s="151"/>
      <c r="CG213" s="151"/>
      <c r="CH213" s="151"/>
      <c r="CI213" s="1102"/>
      <c r="CJ213" s="1102"/>
      <c r="CK213" s="1102"/>
      <c r="CL213" s="1102"/>
      <c r="CM213" s="1102"/>
      <c r="CN213" s="1102"/>
      <c r="CO213" s="1102">
        <v>2</v>
      </c>
      <c r="CP213" s="1102">
        <v>2</v>
      </c>
      <c r="CQ213" s="1102">
        <v>2</v>
      </c>
      <c r="CR213" s="1102">
        <v>2</v>
      </c>
      <c r="CS213" s="1102">
        <v>2</v>
      </c>
      <c r="CT213" s="1102">
        <v>2</v>
      </c>
      <c r="CU213" s="1170"/>
      <c r="CV213" s="1170"/>
      <c r="CW213" s="1175"/>
      <c r="CX213" s="57"/>
      <c r="CY213" s="57"/>
      <c r="CZ213" s="57"/>
      <c r="DA213" s="57"/>
      <c r="DB213" s="57"/>
      <c r="DC213" s="57"/>
      <c r="DD213" s="57"/>
      <c r="DE213" s="1084"/>
      <c r="DF213" s="1084"/>
      <c r="DG213" s="1084"/>
      <c r="DH213" s="1084"/>
      <c r="DI213" s="1084"/>
      <c r="DJ213" s="1084"/>
      <c r="DK213" s="1111"/>
      <c r="DL213" s="1111"/>
      <c r="DM213" s="1111"/>
      <c r="DN213" s="57"/>
      <c r="DO213" s="57"/>
    </row>
    <row r="214" ht="26.25" customHeight="1" spans="1:119">
      <c r="A214" s="1112">
        <v>43976</v>
      </c>
      <c r="B214" s="140" t="s">
        <v>307</v>
      </c>
      <c r="C214" s="140">
        <v>4500029531</v>
      </c>
      <c r="D214" s="136" t="s">
        <v>304</v>
      </c>
      <c r="E214" s="136" t="s">
        <v>280</v>
      </c>
      <c r="F214" s="1115">
        <v>9215</v>
      </c>
      <c r="G214" s="109" t="s">
        <v>376</v>
      </c>
      <c r="H214" s="57">
        <v>14</v>
      </c>
      <c r="I214" s="57"/>
      <c r="J214" s="57"/>
      <c r="K214" s="57"/>
      <c r="L214" s="146"/>
      <c r="M214" s="1116"/>
      <c r="N214" s="1117"/>
      <c r="O214" s="1117"/>
      <c r="P214" s="1118"/>
      <c r="Q214" s="1117"/>
      <c r="R214" s="1117"/>
      <c r="S214" s="1117"/>
      <c r="T214" s="1117"/>
      <c r="U214" s="1118"/>
      <c r="V214" s="1194"/>
      <c r="W214" s="1202"/>
      <c r="X214" s="1202"/>
      <c r="Y214" s="1202"/>
      <c r="Z214" s="1202"/>
      <c r="AA214" s="1202"/>
      <c r="AB214" s="1202"/>
      <c r="AC214" s="1202"/>
      <c r="AD214" s="1202"/>
      <c r="AE214" s="1202"/>
      <c r="AF214" s="1202"/>
      <c r="AG214" s="1204"/>
      <c r="AH214" s="1196"/>
      <c r="AI214" s="1196"/>
      <c r="AJ214" s="1196"/>
      <c r="AK214" s="1196"/>
      <c r="AL214" s="1196"/>
      <c r="AM214" s="1196"/>
      <c r="AN214" s="1196"/>
      <c r="AO214" s="1196"/>
      <c r="AP214" s="1196"/>
      <c r="AQ214" s="1196"/>
      <c r="AR214" s="1196"/>
      <c r="AS214" s="1196"/>
      <c r="AT214" s="1196"/>
      <c r="AU214" s="1196"/>
      <c r="AV214" s="1196"/>
      <c r="AW214" s="1196"/>
      <c r="AX214" s="1196"/>
      <c r="AY214" s="1196"/>
      <c r="AZ214" s="1196"/>
      <c r="BA214" s="1196"/>
      <c r="BB214" s="1196"/>
      <c r="BC214" s="1196"/>
      <c r="BD214" s="1196"/>
      <c r="BE214" s="1194"/>
      <c r="BF214" s="1194"/>
      <c r="BG214" s="1194"/>
      <c r="BH214" s="1194"/>
      <c r="BI214" s="39"/>
      <c r="BJ214" s="151"/>
      <c r="BK214" s="151"/>
      <c r="BL214" s="151"/>
      <c r="BM214" s="151"/>
      <c r="BN214" s="151"/>
      <c r="BO214" s="151"/>
      <c r="BP214" s="151"/>
      <c r="BQ214" s="151"/>
      <c r="BR214" s="151"/>
      <c r="BS214" s="151"/>
      <c r="BT214" s="151"/>
      <c r="BU214" s="151"/>
      <c r="BV214" s="151"/>
      <c r="BW214" s="151"/>
      <c r="BX214" s="151"/>
      <c r="BY214" s="151"/>
      <c r="BZ214" s="151"/>
      <c r="CA214" s="151"/>
      <c r="CB214" s="151"/>
      <c r="CC214" s="151"/>
      <c r="CD214" s="151"/>
      <c r="CE214" s="151"/>
      <c r="CF214" s="151"/>
      <c r="CG214" s="151"/>
      <c r="CH214" s="151"/>
      <c r="CI214" s="1102"/>
      <c r="CJ214" s="1102"/>
      <c r="CK214" s="1102"/>
      <c r="CL214" s="1102"/>
      <c r="CM214" s="1102"/>
      <c r="CN214" s="1102"/>
      <c r="CO214" s="1102"/>
      <c r="CP214" s="1102"/>
      <c r="CQ214" s="1102"/>
      <c r="CR214" s="1102"/>
      <c r="CS214" s="1102"/>
      <c r="CT214" s="1102"/>
      <c r="CU214" s="1170"/>
      <c r="CV214" s="1170"/>
      <c r="CW214" s="1175"/>
      <c r="CX214" s="57">
        <v>2</v>
      </c>
      <c r="CY214" s="57">
        <v>2</v>
      </c>
      <c r="CZ214" s="57">
        <v>2</v>
      </c>
      <c r="DA214" s="57">
        <v>2</v>
      </c>
      <c r="DB214" s="57">
        <v>2</v>
      </c>
      <c r="DC214" s="57">
        <v>2</v>
      </c>
      <c r="DD214" s="57">
        <v>2</v>
      </c>
      <c r="DE214" s="1084"/>
      <c r="DF214" s="1084"/>
      <c r="DG214" s="1084"/>
      <c r="DH214" s="1084"/>
      <c r="DI214" s="1084"/>
      <c r="DJ214" s="1084"/>
      <c r="DK214" s="1111"/>
      <c r="DL214" s="1111"/>
      <c r="DM214" s="1111"/>
      <c r="DN214" s="57"/>
      <c r="DO214" s="57"/>
    </row>
    <row r="215" ht="26.25" customHeight="1" spans="1:119">
      <c r="A215" s="1112">
        <v>43977</v>
      </c>
      <c r="B215" s="140" t="s">
        <v>337</v>
      </c>
      <c r="C215" s="140"/>
      <c r="D215" s="136" t="s">
        <v>413</v>
      </c>
      <c r="E215" s="136" t="s">
        <v>275</v>
      </c>
      <c r="F215" s="1115">
        <v>9221</v>
      </c>
      <c r="G215" s="109" t="s">
        <v>391</v>
      </c>
      <c r="H215" s="57">
        <v>4</v>
      </c>
      <c r="I215" s="57"/>
      <c r="J215" s="57"/>
      <c r="K215" s="57"/>
      <c r="L215" s="146"/>
      <c r="M215" s="1116"/>
      <c r="N215" s="1117"/>
      <c r="O215" s="1117"/>
      <c r="P215" s="1118"/>
      <c r="Q215" s="1117"/>
      <c r="R215" s="1117"/>
      <c r="S215" s="1117"/>
      <c r="T215" s="1117"/>
      <c r="U215" s="1118"/>
      <c r="V215" s="1194"/>
      <c r="W215" s="1202"/>
      <c r="X215" s="1202"/>
      <c r="Y215" s="1202"/>
      <c r="Z215" s="1202"/>
      <c r="AA215" s="1202"/>
      <c r="AB215" s="1202"/>
      <c r="AC215" s="1202"/>
      <c r="AD215" s="1202"/>
      <c r="AE215" s="1202"/>
      <c r="AF215" s="1202"/>
      <c r="AG215" s="1204"/>
      <c r="AH215" s="1196"/>
      <c r="AI215" s="1196"/>
      <c r="AJ215" s="1196"/>
      <c r="AK215" s="1196"/>
      <c r="AL215" s="1196"/>
      <c r="AM215" s="1196"/>
      <c r="AN215" s="1196"/>
      <c r="AO215" s="1196"/>
      <c r="AP215" s="1196"/>
      <c r="AQ215" s="1196"/>
      <c r="AR215" s="1196"/>
      <c r="AS215" s="1196"/>
      <c r="AT215" s="1196"/>
      <c r="AU215" s="1196"/>
      <c r="AV215" s="1196"/>
      <c r="AW215" s="1196"/>
      <c r="AX215" s="1196"/>
      <c r="AY215" s="1196"/>
      <c r="AZ215" s="1196"/>
      <c r="BA215" s="1196"/>
      <c r="BB215" s="1196"/>
      <c r="BC215" s="1196"/>
      <c r="BD215" s="1196"/>
      <c r="BE215" s="1194"/>
      <c r="BF215" s="1194"/>
      <c r="BG215" s="1194"/>
      <c r="BH215" s="1194"/>
      <c r="BI215" s="39"/>
      <c r="BJ215" s="151"/>
      <c r="BK215" s="151"/>
      <c r="BL215" s="151"/>
      <c r="BM215" s="151"/>
      <c r="BN215" s="151"/>
      <c r="BO215" s="151"/>
      <c r="BP215" s="151"/>
      <c r="BQ215" s="151"/>
      <c r="BR215" s="151"/>
      <c r="BS215" s="151"/>
      <c r="BT215" s="151"/>
      <c r="BU215" s="151"/>
      <c r="BV215" s="151"/>
      <c r="BW215" s="151"/>
      <c r="BX215" s="151"/>
      <c r="BY215" s="151"/>
      <c r="BZ215" s="151"/>
      <c r="CA215" s="151"/>
      <c r="CB215" s="151"/>
      <c r="CC215" s="151"/>
      <c r="CD215" s="151"/>
      <c r="CE215" s="151"/>
      <c r="CF215" s="151"/>
      <c r="CG215" s="151"/>
      <c r="CH215" s="151"/>
      <c r="CI215" s="1102"/>
      <c r="CJ215" s="1102"/>
      <c r="CK215" s="1102"/>
      <c r="CL215" s="1102"/>
      <c r="CM215" s="1102"/>
      <c r="CN215" s="1102"/>
      <c r="CO215" s="1102"/>
      <c r="CP215" s="1102"/>
      <c r="CQ215" s="1102"/>
      <c r="CR215" s="1102"/>
      <c r="CS215" s="1102"/>
      <c r="CT215" s="1102"/>
      <c r="CU215" s="1170"/>
      <c r="CV215" s="1170"/>
      <c r="CW215" s="1175"/>
      <c r="CX215" s="57"/>
      <c r="CY215" s="57"/>
      <c r="CZ215" s="57"/>
      <c r="DA215" s="57"/>
      <c r="DB215" s="57"/>
      <c r="DC215" s="57"/>
      <c r="DD215" s="57"/>
      <c r="DE215" s="1084"/>
      <c r="DF215" s="1084">
        <v>1</v>
      </c>
      <c r="DG215" s="1084">
        <v>1</v>
      </c>
      <c r="DH215" s="1084">
        <v>1</v>
      </c>
      <c r="DI215" s="1084">
        <v>1</v>
      </c>
      <c r="DJ215" s="1084"/>
      <c r="DK215" s="1111"/>
      <c r="DL215" s="1111"/>
      <c r="DM215" s="1111"/>
      <c r="DN215" s="57"/>
      <c r="DO215" s="57"/>
    </row>
    <row r="216" ht="26.25" customHeight="1" spans="1:119">
      <c r="A216" s="1112">
        <v>43980</v>
      </c>
      <c r="B216" s="140" t="s">
        <v>414</v>
      </c>
      <c r="C216" s="140">
        <v>4500031386</v>
      </c>
      <c r="D216" s="136" t="s">
        <v>346</v>
      </c>
      <c r="E216" s="136" t="s">
        <v>280</v>
      </c>
      <c r="F216" s="1115">
        <v>9214</v>
      </c>
      <c r="G216" s="109" t="s">
        <v>232</v>
      </c>
      <c r="H216" s="57">
        <v>12</v>
      </c>
      <c r="I216" s="57"/>
      <c r="J216" s="57"/>
      <c r="K216" s="57"/>
      <c r="L216" s="146"/>
      <c r="M216" s="1116"/>
      <c r="N216" s="1117"/>
      <c r="O216" s="1117"/>
      <c r="P216" s="1118"/>
      <c r="Q216" s="1117"/>
      <c r="R216" s="1117"/>
      <c r="S216" s="1117"/>
      <c r="T216" s="1117"/>
      <c r="U216" s="1118"/>
      <c r="V216" s="1194"/>
      <c r="W216" s="1202"/>
      <c r="X216" s="1202"/>
      <c r="Y216" s="1202"/>
      <c r="Z216" s="1202"/>
      <c r="AA216" s="1202"/>
      <c r="AB216" s="1202"/>
      <c r="AC216" s="1202"/>
      <c r="AD216" s="1202"/>
      <c r="AE216" s="1202"/>
      <c r="AF216" s="1202"/>
      <c r="AG216" s="1204"/>
      <c r="AH216" s="1196"/>
      <c r="AI216" s="1196"/>
      <c r="AJ216" s="1196"/>
      <c r="AK216" s="1196"/>
      <c r="AL216" s="1196"/>
      <c r="AM216" s="1196"/>
      <c r="AN216" s="1196"/>
      <c r="AO216" s="1196"/>
      <c r="AP216" s="1196"/>
      <c r="AQ216" s="1196"/>
      <c r="AR216" s="1196"/>
      <c r="AS216" s="1196"/>
      <c r="AT216" s="1196"/>
      <c r="AU216" s="1196"/>
      <c r="AV216" s="1196"/>
      <c r="AW216" s="1196"/>
      <c r="AX216" s="1196">
        <v>12</v>
      </c>
      <c r="AY216" s="1196">
        <v>12</v>
      </c>
      <c r="AZ216" s="1196"/>
      <c r="BA216" s="1196"/>
      <c r="BB216" s="1196"/>
      <c r="BC216" s="1196"/>
      <c r="BD216" s="1196"/>
      <c r="BE216" s="1194"/>
      <c r="BF216" s="1194"/>
      <c r="BG216" s="1194"/>
      <c r="BH216" s="1194"/>
      <c r="BI216" s="39"/>
      <c r="BJ216" s="151"/>
      <c r="BK216" s="151"/>
      <c r="BL216" s="151"/>
      <c r="BM216" s="151"/>
      <c r="BN216" s="151"/>
      <c r="BO216" s="151"/>
      <c r="BP216" s="151"/>
      <c r="BQ216" s="151"/>
      <c r="BR216" s="151"/>
      <c r="BS216" s="151"/>
      <c r="BT216" s="151"/>
      <c r="BU216" s="151"/>
      <c r="BV216" s="151"/>
      <c r="BW216" s="151"/>
      <c r="BX216" s="151"/>
      <c r="BY216" s="151"/>
      <c r="BZ216" s="151"/>
      <c r="CA216" s="151"/>
      <c r="CB216" s="151"/>
      <c r="CC216" s="151"/>
      <c r="CD216" s="151"/>
      <c r="CE216" s="151"/>
      <c r="CF216" s="151"/>
      <c r="CG216" s="151"/>
      <c r="CH216" s="151"/>
      <c r="CI216" s="1102"/>
      <c r="CJ216" s="1102"/>
      <c r="CK216" s="1102"/>
      <c r="CL216" s="1102"/>
      <c r="CM216" s="1102"/>
      <c r="CN216" s="1102"/>
      <c r="CO216" s="1102">
        <v>2</v>
      </c>
      <c r="CP216" s="1102">
        <v>2</v>
      </c>
      <c r="CQ216" s="1102">
        <v>2</v>
      </c>
      <c r="CR216" s="1102">
        <v>2</v>
      </c>
      <c r="CS216" s="1102">
        <v>2</v>
      </c>
      <c r="CT216" s="1102">
        <v>2</v>
      </c>
      <c r="CU216" s="1170"/>
      <c r="CV216" s="1170"/>
      <c r="CW216" s="1175"/>
      <c r="CX216" s="57"/>
      <c r="CY216" s="57"/>
      <c r="CZ216" s="57"/>
      <c r="DA216" s="57"/>
      <c r="DB216" s="57"/>
      <c r="DC216" s="57"/>
      <c r="DD216" s="57"/>
      <c r="DE216" s="1084"/>
      <c r="DF216" s="1084"/>
      <c r="DG216" s="1084"/>
      <c r="DH216" s="1084"/>
      <c r="DI216" s="1084"/>
      <c r="DJ216" s="1084"/>
      <c r="DK216" s="1111"/>
      <c r="DL216" s="1111"/>
      <c r="DM216" s="1111"/>
      <c r="DN216" s="57"/>
      <c r="DO216" s="57"/>
    </row>
    <row r="217" ht="26.25" customHeight="1" spans="1:119">
      <c r="A217" s="1112">
        <v>43980</v>
      </c>
      <c r="B217" s="140" t="s">
        <v>414</v>
      </c>
      <c r="C217" s="140">
        <v>4500031386</v>
      </c>
      <c r="D217" s="136" t="s">
        <v>346</v>
      </c>
      <c r="E217" s="136" t="s">
        <v>280</v>
      </c>
      <c r="F217" s="1115">
        <v>9215</v>
      </c>
      <c r="G217" s="109" t="s">
        <v>376</v>
      </c>
      <c r="H217" s="57">
        <v>2</v>
      </c>
      <c r="I217" s="57"/>
      <c r="J217" s="57"/>
      <c r="K217" s="57"/>
      <c r="L217" s="146"/>
      <c r="M217" s="1116"/>
      <c r="N217" s="1117"/>
      <c r="O217" s="1117"/>
      <c r="P217" s="1118"/>
      <c r="Q217" s="1117"/>
      <c r="R217" s="1117"/>
      <c r="S217" s="1117"/>
      <c r="T217" s="1117"/>
      <c r="U217" s="1118"/>
      <c r="V217" s="1194"/>
      <c r="W217" s="1202"/>
      <c r="X217" s="1202"/>
      <c r="Y217" s="1202"/>
      <c r="Z217" s="1202"/>
      <c r="AA217" s="1202"/>
      <c r="AB217" s="1202"/>
      <c r="AC217" s="1202"/>
      <c r="AD217" s="1202"/>
      <c r="AE217" s="1202"/>
      <c r="AF217" s="1202"/>
      <c r="AG217" s="1204"/>
      <c r="AH217" s="1196"/>
      <c r="AI217" s="1196"/>
      <c r="AJ217" s="1196"/>
      <c r="AK217" s="1196"/>
      <c r="AL217" s="1196"/>
      <c r="AM217" s="1196"/>
      <c r="AN217" s="1196"/>
      <c r="AO217" s="1196"/>
      <c r="AP217" s="1196"/>
      <c r="AQ217" s="1196"/>
      <c r="AR217" s="1196"/>
      <c r="AS217" s="1196"/>
      <c r="AT217" s="1196"/>
      <c r="AU217" s="1196"/>
      <c r="AV217" s="1196"/>
      <c r="AW217" s="1196"/>
      <c r="AX217" s="1196"/>
      <c r="AY217" s="1196"/>
      <c r="AZ217" s="1196"/>
      <c r="BA217" s="1196"/>
      <c r="BB217" s="1196"/>
      <c r="BC217" s="1196"/>
      <c r="BD217" s="1196"/>
      <c r="BE217" s="1194"/>
      <c r="BF217" s="1194"/>
      <c r="BG217" s="1194"/>
      <c r="BH217" s="1194"/>
      <c r="BI217" s="39"/>
      <c r="BJ217" s="151"/>
      <c r="BK217" s="151"/>
      <c r="BL217" s="151"/>
      <c r="BM217" s="151"/>
      <c r="BN217" s="151"/>
      <c r="BO217" s="151"/>
      <c r="BP217" s="151"/>
      <c r="BQ217" s="151"/>
      <c r="BR217" s="151"/>
      <c r="BS217" s="151"/>
      <c r="BT217" s="151"/>
      <c r="BU217" s="151"/>
      <c r="BV217" s="151"/>
      <c r="BW217" s="151"/>
      <c r="BX217" s="151"/>
      <c r="BY217" s="151"/>
      <c r="BZ217" s="151"/>
      <c r="CA217" s="151"/>
      <c r="CB217" s="151"/>
      <c r="CC217" s="151"/>
      <c r="CD217" s="151"/>
      <c r="CE217" s="151"/>
      <c r="CF217" s="151"/>
      <c r="CG217" s="151"/>
      <c r="CH217" s="151"/>
      <c r="CI217" s="1102"/>
      <c r="CJ217" s="1102"/>
      <c r="CK217" s="1102"/>
      <c r="CL217" s="1102"/>
      <c r="CM217" s="1102"/>
      <c r="CN217" s="1102"/>
      <c r="CO217" s="1102"/>
      <c r="CP217" s="1102"/>
      <c r="CQ217" s="1102"/>
      <c r="CR217" s="1102"/>
      <c r="CS217" s="1102"/>
      <c r="CT217" s="1102"/>
      <c r="CU217" s="1170"/>
      <c r="CV217" s="1170"/>
      <c r="CW217" s="1175"/>
      <c r="CX217" s="57"/>
      <c r="CY217" s="57">
        <v>1</v>
      </c>
      <c r="CZ217" s="57"/>
      <c r="DA217" s="57"/>
      <c r="DB217" s="57"/>
      <c r="DC217" s="57">
        <v>1</v>
      </c>
      <c r="DD217" s="57"/>
      <c r="DE217" s="1084"/>
      <c r="DF217" s="1084"/>
      <c r="DG217" s="1084"/>
      <c r="DH217" s="1084"/>
      <c r="DI217" s="1084"/>
      <c r="DJ217" s="1084"/>
      <c r="DK217" s="1111"/>
      <c r="DL217" s="1111"/>
      <c r="DM217" s="1111"/>
      <c r="DN217" s="57"/>
      <c r="DO217" s="57"/>
    </row>
    <row r="218" ht="26.25" customHeight="1" spans="1:119">
      <c r="A218" s="1112">
        <v>43981</v>
      </c>
      <c r="B218" s="140" t="s">
        <v>377</v>
      </c>
      <c r="C218" s="140"/>
      <c r="D218" s="136" t="s">
        <v>411</v>
      </c>
      <c r="E218" s="136" t="s">
        <v>275</v>
      </c>
      <c r="F218" s="1115">
        <v>9212</v>
      </c>
      <c r="G218" s="109" t="s">
        <v>391</v>
      </c>
      <c r="H218" s="57">
        <v>18</v>
      </c>
      <c r="I218" s="57"/>
      <c r="J218" s="57"/>
      <c r="K218" s="57"/>
      <c r="L218" s="146"/>
      <c r="M218" s="1116"/>
      <c r="N218" s="1117"/>
      <c r="O218" s="1117"/>
      <c r="P218" s="1118"/>
      <c r="Q218" s="1117"/>
      <c r="R218" s="1117"/>
      <c r="S218" s="1117"/>
      <c r="T218" s="1117"/>
      <c r="U218" s="1118"/>
      <c r="V218" s="1194"/>
      <c r="W218" s="1202"/>
      <c r="X218" s="1202"/>
      <c r="Y218" s="1202"/>
      <c r="Z218" s="1202"/>
      <c r="AA218" s="1202"/>
      <c r="AB218" s="1202"/>
      <c r="AC218" s="1202"/>
      <c r="AD218" s="1202"/>
      <c r="AE218" s="1202"/>
      <c r="AF218" s="1202"/>
      <c r="AG218" s="1204"/>
      <c r="AH218" s="1196"/>
      <c r="AI218" s="1196"/>
      <c r="AJ218" s="1196"/>
      <c r="AK218" s="1196"/>
      <c r="AL218" s="1196"/>
      <c r="AM218" s="1196"/>
      <c r="AN218" s="1196"/>
      <c r="AO218" s="1196"/>
      <c r="AP218" s="1196"/>
      <c r="AQ218" s="1196"/>
      <c r="AR218" s="1196"/>
      <c r="AS218" s="1196"/>
      <c r="AT218" s="1196"/>
      <c r="AU218" s="1196"/>
      <c r="AV218" s="1196"/>
      <c r="AW218" s="1196"/>
      <c r="AX218" s="1196"/>
      <c r="AY218" s="1196"/>
      <c r="AZ218" s="1196"/>
      <c r="BA218" s="1196"/>
      <c r="BB218" s="1196"/>
      <c r="BC218" s="1196"/>
      <c r="BD218" s="1196"/>
      <c r="BE218" s="1194"/>
      <c r="BF218" s="1194"/>
      <c r="BG218" s="1194"/>
      <c r="BH218" s="1194"/>
      <c r="BI218" s="39"/>
      <c r="BJ218" s="151"/>
      <c r="BK218" s="151"/>
      <c r="BL218" s="151"/>
      <c r="BM218" s="151"/>
      <c r="BN218" s="151"/>
      <c r="BO218" s="151"/>
      <c r="BP218" s="151"/>
      <c r="BQ218" s="151"/>
      <c r="BR218" s="151"/>
      <c r="BS218" s="151"/>
      <c r="BT218" s="151"/>
      <c r="BU218" s="151"/>
      <c r="BV218" s="151"/>
      <c r="BW218" s="151"/>
      <c r="BX218" s="151"/>
      <c r="BY218" s="151"/>
      <c r="BZ218" s="151"/>
      <c r="CA218" s="151"/>
      <c r="CB218" s="151"/>
      <c r="CC218" s="151"/>
      <c r="CD218" s="151"/>
      <c r="CE218" s="151"/>
      <c r="CF218" s="151"/>
      <c r="CG218" s="151"/>
      <c r="CH218" s="151"/>
      <c r="CI218" s="1102"/>
      <c r="CJ218" s="1102"/>
      <c r="CK218" s="1102"/>
      <c r="CL218" s="1102"/>
      <c r="CM218" s="1102"/>
      <c r="CN218" s="1102"/>
      <c r="CO218" s="1102"/>
      <c r="CP218" s="1102"/>
      <c r="CQ218" s="1102"/>
      <c r="CR218" s="1102"/>
      <c r="CS218" s="1102"/>
      <c r="CT218" s="1102"/>
      <c r="CU218" s="1170"/>
      <c r="CV218" s="1170"/>
      <c r="CW218" s="1175"/>
      <c r="CX218" s="57"/>
      <c r="CY218" s="57"/>
      <c r="CZ218" s="57"/>
      <c r="DA218" s="57"/>
      <c r="DB218" s="57"/>
      <c r="DC218" s="57"/>
      <c r="DD218" s="57"/>
      <c r="DE218" s="1084">
        <v>3</v>
      </c>
      <c r="DF218" s="1084">
        <v>3</v>
      </c>
      <c r="DG218" s="1084">
        <v>3</v>
      </c>
      <c r="DH218" s="1084">
        <v>3</v>
      </c>
      <c r="DI218" s="1084">
        <v>3</v>
      </c>
      <c r="DJ218" s="1084">
        <v>3</v>
      </c>
      <c r="DK218" s="1111"/>
      <c r="DL218" s="1111"/>
      <c r="DM218" s="1111"/>
      <c r="DN218" s="57"/>
      <c r="DO218" s="57"/>
    </row>
    <row r="219" ht="26.25" customHeight="1" spans="1:119">
      <c r="A219" s="1112">
        <v>43983</v>
      </c>
      <c r="B219" s="140" t="s">
        <v>207</v>
      </c>
      <c r="C219" s="140">
        <v>4500029262</v>
      </c>
      <c r="D219" s="136" t="s">
        <v>286</v>
      </c>
      <c r="E219" s="136" t="s">
        <v>283</v>
      </c>
      <c r="F219" s="1115">
        <v>9212</v>
      </c>
      <c r="G219" s="109" t="s">
        <v>391</v>
      </c>
      <c r="H219" s="57">
        <v>2</v>
      </c>
      <c r="I219" s="57"/>
      <c r="J219" s="57"/>
      <c r="K219" s="57"/>
      <c r="L219" s="146"/>
      <c r="M219" s="1116"/>
      <c r="N219" s="1117"/>
      <c r="O219" s="1117"/>
      <c r="P219" s="1118"/>
      <c r="Q219" s="1117"/>
      <c r="R219" s="1117"/>
      <c r="S219" s="1117"/>
      <c r="T219" s="1117"/>
      <c r="U219" s="1118"/>
      <c r="V219" s="1194"/>
      <c r="W219" s="1202"/>
      <c r="X219" s="1202"/>
      <c r="Y219" s="1202"/>
      <c r="Z219" s="1202"/>
      <c r="AA219" s="1202"/>
      <c r="AB219" s="1202"/>
      <c r="AC219" s="1202"/>
      <c r="AD219" s="1202"/>
      <c r="AE219" s="1202"/>
      <c r="AF219" s="1202"/>
      <c r="AG219" s="1204"/>
      <c r="AH219" s="1196"/>
      <c r="AI219" s="1196"/>
      <c r="AJ219" s="1196"/>
      <c r="AK219" s="1196"/>
      <c r="AL219" s="1196"/>
      <c r="AM219" s="1196"/>
      <c r="AN219" s="1196"/>
      <c r="AO219" s="1196"/>
      <c r="AP219" s="1196"/>
      <c r="AQ219" s="1196"/>
      <c r="AR219" s="1196"/>
      <c r="AS219" s="1196"/>
      <c r="AT219" s="1196"/>
      <c r="AU219" s="1196"/>
      <c r="AV219" s="1196"/>
      <c r="AW219" s="1196"/>
      <c r="AX219" s="1196"/>
      <c r="AY219" s="1196"/>
      <c r="AZ219" s="1196"/>
      <c r="BA219" s="1196"/>
      <c r="BB219" s="1196"/>
      <c r="BC219" s="1196"/>
      <c r="BD219" s="1196"/>
      <c r="BE219" s="1194"/>
      <c r="BF219" s="1194"/>
      <c r="BG219" s="1194"/>
      <c r="BH219" s="1194"/>
      <c r="BI219" s="39"/>
      <c r="BJ219" s="151"/>
      <c r="BK219" s="151"/>
      <c r="BL219" s="151"/>
      <c r="BM219" s="151"/>
      <c r="BN219" s="151"/>
      <c r="BO219" s="151"/>
      <c r="BP219" s="151"/>
      <c r="BQ219" s="151"/>
      <c r="BR219" s="151"/>
      <c r="BS219" s="151"/>
      <c r="BT219" s="151"/>
      <c r="BU219" s="151"/>
      <c r="BV219" s="151"/>
      <c r="BW219" s="151"/>
      <c r="BX219" s="151"/>
      <c r="BY219" s="151"/>
      <c r="BZ219" s="151"/>
      <c r="CA219" s="151"/>
      <c r="CB219" s="151"/>
      <c r="CC219" s="151"/>
      <c r="CD219" s="151"/>
      <c r="CE219" s="151"/>
      <c r="CF219" s="151"/>
      <c r="CG219" s="151"/>
      <c r="CH219" s="151"/>
      <c r="CI219" s="1102"/>
      <c r="CJ219" s="1102"/>
      <c r="CK219" s="1102"/>
      <c r="CL219" s="1102"/>
      <c r="CM219" s="1102"/>
      <c r="CN219" s="1102"/>
      <c r="CO219" s="1102"/>
      <c r="CP219" s="1102"/>
      <c r="CQ219" s="1102"/>
      <c r="CR219" s="1102"/>
      <c r="CS219" s="1102"/>
      <c r="CT219" s="1102"/>
      <c r="CU219" s="1170"/>
      <c r="CV219" s="1170"/>
      <c r="CW219" s="1175"/>
      <c r="CX219" s="57"/>
      <c r="CY219" s="57"/>
      <c r="CZ219" s="57"/>
      <c r="DA219" s="57"/>
      <c r="DB219" s="57"/>
      <c r="DC219" s="57"/>
      <c r="DD219" s="57"/>
      <c r="DE219" s="1084"/>
      <c r="DF219" s="1084"/>
      <c r="DG219" s="1084">
        <v>1</v>
      </c>
      <c r="DH219" s="1084"/>
      <c r="DI219" s="1084">
        <v>1</v>
      </c>
      <c r="DJ219" s="1084"/>
      <c r="DK219" s="1111"/>
      <c r="DL219" s="1111"/>
      <c r="DM219" s="1111"/>
      <c r="DN219" s="57"/>
      <c r="DO219" s="57"/>
    </row>
    <row r="220" ht="26.25" customHeight="1" spans="1:119">
      <c r="A220" s="1112">
        <v>43983</v>
      </c>
      <c r="B220" s="140" t="s">
        <v>207</v>
      </c>
      <c r="C220" s="140">
        <v>4500029262</v>
      </c>
      <c r="D220" s="136" t="s">
        <v>286</v>
      </c>
      <c r="E220" s="136" t="s">
        <v>283</v>
      </c>
      <c r="F220" s="1115">
        <v>9215</v>
      </c>
      <c r="G220" s="109" t="s">
        <v>376</v>
      </c>
      <c r="H220" s="57">
        <v>2</v>
      </c>
      <c r="I220" s="57"/>
      <c r="J220" s="57"/>
      <c r="K220" s="57"/>
      <c r="L220" s="146"/>
      <c r="M220" s="1116"/>
      <c r="N220" s="1117"/>
      <c r="O220" s="1117"/>
      <c r="P220" s="1118"/>
      <c r="Q220" s="1117"/>
      <c r="R220" s="1117"/>
      <c r="S220" s="1117"/>
      <c r="T220" s="1117"/>
      <c r="U220" s="1118"/>
      <c r="V220" s="1194"/>
      <c r="W220" s="1202"/>
      <c r="X220" s="1202"/>
      <c r="Y220" s="1202"/>
      <c r="Z220" s="1202"/>
      <c r="AA220" s="1202"/>
      <c r="AB220" s="1202"/>
      <c r="AC220" s="1202"/>
      <c r="AD220" s="1202"/>
      <c r="AE220" s="1202"/>
      <c r="AF220" s="1202"/>
      <c r="AG220" s="1204"/>
      <c r="AH220" s="1196"/>
      <c r="AI220" s="1196"/>
      <c r="AJ220" s="1196"/>
      <c r="AK220" s="1196"/>
      <c r="AL220" s="1196"/>
      <c r="AM220" s="1196"/>
      <c r="AN220" s="1196"/>
      <c r="AO220" s="1196"/>
      <c r="AP220" s="1196"/>
      <c r="AQ220" s="1196"/>
      <c r="AR220" s="1196"/>
      <c r="AS220" s="1196"/>
      <c r="AT220" s="1196"/>
      <c r="AU220" s="1196"/>
      <c r="AV220" s="1196"/>
      <c r="AW220" s="1196"/>
      <c r="AX220" s="1196"/>
      <c r="AY220" s="1196"/>
      <c r="AZ220" s="1196"/>
      <c r="BA220" s="1196"/>
      <c r="BB220" s="1196"/>
      <c r="BC220" s="1196"/>
      <c r="BD220" s="1196"/>
      <c r="BE220" s="1194"/>
      <c r="BF220" s="1194"/>
      <c r="BG220" s="1194"/>
      <c r="BH220" s="1194"/>
      <c r="BI220" s="39"/>
      <c r="BJ220" s="151"/>
      <c r="BK220" s="151"/>
      <c r="BL220" s="151"/>
      <c r="BM220" s="151"/>
      <c r="BN220" s="151"/>
      <c r="BO220" s="151"/>
      <c r="BP220" s="151"/>
      <c r="BQ220" s="151"/>
      <c r="BR220" s="151"/>
      <c r="BS220" s="151"/>
      <c r="BT220" s="151"/>
      <c r="BU220" s="151"/>
      <c r="BV220" s="151"/>
      <c r="BW220" s="151"/>
      <c r="BX220" s="151"/>
      <c r="BY220" s="151"/>
      <c r="BZ220" s="151"/>
      <c r="CA220" s="151"/>
      <c r="CB220" s="151"/>
      <c r="CC220" s="151"/>
      <c r="CD220" s="151"/>
      <c r="CE220" s="151"/>
      <c r="CF220" s="151"/>
      <c r="CG220" s="151"/>
      <c r="CH220" s="151"/>
      <c r="CI220" s="1102"/>
      <c r="CJ220" s="1102"/>
      <c r="CK220" s="1102"/>
      <c r="CL220" s="1102"/>
      <c r="CM220" s="1102"/>
      <c r="CN220" s="1102"/>
      <c r="CO220" s="1102"/>
      <c r="CP220" s="1102"/>
      <c r="CQ220" s="1102"/>
      <c r="CR220" s="1102"/>
      <c r="CS220" s="1102"/>
      <c r="CT220" s="1102"/>
      <c r="CU220" s="1170"/>
      <c r="CV220" s="1170"/>
      <c r="CW220" s="1175"/>
      <c r="CX220" s="57"/>
      <c r="CY220" s="57"/>
      <c r="CZ220" s="57"/>
      <c r="DA220" s="57"/>
      <c r="DB220" s="57">
        <v>1</v>
      </c>
      <c r="DC220" s="57"/>
      <c r="DD220" s="57">
        <v>1</v>
      </c>
      <c r="DE220" s="1084"/>
      <c r="DF220" s="1084"/>
      <c r="DG220" s="1084"/>
      <c r="DH220" s="1084"/>
      <c r="DI220" s="1084"/>
      <c r="DJ220" s="1084"/>
      <c r="DK220" s="1111"/>
      <c r="DL220" s="1111"/>
      <c r="DM220" s="1111"/>
      <c r="DN220" s="57"/>
      <c r="DO220" s="57"/>
    </row>
    <row r="221" ht="26.25" customHeight="1" spans="1:119">
      <c r="A221" s="1112">
        <v>43988</v>
      </c>
      <c r="B221" s="140" t="s">
        <v>333</v>
      </c>
      <c r="C221" s="140">
        <v>4500032213</v>
      </c>
      <c r="D221" s="136" t="s">
        <v>415</v>
      </c>
      <c r="E221" s="136" t="s">
        <v>283</v>
      </c>
      <c r="F221" s="1115">
        <v>9207</v>
      </c>
      <c r="G221" s="109" t="s">
        <v>416</v>
      </c>
      <c r="H221" s="57">
        <v>4</v>
      </c>
      <c r="I221" s="57"/>
      <c r="J221" s="57"/>
      <c r="K221" s="57"/>
      <c r="L221" s="146"/>
      <c r="M221" s="1116"/>
      <c r="N221" s="1117"/>
      <c r="O221" s="1117"/>
      <c r="P221" s="1118"/>
      <c r="Q221" s="1117"/>
      <c r="R221" s="1117"/>
      <c r="S221" s="1117"/>
      <c r="T221" s="1117"/>
      <c r="U221" s="1118"/>
      <c r="V221" s="1194"/>
      <c r="W221" s="1202"/>
      <c r="X221" s="1202"/>
      <c r="Y221" s="1202"/>
      <c r="Z221" s="1202"/>
      <c r="AA221" s="1202"/>
      <c r="AB221" s="1202"/>
      <c r="AC221" s="1202"/>
      <c r="AD221" s="1202"/>
      <c r="AE221" s="1202"/>
      <c r="AF221" s="1202"/>
      <c r="AG221" s="1204"/>
      <c r="AH221" s="1196"/>
      <c r="AI221" s="1196"/>
      <c r="AJ221" s="1196"/>
      <c r="AK221" s="1196"/>
      <c r="AL221" s="1196"/>
      <c r="AM221" s="1196"/>
      <c r="AN221" s="1196"/>
      <c r="AO221" s="1196"/>
      <c r="AP221" s="1196"/>
      <c r="AQ221" s="1196"/>
      <c r="AR221" s="1196"/>
      <c r="AS221" s="1196"/>
      <c r="AT221" s="1196"/>
      <c r="AU221" s="1196"/>
      <c r="AV221" s="1196"/>
      <c r="AW221" s="1196"/>
      <c r="AX221" s="1196"/>
      <c r="AY221" s="1196"/>
      <c r="AZ221" s="1196"/>
      <c r="BA221" s="1196"/>
      <c r="BB221" s="1196"/>
      <c r="BC221" s="1196"/>
      <c r="BD221" s="1196"/>
      <c r="BE221" s="1194"/>
      <c r="BF221" s="1194"/>
      <c r="BG221" s="1194"/>
      <c r="BH221" s="1194"/>
      <c r="BI221" s="39"/>
      <c r="BJ221" s="151"/>
      <c r="BK221" s="151"/>
      <c r="BL221" s="151"/>
      <c r="BM221" s="151"/>
      <c r="BN221" s="151"/>
      <c r="BO221" s="151"/>
      <c r="BP221" s="151"/>
      <c r="BQ221" s="151"/>
      <c r="BR221" s="151"/>
      <c r="BS221" s="151"/>
      <c r="BT221" s="151"/>
      <c r="BU221" s="151"/>
      <c r="BV221" s="151"/>
      <c r="BW221" s="151"/>
      <c r="BX221" s="151"/>
      <c r="BY221" s="151"/>
      <c r="BZ221" s="151"/>
      <c r="CA221" s="151"/>
      <c r="CB221" s="151"/>
      <c r="CC221" s="151"/>
      <c r="CD221" s="151"/>
      <c r="CE221" s="151"/>
      <c r="CF221" s="151"/>
      <c r="CG221" s="151"/>
      <c r="CH221" s="151"/>
      <c r="CI221" s="1102"/>
      <c r="CJ221" s="1102"/>
      <c r="CK221" s="1102"/>
      <c r="CL221" s="1102"/>
      <c r="CM221" s="1102"/>
      <c r="CN221" s="1102"/>
      <c r="CO221" s="1102"/>
      <c r="CP221" s="1102"/>
      <c r="CQ221" s="1102"/>
      <c r="CR221" s="1102"/>
      <c r="CS221" s="1102"/>
      <c r="CT221" s="1102"/>
      <c r="CU221" s="1170"/>
      <c r="CV221" s="1170"/>
      <c r="CW221" s="1175"/>
      <c r="CX221" s="57"/>
      <c r="CY221" s="57"/>
      <c r="CZ221" s="57"/>
      <c r="DA221" s="57"/>
      <c r="DB221" s="57"/>
      <c r="DC221" s="57"/>
      <c r="DD221" s="57"/>
      <c r="DE221" s="1084"/>
      <c r="DF221" s="1084"/>
      <c r="DG221" s="1084"/>
      <c r="DH221" s="1084"/>
      <c r="DI221" s="1084"/>
      <c r="DJ221" s="1084"/>
      <c r="DK221" s="1111"/>
      <c r="DL221" s="1111"/>
      <c r="DM221" s="1111"/>
      <c r="DN221" s="57">
        <v>4</v>
      </c>
      <c r="DO221" s="57"/>
    </row>
    <row r="222" ht="26.25" customHeight="1" spans="1:119">
      <c r="A222" s="1112">
        <v>43988</v>
      </c>
      <c r="B222" s="140" t="s">
        <v>333</v>
      </c>
      <c r="C222" s="140">
        <v>4500032213</v>
      </c>
      <c r="D222" s="136" t="s">
        <v>415</v>
      </c>
      <c r="E222" s="136" t="s">
        <v>283</v>
      </c>
      <c r="F222" s="1115">
        <v>9214</v>
      </c>
      <c r="G222" s="109" t="s">
        <v>232</v>
      </c>
      <c r="H222" s="57">
        <v>18</v>
      </c>
      <c r="I222" s="57"/>
      <c r="J222" s="57"/>
      <c r="K222" s="57"/>
      <c r="L222" s="146"/>
      <c r="M222" s="1116"/>
      <c r="N222" s="1117"/>
      <c r="O222" s="1117"/>
      <c r="P222" s="1118"/>
      <c r="Q222" s="1117"/>
      <c r="R222" s="1117"/>
      <c r="S222" s="1117"/>
      <c r="T222" s="1117"/>
      <c r="U222" s="1118"/>
      <c r="V222" s="1194"/>
      <c r="W222" s="1202"/>
      <c r="X222" s="1202"/>
      <c r="Y222" s="1202"/>
      <c r="Z222" s="1202"/>
      <c r="AA222" s="1202"/>
      <c r="AB222" s="1202"/>
      <c r="AC222" s="1202"/>
      <c r="AD222" s="1202"/>
      <c r="AE222" s="1202"/>
      <c r="AF222" s="1202"/>
      <c r="AG222" s="1204"/>
      <c r="AH222" s="1196"/>
      <c r="AI222" s="1196"/>
      <c r="AJ222" s="1196"/>
      <c r="AK222" s="1196"/>
      <c r="AL222" s="1196"/>
      <c r="AM222" s="1196"/>
      <c r="AN222" s="1196"/>
      <c r="AO222" s="1196"/>
      <c r="AP222" s="1196"/>
      <c r="AQ222" s="1196"/>
      <c r="AR222" s="1196"/>
      <c r="AS222" s="1196"/>
      <c r="AT222" s="1196"/>
      <c r="AU222" s="1196"/>
      <c r="AV222" s="1196"/>
      <c r="AW222" s="1196"/>
      <c r="AX222" s="1196">
        <v>18</v>
      </c>
      <c r="AY222" s="1196">
        <v>18</v>
      </c>
      <c r="AZ222" s="1196"/>
      <c r="BA222" s="1196"/>
      <c r="BB222" s="1196"/>
      <c r="BC222" s="1196"/>
      <c r="BD222" s="1196"/>
      <c r="BE222" s="1194"/>
      <c r="BF222" s="1194"/>
      <c r="BG222" s="1194"/>
      <c r="BH222" s="1194"/>
      <c r="BI222" s="39"/>
      <c r="BJ222" s="151"/>
      <c r="BK222" s="151"/>
      <c r="BL222" s="151"/>
      <c r="BM222" s="151"/>
      <c r="BN222" s="151"/>
      <c r="BO222" s="151"/>
      <c r="BP222" s="151"/>
      <c r="BQ222" s="151"/>
      <c r="BR222" s="151"/>
      <c r="BS222" s="151"/>
      <c r="BT222" s="151"/>
      <c r="BU222" s="151"/>
      <c r="BV222" s="151"/>
      <c r="BW222" s="151"/>
      <c r="BX222" s="151"/>
      <c r="BY222" s="151"/>
      <c r="BZ222" s="151"/>
      <c r="CA222" s="151"/>
      <c r="CB222" s="151"/>
      <c r="CC222" s="151"/>
      <c r="CD222" s="151"/>
      <c r="CE222" s="151"/>
      <c r="CF222" s="151"/>
      <c r="CG222" s="151"/>
      <c r="CH222" s="151"/>
      <c r="CI222" s="1102"/>
      <c r="CJ222" s="1102"/>
      <c r="CK222" s="1102"/>
      <c r="CL222" s="1102"/>
      <c r="CM222" s="1102"/>
      <c r="CN222" s="1102"/>
      <c r="CO222" s="1102">
        <v>3</v>
      </c>
      <c r="CP222" s="1102">
        <v>3</v>
      </c>
      <c r="CQ222" s="1102">
        <v>3</v>
      </c>
      <c r="CR222" s="1102">
        <v>3</v>
      </c>
      <c r="CS222" s="1102">
        <v>3</v>
      </c>
      <c r="CT222" s="1102">
        <v>3</v>
      </c>
      <c r="CU222" s="1170"/>
      <c r="CV222" s="1170"/>
      <c r="CW222" s="1175"/>
      <c r="CX222" s="57"/>
      <c r="CY222" s="57"/>
      <c r="CZ222" s="57"/>
      <c r="DA222" s="57"/>
      <c r="DB222" s="57"/>
      <c r="DC222" s="57"/>
      <c r="DD222" s="57"/>
      <c r="DE222" s="1084"/>
      <c r="DF222" s="1084"/>
      <c r="DG222" s="1084"/>
      <c r="DH222" s="1084"/>
      <c r="DI222" s="1084"/>
      <c r="DJ222" s="1084"/>
      <c r="DK222" s="1111"/>
      <c r="DL222" s="1111"/>
      <c r="DM222" s="1111"/>
      <c r="DN222" s="57"/>
      <c r="DO222" s="57"/>
    </row>
    <row r="223" ht="26.25" customHeight="1" spans="1:119">
      <c r="A223" s="1112">
        <v>43988</v>
      </c>
      <c r="B223" s="135" t="s">
        <v>271</v>
      </c>
      <c r="C223" s="140">
        <v>4500033293</v>
      </c>
      <c r="D223" s="1184" t="s">
        <v>417</v>
      </c>
      <c r="E223" s="136" t="s">
        <v>418</v>
      </c>
      <c r="F223" s="1115">
        <v>9215</v>
      </c>
      <c r="G223" s="109" t="s">
        <v>376</v>
      </c>
      <c r="H223" s="57">
        <v>15</v>
      </c>
      <c r="I223" s="57"/>
      <c r="J223" s="57"/>
      <c r="K223" s="57"/>
      <c r="L223" s="146"/>
      <c r="M223" s="1116"/>
      <c r="N223" s="1117"/>
      <c r="O223" s="1117"/>
      <c r="P223" s="1118"/>
      <c r="Q223" s="1117"/>
      <c r="R223" s="1117"/>
      <c r="S223" s="1117"/>
      <c r="T223" s="1117"/>
      <c r="U223" s="1118"/>
      <c r="V223" s="1194"/>
      <c r="W223" s="1202"/>
      <c r="X223" s="1202"/>
      <c r="Y223" s="1202"/>
      <c r="Z223" s="1202"/>
      <c r="AA223" s="1202"/>
      <c r="AB223" s="1202"/>
      <c r="AC223" s="1202"/>
      <c r="AD223" s="1202"/>
      <c r="AE223" s="1202"/>
      <c r="AF223" s="1202"/>
      <c r="AG223" s="1204"/>
      <c r="AH223" s="1196"/>
      <c r="AI223" s="1196"/>
      <c r="AJ223" s="1196"/>
      <c r="AK223" s="1196"/>
      <c r="AL223" s="1196"/>
      <c r="AM223" s="1196"/>
      <c r="AN223" s="1196"/>
      <c r="AO223" s="1196"/>
      <c r="AP223" s="1196"/>
      <c r="AQ223" s="1196"/>
      <c r="AR223" s="1196"/>
      <c r="AS223" s="1196"/>
      <c r="AT223" s="1196"/>
      <c r="AU223" s="1196"/>
      <c r="AV223" s="1196"/>
      <c r="AW223" s="1196"/>
      <c r="AX223" s="1196"/>
      <c r="AY223" s="1196"/>
      <c r="AZ223" s="1196"/>
      <c r="BA223" s="1196"/>
      <c r="BB223" s="1196"/>
      <c r="BC223" s="1196"/>
      <c r="BD223" s="1196"/>
      <c r="BE223" s="1194"/>
      <c r="BF223" s="1194"/>
      <c r="BG223" s="1194"/>
      <c r="BH223" s="1194"/>
      <c r="BI223" s="39"/>
      <c r="BJ223" s="151"/>
      <c r="BK223" s="151"/>
      <c r="BL223" s="151"/>
      <c r="BM223" s="151"/>
      <c r="BN223" s="151"/>
      <c r="BO223" s="151"/>
      <c r="BP223" s="151"/>
      <c r="BQ223" s="151"/>
      <c r="BR223" s="151"/>
      <c r="BS223" s="151"/>
      <c r="BT223" s="151"/>
      <c r="BU223" s="151"/>
      <c r="BV223" s="151"/>
      <c r="BW223" s="151"/>
      <c r="BX223" s="151"/>
      <c r="BY223" s="151"/>
      <c r="BZ223" s="151"/>
      <c r="CA223" s="151"/>
      <c r="CB223" s="151"/>
      <c r="CC223" s="151"/>
      <c r="CD223" s="151"/>
      <c r="CE223" s="151"/>
      <c r="CF223" s="151"/>
      <c r="CG223" s="151"/>
      <c r="CH223" s="151"/>
      <c r="CI223" s="1102"/>
      <c r="CJ223" s="1102"/>
      <c r="CK223" s="1102"/>
      <c r="CL223" s="1102"/>
      <c r="CM223" s="1102"/>
      <c r="CN223" s="1102"/>
      <c r="CO223" s="1102"/>
      <c r="CP223" s="1102"/>
      <c r="CQ223" s="1102"/>
      <c r="CR223" s="1102"/>
      <c r="CS223" s="1102"/>
      <c r="CT223" s="1102"/>
      <c r="CU223" s="1170"/>
      <c r="CV223" s="1170"/>
      <c r="CW223" s="1175"/>
      <c r="CX223" s="57"/>
      <c r="CY223" s="57">
        <v>3</v>
      </c>
      <c r="CZ223" s="57">
        <v>3</v>
      </c>
      <c r="DA223" s="57">
        <v>3</v>
      </c>
      <c r="DB223" s="57">
        <v>3</v>
      </c>
      <c r="DC223" s="57"/>
      <c r="DD223" s="57">
        <v>3</v>
      </c>
      <c r="DE223" s="1084"/>
      <c r="DF223" s="1084"/>
      <c r="DG223" s="1084"/>
      <c r="DH223" s="1084"/>
      <c r="DI223" s="1084"/>
      <c r="DJ223" s="1084"/>
      <c r="DK223" s="1111"/>
      <c r="DL223" s="1111"/>
      <c r="DM223" s="1111"/>
      <c r="DN223" s="57"/>
      <c r="DO223" s="57"/>
    </row>
    <row r="224" ht="26.25" customHeight="1" spans="1:119">
      <c r="A224" s="1112">
        <v>43990</v>
      </c>
      <c r="B224" s="135" t="s">
        <v>327</v>
      </c>
      <c r="C224" s="1184"/>
      <c r="D224" s="1184" t="s">
        <v>212</v>
      </c>
      <c r="E224" s="136" t="s">
        <v>280</v>
      </c>
      <c r="F224" s="1115">
        <v>9212</v>
      </c>
      <c r="G224" s="109" t="s">
        <v>391</v>
      </c>
      <c r="H224" s="57">
        <v>10</v>
      </c>
      <c r="I224" s="57"/>
      <c r="J224" s="57"/>
      <c r="K224" s="57"/>
      <c r="L224" s="146"/>
      <c r="M224" s="1116"/>
      <c r="N224" s="1117"/>
      <c r="O224" s="1117"/>
      <c r="P224" s="1118"/>
      <c r="Q224" s="1117"/>
      <c r="R224" s="1117"/>
      <c r="S224" s="1117"/>
      <c r="T224" s="1117"/>
      <c r="U224" s="1118"/>
      <c r="V224" s="1194"/>
      <c r="W224" s="1202"/>
      <c r="X224" s="1202"/>
      <c r="Y224" s="1202"/>
      <c r="Z224" s="1202"/>
      <c r="AA224" s="1202"/>
      <c r="AB224" s="1202"/>
      <c r="AC224" s="1202"/>
      <c r="AD224" s="1202"/>
      <c r="AE224" s="1202"/>
      <c r="AF224" s="1202"/>
      <c r="AG224" s="1204"/>
      <c r="AH224" s="1196"/>
      <c r="AI224" s="1196"/>
      <c r="AJ224" s="1196"/>
      <c r="AK224" s="1196"/>
      <c r="AL224" s="1196"/>
      <c r="AM224" s="1196"/>
      <c r="AN224" s="1196"/>
      <c r="AO224" s="1196"/>
      <c r="AP224" s="1196"/>
      <c r="AQ224" s="1196"/>
      <c r="AR224" s="1196"/>
      <c r="AS224" s="1196"/>
      <c r="AT224" s="1196"/>
      <c r="AU224" s="1196"/>
      <c r="AV224" s="1196"/>
      <c r="AW224" s="1196"/>
      <c r="AX224" s="1196"/>
      <c r="AY224" s="1196"/>
      <c r="AZ224" s="1196"/>
      <c r="BA224" s="1196"/>
      <c r="BB224" s="1196"/>
      <c r="BC224" s="1196"/>
      <c r="BD224" s="1196"/>
      <c r="BE224" s="1194"/>
      <c r="BF224" s="1194"/>
      <c r="BG224" s="1194"/>
      <c r="BH224" s="1194"/>
      <c r="BI224" s="39"/>
      <c r="BJ224" s="151"/>
      <c r="BK224" s="151"/>
      <c r="BL224" s="151"/>
      <c r="BM224" s="151"/>
      <c r="BN224" s="151"/>
      <c r="BO224" s="151"/>
      <c r="BP224" s="151"/>
      <c r="BQ224" s="151"/>
      <c r="BR224" s="151"/>
      <c r="BS224" s="151"/>
      <c r="BT224" s="151"/>
      <c r="BU224" s="151"/>
      <c r="BV224" s="151"/>
      <c r="BW224" s="151"/>
      <c r="BX224" s="151"/>
      <c r="BY224" s="151"/>
      <c r="BZ224" s="151"/>
      <c r="CA224" s="151"/>
      <c r="CB224" s="151"/>
      <c r="CC224" s="151"/>
      <c r="CD224" s="151"/>
      <c r="CE224" s="151"/>
      <c r="CF224" s="151"/>
      <c r="CG224" s="151"/>
      <c r="CH224" s="151"/>
      <c r="CI224" s="1102"/>
      <c r="CJ224" s="1102"/>
      <c r="CK224" s="1102"/>
      <c r="CL224" s="1102"/>
      <c r="CM224" s="1102"/>
      <c r="CN224" s="1102"/>
      <c r="CO224" s="1102"/>
      <c r="CP224" s="1102"/>
      <c r="CQ224" s="1102"/>
      <c r="CR224" s="1102"/>
      <c r="CS224" s="1102"/>
      <c r="CT224" s="1102"/>
      <c r="CU224" s="1170"/>
      <c r="CV224" s="1170"/>
      <c r="CW224" s="1175"/>
      <c r="CX224" s="57"/>
      <c r="CY224" s="57"/>
      <c r="CZ224" s="57"/>
      <c r="DA224" s="57"/>
      <c r="DB224" s="57"/>
      <c r="DC224" s="57"/>
      <c r="DD224" s="57"/>
      <c r="DE224" s="1084"/>
      <c r="DF224" s="1084">
        <v>2</v>
      </c>
      <c r="DG224" s="1084">
        <v>2</v>
      </c>
      <c r="DH224" s="1084">
        <v>2</v>
      </c>
      <c r="DI224" s="1084">
        <v>2</v>
      </c>
      <c r="DJ224" s="1084">
        <v>2</v>
      </c>
      <c r="DK224" s="1111"/>
      <c r="DL224" s="1111"/>
      <c r="DM224" s="1111"/>
      <c r="DN224" s="57"/>
      <c r="DO224" s="57"/>
    </row>
    <row r="225" ht="26.25" customHeight="1" spans="1:119">
      <c r="A225" s="1112">
        <v>43990</v>
      </c>
      <c r="B225" s="135" t="s">
        <v>333</v>
      </c>
      <c r="C225" s="1184">
        <v>4500031609</v>
      </c>
      <c r="D225" s="1187" t="s">
        <v>288</v>
      </c>
      <c r="E225" s="136" t="s">
        <v>369</v>
      </c>
      <c r="F225" s="1115">
        <v>9215</v>
      </c>
      <c r="G225" s="109" t="s">
        <v>376</v>
      </c>
      <c r="H225" s="57">
        <v>1</v>
      </c>
      <c r="I225" s="57"/>
      <c r="J225" s="57"/>
      <c r="K225" s="57"/>
      <c r="L225" s="146"/>
      <c r="M225" s="1116"/>
      <c r="N225" s="1117"/>
      <c r="O225" s="1117"/>
      <c r="P225" s="1118"/>
      <c r="Q225" s="1117"/>
      <c r="R225" s="1117"/>
      <c r="S225" s="1117"/>
      <c r="T225" s="1117"/>
      <c r="U225" s="1118"/>
      <c r="V225" s="1194"/>
      <c r="W225" s="1202"/>
      <c r="X225" s="1202"/>
      <c r="Y225" s="1202"/>
      <c r="Z225" s="1202"/>
      <c r="AA225" s="1202"/>
      <c r="AB225" s="1202"/>
      <c r="AC225" s="1202"/>
      <c r="AD225" s="1202"/>
      <c r="AE225" s="1202"/>
      <c r="AF225" s="1202"/>
      <c r="AG225" s="1204"/>
      <c r="AH225" s="1196"/>
      <c r="AI225" s="1196"/>
      <c r="AJ225" s="1196"/>
      <c r="AK225" s="1196"/>
      <c r="AL225" s="1196"/>
      <c r="AM225" s="1196"/>
      <c r="AN225" s="1196"/>
      <c r="AO225" s="1196"/>
      <c r="AP225" s="1196"/>
      <c r="AQ225" s="1196"/>
      <c r="AR225" s="1196"/>
      <c r="AS225" s="1196"/>
      <c r="AT225" s="1196"/>
      <c r="AU225" s="1196"/>
      <c r="AV225" s="1196"/>
      <c r="AW225" s="1196"/>
      <c r="AX225" s="1196"/>
      <c r="AY225" s="1196"/>
      <c r="AZ225" s="1196"/>
      <c r="BA225" s="1196"/>
      <c r="BB225" s="1196"/>
      <c r="BC225" s="1196"/>
      <c r="BD225" s="1196"/>
      <c r="BE225" s="1194"/>
      <c r="BF225" s="1194"/>
      <c r="BG225" s="1194"/>
      <c r="BH225" s="1194"/>
      <c r="BI225" s="39"/>
      <c r="BJ225" s="151"/>
      <c r="BK225" s="151"/>
      <c r="BL225" s="151"/>
      <c r="BM225" s="151"/>
      <c r="BN225" s="151"/>
      <c r="BO225" s="151"/>
      <c r="BP225" s="151"/>
      <c r="BQ225" s="151"/>
      <c r="BR225" s="151"/>
      <c r="BS225" s="151"/>
      <c r="BT225" s="151"/>
      <c r="BU225" s="151"/>
      <c r="BV225" s="151"/>
      <c r="BW225" s="151"/>
      <c r="BX225" s="151"/>
      <c r="BY225" s="151"/>
      <c r="BZ225" s="151"/>
      <c r="CA225" s="151"/>
      <c r="CB225" s="151"/>
      <c r="CC225" s="151"/>
      <c r="CD225" s="151"/>
      <c r="CE225" s="151"/>
      <c r="CF225" s="151"/>
      <c r="CG225" s="151"/>
      <c r="CH225" s="151"/>
      <c r="CI225" s="1102"/>
      <c r="CJ225" s="1102"/>
      <c r="CK225" s="1102"/>
      <c r="CL225" s="1102"/>
      <c r="CM225" s="1102"/>
      <c r="CN225" s="1102"/>
      <c r="CO225" s="1102"/>
      <c r="CP225" s="1102"/>
      <c r="CQ225" s="1102"/>
      <c r="CR225" s="1102"/>
      <c r="CS225" s="1102"/>
      <c r="CT225" s="1102"/>
      <c r="CU225" s="1170"/>
      <c r="CV225" s="1170"/>
      <c r="CW225" s="1175"/>
      <c r="CX225" s="57">
        <v>1</v>
      </c>
      <c r="CY225" s="57"/>
      <c r="CZ225" s="57"/>
      <c r="DA225" s="57"/>
      <c r="DB225" s="57"/>
      <c r="DC225" s="57"/>
      <c r="DD225" s="57"/>
      <c r="DE225" s="1084"/>
      <c r="DF225" s="1084"/>
      <c r="DG225" s="1084"/>
      <c r="DH225" s="1084"/>
      <c r="DI225" s="1084"/>
      <c r="DJ225" s="1084"/>
      <c r="DK225" s="1111"/>
      <c r="DL225" s="1111"/>
      <c r="DM225" s="1111"/>
      <c r="DN225" s="57"/>
      <c r="DO225" s="57"/>
    </row>
    <row r="226" ht="26.25" customHeight="1" spans="1:119">
      <c r="A226" s="1112">
        <v>43991</v>
      </c>
      <c r="B226" s="135" t="s">
        <v>352</v>
      </c>
      <c r="C226" s="1184">
        <v>4500029748</v>
      </c>
      <c r="D226" s="1187" t="s">
        <v>223</v>
      </c>
      <c r="E226" s="136" t="s">
        <v>280</v>
      </c>
      <c r="F226" s="1115">
        <v>9208</v>
      </c>
      <c r="G226" s="109" t="s">
        <v>406</v>
      </c>
      <c r="H226" s="57">
        <v>3</v>
      </c>
      <c r="I226" s="57"/>
      <c r="J226" s="57"/>
      <c r="K226" s="57"/>
      <c r="L226" s="146"/>
      <c r="M226" s="1116"/>
      <c r="N226" s="1117"/>
      <c r="O226" s="1117"/>
      <c r="P226" s="1118"/>
      <c r="Q226" s="1117"/>
      <c r="R226" s="1117"/>
      <c r="S226" s="1117"/>
      <c r="T226" s="1117"/>
      <c r="U226" s="1118"/>
      <c r="V226" s="1194"/>
      <c r="W226" s="1202"/>
      <c r="X226" s="1202"/>
      <c r="Y226" s="1202"/>
      <c r="Z226" s="1202"/>
      <c r="AA226" s="1202"/>
      <c r="AB226" s="1202"/>
      <c r="AC226" s="1202"/>
      <c r="AD226" s="1202"/>
      <c r="AE226" s="1202"/>
      <c r="AF226" s="1202"/>
      <c r="AG226" s="1204"/>
      <c r="AH226" s="1196"/>
      <c r="AI226" s="1196"/>
      <c r="AJ226" s="1196"/>
      <c r="AK226" s="1196"/>
      <c r="AL226" s="1196"/>
      <c r="AM226" s="1196"/>
      <c r="AN226" s="1196"/>
      <c r="AO226" s="1196"/>
      <c r="AP226" s="1196"/>
      <c r="AQ226" s="1196"/>
      <c r="AR226" s="1196"/>
      <c r="AS226" s="1196"/>
      <c r="AT226" s="1196"/>
      <c r="AU226" s="1196"/>
      <c r="AV226" s="1196"/>
      <c r="AW226" s="1196"/>
      <c r="AX226" s="1196"/>
      <c r="AY226" s="1196"/>
      <c r="AZ226" s="1196"/>
      <c r="BA226" s="1196"/>
      <c r="BB226" s="1196"/>
      <c r="BC226" s="1196"/>
      <c r="BD226" s="1196"/>
      <c r="BE226" s="1194"/>
      <c r="BF226" s="1194"/>
      <c r="BG226" s="1194"/>
      <c r="BH226" s="1194"/>
      <c r="BI226" s="39"/>
      <c r="BJ226" s="151"/>
      <c r="BK226" s="151"/>
      <c r="BL226" s="151"/>
      <c r="BM226" s="151"/>
      <c r="BN226" s="151"/>
      <c r="BO226" s="151"/>
      <c r="BP226" s="151"/>
      <c r="BQ226" s="151"/>
      <c r="BR226" s="151"/>
      <c r="BS226" s="151"/>
      <c r="BT226" s="151"/>
      <c r="BU226" s="151"/>
      <c r="BV226" s="151"/>
      <c r="BW226" s="151"/>
      <c r="BX226" s="151"/>
      <c r="BY226" s="151"/>
      <c r="BZ226" s="151"/>
      <c r="CA226" s="151"/>
      <c r="CB226" s="151"/>
      <c r="CC226" s="151"/>
      <c r="CD226" s="151"/>
      <c r="CE226" s="151"/>
      <c r="CF226" s="151"/>
      <c r="CG226" s="151"/>
      <c r="CH226" s="151"/>
      <c r="CI226" s="1102"/>
      <c r="CJ226" s="1102"/>
      <c r="CK226" s="1102"/>
      <c r="CL226" s="1102"/>
      <c r="CM226" s="1102"/>
      <c r="CN226" s="1102"/>
      <c r="CO226" s="1102"/>
      <c r="CP226" s="1102"/>
      <c r="CQ226" s="1102"/>
      <c r="CR226" s="1102"/>
      <c r="CS226" s="1102"/>
      <c r="CT226" s="1102"/>
      <c r="CU226" s="1170"/>
      <c r="CV226" s="1170"/>
      <c r="CW226" s="1175"/>
      <c r="CX226" s="57"/>
      <c r="CY226" s="57"/>
      <c r="CZ226" s="57"/>
      <c r="DA226" s="57"/>
      <c r="DB226" s="57"/>
      <c r="DC226" s="57"/>
      <c r="DD226" s="57"/>
      <c r="DE226" s="1084"/>
      <c r="DF226" s="1084"/>
      <c r="DG226" s="1084"/>
      <c r="DH226" s="1084"/>
      <c r="DI226" s="1084"/>
      <c r="DJ226" s="1084"/>
      <c r="DK226" s="1111"/>
      <c r="DL226" s="1111"/>
      <c r="DM226" s="1111"/>
      <c r="DN226" s="57"/>
      <c r="DO226" s="57">
        <v>3</v>
      </c>
    </row>
    <row r="227" ht="26.25" customHeight="1" spans="1:119">
      <c r="A227" s="1112">
        <v>43991</v>
      </c>
      <c r="B227" s="135" t="s">
        <v>352</v>
      </c>
      <c r="C227" s="1184">
        <v>4500029748</v>
      </c>
      <c r="D227" s="1187" t="s">
        <v>223</v>
      </c>
      <c r="E227" s="136" t="s">
        <v>280</v>
      </c>
      <c r="F227" s="1115">
        <v>9212</v>
      </c>
      <c r="G227" s="109" t="s">
        <v>391</v>
      </c>
      <c r="H227" s="57">
        <v>18</v>
      </c>
      <c r="I227" s="57"/>
      <c r="J227" s="57"/>
      <c r="K227" s="57"/>
      <c r="L227" s="146"/>
      <c r="M227" s="1116"/>
      <c r="N227" s="1117"/>
      <c r="O227" s="1117"/>
      <c r="P227" s="1118"/>
      <c r="Q227" s="1117"/>
      <c r="R227" s="1117"/>
      <c r="S227" s="1117"/>
      <c r="T227" s="1117"/>
      <c r="U227" s="1118"/>
      <c r="V227" s="1194"/>
      <c r="W227" s="1202"/>
      <c r="X227" s="1202"/>
      <c r="Y227" s="1202"/>
      <c r="Z227" s="1202"/>
      <c r="AA227" s="1202"/>
      <c r="AB227" s="1202"/>
      <c r="AC227" s="1202"/>
      <c r="AD227" s="1202"/>
      <c r="AE227" s="1202"/>
      <c r="AF227" s="1202"/>
      <c r="AG227" s="1204"/>
      <c r="AH227" s="1196"/>
      <c r="AI227" s="1196"/>
      <c r="AJ227" s="1196"/>
      <c r="AK227" s="1196"/>
      <c r="AL227" s="1196"/>
      <c r="AM227" s="1196"/>
      <c r="AN227" s="1196"/>
      <c r="AO227" s="1196"/>
      <c r="AP227" s="1196"/>
      <c r="AQ227" s="1196"/>
      <c r="AR227" s="1196"/>
      <c r="AS227" s="1196"/>
      <c r="AT227" s="1196"/>
      <c r="AU227" s="1196"/>
      <c r="AV227" s="1196"/>
      <c r="AW227" s="1196"/>
      <c r="AX227" s="1196"/>
      <c r="AY227" s="1196"/>
      <c r="AZ227" s="1196"/>
      <c r="BA227" s="1196"/>
      <c r="BB227" s="1196"/>
      <c r="BC227" s="1196"/>
      <c r="BD227" s="1196"/>
      <c r="BE227" s="1194"/>
      <c r="BF227" s="1194"/>
      <c r="BG227" s="1194"/>
      <c r="BH227" s="1194"/>
      <c r="BI227" s="39"/>
      <c r="BJ227" s="151"/>
      <c r="BK227" s="151"/>
      <c r="BL227" s="151"/>
      <c r="BM227" s="151"/>
      <c r="BN227" s="151"/>
      <c r="BO227" s="151"/>
      <c r="BP227" s="151"/>
      <c r="BQ227" s="151"/>
      <c r="BR227" s="151"/>
      <c r="BS227" s="151"/>
      <c r="BT227" s="151"/>
      <c r="BU227" s="151"/>
      <c r="BV227" s="151"/>
      <c r="BW227" s="151"/>
      <c r="BX227" s="151"/>
      <c r="BY227" s="151"/>
      <c r="BZ227" s="151"/>
      <c r="CA227" s="151"/>
      <c r="CB227" s="151"/>
      <c r="CC227" s="151"/>
      <c r="CD227" s="151"/>
      <c r="CE227" s="151"/>
      <c r="CF227" s="151"/>
      <c r="CG227" s="151"/>
      <c r="CH227" s="151"/>
      <c r="CI227" s="1102"/>
      <c r="CJ227" s="1102"/>
      <c r="CK227" s="1102"/>
      <c r="CL227" s="1102"/>
      <c r="CM227" s="1102"/>
      <c r="CN227" s="1102"/>
      <c r="CO227" s="1102"/>
      <c r="CP227" s="1102"/>
      <c r="CQ227" s="1102"/>
      <c r="CR227" s="1102"/>
      <c r="CS227" s="1102"/>
      <c r="CT227" s="1102"/>
      <c r="CU227" s="1170"/>
      <c r="CV227" s="1170"/>
      <c r="CW227" s="1175"/>
      <c r="CX227" s="57"/>
      <c r="CY227" s="57"/>
      <c r="CZ227" s="57"/>
      <c r="DA227" s="57"/>
      <c r="DB227" s="57"/>
      <c r="DC227" s="57"/>
      <c r="DD227" s="57"/>
      <c r="DE227" s="1084">
        <v>3</v>
      </c>
      <c r="DF227" s="1084">
        <v>3</v>
      </c>
      <c r="DG227" s="1084">
        <v>3</v>
      </c>
      <c r="DH227" s="1084">
        <v>3</v>
      </c>
      <c r="DI227" s="1084">
        <v>3</v>
      </c>
      <c r="DJ227" s="1084">
        <v>3</v>
      </c>
      <c r="DK227" s="1111"/>
      <c r="DL227" s="1111"/>
      <c r="DM227" s="1111"/>
      <c r="DN227" s="57"/>
      <c r="DO227" s="57"/>
    </row>
    <row r="228" ht="26.25" customHeight="1" spans="1:119">
      <c r="A228" s="1112">
        <v>43992</v>
      </c>
      <c r="B228" s="135" t="s">
        <v>419</v>
      </c>
      <c r="C228" s="1184">
        <v>4500030612</v>
      </c>
      <c r="D228" s="1187" t="s">
        <v>420</v>
      </c>
      <c r="E228" s="136" t="s">
        <v>283</v>
      </c>
      <c r="F228" s="1115">
        <v>9214</v>
      </c>
      <c r="G228" s="109" t="s">
        <v>232</v>
      </c>
      <c r="H228" s="57">
        <v>6</v>
      </c>
      <c r="I228" s="57"/>
      <c r="J228" s="57"/>
      <c r="K228" s="57"/>
      <c r="L228" s="146"/>
      <c r="M228" s="1116"/>
      <c r="N228" s="1117"/>
      <c r="O228" s="1117"/>
      <c r="P228" s="1118"/>
      <c r="Q228" s="1117"/>
      <c r="R228" s="1117"/>
      <c r="S228" s="1117"/>
      <c r="T228" s="1117"/>
      <c r="U228" s="1118"/>
      <c r="V228" s="1194"/>
      <c r="W228" s="1202"/>
      <c r="X228" s="1202"/>
      <c r="Y228" s="1202"/>
      <c r="Z228" s="1202"/>
      <c r="AA228" s="1202"/>
      <c r="AB228" s="1202"/>
      <c r="AC228" s="1202"/>
      <c r="AD228" s="1202"/>
      <c r="AE228" s="1202"/>
      <c r="AF228" s="1202"/>
      <c r="AG228" s="1204"/>
      <c r="AH228" s="1196"/>
      <c r="AI228" s="1196"/>
      <c r="AJ228" s="1196"/>
      <c r="AK228" s="1196"/>
      <c r="AL228" s="1196"/>
      <c r="AM228" s="1196"/>
      <c r="AN228" s="1196"/>
      <c r="AO228" s="1196"/>
      <c r="AP228" s="1196"/>
      <c r="AQ228" s="1196"/>
      <c r="AR228" s="1196"/>
      <c r="AS228" s="1196"/>
      <c r="AT228" s="1196"/>
      <c r="AU228" s="1196"/>
      <c r="AV228" s="1196"/>
      <c r="AW228" s="1196"/>
      <c r="AX228" s="1196">
        <v>6</v>
      </c>
      <c r="AY228" s="1196">
        <v>6</v>
      </c>
      <c r="AZ228" s="1196"/>
      <c r="BA228" s="1196"/>
      <c r="BB228" s="1196"/>
      <c r="BC228" s="1196"/>
      <c r="BD228" s="1196"/>
      <c r="BE228" s="1194"/>
      <c r="BF228" s="1194"/>
      <c r="BG228" s="1194"/>
      <c r="BH228" s="1194"/>
      <c r="BI228" s="39"/>
      <c r="BJ228" s="151"/>
      <c r="BK228" s="151"/>
      <c r="BL228" s="151"/>
      <c r="BM228" s="151"/>
      <c r="BN228" s="151"/>
      <c r="BO228" s="151"/>
      <c r="BP228" s="151"/>
      <c r="BQ228" s="151"/>
      <c r="BR228" s="151"/>
      <c r="BS228" s="151"/>
      <c r="BT228" s="151"/>
      <c r="BU228" s="151"/>
      <c r="BV228" s="151"/>
      <c r="BW228" s="151"/>
      <c r="BX228" s="151"/>
      <c r="BY228" s="151"/>
      <c r="BZ228" s="151"/>
      <c r="CA228" s="151"/>
      <c r="CB228" s="151"/>
      <c r="CC228" s="151"/>
      <c r="CD228" s="151"/>
      <c r="CE228" s="151"/>
      <c r="CF228" s="151"/>
      <c r="CG228" s="151"/>
      <c r="CH228" s="151"/>
      <c r="CI228" s="1102"/>
      <c r="CJ228" s="1102"/>
      <c r="CK228" s="1102"/>
      <c r="CL228" s="1102"/>
      <c r="CM228" s="1102"/>
      <c r="CN228" s="1102"/>
      <c r="CO228" s="1102">
        <v>1</v>
      </c>
      <c r="CP228" s="1102">
        <v>1</v>
      </c>
      <c r="CQ228" s="1102">
        <v>1</v>
      </c>
      <c r="CR228" s="1102">
        <v>1</v>
      </c>
      <c r="CS228" s="1102">
        <v>1</v>
      </c>
      <c r="CT228" s="1102">
        <v>1</v>
      </c>
      <c r="CU228" s="1170"/>
      <c r="CV228" s="1170"/>
      <c r="CW228" s="1175"/>
      <c r="CX228" s="57"/>
      <c r="CY228" s="57"/>
      <c r="CZ228" s="57"/>
      <c r="DA228" s="57"/>
      <c r="DB228" s="57"/>
      <c r="DC228" s="57"/>
      <c r="DD228" s="57"/>
      <c r="DE228" s="1084"/>
      <c r="DF228" s="1084"/>
      <c r="DG228" s="1084"/>
      <c r="DH228" s="1084"/>
      <c r="DI228" s="1084"/>
      <c r="DJ228" s="1084"/>
      <c r="DK228" s="1111"/>
      <c r="DL228" s="1111"/>
      <c r="DM228" s="1111"/>
      <c r="DN228" s="57"/>
      <c r="DO228" s="57"/>
    </row>
    <row r="229" ht="26.25" customHeight="1" spans="1:119">
      <c r="A229" s="1112">
        <v>43992</v>
      </c>
      <c r="B229" s="135" t="s">
        <v>419</v>
      </c>
      <c r="C229" s="1184">
        <v>4500030573</v>
      </c>
      <c r="D229" s="1187" t="s">
        <v>420</v>
      </c>
      <c r="E229" s="136" t="s">
        <v>283</v>
      </c>
      <c r="F229" s="1115">
        <v>9215</v>
      </c>
      <c r="G229" s="109" t="s">
        <v>376</v>
      </c>
      <c r="H229" s="57">
        <v>7</v>
      </c>
      <c r="I229" s="57"/>
      <c r="J229" s="57"/>
      <c r="K229" s="57"/>
      <c r="L229" s="146"/>
      <c r="M229" s="1116"/>
      <c r="N229" s="1117"/>
      <c r="O229" s="1117"/>
      <c r="P229" s="1118"/>
      <c r="Q229" s="1117"/>
      <c r="R229" s="1117"/>
      <c r="S229" s="1117"/>
      <c r="T229" s="1117"/>
      <c r="U229" s="1118"/>
      <c r="V229" s="1194"/>
      <c r="W229" s="1202"/>
      <c r="X229" s="1202"/>
      <c r="Y229" s="1202"/>
      <c r="Z229" s="1202"/>
      <c r="AA229" s="1202"/>
      <c r="AB229" s="1202"/>
      <c r="AC229" s="1202"/>
      <c r="AD229" s="1202"/>
      <c r="AE229" s="1202"/>
      <c r="AF229" s="1202"/>
      <c r="AG229" s="1204"/>
      <c r="AH229" s="1196"/>
      <c r="AI229" s="1196"/>
      <c r="AJ229" s="1196"/>
      <c r="AK229" s="1196"/>
      <c r="AL229" s="1196"/>
      <c r="AM229" s="1196"/>
      <c r="AN229" s="1196"/>
      <c r="AO229" s="1196"/>
      <c r="AP229" s="1196"/>
      <c r="AQ229" s="1196"/>
      <c r="AR229" s="1196"/>
      <c r="AS229" s="1196"/>
      <c r="AT229" s="1196"/>
      <c r="AU229" s="1196"/>
      <c r="AV229" s="1196"/>
      <c r="AW229" s="1196"/>
      <c r="AX229" s="1196"/>
      <c r="AY229" s="1196"/>
      <c r="AZ229" s="1196"/>
      <c r="BA229" s="1196"/>
      <c r="BB229" s="1196"/>
      <c r="BC229" s="1196"/>
      <c r="BD229" s="1196"/>
      <c r="BE229" s="1194"/>
      <c r="BF229" s="1194"/>
      <c r="BG229" s="1194"/>
      <c r="BH229" s="1194"/>
      <c r="BI229" s="39"/>
      <c r="BJ229" s="151"/>
      <c r="BK229" s="151"/>
      <c r="BL229" s="151"/>
      <c r="BM229" s="151"/>
      <c r="BN229" s="151"/>
      <c r="BO229" s="151"/>
      <c r="BP229" s="151"/>
      <c r="BQ229" s="151"/>
      <c r="BR229" s="151"/>
      <c r="BS229" s="151"/>
      <c r="BT229" s="151"/>
      <c r="BU229" s="151"/>
      <c r="BV229" s="151"/>
      <c r="BW229" s="151"/>
      <c r="BX229" s="151"/>
      <c r="BY229" s="151"/>
      <c r="BZ229" s="151"/>
      <c r="CA229" s="151"/>
      <c r="CB229" s="151"/>
      <c r="CC229" s="151"/>
      <c r="CD229" s="151"/>
      <c r="CE229" s="151"/>
      <c r="CF229" s="151"/>
      <c r="CG229" s="151"/>
      <c r="CH229" s="151"/>
      <c r="CI229" s="1102"/>
      <c r="CJ229" s="1102"/>
      <c r="CK229" s="1102"/>
      <c r="CL229" s="1102"/>
      <c r="CM229" s="1102"/>
      <c r="CN229" s="1102"/>
      <c r="CO229" s="1102"/>
      <c r="CP229" s="1102"/>
      <c r="CQ229" s="1102"/>
      <c r="CR229" s="1102"/>
      <c r="CS229" s="1102"/>
      <c r="CT229" s="1102"/>
      <c r="CU229" s="1170"/>
      <c r="CV229" s="1170"/>
      <c r="CW229" s="1175"/>
      <c r="CX229" s="57">
        <v>1</v>
      </c>
      <c r="CY229" s="57">
        <v>1</v>
      </c>
      <c r="CZ229" s="57">
        <v>1</v>
      </c>
      <c r="DA229" s="57">
        <v>1</v>
      </c>
      <c r="DB229" s="57">
        <v>1</v>
      </c>
      <c r="DC229" s="57">
        <v>1</v>
      </c>
      <c r="DD229" s="57">
        <v>1</v>
      </c>
      <c r="DE229" s="1084"/>
      <c r="DF229" s="1084"/>
      <c r="DG229" s="1084"/>
      <c r="DH229" s="1084"/>
      <c r="DI229" s="1084"/>
      <c r="DJ229" s="1084"/>
      <c r="DK229" s="1111"/>
      <c r="DL229" s="1111"/>
      <c r="DM229" s="1111"/>
      <c r="DN229" s="57"/>
      <c r="DO229" s="57"/>
    </row>
    <row r="230" ht="26.25" customHeight="1" spans="1:119">
      <c r="A230" s="1112">
        <v>43992</v>
      </c>
      <c r="B230" s="135" t="s">
        <v>140</v>
      </c>
      <c r="C230" s="1184">
        <v>4500033522</v>
      </c>
      <c r="D230" s="1184" t="s">
        <v>421</v>
      </c>
      <c r="E230" s="136" t="s">
        <v>400</v>
      </c>
      <c r="F230" s="1115">
        <v>9208</v>
      </c>
      <c r="G230" s="109" t="s">
        <v>406</v>
      </c>
      <c r="H230" s="57">
        <v>3</v>
      </c>
      <c r="I230" s="57"/>
      <c r="J230" s="57"/>
      <c r="K230" s="57"/>
      <c r="L230" s="146"/>
      <c r="M230" s="1116"/>
      <c r="N230" s="1117"/>
      <c r="O230" s="1117"/>
      <c r="P230" s="1118"/>
      <c r="Q230" s="1117"/>
      <c r="R230" s="1117"/>
      <c r="S230" s="1117"/>
      <c r="T230" s="1117"/>
      <c r="U230" s="1118"/>
      <c r="V230" s="1194"/>
      <c r="W230" s="1202"/>
      <c r="X230" s="1202"/>
      <c r="Y230" s="1202"/>
      <c r="Z230" s="1202"/>
      <c r="AA230" s="1202"/>
      <c r="AB230" s="1202"/>
      <c r="AC230" s="1202"/>
      <c r="AD230" s="1202"/>
      <c r="AE230" s="1202"/>
      <c r="AF230" s="1202"/>
      <c r="AG230" s="1204"/>
      <c r="AH230" s="1196"/>
      <c r="AI230" s="1196"/>
      <c r="AJ230" s="1196"/>
      <c r="AK230" s="1196"/>
      <c r="AL230" s="1196"/>
      <c r="AM230" s="1196"/>
      <c r="AN230" s="1196"/>
      <c r="AO230" s="1196"/>
      <c r="AP230" s="1196"/>
      <c r="AQ230" s="1196"/>
      <c r="AR230" s="1196"/>
      <c r="AS230" s="1196"/>
      <c r="AT230" s="1196"/>
      <c r="AU230" s="1196"/>
      <c r="AV230" s="1196"/>
      <c r="AW230" s="1196"/>
      <c r="AX230" s="1196"/>
      <c r="AY230" s="1196"/>
      <c r="AZ230" s="1196"/>
      <c r="BA230" s="1196"/>
      <c r="BB230" s="1196"/>
      <c r="BC230" s="1196"/>
      <c r="BD230" s="1196"/>
      <c r="BE230" s="1194"/>
      <c r="BF230" s="1194"/>
      <c r="BG230" s="1194"/>
      <c r="BH230" s="1194"/>
      <c r="BI230" s="39"/>
      <c r="BJ230" s="151"/>
      <c r="BK230" s="151"/>
      <c r="BL230" s="151"/>
      <c r="BM230" s="151"/>
      <c r="BN230" s="151"/>
      <c r="BO230" s="151"/>
      <c r="BP230" s="151"/>
      <c r="BQ230" s="151"/>
      <c r="BR230" s="151"/>
      <c r="BS230" s="151"/>
      <c r="BT230" s="151"/>
      <c r="BU230" s="151"/>
      <c r="BV230" s="151"/>
      <c r="BW230" s="151"/>
      <c r="BX230" s="151"/>
      <c r="BY230" s="151"/>
      <c r="BZ230" s="151"/>
      <c r="CA230" s="151"/>
      <c r="CB230" s="151"/>
      <c r="CC230" s="151"/>
      <c r="CD230" s="151"/>
      <c r="CE230" s="151"/>
      <c r="CF230" s="151"/>
      <c r="CG230" s="151"/>
      <c r="CH230" s="151"/>
      <c r="CI230" s="1102"/>
      <c r="CJ230" s="1102"/>
      <c r="CK230" s="1102"/>
      <c r="CL230" s="1102"/>
      <c r="CM230" s="1102"/>
      <c r="CN230" s="1102"/>
      <c r="CO230" s="1102"/>
      <c r="CP230" s="1102"/>
      <c r="CQ230" s="1102"/>
      <c r="CR230" s="1102"/>
      <c r="CS230" s="1102"/>
      <c r="CT230" s="1102"/>
      <c r="CU230" s="1170"/>
      <c r="CV230" s="1170"/>
      <c r="CW230" s="1175"/>
      <c r="CX230" s="57"/>
      <c r="CY230" s="57"/>
      <c r="CZ230" s="57"/>
      <c r="DA230" s="57"/>
      <c r="DB230" s="57"/>
      <c r="DC230" s="57"/>
      <c r="DD230" s="57"/>
      <c r="DE230" s="1084"/>
      <c r="DF230" s="1084"/>
      <c r="DG230" s="1084"/>
      <c r="DH230" s="1084"/>
      <c r="DI230" s="1084"/>
      <c r="DJ230" s="1084"/>
      <c r="DK230" s="1111"/>
      <c r="DL230" s="1111"/>
      <c r="DM230" s="1111"/>
      <c r="DN230" s="57"/>
      <c r="DO230" s="57">
        <v>3</v>
      </c>
    </row>
    <row r="231" ht="26.25" customHeight="1" spans="1:119">
      <c r="A231" s="1112">
        <v>43994</v>
      </c>
      <c r="B231" s="135" t="s">
        <v>337</v>
      </c>
      <c r="C231" s="1184">
        <v>4500033217</v>
      </c>
      <c r="D231" s="1184" t="s">
        <v>422</v>
      </c>
      <c r="E231" s="136" t="s">
        <v>275</v>
      </c>
      <c r="F231" s="1115">
        <v>9212</v>
      </c>
      <c r="G231" s="109" t="s">
        <v>391</v>
      </c>
      <c r="H231" s="57">
        <v>1</v>
      </c>
      <c r="I231" s="57"/>
      <c r="J231" s="57"/>
      <c r="K231" s="57"/>
      <c r="L231" s="146"/>
      <c r="M231" s="1116"/>
      <c r="N231" s="1117"/>
      <c r="O231" s="1117"/>
      <c r="P231" s="1118"/>
      <c r="Q231" s="1117"/>
      <c r="R231" s="1117"/>
      <c r="S231" s="1117"/>
      <c r="T231" s="1117"/>
      <c r="U231" s="1118"/>
      <c r="V231" s="1194"/>
      <c r="W231" s="1202"/>
      <c r="X231" s="1202"/>
      <c r="Y231" s="1202"/>
      <c r="Z231" s="1202"/>
      <c r="AA231" s="1202"/>
      <c r="AB231" s="1202"/>
      <c r="AC231" s="1202"/>
      <c r="AD231" s="1202"/>
      <c r="AE231" s="1202"/>
      <c r="AF231" s="1202"/>
      <c r="AG231" s="1204"/>
      <c r="AH231" s="1196"/>
      <c r="AI231" s="1196"/>
      <c r="AJ231" s="1196"/>
      <c r="AK231" s="1196"/>
      <c r="AL231" s="1196"/>
      <c r="AM231" s="1196"/>
      <c r="AN231" s="1196"/>
      <c r="AO231" s="1196"/>
      <c r="AP231" s="1196"/>
      <c r="AQ231" s="1196"/>
      <c r="AR231" s="1196"/>
      <c r="AS231" s="1196"/>
      <c r="AT231" s="1196"/>
      <c r="AU231" s="1196"/>
      <c r="AV231" s="1196"/>
      <c r="AW231" s="1196"/>
      <c r="AX231" s="1196"/>
      <c r="AY231" s="1196"/>
      <c r="AZ231" s="1196"/>
      <c r="BA231" s="1196"/>
      <c r="BB231" s="1196"/>
      <c r="BC231" s="1196"/>
      <c r="BD231" s="1196"/>
      <c r="BE231" s="1194"/>
      <c r="BF231" s="1194"/>
      <c r="BG231" s="1194"/>
      <c r="BH231" s="1194"/>
      <c r="BI231" s="39"/>
      <c r="BJ231" s="151"/>
      <c r="BK231" s="151"/>
      <c r="BL231" s="151"/>
      <c r="BM231" s="151"/>
      <c r="BN231" s="151"/>
      <c r="BO231" s="151"/>
      <c r="BP231" s="151"/>
      <c r="BQ231" s="151"/>
      <c r="BR231" s="151"/>
      <c r="BS231" s="151"/>
      <c r="BT231" s="151"/>
      <c r="BU231" s="151"/>
      <c r="BV231" s="151"/>
      <c r="BW231" s="151"/>
      <c r="BX231" s="151"/>
      <c r="BY231" s="151"/>
      <c r="BZ231" s="151"/>
      <c r="CA231" s="151"/>
      <c r="CB231" s="151"/>
      <c r="CC231" s="151"/>
      <c r="CD231" s="151"/>
      <c r="CE231" s="151"/>
      <c r="CF231" s="151"/>
      <c r="CG231" s="151"/>
      <c r="CH231" s="151"/>
      <c r="CI231" s="1102"/>
      <c r="CJ231" s="1102"/>
      <c r="CK231" s="1102"/>
      <c r="CL231" s="1102"/>
      <c r="CM231" s="1102"/>
      <c r="CN231" s="1102"/>
      <c r="CO231" s="1102"/>
      <c r="CP231" s="1102"/>
      <c r="CQ231" s="1102"/>
      <c r="CR231" s="1102"/>
      <c r="CS231" s="1102"/>
      <c r="CT231" s="1102"/>
      <c r="CU231" s="1170"/>
      <c r="CV231" s="1170"/>
      <c r="CW231" s="1175"/>
      <c r="CX231" s="57"/>
      <c r="CY231" s="57"/>
      <c r="CZ231" s="57"/>
      <c r="DA231" s="57"/>
      <c r="DB231" s="57"/>
      <c r="DC231" s="57"/>
      <c r="DD231" s="57"/>
      <c r="DE231" s="1084">
        <v>1</v>
      </c>
      <c r="DF231" s="1084"/>
      <c r="DG231" s="1084"/>
      <c r="DH231" s="1084"/>
      <c r="DI231" s="1084"/>
      <c r="DJ231" s="1084"/>
      <c r="DK231" s="1111"/>
      <c r="DL231" s="1111"/>
      <c r="DM231" s="1111"/>
      <c r="DN231" s="57"/>
      <c r="DO231" s="57"/>
    </row>
    <row r="232" ht="26.25" customHeight="1" spans="1:119">
      <c r="A232" s="1112">
        <v>43995</v>
      </c>
      <c r="B232" s="135" t="s">
        <v>349</v>
      </c>
      <c r="C232" s="1184">
        <v>4500029798</v>
      </c>
      <c r="D232" s="1184" t="s">
        <v>350</v>
      </c>
      <c r="E232" s="136" t="s">
        <v>275</v>
      </c>
      <c r="F232" s="1115">
        <v>9212</v>
      </c>
      <c r="G232" s="109" t="s">
        <v>391</v>
      </c>
      <c r="H232" s="57">
        <v>1</v>
      </c>
      <c r="I232" s="57"/>
      <c r="J232" s="57"/>
      <c r="K232" s="57"/>
      <c r="L232" s="146"/>
      <c r="M232" s="1116"/>
      <c r="N232" s="1117"/>
      <c r="O232" s="1117"/>
      <c r="P232" s="1118"/>
      <c r="Q232" s="1117"/>
      <c r="R232" s="1117"/>
      <c r="S232" s="1117"/>
      <c r="T232" s="1117"/>
      <c r="U232" s="1118"/>
      <c r="V232" s="1194"/>
      <c r="W232" s="1202"/>
      <c r="X232" s="1202"/>
      <c r="Y232" s="1202"/>
      <c r="Z232" s="1202"/>
      <c r="AA232" s="1202"/>
      <c r="AB232" s="1202"/>
      <c r="AC232" s="1202"/>
      <c r="AD232" s="1202"/>
      <c r="AE232" s="1202"/>
      <c r="AF232" s="1202"/>
      <c r="AG232" s="1204"/>
      <c r="AH232" s="1196"/>
      <c r="AI232" s="1196"/>
      <c r="AJ232" s="1196"/>
      <c r="AK232" s="1196"/>
      <c r="AL232" s="1196"/>
      <c r="AM232" s="1196"/>
      <c r="AN232" s="1196"/>
      <c r="AO232" s="1196"/>
      <c r="AP232" s="1196"/>
      <c r="AQ232" s="1196"/>
      <c r="AR232" s="1196"/>
      <c r="AS232" s="1196"/>
      <c r="AT232" s="1196"/>
      <c r="AU232" s="1196"/>
      <c r="AV232" s="1196"/>
      <c r="AW232" s="1196"/>
      <c r="AX232" s="1196"/>
      <c r="AY232" s="1196"/>
      <c r="AZ232" s="1196"/>
      <c r="BA232" s="1196"/>
      <c r="BB232" s="1196"/>
      <c r="BC232" s="1196"/>
      <c r="BD232" s="1196"/>
      <c r="BE232" s="1194"/>
      <c r="BF232" s="1194"/>
      <c r="BG232" s="1194"/>
      <c r="BH232" s="1194"/>
      <c r="BI232" s="39"/>
      <c r="BJ232" s="151"/>
      <c r="BK232" s="151"/>
      <c r="BL232" s="151"/>
      <c r="BM232" s="151"/>
      <c r="BN232" s="151"/>
      <c r="BO232" s="151"/>
      <c r="BP232" s="151"/>
      <c r="BQ232" s="151"/>
      <c r="BR232" s="151"/>
      <c r="BS232" s="151"/>
      <c r="BT232" s="151"/>
      <c r="BU232" s="151"/>
      <c r="BV232" s="151"/>
      <c r="BW232" s="151"/>
      <c r="BX232" s="151"/>
      <c r="BY232" s="151"/>
      <c r="BZ232" s="151"/>
      <c r="CA232" s="151"/>
      <c r="CB232" s="151"/>
      <c r="CC232" s="151"/>
      <c r="CD232" s="151"/>
      <c r="CE232" s="151"/>
      <c r="CF232" s="151"/>
      <c r="CG232" s="151"/>
      <c r="CH232" s="151"/>
      <c r="CI232" s="1102"/>
      <c r="CJ232" s="1102"/>
      <c r="CK232" s="1102"/>
      <c r="CL232" s="1102"/>
      <c r="CM232" s="1102"/>
      <c r="CN232" s="1102"/>
      <c r="CO232" s="1102"/>
      <c r="CP232" s="1102"/>
      <c r="CQ232" s="1102"/>
      <c r="CR232" s="1102"/>
      <c r="CS232" s="1102"/>
      <c r="CT232" s="1102"/>
      <c r="CU232" s="1170"/>
      <c r="CV232" s="1170"/>
      <c r="CW232" s="1175"/>
      <c r="CX232" s="57"/>
      <c r="CY232" s="57"/>
      <c r="CZ232" s="57"/>
      <c r="DA232" s="57"/>
      <c r="DB232" s="57"/>
      <c r="DC232" s="57"/>
      <c r="DD232" s="57"/>
      <c r="DE232" s="1084"/>
      <c r="DF232" s="1084"/>
      <c r="DG232" s="1084"/>
      <c r="DH232" s="1084"/>
      <c r="DI232" s="1084">
        <v>1</v>
      </c>
      <c r="DJ232" s="1084"/>
      <c r="DK232" s="1111"/>
      <c r="DL232" s="1111"/>
      <c r="DM232" s="1111"/>
      <c r="DN232" s="57"/>
      <c r="DO232" s="57"/>
    </row>
    <row r="233" ht="26.25" customHeight="1" spans="1:119">
      <c r="A233" s="1112">
        <v>43995</v>
      </c>
      <c r="B233" s="135" t="s">
        <v>285</v>
      </c>
      <c r="C233" s="1184"/>
      <c r="D233" s="1184" t="s">
        <v>423</v>
      </c>
      <c r="E233" s="136" t="s">
        <v>400</v>
      </c>
      <c r="F233" s="1115">
        <v>9212</v>
      </c>
      <c r="G233" s="109" t="s">
        <v>391</v>
      </c>
      <c r="H233" s="57">
        <v>3</v>
      </c>
      <c r="I233" s="57"/>
      <c r="J233" s="57"/>
      <c r="K233" s="57"/>
      <c r="L233" s="146"/>
      <c r="M233" s="1116"/>
      <c r="N233" s="1117"/>
      <c r="O233" s="1117"/>
      <c r="P233" s="1118"/>
      <c r="Q233" s="1117"/>
      <c r="R233" s="1117"/>
      <c r="S233" s="1117"/>
      <c r="T233" s="1117"/>
      <c r="U233" s="1118"/>
      <c r="V233" s="1194"/>
      <c r="W233" s="1202"/>
      <c r="X233" s="1202"/>
      <c r="Y233" s="1202"/>
      <c r="Z233" s="1202"/>
      <c r="AA233" s="1202"/>
      <c r="AB233" s="1202"/>
      <c r="AC233" s="1202"/>
      <c r="AD233" s="1202"/>
      <c r="AE233" s="1202"/>
      <c r="AF233" s="1202"/>
      <c r="AG233" s="1204"/>
      <c r="AH233" s="1196"/>
      <c r="AI233" s="1196"/>
      <c r="AJ233" s="1196"/>
      <c r="AK233" s="1196"/>
      <c r="AL233" s="1196"/>
      <c r="AM233" s="1196"/>
      <c r="AN233" s="1196"/>
      <c r="AO233" s="1196"/>
      <c r="AP233" s="1196"/>
      <c r="AQ233" s="1196"/>
      <c r="AR233" s="1196"/>
      <c r="AS233" s="1196"/>
      <c r="AT233" s="1196"/>
      <c r="AU233" s="1196"/>
      <c r="AV233" s="1196"/>
      <c r="AW233" s="1196"/>
      <c r="AX233" s="1196"/>
      <c r="AY233" s="1196"/>
      <c r="AZ233" s="1196"/>
      <c r="BA233" s="1196"/>
      <c r="BB233" s="1196"/>
      <c r="BC233" s="1196"/>
      <c r="BD233" s="1196"/>
      <c r="BE233" s="1194"/>
      <c r="BF233" s="1194"/>
      <c r="BG233" s="1194"/>
      <c r="BH233" s="1194"/>
      <c r="BI233" s="39"/>
      <c r="BJ233" s="151"/>
      <c r="BK233" s="151"/>
      <c r="BL233" s="151"/>
      <c r="BM233" s="151"/>
      <c r="BN233" s="151"/>
      <c r="BO233" s="151"/>
      <c r="BP233" s="151"/>
      <c r="BQ233" s="151"/>
      <c r="BR233" s="151"/>
      <c r="BS233" s="151"/>
      <c r="BT233" s="151"/>
      <c r="BU233" s="151"/>
      <c r="BV233" s="151"/>
      <c r="BW233" s="151"/>
      <c r="BX233" s="151"/>
      <c r="BY233" s="151"/>
      <c r="BZ233" s="151"/>
      <c r="CA233" s="151"/>
      <c r="CB233" s="151"/>
      <c r="CC233" s="151"/>
      <c r="CD233" s="151"/>
      <c r="CE233" s="151"/>
      <c r="CF233" s="151"/>
      <c r="CG233" s="151"/>
      <c r="CH233" s="151"/>
      <c r="CI233" s="1102"/>
      <c r="CJ233" s="1102"/>
      <c r="CK233" s="1102"/>
      <c r="CL233" s="1102"/>
      <c r="CM233" s="1102"/>
      <c r="CN233" s="1102"/>
      <c r="CO233" s="1102"/>
      <c r="CP233" s="1102"/>
      <c r="CQ233" s="1102"/>
      <c r="CR233" s="1102"/>
      <c r="CS233" s="1102"/>
      <c r="CT233" s="1102"/>
      <c r="CU233" s="1170"/>
      <c r="CV233" s="1170"/>
      <c r="CW233" s="1175"/>
      <c r="CX233" s="57"/>
      <c r="CY233" s="57"/>
      <c r="CZ233" s="57"/>
      <c r="DA233" s="57"/>
      <c r="DB233" s="57"/>
      <c r="DC233" s="57"/>
      <c r="DD233" s="57"/>
      <c r="DE233" s="1084">
        <v>1</v>
      </c>
      <c r="DF233" s="1084">
        <v>1</v>
      </c>
      <c r="DG233" s="1084"/>
      <c r="DH233" s="1084"/>
      <c r="DI233" s="1084">
        <v>1</v>
      </c>
      <c r="DJ233" s="1084"/>
      <c r="DK233" s="1111"/>
      <c r="DL233" s="1111"/>
      <c r="DM233" s="1111"/>
      <c r="DN233" s="57"/>
      <c r="DO233" s="57"/>
    </row>
    <row r="234" ht="26.25" customHeight="1" spans="1:119">
      <c r="A234" s="1112">
        <v>43995</v>
      </c>
      <c r="B234" s="135" t="s">
        <v>285</v>
      </c>
      <c r="C234" s="1184"/>
      <c r="D234" s="1184" t="s">
        <v>423</v>
      </c>
      <c r="E234" s="136" t="s">
        <v>400</v>
      </c>
      <c r="F234" s="1115">
        <v>9207</v>
      </c>
      <c r="G234" s="109" t="s">
        <v>125</v>
      </c>
      <c r="H234" s="57">
        <v>4</v>
      </c>
      <c r="I234" s="57"/>
      <c r="J234" s="57"/>
      <c r="K234" s="57"/>
      <c r="L234" s="146"/>
      <c r="M234" s="1116"/>
      <c r="N234" s="1117"/>
      <c r="O234" s="1117"/>
      <c r="P234" s="1118"/>
      <c r="Q234" s="1117"/>
      <c r="R234" s="1117"/>
      <c r="S234" s="1117"/>
      <c r="T234" s="1117"/>
      <c r="U234" s="1118"/>
      <c r="V234" s="1194"/>
      <c r="W234" s="1202"/>
      <c r="X234" s="1202"/>
      <c r="Y234" s="1202"/>
      <c r="Z234" s="1202"/>
      <c r="AA234" s="1202"/>
      <c r="AB234" s="1202"/>
      <c r="AC234" s="1202"/>
      <c r="AD234" s="1202"/>
      <c r="AE234" s="1202"/>
      <c r="AF234" s="1202"/>
      <c r="AG234" s="1204"/>
      <c r="AH234" s="1196"/>
      <c r="AI234" s="1196"/>
      <c r="AJ234" s="1196"/>
      <c r="AK234" s="1196"/>
      <c r="AL234" s="1196"/>
      <c r="AM234" s="1196"/>
      <c r="AN234" s="1196"/>
      <c r="AO234" s="1196"/>
      <c r="AP234" s="1196"/>
      <c r="AQ234" s="1196"/>
      <c r="AR234" s="1196"/>
      <c r="AS234" s="1196"/>
      <c r="AT234" s="1196"/>
      <c r="AU234" s="1196"/>
      <c r="AV234" s="1196"/>
      <c r="AW234" s="1196"/>
      <c r="AX234" s="1196"/>
      <c r="AY234" s="1196"/>
      <c r="AZ234" s="1196"/>
      <c r="BA234" s="1196"/>
      <c r="BB234" s="1196"/>
      <c r="BC234" s="1196"/>
      <c r="BD234" s="1196"/>
      <c r="BE234" s="1194"/>
      <c r="BF234" s="1194"/>
      <c r="BG234" s="1194"/>
      <c r="BH234" s="1194"/>
      <c r="BI234" s="39"/>
      <c r="BJ234" s="151"/>
      <c r="BK234" s="151"/>
      <c r="BL234" s="151"/>
      <c r="BM234" s="151"/>
      <c r="BN234" s="151"/>
      <c r="BO234" s="151"/>
      <c r="BP234" s="151"/>
      <c r="BQ234" s="151"/>
      <c r="BR234" s="151"/>
      <c r="BS234" s="151"/>
      <c r="BT234" s="151"/>
      <c r="BU234" s="151"/>
      <c r="BV234" s="151"/>
      <c r="BW234" s="151"/>
      <c r="BX234" s="151"/>
      <c r="BY234" s="151"/>
      <c r="BZ234" s="151"/>
      <c r="CA234" s="151"/>
      <c r="CB234" s="151"/>
      <c r="CC234" s="151"/>
      <c r="CD234" s="151"/>
      <c r="CE234" s="151"/>
      <c r="CF234" s="151"/>
      <c r="CG234" s="151"/>
      <c r="CH234" s="151"/>
      <c r="CI234" s="1102"/>
      <c r="CJ234" s="1102"/>
      <c r="CK234" s="1102"/>
      <c r="CL234" s="1102"/>
      <c r="CM234" s="1102"/>
      <c r="CN234" s="1102"/>
      <c r="CO234" s="1102"/>
      <c r="CP234" s="1102"/>
      <c r="CQ234" s="1102"/>
      <c r="CR234" s="1102"/>
      <c r="CS234" s="1102"/>
      <c r="CT234" s="1102"/>
      <c r="CU234" s="1170"/>
      <c r="CV234" s="1170"/>
      <c r="CW234" s="1175"/>
      <c r="CX234" s="57"/>
      <c r="CY234" s="57"/>
      <c r="CZ234" s="57"/>
      <c r="DA234" s="57"/>
      <c r="DB234" s="57"/>
      <c r="DC234" s="57"/>
      <c r="DD234" s="57"/>
      <c r="DE234" s="1084"/>
      <c r="DF234" s="1084"/>
      <c r="DG234" s="1084"/>
      <c r="DH234" s="1084"/>
      <c r="DI234" s="1084"/>
      <c r="DJ234" s="1084"/>
      <c r="DK234" s="1111"/>
      <c r="DL234" s="1111"/>
      <c r="DM234" s="1111"/>
      <c r="DN234" s="57">
        <v>4</v>
      </c>
      <c r="DO234" s="57"/>
    </row>
    <row r="235" ht="26.25" customHeight="1" spans="1:119">
      <c r="A235" s="1112">
        <v>43995</v>
      </c>
      <c r="B235" s="135" t="s">
        <v>285</v>
      </c>
      <c r="C235" s="1184"/>
      <c r="D235" s="1184" t="s">
        <v>423</v>
      </c>
      <c r="E235" s="136" t="s">
        <v>400</v>
      </c>
      <c r="F235" s="1115">
        <v>9208</v>
      </c>
      <c r="G235" s="109" t="s">
        <v>126</v>
      </c>
      <c r="H235" s="57">
        <v>4</v>
      </c>
      <c r="I235" s="57"/>
      <c r="J235" s="57"/>
      <c r="K235" s="57"/>
      <c r="L235" s="146"/>
      <c r="M235" s="1116"/>
      <c r="N235" s="1117"/>
      <c r="O235" s="1117"/>
      <c r="P235" s="1118"/>
      <c r="Q235" s="1117"/>
      <c r="R235" s="1117"/>
      <c r="S235" s="1117"/>
      <c r="T235" s="1117"/>
      <c r="U235" s="1118"/>
      <c r="V235" s="1194"/>
      <c r="W235" s="1202"/>
      <c r="X235" s="1202"/>
      <c r="Y235" s="1202"/>
      <c r="Z235" s="1202"/>
      <c r="AA235" s="1202"/>
      <c r="AB235" s="1202"/>
      <c r="AC235" s="1202"/>
      <c r="AD235" s="1202"/>
      <c r="AE235" s="1202"/>
      <c r="AF235" s="1202"/>
      <c r="AG235" s="1204"/>
      <c r="AH235" s="1196"/>
      <c r="AI235" s="1196"/>
      <c r="AJ235" s="1196"/>
      <c r="AK235" s="1196"/>
      <c r="AL235" s="1196"/>
      <c r="AM235" s="1196"/>
      <c r="AN235" s="1196"/>
      <c r="AO235" s="1196"/>
      <c r="AP235" s="1196"/>
      <c r="AQ235" s="1196"/>
      <c r="AR235" s="1196"/>
      <c r="AS235" s="1196"/>
      <c r="AT235" s="1196"/>
      <c r="AU235" s="1196"/>
      <c r="AV235" s="1196"/>
      <c r="AW235" s="1196"/>
      <c r="AX235" s="1196"/>
      <c r="AY235" s="1196"/>
      <c r="AZ235" s="1196"/>
      <c r="BA235" s="1196"/>
      <c r="BB235" s="1196"/>
      <c r="BC235" s="1196"/>
      <c r="BD235" s="1196"/>
      <c r="BE235" s="1194"/>
      <c r="BF235" s="1194"/>
      <c r="BG235" s="1194"/>
      <c r="BH235" s="1194"/>
      <c r="BI235" s="39"/>
      <c r="BJ235" s="151"/>
      <c r="BK235" s="151"/>
      <c r="BL235" s="151"/>
      <c r="BM235" s="151"/>
      <c r="BN235" s="151"/>
      <c r="BO235" s="151"/>
      <c r="BP235" s="151"/>
      <c r="BQ235" s="151"/>
      <c r="BR235" s="151"/>
      <c r="BS235" s="151"/>
      <c r="BT235" s="151"/>
      <c r="BU235" s="151"/>
      <c r="BV235" s="151"/>
      <c r="BW235" s="151"/>
      <c r="BX235" s="151"/>
      <c r="BY235" s="151"/>
      <c r="BZ235" s="151"/>
      <c r="CA235" s="151"/>
      <c r="CB235" s="151"/>
      <c r="CC235" s="151"/>
      <c r="CD235" s="151"/>
      <c r="CE235" s="151"/>
      <c r="CF235" s="151"/>
      <c r="CG235" s="151"/>
      <c r="CH235" s="151"/>
      <c r="CI235" s="1102"/>
      <c r="CJ235" s="1102"/>
      <c r="CK235" s="1102"/>
      <c r="CL235" s="1102"/>
      <c r="CM235" s="1102"/>
      <c r="CN235" s="1102"/>
      <c r="CO235" s="1102"/>
      <c r="CP235" s="1102"/>
      <c r="CQ235" s="1102"/>
      <c r="CR235" s="1102"/>
      <c r="CS235" s="1102"/>
      <c r="CT235" s="1102"/>
      <c r="CU235" s="1170"/>
      <c r="CV235" s="1170"/>
      <c r="CW235" s="1175"/>
      <c r="CX235" s="57"/>
      <c r="CY235" s="57"/>
      <c r="CZ235" s="57"/>
      <c r="DA235" s="57"/>
      <c r="DB235" s="57"/>
      <c r="DC235" s="57"/>
      <c r="DD235" s="57"/>
      <c r="DE235" s="1084"/>
      <c r="DF235" s="1084"/>
      <c r="DG235" s="1084"/>
      <c r="DH235" s="1084"/>
      <c r="DI235" s="1084"/>
      <c r="DJ235" s="1084"/>
      <c r="DK235" s="1111"/>
      <c r="DL235" s="1111"/>
      <c r="DM235" s="1111"/>
      <c r="DN235" s="57"/>
      <c r="DO235" s="57">
        <v>4</v>
      </c>
    </row>
    <row r="236" ht="26.25" customHeight="1" spans="1:119">
      <c r="A236" s="1112">
        <v>43998</v>
      </c>
      <c r="B236" s="135" t="s">
        <v>285</v>
      </c>
      <c r="C236" s="1184"/>
      <c r="D236" s="1184" t="s">
        <v>423</v>
      </c>
      <c r="E236" s="136" t="s">
        <v>400</v>
      </c>
      <c r="F236" s="1115">
        <v>9212</v>
      </c>
      <c r="G236" s="109" t="s">
        <v>391</v>
      </c>
      <c r="H236" s="57">
        <v>3</v>
      </c>
      <c r="I236" s="57"/>
      <c r="J236" s="57"/>
      <c r="K236" s="57"/>
      <c r="L236" s="146"/>
      <c r="M236" s="1116"/>
      <c r="N236" s="1117"/>
      <c r="O236" s="1117"/>
      <c r="P236" s="1118"/>
      <c r="Q236" s="1117"/>
      <c r="R236" s="1117"/>
      <c r="S236" s="1117"/>
      <c r="T236" s="1117"/>
      <c r="U236" s="1118"/>
      <c r="V236" s="1194"/>
      <c r="W236" s="1202"/>
      <c r="X236" s="1202"/>
      <c r="Y236" s="1202"/>
      <c r="Z236" s="1202"/>
      <c r="AA236" s="1202"/>
      <c r="AB236" s="1202"/>
      <c r="AC236" s="1202"/>
      <c r="AD236" s="1202"/>
      <c r="AE236" s="1202"/>
      <c r="AF236" s="1202"/>
      <c r="AG236" s="1204"/>
      <c r="AH236" s="1196"/>
      <c r="AI236" s="1196"/>
      <c r="AJ236" s="1196"/>
      <c r="AK236" s="1196"/>
      <c r="AL236" s="1196"/>
      <c r="AM236" s="1196"/>
      <c r="AN236" s="1196"/>
      <c r="AO236" s="1196"/>
      <c r="AP236" s="1196"/>
      <c r="AQ236" s="1196"/>
      <c r="AR236" s="1196"/>
      <c r="AS236" s="1196"/>
      <c r="AT236" s="1196"/>
      <c r="AU236" s="1196"/>
      <c r="AV236" s="1196"/>
      <c r="AW236" s="1196"/>
      <c r="AX236" s="1196"/>
      <c r="AY236" s="1196"/>
      <c r="AZ236" s="1196"/>
      <c r="BA236" s="1196"/>
      <c r="BB236" s="1196"/>
      <c r="BC236" s="1196"/>
      <c r="BD236" s="1196"/>
      <c r="BE236" s="1194"/>
      <c r="BF236" s="1194"/>
      <c r="BG236" s="1194"/>
      <c r="BH236" s="1194"/>
      <c r="BI236" s="39"/>
      <c r="BJ236" s="151"/>
      <c r="BK236" s="151"/>
      <c r="BL236" s="151"/>
      <c r="BM236" s="151"/>
      <c r="BN236" s="151"/>
      <c r="BO236" s="151"/>
      <c r="BP236" s="151"/>
      <c r="BQ236" s="151"/>
      <c r="BR236" s="151"/>
      <c r="BS236" s="151"/>
      <c r="BT236" s="151"/>
      <c r="BU236" s="151"/>
      <c r="BV236" s="151"/>
      <c r="BW236" s="151"/>
      <c r="BX236" s="151"/>
      <c r="BY236" s="151"/>
      <c r="BZ236" s="151"/>
      <c r="CA236" s="151"/>
      <c r="CB236" s="151"/>
      <c r="CC236" s="151"/>
      <c r="CD236" s="151"/>
      <c r="CE236" s="151"/>
      <c r="CF236" s="151"/>
      <c r="CG236" s="151"/>
      <c r="CH236" s="151"/>
      <c r="CI236" s="1102"/>
      <c r="CJ236" s="1102"/>
      <c r="CK236" s="1102"/>
      <c r="CL236" s="1102"/>
      <c r="CM236" s="1102"/>
      <c r="CN236" s="1102"/>
      <c r="CO236" s="1102"/>
      <c r="CP236" s="1102"/>
      <c r="CQ236" s="1102"/>
      <c r="CR236" s="1102"/>
      <c r="CS236" s="1102"/>
      <c r="CT236" s="1102"/>
      <c r="CU236" s="1170"/>
      <c r="CV236" s="1170"/>
      <c r="CW236" s="1175"/>
      <c r="CX236" s="57"/>
      <c r="CY236" s="57"/>
      <c r="CZ236" s="57"/>
      <c r="DA236" s="57"/>
      <c r="DB236" s="57"/>
      <c r="DC236" s="57"/>
      <c r="DD236" s="57"/>
      <c r="DE236" s="1084"/>
      <c r="DF236" s="1084"/>
      <c r="DG236" s="1084">
        <v>1</v>
      </c>
      <c r="DH236" s="1084">
        <v>1</v>
      </c>
      <c r="DI236" s="1084"/>
      <c r="DJ236" s="1084">
        <v>1</v>
      </c>
      <c r="DK236" s="1111"/>
      <c r="DL236" s="1111"/>
      <c r="DM236" s="1111"/>
      <c r="DN236" s="57"/>
      <c r="DO236" s="57"/>
    </row>
    <row r="237" ht="26.25" customHeight="1" spans="1:119">
      <c r="A237" s="1112">
        <v>43998</v>
      </c>
      <c r="B237" s="135" t="s">
        <v>285</v>
      </c>
      <c r="C237" s="1184"/>
      <c r="D237" s="1184" t="s">
        <v>423</v>
      </c>
      <c r="E237" s="136" t="s">
        <v>400</v>
      </c>
      <c r="F237" s="1115">
        <v>9213</v>
      </c>
      <c r="G237" s="109" t="s">
        <v>424</v>
      </c>
      <c r="H237" s="57">
        <v>6</v>
      </c>
      <c r="I237" s="57"/>
      <c r="J237" s="57"/>
      <c r="K237" s="57"/>
      <c r="L237" s="146"/>
      <c r="M237" s="1116"/>
      <c r="N237" s="1117"/>
      <c r="O237" s="1117"/>
      <c r="P237" s="1118"/>
      <c r="Q237" s="1117"/>
      <c r="R237" s="1117"/>
      <c r="S237" s="1117"/>
      <c r="T237" s="1117"/>
      <c r="U237" s="1118"/>
      <c r="V237" s="1194"/>
      <c r="W237" s="1202"/>
      <c r="X237" s="1202"/>
      <c r="Y237" s="1202"/>
      <c r="Z237" s="1202"/>
      <c r="AA237" s="1202"/>
      <c r="AB237" s="1202"/>
      <c r="AC237" s="1202"/>
      <c r="AD237" s="1202"/>
      <c r="AE237" s="1202"/>
      <c r="AF237" s="1202"/>
      <c r="AG237" s="1204"/>
      <c r="AH237" s="1196"/>
      <c r="AI237" s="1196"/>
      <c r="AJ237" s="1196"/>
      <c r="AK237" s="1196"/>
      <c r="AL237" s="1196"/>
      <c r="AM237" s="1196"/>
      <c r="AN237" s="1196"/>
      <c r="AO237" s="1196"/>
      <c r="AP237" s="1196"/>
      <c r="AQ237" s="1196"/>
      <c r="AR237" s="1196"/>
      <c r="AS237" s="1196"/>
      <c r="AT237" s="1196"/>
      <c r="AU237" s="1196"/>
      <c r="AV237" s="1196"/>
      <c r="AW237" s="1196"/>
      <c r="AX237" s="1196"/>
      <c r="AY237" s="1196"/>
      <c r="AZ237" s="1196"/>
      <c r="BA237" s="1196"/>
      <c r="BB237" s="1196"/>
      <c r="BC237" s="1196"/>
      <c r="BD237" s="1196"/>
      <c r="BE237" s="1194"/>
      <c r="BF237" s="1194"/>
      <c r="BG237" s="1194"/>
      <c r="BH237" s="1194"/>
      <c r="BI237" s="39"/>
      <c r="BJ237" s="151"/>
      <c r="BK237" s="151"/>
      <c r="BL237" s="151"/>
      <c r="BM237" s="151"/>
      <c r="BN237" s="151"/>
      <c r="BO237" s="151"/>
      <c r="BP237" s="151"/>
      <c r="BQ237" s="151"/>
      <c r="BR237" s="151"/>
      <c r="BS237" s="151"/>
      <c r="BT237" s="151"/>
      <c r="BU237" s="151"/>
      <c r="BV237" s="151"/>
      <c r="BW237" s="151"/>
      <c r="BX237" s="151"/>
      <c r="BY237" s="151"/>
      <c r="BZ237" s="151"/>
      <c r="CA237" s="151"/>
      <c r="CB237" s="151"/>
      <c r="CC237" s="151"/>
      <c r="CD237" s="151"/>
      <c r="CE237" s="151"/>
      <c r="CF237" s="151"/>
      <c r="CG237" s="151"/>
      <c r="CH237" s="151"/>
      <c r="CI237" s="1102"/>
      <c r="CJ237" s="1102"/>
      <c r="CK237" s="1102"/>
      <c r="CL237" s="1102"/>
      <c r="CM237" s="1102"/>
      <c r="CN237" s="1102"/>
      <c r="CO237" s="1102"/>
      <c r="CP237" s="1102"/>
      <c r="CQ237" s="1102"/>
      <c r="CR237" s="1102"/>
      <c r="CS237" s="1102"/>
      <c r="CT237" s="1102"/>
      <c r="CU237" s="1170"/>
      <c r="CV237" s="1170"/>
      <c r="CW237" s="1175"/>
      <c r="CX237" s="57"/>
      <c r="CY237" s="57"/>
      <c r="CZ237" s="57"/>
      <c r="DA237" s="57"/>
      <c r="DB237" s="57"/>
      <c r="DC237" s="57"/>
      <c r="DD237" s="57"/>
      <c r="DE237" s="1084"/>
      <c r="DF237" s="1084"/>
      <c r="DG237" s="1084"/>
      <c r="DH237" s="1084"/>
      <c r="DI237" s="1084"/>
      <c r="DJ237" s="1084"/>
      <c r="DK237" s="1111">
        <v>2</v>
      </c>
      <c r="DL237" s="1111">
        <v>2</v>
      </c>
      <c r="DM237" s="1111">
        <v>2</v>
      </c>
      <c r="DN237" s="57"/>
      <c r="DO237" s="57"/>
    </row>
    <row r="238" ht="26.25" customHeight="1" spans="1:119">
      <c r="A238" s="1112">
        <v>43998</v>
      </c>
      <c r="B238" s="135" t="s">
        <v>333</v>
      </c>
      <c r="C238" s="1184"/>
      <c r="D238" s="1187" t="s">
        <v>425</v>
      </c>
      <c r="E238" s="136" t="s">
        <v>369</v>
      </c>
      <c r="F238" s="1115">
        <v>9207</v>
      </c>
      <c r="G238" s="109" t="s">
        <v>125</v>
      </c>
      <c r="H238" s="57">
        <v>2</v>
      </c>
      <c r="I238" s="57"/>
      <c r="J238" s="57"/>
      <c r="K238" s="57"/>
      <c r="L238" s="146"/>
      <c r="M238" s="1116"/>
      <c r="N238" s="1117"/>
      <c r="O238" s="1117"/>
      <c r="P238" s="1118"/>
      <c r="Q238" s="1117"/>
      <c r="R238" s="1117"/>
      <c r="S238" s="1117"/>
      <c r="T238" s="1117"/>
      <c r="U238" s="1118"/>
      <c r="V238" s="1194"/>
      <c r="W238" s="1202"/>
      <c r="X238" s="1202"/>
      <c r="Y238" s="1202"/>
      <c r="Z238" s="1202"/>
      <c r="AA238" s="1202"/>
      <c r="AB238" s="1202"/>
      <c r="AC238" s="1202"/>
      <c r="AD238" s="1202"/>
      <c r="AE238" s="1202"/>
      <c r="AF238" s="1202"/>
      <c r="AG238" s="1204"/>
      <c r="AH238" s="1196"/>
      <c r="AI238" s="1196"/>
      <c r="AJ238" s="1196"/>
      <c r="AK238" s="1196"/>
      <c r="AL238" s="1196"/>
      <c r="AM238" s="1196"/>
      <c r="AN238" s="1196"/>
      <c r="AO238" s="1196"/>
      <c r="AP238" s="1196"/>
      <c r="AQ238" s="1196"/>
      <c r="AR238" s="1196"/>
      <c r="AS238" s="1196"/>
      <c r="AT238" s="1196"/>
      <c r="AU238" s="1196"/>
      <c r="AV238" s="1196"/>
      <c r="AW238" s="1196"/>
      <c r="AX238" s="1196"/>
      <c r="AY238" s="1196"/>
      <c r="AZ238" s="1196"/>
      <c r="BA238" s="1196"/>
      <c r="BB238" s="1196"/>
      <c r="BC238" s="1196"/>
      <c r="BD238" s="1196"/>
      <c r="BE238" s="1194"/>
      <c r="BF238" s="1194"/>
      <c r="BG238" s="1194"/>
      <c r="BH238" s="1194"/>
      <c r="BI238" s="39"/>
      <c r="BJ238" s="151"/>
      <c r="BK238" s="151"/>
      <c r="BL238" s="151"/>
      <c r="BM238" s="151"/>
      <c r="BN238" s="151"/>
      <c r="BO238" s="151"/>
      <c r="BP238" s="151"/>
      <c r="BQ238" s="151"/>
      <c r="BR238" s="151"/>
      <c r="BS238" s="151"/>
      <c r="BT238" s="151"/>
      <c r="BU238" s="151"/>
      <c r="BV238" s="151"/>
      <c r="BW238" s="151"/>
      <c r="BX238" s="151"/>
      <c r="BY238" s="151"/>
      <c r="BZ238" s="151"/>
      <c r="CA238" s="151"/>
      <c r="CB238" s="151"/>
      <c r="CC238" s="151"/>
      <c r="CD238" s="151"/>
      <c r="CE238" s="151"/>
      <c r="CF238" s="151"/>
      <c r="CG238" s="151"/>
      <c r="CH238" s="151"/>
      <c r="CI238" s="1102"/>
      <c r="CJ238" s="1102"/>
      <c r="CK238" s="1102"/>
      <c r="CL238" s="1102"/>
      <c r="CM238" s="1102"/>
      <c r="CN238" s="1102"/>
      <c r="CO238" s="1102"/>
      <c r="CP238" s="1102"/>
      <c r="CQ238" s="1102"/>
      <c r="CR238" s="1102"/>
      <c r="CS238" s="1102"/>
      <c r="CT238" s="1102"/>
      <c r="CU238" s="1170"/>
      <c r="CV238" s="1170"/>
      <c r="CW238" s="1175"/>
      <c r="CX238" s="57"/>
      <c r="CY238" s="57"/>
      <c r="CZ238" s="57"/>
      <c r="DA238" s="57"/>
      <c r="DB238" s="57"/>
      <c r="DC238" s="57"/>
      <c r="DD238" s="57"/>
      <c r="DE238" s="1084"/>
      <c r="DF238" s="1084"/>
      <c r="DG238" s="1084"/>
      <c r="DH238" s="1084"/>
      <c r="DI238" s="1084"/>
      <c r="DJ238" s="1084"/>
      <c r="DK238" s="1111"/>
      <c r="DL238" s="1111"/>
      <c r="DM238" s="1111"/>
      <c r="DN238" s="57">
        <v>2</v>
      </c>
      <c r="DO238" s="57"/>
    </row>
    <row r="239" ht="26.25" customHeight="1" spans="1:119">
      <c r="A239" s="1112">
        <v>43998</v>
      </c>
      <c r="B239" s="135" t="s">
        <v>333</v>
      </c>
      <c r="C239" s="1184"/>
      <c r="D239" s="1187" t="s">
        <v>425</v>
      </c>
      <c r="E239" s="136" t="s">
        <v>369</v>
      </c>
      <c r="F239" s="1115">
        <v>9208</v>
      </c>
      <c r="G239" s="109" t="s">
        <v>126</v>
      </c>
      <c r="H239" s="57">
        <v>2</v>
      </c>
      <c r="I239" s="57"/>
      <c r="J239" s="57"/>
      <c r="K239" s="57"/>
      <c r="L239" s="146"/>
      <c r="M239" s="1116"/>
      <c r="N239" s="1117"/>
      <c r="O239" s="1117"/>
      <c r="P239" s="1118"/>
      <c r="Q239" s="1117"/>
      <c r="R239" s="1117"/>
      <c r="S239" s="1117"/>
      <c r="T239" s="1117"/>
      <c r="U239" s="1118"/>
      <c r="V239" s="1194"/>
      <c r="W239" s="1202"/>
      <c r="X239" s="1202"/>
      <c r="Y239" s="1202"/>
      <c r="Z239" s="1202"/>
      <c r="AA239" s="1202"/>
      <c r="AB239" s="1202"/>
      <c r="AC239" s="1202"/>
      <c r="AD239" s="1202"/>
      <c r="AE239" s="1202"/>
      <c r="AF239" s="1202"/>
      <c r="AG239" s="1204"/>
      <c r="AH239" s="1196"/>
      <c r="AI239" s="1196"/>
      <c r="AJ239" s="1196"/>
      <c r="AK239" s="1196"/>
      <c r="AL239" s="1196"/>
      <c r="AM239" s="1196"/>
      <c r="AN239" s="1196"/>
      <c r="AO239" s="1196"/>
      <c r="AP239" s="1196"/>
      <c r="AQ239" s="1196"/>
      <c r="AR239" s="1196"/>
      <c r="AS239" s="1196"/>
      <c r="AT239" s="1196"/>
      <c r="AU239" s="1196"/>
      <c r="AV239" s="1196"/>
      <c r="AW239" s="1196"/>
      <c r="AX239" s="1196"/>
      <c r="AY239" s="1196"/>
      <c r="AZ239" s="1196"/>
      <c r="BA239" s="1196"/>
      <c r="BB239" s="1196"/>
      <c r="BC239" s="1196"/>
      <c r="BD239" s="1196"/>
      <c r="BE239" s="1194"/>
      <c r="BF239" s="1194"/>
      <c r="BG239" s="1194"/>
      <c r="BH239" s="1194"/>
      <c r="BI239" s="39"/>
      <c r="BJ239" s="151"/>
      <c r="BK239" s="151"/>
      <c r="BL239" s="151"/>
      <c r="BM239" s="151"/>
      <c r="BN239" s="151"/>
      <c r="BO239" s="151"/>
      <c r="BP239" s="151"/>
      <c r="BQ239" s="151"/>
      <c r="BR239" s="151"/>
      <c r="BS239" s="151"/>
      <c r="BT239" s="151"/>
      <c r="BU239" s="151"/>
      <c r="BV239" s="151"/>
      <c r="BW239" s="151"/>
      <c r="BX239" s="151"/>
      <c r="BY239" s="151"/>
      <c r="BZ239" s="151"/>
      <c r="CA239" s="151"/>
      <c r="CB239" s="151"/>
      <c r="CC239" s="151"/>
      <c r="CD239" s="151"/>
      <c r="CE239" s="151"/>
      <c r="CF239" s="151"/>
      <c r="CG239" s="151"/>
      <c r="CH239" s="151"/>
      <c r="CI239" s="1102"/>
      <c r="CJ239" s="1102"/>
      <c r="CK239" s="1102"/>
      <c r="CL239" s="1102"/>
      <c r="CM239" s="1102"/>
      <c r="CN239" s="1102"/>
      <c r="CO239" s="1102"/>
      <c r="CP239" s="1102"/>
      <c r="CQ239" s="1102"/>
      <c r="CR239" s="1102"/>
      <c r="CS239" s="1102"/>
      <c r="CT239" s="1102"/>
      <c r="CU239" s="1170"/>
      <c r="CV239" s="1170"/>
      <c r="CW239" s="1175"/>
      <c r="CX239" s="57"/>
      <c r="CY239" s="57"/>
      <c r="CZ239" s="57"/>
      <c r="DA239" s="57"/>
      <c r="DB239" s="57"/>
      <c r="DC239" s="57"/>
      <c r="DD239" s="57"/>
      <c r="DE239" s="1084"/>
      <c r="DF239" s="1084"/>
      <c r="DG239" s="1084"/>
      <c r="DH239" s="1084"/>
      <c r="DI239" s="1084"/>
      <c r="DJ239" s="1084"/>
      <c r="DK239" s="1111"/>
      <c r="DL239" s="1111"/>
      <c r="DM239" s="1111"/>
      <c r="DN239" s="57"/>
      <c r="DO239" s="57">
        <v>2</v>
      </c>
    </row>
    <row r="240" ht="26.25" customHeight="1" spans="1:119">
      <c r="A240" s="1112">
        <v>43999</v>
      </c>
      <c r="B240" s="135" t="s">
        <v>271</v>
      </c>
      <c r="C240" s="1184">
        <v>4500029338</v>
      </c>
      <c r="D240" s="1184" t="s">
        <v>426</v>
      </c>
      <c r="E240" s="136" t="s">
        <v>275</v>
      </c>
      <c r="F240" s="1115">
        <v>9212</v>
      </c>
      <c r="G240" s="109" t="s">
        <v>391</v>
      </c>
      <c r="H240" s="57">
        <v>6</v>
      </c>
      <c r="I240" s="57"/>
      <c r="J240" s="57"/>
      <c r="K240" s="57"/>
      <c r="L240" s="146"/>
      <c r="M240" s="1116"/>
      <c r="N240" s="1117"/>
      <c r="O240" s="1117"/>
      <c r="P240" s="1118"/>
      <c r="Q240" s="1117"/>
      <c r="R240" s="1117"/>
      <c r="S240" s="1117"/>
      <c r="T240" s="1117"/>
      <c r="U240" s="1118"/>
      <c r="V240" s="1194"/>
      <c r="W240" s="1202"/>
      <c r="X240" s="1202"/>
      <c r="Y240" s="1202"/>
      <c r="Z240" s="1202"/>
      <c r="AA240" s="1202"/>
      <c r="AB240" s="1202"/>
      <c r="AC240" s="1202"/>
      <c r="AD240" s="1202"/>
      <c r="AE240" s="1202"/>
      <c r="AF240" s="1202"/>
      <c r="AG240" s="1204"/>
      <c r="AH240" s="1196"/>
      <c r="AI240" s="1196"/>
      <c r="AJ240" s="1196"/>
      <c r="AK240" s="1196"/>
      <c r="AL240" s="1196"/>
      <c r="AM240" s="1196"/>
      <c r="AN240" s="1196"/>
      <c r="AO240" s="1196"/>
      <c r="AP240" s="1196"/>
      <c r="AQ240" s="1196"/>
      <c r="AR240" s="1196"/>
      <c r="AS240" s="1196"/>
      <c r="AT240" s="1196"/>
      <c r="AU240" s="1196"/>
      <c r="AV240" s="1196"/>
      <c r="AW240" s="1196"/>
      <c r="AX240" s="1196"/>
      <c r="AY240" s="1196"/>
      <c r="AZ240" s="1196"/>
      <c r="BA240" s="1196"/>
      <c r="BB240" s="1196"/>
      <c r="BC240" s="1196"/>
      <c r="BD240" s="1196"/>
      <c r="BE240" s="1194"/>
      <c r="BF240" s="1194"/>
      <c r="BG240" s="1194"/>
      <c r="BH240" s="1194"/>
      <c r="BI240" s="39"/>
      <c r="BJ240" s="151"/>
      <c r="BK240" s="151"/>
      <c r="BL240" s="151"/>
      <c r="BM240" s="151"/>
      <c r="BN240" s="151"/>
      <c r="BO240" s="151"/>
      <c r="BP240" s="151"/>
      <c r="BQ240" s="151"/>
      <c r="BR240" s="151"/>
      <c r="BS240" s="151"/>
      <c r="BT240" s="151"/>
      <c r="BU240" s="151"/>
      <c r="BV240" s="151"/>
      <c r="BW240" s="151"/>
      <c r="BX240" s="151"/>
      <c r="BY240" s="151"/>
      <c r="BZ240" s="151"/>
      <c r="CA240" s="151"/>
      <c r="CB240" s="151"/>
      <c r="CC240" s="151"/>
      <c r="CD240" s="151"/>
      <c r="CE240" s="151"/>
      <c r="CF240" s="151"/>
      <c r="CG240" s="151"/>
      <c r="CH240" s="151"/>
      <c r="CI240" s="1102"/>
      <c r="CJ240" s="1102"/>
      <c r="CK240" s="1102"/>
      <c r="CL240" s="1102"/>
      <c r="CM240" s="1102"/>
      <c r="CN240" s="1102"/>
      <c r="CO240" s="1102"/>
      <c r="CP240" s="1102"/>
      <c r="CQ240" s="1102"/>
      <c r="CR240" s="1102"/>
      <c r="CS240" s="1102"/>
      <c r="CT240" s="1102"/>
      <c r="CU240" s="1170"/>
      <c r="CV240" s="1170"/>
      <c r="CW240" s="1175"/>
      <c r="CX240" s="57"/>
      <c r="CY240" s="57"/>
      <c r="CZ240" s="57"/>
      <c r="DA240" s="57"/>
      <c r="DB240" s="57"/>
      <c r="DC240" s="57"/>
      <c r="DD240" s="57"/>
      <c r="DE240" s="1084">
        <v>1</v>
      </c>
      <c r="DF240" s="1084">
        <v>1</v>
      </c>
      <c r="DG240" s="1084">
        <v>1</v>
      </c>
      <c r="DH240" s="1084">
        <v>1</v>
      </c>
      <c r="DI240" s="1084">
        <v>1</v>
      </c>
      <c r="DJ240" s="1084">
        <v>1</v>
      </c>
      <c r="DK240" s="1111"/>
      <c r="DL240" s="1111"/>
      <c r="DM240" s="1111"/>
      <c r="DN240" s="57"/>
      <c r="DO240" s="57"/>
    </row>
    <row r="241" ht="26.25" customHeight="1" spans="1:119">
      <c r="A241" s="1112">
        <v>43999</v>
      </c>
      <c r="B241" s="135" t="s">
        <v>271</v>
      </c>
      <c r="C241" s="1184">
        <v>4500029338</v>
      </c>
      <c r="D241" s="1184" t="s">
        <v>426</v>
      </c>
      <c r="E241" s="136" t="s">
        <v>275</v>
      </c>
      <c r="F241" s="1115">
        <v>9215</v>
      </c>
      <c r="G241" s="109" t="s">
        <v>376</v>
      </c>
      <c r="H241" s="57">
        <v>7</v>
      </c>
      <c r="I241" s="57"/>
      <c r="J241" s="57"/>
      <c r="K241" s="57"/>
      <c r="L241" s="146"/>
      <c r="M241" s="1116"/>
      <c r="N241" s="1117"/>
      <c r="O241" s="1117"/>
      <c r="P241" s="1118"/>
      <c r="Q241" s="1117"/>
      <c r="R241" s="1117"/>
      <c r="S241" s="1117"/>
      <c r="T241" s="1117"/>
      <c r="U241" s="1118"/>
      <c r="V241" s="1194"/>
      <c r="W241" s="1202"/>
      <c r="X241" s="1202"/>
      <c r="Y241" s="1202"/>
      <c r="Z241" s="1202"/>
      <c r="AA241" s="1202"/>
      <c r="AB241" s="1202"/>
      <c r="AC241" s="1202"/>
      <c r="AD241" s="1202"/>
      <c r="AE241" s="1202"/>
      <c r="AF241" s="1202"/>
      <c r="AG241" s="1204"/>
      <c r="AH241" s="1196"/>
      <c r="AI241" s="1196"/>
      <c r="AJ241" s="1196"/>
      <c r="AK241" s="1196"/>
      <c r="AL241" s="1196"/>
      <c r="AM241" s="1196"/>
      <c r="AN241" s="1196"/>
      <c r="AO241" s="1196"/>
      <c r="AP241" s="1196"/>
      <c r="AQ241" s="1196"/>
      <c r="AR241" s="1196"/>
      <c r="AS241" s="1196"/>
      <c r="AT241" s="1196"/>
      <c r="AU241" s="1196"/>
      <c r="AV241" s="1196"/>
      <c r="AW241" s="1196"/>
      <c r="AX241" s="1196"/>
      <c r="AY241" s="1196"/>
      <c r="AZ241" s="1196"/>
      <c r="BA241" s="1196"/>
      <c r="BB241" s="1196"/>
      <c r="BC241" s="1196"/>
      <c r="BD241" s="1196"/>
      <c r="BE241" s="1194"/>
      <c r="BF241" s="1194"/>
      <c r="BG241" s="1194"/>
      <c r="BH241" s="1194"/>
      <c r="BI241" s="39"/>
      <c r="BJ241" s="151"/>
      <c r="BK241" s="151"/>
      <c r="BL241" s="151"/>
      <c r="BM241" s="151"/>
      <c r="BN241" s="151"/>
      <c r="BO241" s="151"/>
      <c r="BP241" s="151"/>
      <c r="BQ241" s="151"/>
      <c r="BR241" s="151"/>
      <c r="BS241" s="151"/>
      <c r="BT241" s="151"/>
      <c r="BU241" s="151"/>
      <c r="BV241" s="151"/>
      <c r="BW241" s="151"/>
      <c r="BX241" s="151"/>
      <c r="BY241" s="151"/>
      <c r="BZ241" s="151"/>
      <c r="CA241" s="151"/>
      <c r="CB241" s="151"/>
      <c r="CC241" s="151"/>
      <c r="CD241" s="151"/>
      <c r="CE241" s="151"/>
      <c r="CF241" s="151"/>
      <c r="CG241" s="151"/>
      <c r="CH241" s="151"/>
      <c r="CI241" s="1102"/>
      <c r="CJ241" s="1102"/>
      <c r="CK241" s="1102"/>
      <c r="CL241" s="1102"/>
      <c r="CM241" s="1102"/>
      <c r="CN241" s="1102"/>
      <c r="CO241" s="1102"/>
      <c r="CP241" s="1102"/>
      <c r="CQ241" s="1102"/>
      <c r="CR241" s="1102"/>
      <c r="CS241" s="1102"/>
      <c r="CT241" s="1102"/>
      <c r="CU241" s="1170"/>
      <c r="CV241" s="1170"/>
      <c r="CW241" s="1175"/>
      <c r="CX241" s="57">
        <v>1</v>
      </c>
      <c r="CY241" s="57">
        <v>1</v>
      </c>
      <c r="CZ241" s="57">
        <v>1</v>
      </c>
      <c r="DA241" s="57">
        <v>1</v>
      </c>
      <c r="DB241" s="57">
        <v>1</v>
      </c>
      <c r="DC241" s="57">
        <v>1</v>
      </c>
      <c r="DD241" s="57">
        <v>1</v>
      </c>
      <c r="DE241" s="1084"/>
      <c r="DF241" s="1084"/>
      <c r="DG241" s="1084"/>
      <c r="DH241" s="1084"/>
      <c r="DI241" s="1084"/>
      <c r="DJ241" s="1084"/>
      <c r="DK241" s="1111"/>
      <c r="DL241" s="1111"/>
      <c r="DM241" s="1111"/>
      <c r="DN241" s="57"/>
      <c r="DO241" s="57"/>
    </row>
    <row r="242" ht="26.25" customHeight="1" spans="1:119">
      <c r="A242" s="1112">
        <v>44000</v>
      </c>
      <c r="B242" s="135" t="s">
        <v>300</v>
      </c>
      <c r="C242" s="1184"/>
      <c r="D242" s="1184" t="s">
        <v>242</v>
      </c>
      <c r="E242" s="136" t="s">
        <v>283</v>
      </c>
      <c r="F242" s="1115">
        <v>9215</v>
      </c>
      <c r="G242" s="109" t="s">
        <v>376</v>
      </c>
      <c r="H242" s="57">
        <v>4</v>
      </c>
      <c r="I242" s="57"/>
      <c r="J242" s="57"/>
      <c r="K242" s="57"/>
      <c r="L242" s="146"/>
      <c r="M242" s="1116"/>
      <c r="N242" s="1117"/>
      <c r="O242" s="1117"/>
      <c r="P242" s="1118"/>
      <c r="Q242" s="1117"/>
      <c r="R242" s="1117"/>
      <c r="S242" s="1117"/>
      <c r="T242" s="1117"/>
      <c r="U242" s="1118"/>
      <c r="V242" s="1194"/>
      <c r="W242" s="1202"/>
      <c r="X242" s="1202"/>
      <c r="Y242" s="1202"/>
      <c r="Z242" s="1202"/>
      <c r="AA242" s="1202"/>
      <c r="AB242" s="1202"/>
      <c r="AC242" s="1202"/>
      <c r="AD242" s="1202"/>
      <c r="AE242" s="1202"/>
      <c r="AF242" s="1202"/>
      <c r="AG242" s="1204"/>
      <c r="AH242" s="1196"/>
      <c r="AI242" s="1196"/>
      <c r="AJ242" s="1196"/>
      <c r="AK242" s="1196"/>
      <c r="AL242" s="1196"/>
      <c r="AM242" s="1196"/>
      <c r="AN242" s="1196"/>
      <c r="AO242" s="1196"/>
      <c r="AP242" s="1196"/>
      <c r="AQ242" s="1196"/>
      <c r="AR242" s="1196"/>
      <c r="AS242" s="1196"/>
      <c r="AT242" s="1196"/>
      <c r="AU242" s="1196"/>
      <c r="AV242" s="1196"/>
      <c r="AW242" s="1196"/>
      <c r="AX242" s="1196"/>
      <c r="AY242" s="1196"/>
      <c r="AZ242" s="1196"/>
      <c r="BA242" s="1196"/>
      <c r="BB242" s="1196"/>
      <c r="BC242" s="1196"/>
      <c r="BD242" s="1196"/>
      <c r="BE242" s="1194"/>
      <c r="BF242" s="1194"/>
      <c r="BG242" s="1194"/>
      <c r="BH242" s="1194"/>
      <c r="BI242" s="39"/>
      <c r="BJ242" s="151"/>
      <c r="BK242" s="151"/>
      <c r="BL242" s="151"/>
      <c r="BM242" s="151"/>
      <c r="BN242" s="151"/>
      <c r="BO242" s="151"/>
      <c r="BP242" s="151"/>
      <c r="BQ242" s="151"/>
      <c r="BR242" s="151"/>
      <c r="BS242" s="151"/>
      <c r="BT242" s="151"/>
      <c r="BU242" s="151"/>
      <c r="BV242" s="151"/>
      <c r="BW242" s="151"/>
      <c r="BX242" s="151"/>
      <c r="BY242" s="151"/>
      <c r="BZ242" s="151"/>
      <c r="CA242" s="151"/>
      <c r="CB242" s="151"/>
      <c r="CC242" s="151"/>
      <c r="CD242" s="151"/>
      <c r="CE242" s="151"/>
      <c r="CF242" s="151"/>
      <c r="CG242" s="151"/>
      <c r="CH242" s="151"/>
      <c r="CI242" s="1102"/>
      <c r="CJ242" s="1102"/>
      <c r="CK242" s="1102"/>
      <c r="CL242" s="1102"/>
      <c r="CM242" s="1102"/>
      <c r="CN242" s="1102"/>
      <c r="CO242" s="1102"/>
      <c r="CP242" s="1102"/>
      <c r="CQ242" s="1102"/>
      <c r="CR242" s="1102"/>
      <c r="CS242" s="1102"/>
      <c r="CT242" s="1102"/>
      <c r="CU242" s="1170"/>
      <c r="CV242" s="1170"/>
      <c r="CW242" s="1175"/>
      <c r="CX242" s="57"/>
      <c r="CY242" s="57">
        <v>1</v>
      </c>
      <c r="CZ242" s="57"/>
      <c r="DA242" s="57">
        <v>1</v>
      </c>
      <c r="DB242" s="57">
        <v>1</v>
      </c>
      <c r="DC242" s="57">
        <v>1</v>
      </c>
      <c r="DD242" s="57"/>
      <c r="DE242" s="1084"/>
      <c r="DF242" s="1084"/>
      <c r="DG242" s="1084"/>
      <c r="DH242" s="1084"/>
      <c r="DI242" s="1084"/>
      <c r="DJ242" s="1084"/>
      <c r="DK242" s="1111"/>
      <c r="DL242" s="1111"/>
      <c r="DM242" s="1111"/>
      <c r="DN242" s="57"/>
      <c r="DO242" s="57"/>
    </row>
    <row r="243" ht="26.25" customHeight="1" spans="1:119">
      <c r="A243" s="1112">
        <v>44001</v>
      </c>
      <c r="B243" s="135" t="s">
        <v>307</v>
      </c>
      <c r="C243" s="1184">
        <v>4500029533</v>
      </c>
      <c r="D243" s="1184" t="s">
        <v>427</v>
      </c>
      <c r="E243" s="136" t="s">
        <v>283</v>
      </c>
      <c r="F243" s="1115">
        <v>9214</v>
      </c>
      <c r="G243" s="109" t="s">
        <v>278</v>
      </c>
      <c r="H243" s="57">
        <v>2</v>
      </c>
      <c r="I243" s="57"/>
      <c r="J243" s="57"/>
      <c r="K243" s="57"/>
      <c r="L243" s="146"/>
      <c r="M243" s="1116"/>
      <c r="N243" s="1117"/>
      <c r="O243" s="1117"/>
      <c r="P243" s="1118"/>
      <c r="Q243" s="1117"/>
      <c r="R243" s="1117"/>
      <c r="S243" s="1117"/>
      <c r="T243" s="1117"/>
      <c r="U243" s="1118"/>
      <c r="V243" s="1194"/>
      <c r="W243" s="1202"/>
      <c r="X243" s="1202"/>
      <c r="Y243" s="1202"/>
      <c r="Z243" s="1202"/>
      <c r="AA243" s="1202"/>
      <c r="AB243" s="1202"/>
      <c r="AC243" s="1202"/>
      <c r="AD243" s="1202"/>
      <c r="AE243" s="1202"/>
      <c r="AF243" s="1202"/>
      <c r="AG243" s="1204"/>
      <c r="AH243" s="1196"/>
      <c r="AI243" s="1196"/>
      <c r="AJ243" s="1196"/>
      <c r="AK243" s="1196"/>
      <c r="AL243" s="1196"/>
      <c r="AM243" s="1196"/>
      <c r="AN243" s="1196"/>
      <c r="AO243" s="1196"/>
      <c r="AP243" s="1196"/>
      <c r="AQ243" s="1196"/>
      <c r="AR243" s="1196"/>
      <c r="AS243" s="1196"/>
      <c r="AT243" s="1196"/>
      <c r="AU243" s="1196"/>
      <c r="AV243" s="1196"/>
      <c r="AW243" s="1196"/>
      <c r="AX243" s="1196"/>
      <c r="AY243" s="1196"/>
      <c r="AZ243" s="1196"/>
      <c r="BA243" s="1196"/>
      <c r="BB243" s="1196"/>
      <c r="BC243" s="1196"/>
      <c r="BD243" s="1196"/>
      <c r="BE243" s="1194"/>
      <c r="BF243" s="1194"/>
      <c r="BG243" s="1194"/>
      <c r="BH243" s="1194"/>
      <c r="BI243" s="39"/>
      <c r="BJ243" s="151"/>
      <c r="BK243" s="151"/>
      <c r="BL243" s="151"/>
      <c r="BM243" s="151"/>
      <c r="BN243" s="151"/>
      <c r="BO243" s="151"/>
      <c r="BP243" s="151"/>
      <c r="BQ243" s="151"/>
      <c r="BR243" s="151"/>
      <c r="BS243" s="151"/>
      <c r="BT243" s="151"/>
      <c r="BU243" s="151"/>
      <c r="BV243" s="151"/>
      <c r="BW243" s="151"/>
      <c r="BX243" s="151"/>
      <c r="BY243" s="151"/>
      <c r="BZ243" s="151"/>
      <c r="CA243" s="151"/>
      <c r="CB243" s="151"/>
      <c r="CC243" s="151"/>
      <c r="CD243" s="151"/>
      <c r="CE243" s="151"/>
      <c r="CF243" s="151"/>
      <c r="CG243" s="151"/>
      <c r="CH243" s="151"/>
      <c r="CI243" s="1102"/>
      <c r="CJ243" s="1102"/>
      <c r="CK243" s="1102"/>
      <c r="CL243" s="1102"/>
      <c r="CM243" s="1102"/>
      <c r="CN243" s="1102"/>
      <c r="CO243" s="1102"/>
      <c r="CP243" s="1102"/>
      <c r="CQ243" s="1102">
        <v>1</v>
      </c>
      <c r="CR243" s="1102">
        <v>1</v>
      </c>
      <c r="CS243" s="1102"/>
      <c r="CT243" s="1102"/>
      <c r="CU243" s="1170"/>
      <c r="CV243" s="1170"/>
      <c r="CW243" s="1175"/>
      <c r="CX243" s="57"/>
      <c r="CY243" s="57"/>
      <c r="CZ243" s="57"/>
      <c r="DA243" s="57"/>
      <c r="DB243" s="57"/>
      <c r="DC243" s="57"/>
      <c r="DD243" s="57"/>
      <c r="DE243" s="1084"/>
      <c r="DF243" s="1084"/>
      <c r="DG243" s="1084"/>
      <c r="DH243" s="1084"/>
      <c r="DI243" s="1084"/>
      <c r="DJ243" s="1084"/>
      <c r="DK243" s="1111"/>
      <c r="DL243" s="1111"/>
      <c r="DM243" s="1111"/>
      <c r="DN243" s="57"/>
      <c r="DO243" s="57"/>
    </row>
    <row r="244" ht="26.25" customHeight="1" spans="1:119">
      <c r="A244" s="1112">
        <v>44001</v>
      </c>
      <c r="B244" s="135" t="s">
        <v>307</v>
      </c>
      <c r="C244" s="1184">
        <v>4500029533</v>
      </c>
      <c r="D244" s="1184" t="s">
        <v>427</v>
      </c>
      <c r="E244" s="136" t="s">
        <v>283</v>
      </c>
      <c r="F244" s="1115">
        <v>9207</v>
      </c>
      <c r="G244" s="109" t="s">
        <v>125</v>
      </c>
      <c r="H244" s="57">
        <v>2</v>
      </c>
      <c r="I244" s="57"/>
      <c r="J244" s="57"/>
      <c r="K244" s="57"/>
      <c r="L244" s="146"/>
      <c r="M244" s="1116"/>
      <c r="N244" s="1117"/>
      <c r="O244" s="1117"/>
      <c r="P244" s="1118"/>
      <c r="Q244" s="1117"/>
      <c r="R244" s="1117"/>
      <c r="S244" s="1117"/>
      <c r="T244" s="1117"/>
      <c r="U244" s="1118"/>
      <c r="V244" s="1194"/>
      <c r="W244" s="1202"/>
      <c r="X244" s="1202"/>
      <c r="Y244" s="1202"/>
      <c r="Z244" s="1202"/>
      <c r="AA244" s="1202"/>
      <c r="AB244" s="1202"/>
      <c r="AC244" s="1202"/>
      <c r="AD244" s="1202"/>
      <c r="AE244" s="1202"/>
      <c r="AF244" s="1202"/>
      <c r="AG244" s="1204"/>
      <c r="AH244" s="1196"/>
      <c r="AI244" s="1196"/>
      <c r="AJ244" s="1196"/>
      <c r="AK244" s="1196"/>
      <c r="AL244" s="1196"/>
      <c r="AM244" s="1196"/>
      <c r="AN244" s="1196"/>
      <c r="AO244" s="1196"/>
      <c r="AP244" s="1196"/>
      <c r="AQ244" s="1196"/>
      <c r="AR244" s="1196"/>
      <c r="AS244" s="1196"/>
      <c r="AT244" s="1196"/>
      <c r="AU244" s="1196"/>
      <c r="AV244" s="1196"/>
      <c r="AW244" s="1196"/>
      <c r="AX244" s="1196"/>
      <c r="AY244" s="1196"/>
      <c r="AZ244" s="1196"/>
      <c r="BA244" s="1196"/>
      <c r="BB244" s="1196"/>
      <c r="BC244" s="1196"/>
      <c r="BD244" s="1196"/>
      <c r="BE244" s="1194"/>
      <c r="BF244" s="1194"/>
      <c r="BG244" s="1194"/>
      <c r="BH244" s="1194"/>
      <c r="BI244" s="39"/>
      <c r="BJ244" s="151"/>
      <c r="BK244" s="151"/>
      <c r="BL244" s="151"/>
      <c r="BM244" s="151"/>
      <c r="BN244" s="151"/>
      <c r="BO244" s="151"/>
      <c r="BP244" s="151"/>
      <c r="BQ244" s="151"/>
      <c r="BR244" s="151"/>
      <c r="BS244" s="151"/>
      <c r="BT244" s="151"/>
      <c r="BU244" s="151"/>
      <c r="BV244" s="151"/>
      <c r="BW244" s="151"/>
      <c r="BX244" s="151"/>
      <c r="BY244" s="151"/>
      <c r="BZ244" s="151"/>
      <c r="CA244" s="151"/>
      <c r="CB244" s="151"/>
      <c r="CC244" s="151"/>
      <c r="CD244" s="151"/>
      <c r="CE244" s="151"/>
      <c r="CF244" s="151"/>
      <c r="CG244" s="151"/>
      <c r="CH244" s="151"/>
      <c r="CI244" s="1102"/>
      <c r="CJ244" s="1102"/>
      <c r="CK244" s="1102"/>
      <c r="CL244" s="1102"/>
      <c r="CM244" s="1102"/>
      <c r="CN244" s="1102"/>
      <c r="CO244" s="1102"/>
      <c r="CP244" s="1102"/>
      <c r="CQ244" s="1102"/>
      <c r="CR244" s="1102"/>
      <c r="CS244" s="1102"/>
      <c r="CT244" s="1102"/>
      <c r="CU244" s="1170"/>
      <c r="CV244" s="1170"/>
      <c r="CW244" s="1175"/>
      <c r="CX244" s="57"/>
      <c r="CY244" s="57"/>
      <c r="CZ244" s="57"/>
      <c r="DA244" s="57"/>
      <c r="DB244" s="57"/>
      <c r="DC244" s="57"/>
      <c r="DD244" s="57"/>
      <c r="DE244" s="1084"/>
      <c r="DF244" s="1084"/>
      <c r="DG244" s="1084"/>
      <c r="DH244" s="1084"/>
      <c r="DI244" s="1084"/>
      <c r="DJ244" s="1084"/>
      <c r="DK244" s="1111"/>
      <c r="DL244" s="1111"/>
      <c r="DM244" s="1111"/>
      <c r="DN244" s="57">
        <v>2</v>
      </c>
      <c r="DO244" s="57"/>
    </row>
    <row r="245" ht="26.25" customHeight="1" spans="1:119">
      <c r="A245" s="1112">
        <v>44001</v>
      </c>
      <c r="B245" s="135" t="s">
        <v>210</v>
      </c>
      <c r="C245" s="1184"/>
      <c r="D245" s="1184" t="s">
        <v>243</v>
      </c>
      <c r="E245" s="136" t="s">
        <v>393</v>
      </c>
      <c r="F245" s="1115">
        <v>9207</v>
      </c>
      <c r="G245" s="109" t="s">
        <v>416</v>
      </c>
      <c r="H245" s="57">
        <v>2</v>
      </c>
      <c r="I245" s="57"/>
      <c r="J245" s="57"/>
      <c r="K245" s="57"/>
      <c r="L245" s="146"/>
      <c r="M245" s="1116"/>
      <c r="N245" s="1117"/>
      <c r="O245" s="1117"/>
      <c r="P245" s="1118"/>
      <c r="Q245" s="1117"/>
      <c r="R245" s="1117"/>
      <c r="S245" s="1117"/>
      <c r="T245" s="1117"/>
      <c r="U245" s="1118"/>
      <c r="V245" s="1194"/>
      <c r="W245" s="1202"/>
      <c r="X245" s="1202"/>
      <c r="Y245" s="1202"/>
      <c r="Z245" s="1202"/>
      <c r="AA245" s="1202"/>
      <c r="AB245" s="1202"/>
      <c r="AC245" s="1202"/>
      <c r="AD245" s="1202"/>
      <c r="AE245" s="1202"/>
      <c r="AF245" s="1202"/>
      <c r="AG245" s="1204"/>
      <c r="AH245" s="1196"/>
      <c r="AI245" s="1196"/>
      <c r="AJ245" s="1196"/>
      <c r="AK245" s="1196"/>
      <c r="AL245" s="1196"/>
      <c r="AM245" s="1196"/>
      <c r="AN245" s="1196"/>
      <c r="AO245" s="1196"/>
      <c r="AP245" s="1196"/>
      <c r="AQ245" s="1196"/>
      <c r="AR245" s="1196"/>
      <c r="AS245" s="1196"/>
      <c r="AT245" s="1196"/>
      <c r="AU245" s="1196"/>
      <c r="AV245" s="1196"/>
      <c r="AW245" s="1196"/>
      <c r="AX245" s="1196"/>
      <c r="AY245" s="1196"/>
      <c r="AZ245" s="1196"/>
      <c r="BA245" s="1196"/>
      <c r="BB245" s="1196"/>
      <c r="BC245" s="1196"/>
      <c r="BD245" s="1196"/>
      <c r="BE245" s="1194"/>
      <c r="BF245" s="1194"/>
      <c r="BG245" s="1194"/>
      <c r="BH245" s="1194"/>
      <c r="BI245" s="39"/>
      <c r="BJ245" s="151"/>
      <c r="BK245" s="151"/>
      <c r="BL245" s="151"/>
      <c r="BM245" s="151"/>
      <c r="BN245" s="151"/>
      <c r="BO245" s="151"/>
      <c r="BP245" s="151"/>
      <c r="BQ245" s="151"/>
      <c r="BR245" s="151"/>
      <c r="BS245" s="151"/>
      <c r="BT245" s="151"/>
      <c r="BU245" s="151"/>
      <c r="BV245" s="151"/>
      <c r="BW245" s="151"/>
      <c r="BX245" s="151"/>
      <c r="BY245" s="151"/>
      <c r="BZ245" s="151"/>
      <c r="CA245" s="151"/>
      <c r="CB245" s="151"/>
      <c r="CC245" s="151"/>
      <c r="CD245" s="151"/>
      <c r="CE245" s="151"/>
      <c r="CF245" s="151"/>
      <c r="CG245" s="151"/>
      <c r="CH245" s="151"/>
      <c r="CI245" s="1102"/>
      <c r="CJ245" s="1102"/>
      <c r="CK245" s="1102"/>
      <c r="CL245" s="1102"/>
      <c r="CM245" s="1102"/>
      <c r="CN245" s="1102"/>
      <c r="CO245" s="1102"/>
      <c r="CP245" s="1102"/>
      <c r="CQ245" s="1102"/>
      <c r="CR245" s="1102"/>
      <c r="CS245" s="1102"/>
      <c r="CT245" s="1102"/>
      <c r="CU245" s="1170"/>
      <c r="CV245" s="1170"/>
      <c r="CW245" s="1175"/>
      <c r="CX245" s="57"/>
      <c r="CY245" s="57"/>
      <c r="CZ245" s="57"/>
      <c r="DA245" s="57"/>
      <c r="DB245" s="57"/>
      <c r="DC245" s="57"/>
      <c r="DD245" s="57"/>
      <c r="DE245" s="1084"/>
      <c r="DF245" s="1084"/>
      <c r="DG245" s="1084"/>
      <c r="DH245" s="1084"/>
      <c r="DI245" s="1084"/>
      <c r="DJ245" s="1084"/>
      <c r="DK245" s="1111"/>
      <c r="DL245" s="1111"/>
      <c r="DM245" s="1111"/>
      <c r="DN245" s="57">
        <v>2</v>
      </c>
      <c r="DO245" s="57"/>
    </row>
    <row r="246" ht="26.25" customHeight="1" spans="1:119">
      <c r="A246" s="1112">
        <v>44004</v>
      </c>
      <c r="B246" s="135" t="s">
        <v>327</v>
      </c>
      <c r="C246" s="1184"/>
      <c r="D246" s="1184"/>
      <c r="E246" s="136" t="s">
        <v>428</v>
      </c>
      <c r="F246" s="1115">
        <v>9207</v>
      </c>
      <c r="G246" s="109" t="s">
        <v>416</v>
      </c>
      <c r="H246" s="57">
        <v>2</v>
      </c>
      <c r="I246" s="57"/>
      <c r="J246" s="57"/>
      <c r="K246" s="57"/>
      <c r="L246" s="146"/>
      <c r="M246" s="1116"/>
      <c r="N246" s="1117"/>
      <c r="O246" s="1117"/>
      <c r="P246" s="1118"/>
      <c r="Q246" s="1117"/>
      <c r="R246" s="1117"/>
      <c r="S246" s="1117"/>
      <c r="T246" s="1117"/>
      <c r="U246" s="1118"/>
      <c r="V246" s="1194"/>
      <c r="W246" s="1202"/>
      <c r="X246" s="1202"/>
      <c r="Y246" s="1202"/>
      <c r="Z246" s="1202"/>
      <c r="AA246" s="1202"/>
      <c r="AB246" s="1202"/>
      <c r="AC246" s="1202"/>
      <c r="AD246" s="1202"/>
      <c r="AE246" s="1202"/>
      <c r="AF246" s="1202"/>
      <c r="AG246" s="1204"/>
      <c r="AH246" s="1196"/>
      <c r="AI246" s="1196"/>
      <c r="AJ246" s="1196"/>
      <c r="AK246" s="1196"/>
      <c r="AL246" s="1196"/>
      <c r="AM246" s="1196"/>
      <c r="AN246" s="1196"/>
      <c r="AO246" s="1196"/>
      <c r="AP246" s="1196"/>
      <c r="AQ246" s="1196"/>
      <c r="AR246" s="1196"/>
      <c r="AS246" s="1196"/>
      <c r="AT246" s="1196"/>
      <c r="AU246" s="1196"/>
      <c r="AV246" s="1196"/>
      <c r="AW246" s="1196"/>
      <c r="AX246" s="1196"/>
      <c r="AY246" s="1196"/>
      <c r="AZ246" s="1196"/>
      <c r="BA246" s="1196"/>
      <c r="BB246" s="1196"/>
      <c r="BC246" s="1196"/>
      <c r="BD246" s="1196"/>
      <c r="BE246" s="1194"/>
      <c r="BF246" s="1194"/>
      <c r="BG246" s="1194"/>
      <c r="BH246" s="1194"/>
      <c r="BI246" s="39"/>
      <c r="BJ246" s="151"/>
      <c r="BK246" s="151"/>
      <c r="BL246" s="151"/>
      <c r="BM246" s="151"/>
      <c r="BN246" s="151"/>
      <c r="BO246" s="151"/>
      <c r="BP246" s="151"/>
      <c r="BQ246" s="151"/>
      <c r="BR246" s="151"/>
      <c r="BS246" s="151"/>
      <c r="BT246" s="151"/>
      <c r="BU246" s="151"/>
      <c r="BV246" s="151"/>
      <c r="BW246" s="151"/>
      <c r="BX246" s="151"/>
      <c r="BY246" s="151"/>
      <c r="BZ246" s="151"/>
      <c r="CA246" s="151"/>
      <c r="CB246" s="151"/>
      <c r="CC246" s="151"/>
      <c r="CD246" s="151"/>
      <c r="CE246" s="151"/>
      <c r="CF246" s="151"/>
      <c r="CG246" s="151"/>
      <c r="CH246" s="151"/>
      <c r="CI246" s="1102"/>
      <c r="CJ246" s="1102"/>
      <c r="CK246" s="1102"/>
      <c r="CL246" s="1102"/>
      <c r="CM246" s="1102"/>
      <c r="CN246" s="1102"/>
      <c r="CO246" s="1102"/>
      <c r="CP246" s="1102"/>
      <c r="CQ246" s="1102"/>
      <c r="CR246" s="1102"/>
      <c r="CS246" s="1102"/>
      <c r="CT246" s="1102"/>
      <c r="CU246" s="1170"/>
      <c r="CV246" s="1170"/>
      <c r="CW246" s="1175"/>
      <c r="CX246" s="57"/>
      <c r="CY246" s="57"/>
      <c r="CZ246" s="57"/>
      <c r="DA246" s="57"/>
      <c r="DB246" s="57"/>
      <c r="DC246" s="57"/>
      <c r="DD246" s="57"/>
      <c r="DE246" s="1084"/>
      <c r="DF246" s="1084"/>
      <c r="DG246" s="1084"/>
      <c r="DH246" s="1084"/>
      <c r="DI246" s="1084"/>
      <c r="DJ246" s="1084"/>
      <c r="DK246" s="1111"/>
      <c r="DL246" s="1111"/>
      <c r="DM246" s="1111"/>
      <c r="DN246" s="57">
        <v>2</v>
      </c>
      <c r="DO246" s="57"/>
    </row>
    <row r="247" ht="26.25" customHeight="1" spans="1:119">
      <c r="A247" s="1112">
        <v>44004</v>
      </c>
      <c r="B247" s="135" t="s">
        <v>327</v>
      </c>
      <c r="C247" s="1184"/>
      <c r="D247" s="1184"/>
      <c r="E247" s="136" t="s">
        <v>428</v>
      </c>
      <c r="F247" s="1115">
        <v>9208</v>
      </c>
      <c r="G247" s="109" t="s">
        <v>126</v>
      </c>
      <c r="H247" s="57">
        <v>2</v>
      </c>
      <c r="I247" s="57"/>
      <c r="J247" s="57"/>
      <c r="K247" s="57"/>
      <c r="L247" s="146"/>
      <c r="M247" s="1116"/>
      <c r="N247" s="1117"/>
      <c r="O247" s="1117"/>
      <c r="P247" s="1118"/>
      <c r="Q247" s="1117"/>
      <c r="R247" s="1117"/>
      <c r="S247" s="1117"/>
      <c r="T247" s="1117"/>
      <c r="U247" s="1118"/>
      <c r="V247" s="1194"/>
      <c r="W247" s="1202"/>
      <c r="X247" s="1202"/>
      <c r="Y247" s="1202"/>
      <c r="Z247" s="1202"/>
      <c r="AA247" s="1202"/>
      <c r="AB247" s="1202"/>
      <c r="AC247" s="1202"/>
      <c r="AD247" s="1202"/>
      <c r="AE247" s="1202"/>
      <c r="AF247" s="1202"/>
      <c r="AG247" s="1204"/>
      <c r="AH247" s="1196"/>
      <c r="AI247" s="1196"/>
      <c r="AJ247" s="1196"/>
      <c r="AK247" s="1196"/>
      <c r="AL247" s="1196"/>
      <c r="AM247" s="1196"/>
      <c r="AN247" s="1196"/>
      <c r="AO247" s="1196"/>
      <c r="AP247" s="1196"/>
      <c r="AQ247" s="1196"/>
      <c r="AR247" s="1196"/>
      <c r="AS247" s="1196"/>
      <c r="AT247" s="1196"/>
      <c r="AU247" s="1196"/>
      <c r="AV247" s="1196"/>
      <c r="AW247" s="1196"/>
      <c r="AX247" s="1196"/>
      <c r="AY247" s="1196"/>
      <c r="AZ247" s="1196"/>
      <c r="BA247" s="1196"/>
      <c r="BB247" s="1196"/>
      <c r="BC247" s="1196"/>
      <c r="BD247" s="1196"/>
      <c r="BE247" s="1194"/>
      <c r="BF247" s="1194"/>
      <c r="BG247" s="1194"/>
      <c r="BH247" s="1194"/>
      <c r="BI247" s="39"/>
      <c r="BJ247" s="151"/>
      <c r="BK247" s="151"/>
      <c r="BL247" s="151"/>
      <c r="BM247" s="151"/>
      <c r="BN247" s="151"/>
      <c r="BO247" s="151"/>
      <c r="BP247" s="151"/>
      <c r="BQ247" s="151"/>
      <c r="BR247" s="151"/>
      <c r="BS247" s="151"/>
      <c r="BT247" s="151"/>
      <c r="BU247" s="151"/>
      <c r="BV247" s="151"/>
      <c r="BW247" s="151"/>
      <c r="BX247" s="151"/>
      <c r="BY247" s="151"/>
      <c r="BZ247" s="151"/>
      <c r="CA247" s="151"/>
      <c r="CB247" s="151"/>
      <c r="CC247" s="151"/>
      <c r="CD247" s="151"/>
      <c r="CE247" s="151"/>
      <c r="CF247" s="151"/>
      <c r="CG247" s="151"/>
      <c r="CH247" s="151"/>
      <c r="CI247" s="1102"/>
      <c r="CJ247" s="1102"/>
      <c r="CK247" s="1102"/>
      <c r="CL247" s="1102"/>
      <c r="CM247" s="1102"/>
      <c r="CN247" s="1102"/>
      <c r="CO247" s="1102"/>
      <c r="CP247" s="1102"/>
      <c r="CQ247" s="1102"/>
      <c r="CR247" s="1102"/>
      <c r="CS247" s="1102"/>
      <c r="CT247" s="1102"/>
      <c r="CU247" s="1170"/>
      <c r="CV247" s="1170"/>
      <c r="CW247" s="1175"/>
      <c r="CX247" s="57"/>
      <c r="CY247" s="57"/>
      <c r="CZ247" s="57"/>
      <c r="DA247" s="57"/>
      <c r="DB247" s="57"/>
      <c r="DC247" s="57"/>
      <c r="DD247" s="57"/>
      <c r="DE247" s="1084"/>
      <c r="DF247" s="1084"/>
      <c r="DG247" s="1084"/>
      <c r="DH247" s="1084"/>
      <c r="DI247" s="1084"/>
      <c r="DJ247" s="1084"/>
      <c r="DK247" s="1111"/>
      <c r="DL247" s="1111"/>
      <c r="DM247" s="1111"/>
      <c r="DN247" s="57"/>
      <c r="DO247" s="57">
        <v>2</v>
      </c>
    </row>
    <row r="248" ht="26.25" customHeight="1" spans="1:119">
      <c r="A248" s="1112">
        <v>44004</v>
      </c>
      <c r="B248" s="135" t="s">
        <v>281</v>
      </c>
      <c r="C248" s="139">
        <v>4500033596</v>
      </c>
      <c r="D248" s="1184" t="s">
        <v>429</v>
      </c>
      <c r="E248" s="136" t="s">
        <v>393</v>
      </c>
      <c r="F248" s="1115">
        <v>9214</v>
      </c>
      <c r="G248" s="109" t="s">
        <v>232</v>
      </c>
      <c r="H248" s="57">
        <v>6</v>
      </c>
      <c r="I248" s="57"/>
      <c r="J248" s="57"/>
      <c r="K248" s="57"/>
      <c r="L248" s="146"/>
      <c r="M248" s="1116"/>
      <c r="N248" s="1117"/>
      <c r="O248" s="1117"/>
      <c r="P248" s="1118"/>
      <c r="Q248" s="1117"/>
      <c r="R248" s="1117"/>
      <c r="S248" s="1117"/>
      <c r="T248" s="1117"/>
      <c r="U248" s="1118"/>
      <c r="V248" s="1194"/>
      <c r="W248" s="1202"/>
      <c r="X248" s="1202"/>
      <c r="Y248" s="1202"/>
      <c r="Z248" s="1202"/>
      <c r="AA248" s="1202"/>
      <c r="AB248" s="1202"/>
      <c r="AC248" s="1202"/>
      <c r="AD248" s="1202"/>
      <c r="AE248" s="1202"/>
      <c r="AF248" s="1202"/>
      <c r="AG248" s="1204"/>
      <c r="AH248" s="1196"/>
      <c r="AI248" s="1196"/>
      <c r="AJ248" s="1196"/>
      <c r="AK248" s="1196"/>
      <c r="AL248" s="1196"/>
      <c r="AM248" s="1196"/>
      <c r="AN248" s="1196"/>
      <c r="AO248" s="1196"/>
      <c r="AP248" s="1196"/>
      <c r="AQ248" s="1196"/>
      <c r="AR248" s="1196"/>
      <c r="AS248" s="1196"/>
      <c r="AT248" s="1196"/>
      <c r="AU248" s="1196"/>
      <c r="AV248" s="1196"/>
      <c r="AW248" s="1196"/>
      <c r="AX248" s="1196">
        <v>6</v>
      </c>
      <c r="AY248" s="1196">
        <v>6</v>
      </c>
      <c r="AZ248" s="1196"/>
      <c r="BA248" s="1196"/>
      <c r="BB248" s="1196"/>
      <c r="BC248" s="1196">
        <v>1</v>
      </c>
      <c r="BD248" s="1196"/>
      <c r="BE248" s="1194"/>
      <c r="BF248" s="1194"/>
      <c r="BG248" s="1194"/>
      <c r="BH248" s="1194"/>
      <c r="BI248" s="39"/>
      <c r="BJ248" s="151"/>
      <c r="BK248" s="151"/>
      <c r="BL248" s="151"/>
      <c r="BM248" s="151"/>
      <c r="BN248" s="151"/>
      <c r="BO248" s="151"/>
      <c r="BP248" s="151"/>
      <c r="BQ248" s="151"/>
      <c r="BR248" s="151"/>
      <c r="BS248" s="151"/>
      <c r="BT248" s="151"/>
      <c r="BU248" s="151"/>
      <c r="BV248" s="151"/>
      <c r="BW248" s="151"/>
      <c r="BX248" s="151"/>
      <c r="BY248" s="151"/>
      <c r="BZ248" s="151"/>
      <c r="CA248" s="151"/>
      <c r="CB248" s="151"/>
      <c r="CC248" s="151"/>
      <c r="CD248" s="151"/>
      <c r="CE248" s="151"/>
      <c r="CF248" s="151"/>
      <c r="CG248" s="151"/>
      <c r="CH248" s="151"/>
      <c r="CI248" s="1102"/>
      <c r="CJ248" s="1102"/>
      <c r="CK248" s="1102"/>
      <c r="CL248" s="1102"/>
      <c r="CM248" s="1102"/>
      <c r="CN248" s="1102"/>
      <c r="CO248" s="1102">
        <v>1</v>
      </c>
      <c r="CP248" s="1102">
        <v>1</v>
      </c>
      <c r="CQ248" s="1102">
        <v>1</v>
      </c>
      <c r="CR248" s="1102">
        <v>1</v>
      </c>
      <c r="CS248" s="1102">
        <v>1</v>
      </c>
      <c r="CT248" s="1102">
        <v>1</v>
      </c>
      <c r="CU248" s="1170"/>
      <c r="CV248" s="1170"/>
      <c r="CW248" s="1175"/>
      <c r="CX248" s="57"/>
      <c r="CY248" s="57"/>
      <c r="CZ248" s="57"/>
      <c r="DA248" s="57"/>
      <c r="DB248" s="57"/>
      <c r="DC248" s="57"/>
      <c r="DD248" s="57"/>
      <c r="DE248" s="1084"/>
      <c r="DF248" s="1084"/>
      <c r="DG248" s="1084"/>
      <c r="DH248" s="1084"/>
      <c r="DI248" s="1084"/>
      <c r="DJ248" s="1084"/>
      <c r="DK248" s="1111"/>
      <c r="DL248" s="1111"/>
      <c r="DM248" s="1111"/>
      <c r="DN248" s="57"/>
      <c r="DO248" s="57"/>
    </row>
    <row r="249" ht="26.25" customHeight="1" spans="1:119">
      <c r="A249" s="1112">
        <v>44004</v>
      </c>
      <c r="B249" s="135" t="s">
        <v>307</v>
      </c>
      <c r="C249" s="139">
        <v>4500029533</v>
      </c>
      <c r="D249" s="1184" t="s">
        <v>427</v>
      </c>
      <c r="E249" s="136" t="s">
        <v>283</v>
      </c>
      <c r="F249" s="1115">
        <v>9212</v>
      </c>
      <c r="G249" s="109" t="s">
        <v>391</v>
      </c>
      <c r="H249" s="57">
        <v>2</v>
      </c>
      <c r="I249" s="57"/>
      <c r="J249" s="57"/>
      <c r="K249" s="57"/>
      <c r="L249" s="146"/>
      <c r="M249" s="1116"/>
      <c r="N249" s="1117"/>
      <c r="O249" s="1117"/>
      <c r="P249" s="1118"/>
      <c r="Q249" s="1117"/>
      <c r="R249" s="1117"/>
      <c r="S249" s="1117"/>
      <c r="T249" s="1117"/>
      <c r="U249" s="1118"/>
      <c r="V249" s="1194"/>
      <c r="W249" s="1202"/>
      <c r="X249" s="1202"/>
      <c r="Y249" s="1202"/>
      <c r="Z249" s="1202"/>
      <c r="AA249" s="1202"/>
      <c r="AB249" s="1202"/>
      <c r="AC249" s="1202"/>
      <c r="AD249" s="1202"/>
      <c r="AE249" s="1202"/>
      <c r="AF249" s="1202"/>
      <c r="AG249" s="1204"/>
      <c r="AH249" s="1196"/>
      <c r="AI249" s="1196"/>
      <c r="AJ249" s="1196"/>
      <c r="AK249" s="1196"/>
      <c r="AL249" s="1196"/>
      <c r="AM249" s="1196"/>
      <c r="AN249" s="1196"/>
      <c r="AO249" s="1196"/>
      <c r="AP249" s="1196"/>
      <c r="AQ249" s="1196"/>
      <c r="AR249" s="1196"/>
      <c r="AS249" s="1196"/>
      <c r="AT249" s="1196"/>
      <c r="AU249" s="1196"/>
      <c r="AV249" s="1196"/>
      <c r="AW249" s="1196"/>
      <c r="AX249" s="1196"/>
      <c r="AY249" s="1196"/>
      <c r="AZ249" s="1196"/>
      <c r="BA249" s="1196"/>
      <c r="BB249" s="1196"/>
      <c r="BC249" s="1196"/>
      <c r="BD249" s="1196"/>
      <c r="BE249" s="1194"/>
      <c r="BF249" s="1194"/>
      <c r="BG249" s="1194"/>
      <c r="BH249" s="1194"/>
      <c r="BI249" s="39"/>
      <c r="BJ249" s="151"/>
      <c r="BK249" s="151"/>
      <c r="BL249" s="151"/>
      <c r="BM249" s="151"/>
      <c r="BN249" s="151"/>
      <c r="BO249" s="151"/>
      <c r="BP249" s="151"/>
      <c r="BQ249" s="151"/>
      <c r="BR249" s="151"/>
      <c r="BS249" s="151"/>
      <c r="BT249" s="151"/>
      <c r="BU249" s="151"/>
      <c r="BV249" s="151"/>
      <c r="BW249" s="151"/>
      <c r="BX249" s="151"/>
      <c r="BY249" s="151"/>
      <c r="BZ249" s="151"/>
      <c r="CA249" s="151"/>
      <c r="CB249" s="151"/>
      <c r="CC249" s="151"/>
      <c r="CD249" s="151"/>
      <c r="CE249" s="151"/>
      <c r="CF249" s="151"/>
      <c r="CG249" s="151"/>
      <c r="CH249" s="151"/>
      <c r="CI249" s="1102"/>
      <c r="CJ249" s="1102"/>
      <c r="CK249" s="1102"/>
      <c r="CL249" s="1102"/>
      <c r="CM249" s="1102"/>
      <c r="CN249" s="1102"/>
      <c r="CO249" s="1102"/>
      <c r="CP249" s="1102"/>
      <c r="CQ249" s="1102"/>
      <c r="CR249" s="1102"/>
      <c r="CS249" s="1102"/>
      <c r="CT249" s="1102"/>
      <c r="CU249" s="1170"/>
      <c r="CV249" s="1170"/>
      <c r="CW249" s="1175"/>
      <c r="CX249" s="57"/>
      <c r="CY249" s="57"/>
      <c r="CZ249" s="57"/>
      <c r="DA249" s="57"/>
      <c r="DB249" s="57"/>
      <c r="DC249" s="57"/>
      <c r="DD249" s="57"/>
      <c r="DE249" s="1084"/>
      <c r="DF249" s="1084"/>
      <c r="DG249" s="1084"/>
      <c r="DH249" s="1084"/>
      <c r="DI249" s="1084"/>
      <c r="DJ249" s="1084"/>
      <c r="DK249" s="1111"/>
      <c r="DL249" s="1111"/>
      <c r="DM249" s="1111"/>
      <c r="DN249" s="57"/>
      <c r="DO249" s="57"/>
    </row>
    <row r="250" ht="26.25" customHeight="1" spans="1:119">
      <c r="A250" s="1112">
        <v>44004</v>
      </c>
      <c r="B250" s="135" t="s">
        <v>307</v>
      </c>
      <c r="C250" s="139">
        <v>4500029533</v>
      </c>
      <c r="D250" s="1184" t="s">
        <v>427</v>
      </c>
      <c r="E250" s="136" t="s">
        <v>283</v>
      </c>
      <c r="F250" s="1115">
        <v>9214</v>
      </c>
      <c r="G250" s="109" t="s">
        <v>232</v>
      </c>
      <c r="H250" s="57">
        <v>2</v>
      </c>
      <c r="I250" s="57"/>
      <c r="J250" s="57"/>
      <c r="K250" s="57"/>
      <c r="L250" s="146"/>
      <c r="M250" s="1116"/>
      <c r="N250" s="1117"/>
      <c r="O250" s="1117"/>
      <c r="P250" s="1118"/>
      <c r="Q250" s="1117"/>
      <c r="R250" s="1117"/>
      <c r="S250" s="1117"/>
      <c r="T250" s="1117"/>
      <c r="U250" s="1118"/>
      <c r="V250" s="1194"/>
      <c r="W250" s="1202"/>
      <c r="X250" s="1202"/>
      <c r="Y250" s="1202"/>
      <c r="Z250" s="1202"/>
      <c r="AA250" s="1202"/>
      <c r="AB250" s="1202"/>
      <c r="AC250" s="1202"/>
      <c r="AD250" s="1202"/>
      <c r="AE250" s="1202"/>
      <c r="AF250" s="1202"/>
      <c r="AG250" s="1204"/>
      <c r="AH250" s="1196"/>
      <c r="AI250" s="1196"/>
      <c r="AJ250" s="1196"/>
      <c r="AK250" s="1196"/>
      <c r="AL250" s="1196"/>
      <c r="AM250" s="1196"/>
      <c r="AN250" s="1196"/>
      <c r="AO250" s="1196"/>
      <c r="AP250" s="1196"/>
      <c r="AQ250" s="1196"/>
      <c r="AR250" s="1196"/>
      <c r="AS250" s="1196"/>
      <c r="AT250" s="1196"/>
      <c r="AU250" s="1196"/>
      <c r="AV250" s="1196"/>
      <c r="AW250" s="1196"/>
      <c r="AX250" s="1196"/>
      <c r="AY250" s="1196"/>
      <c r="AZ250" s="1196"/>
      <c r="BA250" s="1196"/>
      <c r="BB250" s="1196"/>
      <c r="BC250" s="1196"/>
      <c r="BD250" s="1196"/>
      <c r="BE250" s="1194"/>
      <c r="BF250" s="1194"/>
      <c r="BG250" s="1194"/>
      <c r="BH250" s="1194"/>
      <c r="BI250" s="39"/>
      <c r="BJ250" s="151"/>
      <c r="BK250" s="151"/>
      <c r="BL250" s="151"/>
      <c r="BM250" s="151"/>
      <c r="BN250" s="151"/>
      <c r="BO250" s="151"/>
      <c r="BP250" s="151"/>
      <c r="BQ250" s="151"/>
      <c r="BR250" s="151"/>
      <c r="BS250" s="151"/>
      <c r="BT250" s="151"/>
      <c r="BU250" s="151"/>
      <c r="BV250" s="151"/>
      <c r="BW250" s="151"/>
      <c r="BX250" s="151"/>
      <c r="BY250" s="151"/>
      <c r="BZ250" s="151"/>
      <c r="CA250" s="151"/>
      <c r="CB250" s="151"/>
      <c r="CC250" s="151"/>
      <c r="CD250" s="151"/>
      <c r="CE250" s="151"/>
      <c r="CF250" s="151"/>
      <c r="CG250" s="151"/>
      <c r="CH250" s="151"/>
      <c r="CI250" s="1102"/>
      <c r="CJ250" s="1102"/>
      <c r="CK250" s="1102"/>
      <c r="CL250" s="1102"/>
      <c r="CM250" s="1102"/>
      <c r="CN250" s="1102"/>
      <c r="CO250" s="1102"/>
      <c r="CP250" s="1102"/>
      <c r="CQ250" s="1102"/>
      <c r="CR250" s="1102"/>
      <c r="CS250" s="1102"/>
      <c r="CT250" s="1102"/>
      <c r="CU250" s="1170"/>
      <c r="CV250" s="1170"/>
      <c r="CW250" s="1175"/>
      <c r="CX250" s="57"/>
      <c r="CY250" s="57"/>
      <c r="CZ250" s="57"/>
      <c r="DA250" s="57"/>
      <c r="DB250" s="57"/>
      <c r="DC250" s="57"/>
      <c r="DD250" s="57"/>
      <c r="DE250" s="1084"/>
      <c r="DF250" s="1084"/>
      <c r="DG250" s="1084"/>
      <c r="DH250" s="1084"/>
      <c r="DI250" s="1084"/>
      <c r="DJ250" s="1084"/>
      <c r="DK250" s="1111"/>
      <c r="DL250" s="1111"/>
      <c r="DM250" s="1111"/>
      <c r="DN250" s="57"/>
      <c r="DO250" s="57"/>
    </row>
    <row r="251" ht="26.25" customHeight="1" spans="1:119">
      <c r="A251" s="1112">
        <v>44004</v>
      </c>
      <c r="B251" s="135" t="s">
        <v>307</v>
      </c>
      <c r="C251" s="139">
        <v>4500029533</v>
      </c>
      <c r="D251" s="1184" t="s">
        <v>427</v>
      </c>
      <c r="E251" s="136" t="s">
        <v>283</v>
      </c>
      <c r="F251" s="1115">
        <v>9207</v>
      </c>
      <c r="G251" s="109" t="s">
        <v>125</v>
      </c>
      <c r="H251" s="57">
        <v>2</v>
      </c>
      <c r="I251" s="57"/>
      <c r="J251" s="57"/>
      <c r="K251" s="57"/>
      <c r="L251" s="146"/>
      <c r="M251" s="1116"/>
      <c r="N251" s="1117"/>
      <c r="O251" s="1117"/>
      <c r="P251" s="1118"/>
      <c r="Q251" s="1117"/>
      <c r="R251" s="1117"/>
      <c r="S251" s="1117"/>
      <c r="T251" s="1117"/>
      <c r="U251" s="1118"/>
      <c r="V251" s="1194"/>
      <c r="W251" s="1202"/>
      <c r="X251" s="1202"/>
      <c r="Y251" s="1202"/>
      <c r="Z251" s="1202"/>
      <c r="AA251" s="1202"/>
      <c r="AB251" s="1202"/>
      <c r="AC251" s="1202"/>
      <c r="AD251" s="1202"/>
      <c r="AE251" s="1202"/>
      <c r="AF251" s="1202"/>
      <c r="AG251" s="1204"/>
      <c r="AH251" s="1196"/>
      <c r="AI251" s="1196"/>
      <c r="AJ251" s="1196"/>
      <c r="AK251" s="1196"/>
      <c r="AL251" s="1196"/>
      <c r="AM251" s="1196"/>
      <c r="AN251" s="1196"/>
      <c r="AO251" s="1196"/>
      <c r="AP251" s="1196"/>
      <c r="AQ251" s="1196"/>
      <c r="AR251" s="1196"/>
      <c r="AS251" s="1196"/>
      <c r="AT251" s="1196"/>
      <c r="AU251" s="1196"/>
      <c r="AV251" s="1196"/>
      <c r="AW251" s="1196"/>
      <c r="AX251" s="1196"/>
      <c r="AY251" s="1196"/>
      <c r="AZ251" s="1196"/>
      <c r="BA251" s="1196"/>
      <c r="BB251" s="1196"/>
      <c r="BC251" s="1196"/>
      <c r="BD251" s="1196"/>
      <c r="BE251" s="1194"/>
      <c r="BF251" s="1194"/>
      <c r="BG251" s="1194"/>
      <c r="BH251" s="1194"/>
      <c r="BI251" s="39"/>
      <c r="BJ251" s="151"/>
      <c r="BK251" s="151"/>
      <c r="BL251" s="151"/>
      <c r="BM251" s="151"/>
      <c r="BN251" s="151"/>
      <c r="BO251" s="151"/>
      <c r="BP251" s="151"/>
      <c r="BQ251" s="151"/>
      <c r="BR251" s="151"/>
      <c r="BS251" s="151"/>
      <c r="BT251" s="151"/>
      <c r="BU251" s="151"/>
      <c r="BV251" s="151"/>
      <c r="BW251" s="151"/>
      <c r="BX251" s="151"/>
      <c r="BY251" s="151"/>
      <c r="BZ251" s="151"/>
      <c r="CA251" s="151"/>
      <c r="CB251" s="151"/>
      <c r="CC251" s="151"/>
      <c r="CD251" s="151"/>
      <c r="CE251" s="151"/>
      <c r="CF251" s="151"/>
      <c r="CG251" s="151"/>
      <c r="CH251" s="151"/>
      <c r="CI251" s="1102"/>
      <c r="CJ251" s="1102"/>
      <c r="CK251" s="1102"/>
      <c r="CL251" s="1102"/>
      <c r="CM251" s="1102"/>
      <c r="CN251" s="1102"/>
      <c r="CO251" s="1102"/>
      <c r="CP251" s="1102"/>
      <c r="CQ251" s="1102"/>
      <c r="CR251" s="1102"/>
      <c r="CS251" s="1102"/>
      <c r="CT251" s="1102"/>
      <c r="CU251" s="1170"/>
      <c r="CV251" s="1170"/>
      <c r="CW251" s="1175"/>
      <c r="CX251" s="57"/>
      <c r="CY251" s="57"/>
      <c r="CZ251" s="57"/>
      <c r="DA251" s="57"/>
      <c r="DB251" s="57"/>
      <c r="DC251" s="57"/>
      <c r="DD251" s="57"/>
      <c r="DE251" s="1084"/>
      <c r="DF251" s="1084"/>
      <c r="DG251" s="1084"/>
      <c r="DH251" s="1084"/>
      <c r="DI251" s="1084"/>
      <c r="DJ251" s="1084"/>
      <c r="DK251" s="1111"/>
      <c r="DL251" s="1111"/>
      <c r="DM251" s="1111"/>
      <c r="DN251" s="57">
        <v>2</v>
      </c>
      <c r="DO251" s="57"/>
    </row>
    <row r="252" ht="26.25" customHeight="1" spans="1:119">
      <c r="A252" s="1112">
        <v>44006</v>
      </c>
      <c r="B252" s="135" t="s">
        <v>430</v>
      </c>
      <c r="C252" s="139">
        <v>4500033222</v>
      </c>
      <c r="D252" s="1184" t="s">
        <v>431</v>
      </c>
      <c r="E252" s="1113" t="s">
        <v>432</v>
      </c>
      <c r="F252" s="1115">
        <v>9202</v>
      </c>
      <c r="G252" s="109" t="s">
        <v>376</v>
      </c>
      <c r="H252" s="57">
        <v>9</v>
      </c>
      <c r="I252" s="57"/>
      <c r="J252" s="57"/>
      <c r="K252" s="57"/>
      <c r="L252" s="146"/>
      <c r="M252" s="1116"/>
      <c r="N252" s="1117"/>
      <c r="O252" s="1117"/>
      <c r="P252" s="1118"/>
      <c r="Q252" s="1117"/>
      <c r="R252" s="1117"/>
      <c r="S252" s="1117"/>
      <c r="T252" s="1117"/>
      <c r="U252" s="1118"/>
      <c r="V252" s="1194"/>
      <c r="W252" s="1202"/>
      <c r="X252" s="1202"/>
      <c r="Y252" s="1202"/>
      <c r="Z252" s="1202"/>
      <c r="AA252" s="1202"/>
      <c r="AB252" s="1202"/>
      <c r="AC252" s="1202"/>
      <c r="AD252" s="1202"/>
      <c r="AE252" s="1202">
        <v>9</v>
      </c>
      <c r="AF252" s="1202"/>
      <c r="AG252" s="1204"/>
      <c r="AH252" s="1196"/>
      <c r="AI252" s="1196">
        <v>9</v>
      </c>
      <c r="AJ252" s="1196"/>
      <c r="AK252" s="1196"/>
      <c r="AL252" s="1196"/>
      <c r="AM252" s="1196"/>
      <c r="AN252" s="1196"/>
      <c r="AO252" s="1196"/>
      <c r="AP252" s="1196"/>
      <c r="AQ252" s="1196"/>
      <c r="AR252" s="1196"/>
      <c r="AS252" s="1196"/>
      <c r="AT252" s="1196"/>
      <c r="AU252" s="1196"/>
      <c r="AV252" s="1196"/>
      <c r="AW252" s="1196"/>
      <c r="AX252" s="1196"/>
      <c r="AY252" s="1196"/>
      <c r="AZ252" s="1196"/>
      <c r="BA252" s="1196"/>
      <c r="BB252" s="1196"/>
      <c r="BC252" s="1196"/>
      <c r="BD252" s="1196"/>
      <c r="BE252" s="1194"/>
      <c r="BF252" s="1194"/>
      <c r="BG252" s="1194"/>
      <c r="BH252" s="1194"/>
      <c r="BI252" s="39"/>
      <c r="BJ252" s="151"/>
      <c r="BK252" s="151"/>
      <c r="BL252" s="151"/>
      <c r="BM252" s="151"/>
      <c r="BN252" s="151"/>
      <c r="BO252" s="151"/>
      <c r="BP252" s="151"/>
      <c r="BQ252" s="151"/>
      <c r="BR252" s="151"/>
      <c r="BS252" s="151"/>
      <c r="BT252" s="151"/>
      <c r="BU252" s="151"/>
      <c r="BV252" s="151">
        <v>1</v>
      </c>
      <c r="BW252" s="151">
        <v>1</v>
      </c>
      <c r="BX252" s="151">
        <v>1</v>
      </c>
      <c r="BY252" s="151">
        <v>1</v>
      </c>
      <c r="BZ252" s="151">
        <v>1</v>
      </c>
      <c r="CA252" s="151"/>
      <c r="CB252" s="151"/>
      <c r="CC252" s="151"/>
      <c r="CD252" s="151"/>
      <c r="CE252" s="151">
        <v>1</v>
      </c>
      <c r="CF252" s="151">
        <v>1</v>
      </c>
      <c r="CG252" s="151">
        <v>1</v>
      </c>
      <c r="CH252" s="151">
        <v>1</v>
      </c>
      <c r="CI252" s="1102"/>
      <c r="CJ252" s="1102"/>
      <c r="CK252" s="1102"/>
      <c r="CL252" s="1102"/>
      <c r="CM252" s="1102"/>
      <c r="CN252" s="1102"/>
      <c r="CO252" s="1102"/>
      <c r="CP252" s="1102"/>
      <c r="CQ252" s="1102"/>
      <c r="CR252" s="1102"/>
      <c r="CS252" s="1102"/>
      <c r="CT252" s="1102"/>
      <c r="CU252" s="1170"/>
      <c r="CV252" s="1170"/>
      <c r="CW252" s="1175"/>
      <c r="CX252" s="57"/>
      <c r="CY252" s="57"/>
      <c r="CZ252" s="57"/>
      <c r="DA252" s="57"/>
      <c r="DB252" s="57"/>
      <c r="DC252" s="57"/>
      <c r="DD252" s="57"/>
      <c r="DE252" s="1084"/>
      <c r="DF252" s="1084"/>
      <c r="DG252" s="1084"/>
      <c r="DH252" s="1084"/>
      <c r="DI252" s="1084"/>
      <c r="DJ252" s="1084"/>
      <c r="DK252" s="1111"/>
      <c r="DL252" s="1111"/>
      <c r="DM252" s="1111"/>
      <c r="DN252" s="57"/>
      <c r="DO252" s="57"/>
    </row>
    <row r="253" ht="26.25" customHeight="1" spans="1:119">
      <c r="A253" s="1112">
        <v>44006</v>
      </c>
      <c r="B253" s="135" t="s">
        <v>430</v>
      </c>
      <c r="C253" s="139">
        <v>4500033222</v>
      </c>
      <c r="D253" s="1184" t="s">
        <v>431</v>
      </c>
      <c r="E253" s="1113" t="s">
        <v>432</v>
      </c>
      <c r="F253" s="1115">
        <v>9215</v>
      </c>
      <c r="G253" s="109" t="s">
        <v>376</v>
      </c>
      <c r="H253" s="57">
        <v>5</v>
      </c>
      <c r="I253" s="57"/>
      <c r="J253" s="57"/>
      <c r="K253" s="57"/>
      <c r="L253" s="146"/>
      <c r="M253" s="1116"/>
      <c r="N253" s="1117"/>
      <c r="O253" s="1117"/>
      <c r="P253" s="1118"/>
      <c r="Q253" s="1117"/>
      <c r="R253" s="1117"/>
      <c r="S253" s="1117"/>
      <c r="T253" s="1117"/>
      <c r="U253" s="1118"/>
      <c r="V253" s="1194"/>
      <c r="W253" s="1202"/>
      <c r="X253" s="1202"/>
      <c r="Y253" s="1202"/>
      <c r="Z253" s="1202"/>
      <c r="AA253" s="1202"/>
      <c r="AB253" s="1202"/>
      <c r="AC253" s="1202"/>
      <c r="AD253" s="1202"/>
      <c r="AE253" s="1202"/>
      <c r="AF253" s="1202"/>
      <c r="AG253" s="1204"/>
      <c r="AH253" s="1196"/>
      <c r="AI253" s="1196"/>
      <c r="AJ253" s="1196"/>
      <c r="AK253" s="1196"/>
      <c r="AL253" s="1196"/>
      <c r="AM253" s="1196"/>
      <c r="AN253" s="1196"/>
      <c r="AO253" s="1196"/>
      <c r="AP253" s="1196"/>
      <c r="AQ253" s="1196"/>
      <c r="AR253" s="1196"/>
      <c r="AS253" s="1196"/>
      <c r="AT253" s="1196"/>
      <c r="AU253" s="1196"/>
      <c r="AV253" s="1196"/>
      <c r="AW253" s="1196"/>
      <c r="AX253" s="1196"/>
      <c r="AY253" s="1196"/>
      <c r="AZ253" s="1196"/>
      <c r="BA253" s="1196"/>
      <c r="BB253" s="1196"/>
      <c r="BC253" s="1196"/>
      <c r="BD253" s="1196"/>
      <c r="BE253" s="1194"/>
      <c r="BF253" s="1194"/>
      <c r="BG253" s="1194"/>
      <c r="BH253" s="1194"/>
      <c r="BI253" s="39"/>
      <c r="BJ253" s="151"/>
      <c r="BK253" s="151"/>
      <c r="BL253" s="151"/>
      <c r="BM253" s="151"/>
      <c r="BN253" s="151"/>
      <c r="BO253" s="151"/>
      <c r="BP253" s="151"/>
      <c r="BQ253" s="151"/>
      <c r="BR253" s="151"/>
      <c r="BS253" s="151"/>
      <c r="BT253" s="151"/>
      <c r="BU253" s="151"/>
      <c r="BV253" s="151"/>
      <c r="BW253" s="151"/>
      <c r="BX253" s="151"/>
      <c r="BY253" s="151"/>
      <c r="BZ253" s="151"/>
      <c r="CA253" s="151"/>
      <c r="CB253" s="151"/>
      <c r="CC253" s="151"/>
      <c r="CD253" s="151"/>
      <c r="CE253" s="151"/>
      <c r="CF253" s="151"/>
      <c r="CG253" s="151"/>
      <c r="CH253" s="151"/>
      <c r="CI253" s="1102"/>
      <c r="CJ253" s="1102"/>
      <c r="CK253" s="1102"/>
      <c r="CL253" s="1102"/>
      <c r="CM253" s="1102"/>
      <c r="CN253" s="1102"/>
      <c r="CO253" s="1102"/>
      <c r="CP253" s="1102"/>
      <c r="CQ253" s="1102"/>
      <c r="CR253" s="1102"/>
      <c r="CS253" s="1102"/>
      <c r="CT253" s="1102"/>
      <c r="CU253" s="1170"/>
      <c r="CV253" s="1170"/>
      <c r="CW253" s="1175"/>
      <c r="CX253" s="57"/>
      <c r="CY253" s="57">
        <v>1</v>
      </c>
      <c r="CZ253" s="57">
        <v>1</v>
      </c>
      <c r="DA253" s="57">
        <v>1</v>
      </c>
      <c r="DB253" s="57">
        <v>1</v>
      </c>
      <c r="DC253" s="57"/>
      <c r="DD253" s="57">
        <v>1</v>
      </c>
      <c r="DE253" s="1084"/>
      <c r="DF253" s="1084"/>
      <c r="DG253" s="1084"/>
      <c r="DH253" s="1084"/>
      <c r="DI253" s="1084"/>
      <c r="DJ253" s="1084"/>
      <c r="DK253" s="1111"/>
      <c r="DL253" s="1111"/>
      <c r="DM253" s="1111"/>
      <c r="DN253" s="57"/>
      <c r="DO253" s="57"/>
    </row>
    <row r="254" ht="26.25" customHeight="1" spans="1:119">
      <c r="A254" s="1112">
        <v>44013</v>
      </c>
      <c r="B254" s="135" t="s">
        <v>337</v>
      </c>
      <c r="C254" s="139">
        <v>4500032688</v>
      </c>
      <c r="D254" s="1184" t="s">
        <v>314</v>
      </c>
      <c r="E254" s="138" t="s">
        <v>283</v>
      </c>
      <c r="F254" s="1115">
        <v>9221</v>
      </c>
      <c r="G254" s="109" t="s">
        <v>391</v>
      </c>
      <c r="H254" s="57">
        <v>4</v>
      </c>
      <c r="I254" s="57"/>
      <c r="J254" s="57"/>
      <c r="K254" s="57"/>
      <c r="L254" s="146"/>
      <c r="M254" s="1116"/>
      <c r="N254" s="1117"/>
      <c r="O254" s="1117"/>
      <c r="P254" s="1118"/>
      <c r="Q254" s="1117"/>
      <c r="R254" s="1117"/>
      <c r="S254" s="1117"/>
      <c r="T254" s="1117"/>
      <c r="U254" s="1118"/>
      <c r="V254" s="1194"/>
      <c r="W254" s="1202"/>
      <c r="X254" s="1202"/>
      <c r="Y254" s="1202"/>
      <c r="Z254" s="1202"/>
      <c r="AA254" s="1202"/>
      <c r="AB254" s="1202"/>
      <c r="AC254" s="1202"/>
      <c r="AD254" s="1202"/>
      <c r="AE254" s="1202"/>
      <c r="AF254" s="1202"/>
      <c r="AG254" s="1204"/>
      <c r="AH254" s="1196"/>
      <c r="AI254" s="1196"/>
      <c r="AJ254" s="1196"/>
      <c r="AK254" s="1196"/>
      <c r="AL254" s="1196"/>
      <c r="AM254" s="1196"/>
      <c r="AN254" s="1196"/>
      <c r="AO254" s="1196"/>
      <c r="AP254" s="1196"/>
      <c r="AQ254" s="1196"/>
      <c r="AR254" s="1196"/>
      <c r="AS254" s="1196"/>
      <c r="AT254" s="1196"/>
      <c r="AU254" s="1196"/>
      <c r="AV254" s="1196"/>
      <c r="AW254" s="1196"/>
      <c r="AX254" s="1196"/>
      <c r="AY254" s="1196"/>
      <c r="AZ254" s="1196"/>
      <c r="BA254" s="1196"/>
      <c r="BB254" s="1196"/>
      <c r="BC254" s="1196"/>
      <c r="BD254" s="1196"/>
      <c r="BE254" s="1194"/>
      <c r="BF254" s="1194"/>
      <c r="BG254" s="1194"/>
      <c r="BH254" s="1194"/>
      <c r="BI254" s="39"/>
      <c r="BJ254" s="151"/>
      <c r="BK254" s="151"/>
      <c r="BL254" s="151"/>
      <c r="BM254" s="151"/>
      <c r="BN254" s="151"/>
      <c r="BO254" s="151"/>
      <c r="BP254" s="151"/>
      <c r="BQ254" s="151"/>
      <c r="BR254" s="151"/>
      <c r="BS254" s="151"/>
      <c r="BT254" s="151"/>
      <c r="BU254" s="151"/>
      <c r="BV254" s="151"/>
      <c r="BW254" s="151"/>
      <c r="BX254" s="151"/>
      <c r="BY254" s="151"/>
      <c r="BZ254" s="151"/>
      <c r="CA254" s="151"/>
      <c r="CB254" s="151"/>
      <c r="CC254" s="151"/>
      <c r="CD254" s="151"/>
      <c r="CE254" s="151"/>
      <c r="CF254" s="151"/>
      <c r="CG254" s="151"/>
      <c r="CH254" s="151"/>
      <c r="CI254" s="1102"/>
      <c r="CJ254" s="1102"/>
      <c r="CK254" s="1102"/>
      <c r="CL254" s="1102"/>
      <c r="CM254" s="1102"/>
      <c r="CN254" s="1102"/>
      <c r="CO254" s="1102"/>
      <c r="CP254" s="1102"/>
      <c r="CQ254" s="1102"/>
      <c r="CR254" s="1102"/>
      <c r="CS254" s="1102"/>
      <c r="CT254" s="1102"/>
      <c r="CU254" s="1170"/>
      <c r="CV254" s="1170"/>
      <c r="CW254" s="1175"/>
      <c r="CX254" s="57"/>
      <c r="CY254" s="57"/>
      <c r="CZ254" s="57"/>
      <c r="DA254" s="57"/>
      <c r="DB254" s="57"/>
      <c r="DC254" s="57"/>
      <c r="DD254" s="57"/>
      <c r="DE254" s="1084"/>
      <c r="DF254" s="1084">
        <v>1</v>
      </c>
      <c r="DG254" s="1084">
        <v>1</v>
      </c>
      <c r="DH254" s="1084">
        <v>1</v>
      </c>
      <c r="DI254" s="1084">
        <v>1</v>
      </c>
      <c r="DJ254" s="1084"/>
      <c r="DK254" s="1111"/>
      <c r="DL254" s="1111"/>
      <c r="DM254" s="1111"/>
      <c r="DN254" s="57"/>
      <c r="DO254" s="57"/>
    </row>
    <row r="255" ht="26.25" customHeight="1" spans="1:119">
      <c r="A255" s="1112">
        <v>44014</v>
      </c>
      <c r="B255" s="135" t="s">
        <v>433</v>
      </c>
      <c r="C255" s="139"/>
      <c r="D255" s="1184"/>
      <c r="E255" s="138" t="s">
        <v>434</v>
      </c>
      <c r="F255" s="1115">
        <v>9215</v>
      </c>
      <c r="G255" s="109" t="s">
        <v>376</v>
      </c>
      <c r="H255" s="57">
        <v>7</v>
      </c>
      <c r="I255" s="57"/>
      <c r="J255" s="57"/>
      <c r="K255" s="57"/>
      <c r="L255" s="146"/>
      <c r="M255" s="1116"/>
      <c r="N255" s="1117"/>
      <c r="O255" s="1117"/>
      <c r="P255" s="1118"/>
      <c r="Q255" s="1117"/>
      <c r="R255" s="1117"/>
      <c r="S255" s="1117"/>
      <c r="T255" s="1117"/>
      <c r="U255" s="1118"/>
      <c r="V255" s="1194"/>
      <c r="W255" s="1202"/>
      <c r="X255" s="1202"/>
      <c r="Y255" s="1202"/>
      <c r="Z255" s="1202"/>
      <c r="AA255" s="1202"/>
      <c r="AB255" s="1202"/>
      <c r="AC255" s="1202"/>
      <c r="AD255" s="1202"/>
      <c r="AE255" s="1202"/>
      <c r="AF255" s="1202"/>
      <c r="AG255" s="1204"/>
      <c r="AH255" s="1196"/>
      <c r="AI255" s="1196"/>
      <c r="AJ255" s="1196"/>
      <c r="AK255" s="1196"/>
      <c r="AL255" s="1196"/>
      <c r="AM255" s="1196"/>
      <c r="AN255" s="1196"/>
      <c r="AO255" s="1196"/>
      <c r="AP255" s="1196"/>
      <c r="AQ255" s="1196"/>
      <c r="AR255" s="1196"/>
      <c r="AS255" s="1196"/>
      <c r="AT255" s="1196"/>
      <c r="AU255" s="1196"/>
      <c r="AV255" s="1196"/>
      <c r="AW255" s="1196"/>
      <c r="AX255" s="1196"/>
      <c r="AY255" s="1196"/>
      <c r="AZ255" s="1196"/>
      <c r="BA255" s="1196"/>
      <c r="BB255" s="1196"/>
      <c r="BC255" s="1196"/>
      <c r="BD255" s="1196"/>
      <c r="BE255" s="1194"/>
      <c r="BF255" s="1194"/>
      <c r="BG255" s="1194"/>
      <c r="BH255" s="1194"/>
      <c r="BI255" s="39"/>
      <c r="BJ255" s="151"/>
      <c r="BK255" s="151"/>
      <c r="BL255" s="151"/>
      <c r="BM255" s="151"/>
      <c r="BN255" s="151"/>
      <c r="BO255" s="151"/>
      <c r="BP255" s="151"/>
      <c r="BQ255" s="151"/>
      <c r="BR255" s="151"/>
      <c r="BS255" s="151"/>
      <c r="BT255" s="151"/>
      <c r="BU255" s="151"/>
      <c r="BV255" s="151"/>
      <c r="BW255" s="151"/>
      <c r="BX255" s="151"/>
      <c r="BY255" s="151"/>
      <c r="BZ255" s="151"/>
      <c r="CA255" s="151"/>
      <c r="CB255" s="151"/>
      <c r="CC255" s="151"/>
      <c r="CD255" s="151"/>
      <c r="CE255" s="151"/>
      <c r="CF255" s="151"/>
      <c r="CG255" s="151"/>
      <c r="CH255" s="151"/>
      <c r="CI255" s="1102"/>
      <c r="CJ255" s="1102"/>
      <c r="CK255" s="1102"/>
      <c r="CL255" s="1102"/>
      <c r="CM255" s="1102"/>
      <c r="CN255" s="1102"/>
      <c r="CO255" s="1102"/>
      <c r="CP255" s="1102"/>
      <c r="CQ255" s="1102"/>
      <c r="CR255" s="1102"/>
      <c r="CS255" s="1102"/>
      <c r="CT255" s="1102"/>
      <c r="CU255" s="1170"/>
      <c r="CV255" s="1170"/>
      <c r="CW255" s="1175"/>
      <c r="CX255" s="57">
        <v>1</v>
      </c>
      <c r="CY255" s="57">
        <v>1</v>
      </c>
      <c r="CZ255" s="57">
        <v>1</v>
      </c>
      <c r="DA255" s="57">
        <v>1</v>
      </c>
      <c r="DB255" s="57">
        <v>1</v>
      </c>
      <c r="DC255" s="57">
        <v>1</v>
      </c>
      <c r="DD255" s="57">
        <v>1</v>
      </c>
      <c r="DE255" s="1084"/>
      <c r="DF255" s="1084"/>
      <c r="DG255" s="1084"/>
      <c r="DH255" s="1084"/>
      <c r="DI255" s="1084"/>
      <c r="DJ255" s="1084"/>
      <c r="DK255" s="1111"/>
      <c r="DL255" s="1111"/>
      <c r="DM255" s="1111"/>
      <c r="DN255" s="57"/>
      <c r="DO255" s="57"/>
    </row>
    <row r="256" ht="26.25" customHeight="1" spans="1:119">
      <c r="A256" s="1112">
        <v>44015</v>
      </c>
      <c r="B256" s="135" t="s">
        <v>435</v>
      </c>
      <c r="C256" s="139">
        <v>4500033111</v>
      </c>
      <c r="D256" s="1184" t="s">
        <v>436</v>
      </c>
      <c r="E256" s="136" t="s">
        <v>280</v>
      </c>
      <c r="F256" s="140" t="s">
        <v>437</v>
      </c>
      <c r="G256" s="109" t="s">
        <v>232</v>
      </c>
      <c r="H256" s="57">
        <v>3</v>
      </c>
      <c r="I256" s="57"/>
      <c r="J256" s="57"/>
      <c r="K256" s="57"/>
      <c r="L256" s="146"/>
      <c r="M256" s="1116"/>
      <c r="N256" s="1117"/>
      <c r="O256" s="1117"/>
      <c r="P256" s="1118"/>
      <c r="Q256" s="1117"/>
      <c r="R256" s="1117"/>
      <c r="S256" s="1117"/>
      <c r="T256" s="1117"/>
      <c r="U256" s="1118"/>
      <c r="V256" s="1194"/>
      <c r="W256" s="1202"/>
      <c r="X256" s="1202"/>
      <c r="Y256" s="1202"/>
      <c r="Z256" s="1202"/>
      <c r="AA256" s="1202"/>
      <c r="AB256" s="1202"/>
      <c r="AC256" s="1202"/>
      <c r="AD256" s="1202"/>
      <c r="AE256" s="1202"/>
      <c r="AF256" s="1202"/>
      <c r="AG256" s="1204"/>
      <c r="AH256" s="1196"/>
      <c r="AI256" s="1196"/>
      <c r="AJ256" s="1196"/>
      <c r="AK256" s="1196"/>
      <c r="AL256" s="1196"/>
      <c r="AM256" s="1196"/>
      <c r="AN256" s="1196"/>
      <c r="AO256" s="1196"/>
      <c r="AP256" s="1196"/>
      <c r="AQ256" s="1196"/>
      <c r="AR256" s="1196"/>
      <c r="AS256" s="1196"/>
      <c r="AT256" s="1196"/>
      <c r="AU256" s="1196"/>
      <c r="AV256" s="1196"/>
      <c r="AW256" s="1196"/>
      <c r="AX256" s="1196"/>
      <c r="AY256" s="1196"/>
      <c r="AZ256" s="1196"/>
      <c r="BA256" s="1196"/>
      <c r="BB256" s="1196"/>
      <c r="BC256" s="1196"/>
      <c r="BD256" s="1196"/>
      <c r="BE256" s="1194"/>
      <c r="BF256" s="1194"/>
      <c r="BG256" s="1194"/>
      <c r="BH256" s="1194"/>
      <c r="BI256" s="39"/>
      <c r="BJ256" s="151"/>
      <c r="BK256" s="151"/>
      <c r="BL256" s="151"/>
      <c r="BM256" s="151"/>
      <c r="BN256" s="151"/>
      <c r="BO256" s="151"/>
      <c r="BP256" s="151"/>
      <c r="BQ256" s="151"/>
      <c r="BR256" s="151"/>
      <c r="BS256" s="151"/>
      <c r="BT256" s="151"/>
      <c r="BU256" s="151"/>
      <c r="BV256" s="151"/>
      <c r="BW256" s="151"/>
      <c r="BX256" s="151"/>
      <c r="BY256" s="151"/>
      <c r="BZ256" s="151"/>
      <c r="CA256" s="151"/>
      <c r="CB256" s="151"/>
      <c r="CC256" s="151"/>
      <c r="CD256" s="151"/>
      <c r="CE256" s="151"/>
      <c r="CF256" s="151"/>
      <c r="CG256" s="151"/>
      <c r="CH256" s="151"/>
      <c r="CI256" s="1102"/>
      <c r="CJ256" s="1102"/>
      <c r="CK256" s="1102"/>
      <c r="CL256" s="1102"/>
      <c r="CM256" s="1102"/>
      <c r="CN256" s="1102"/>
      <c r="CO256" s="1102">
        <v>1</v>
      </c>
      <c r="CP256" s="1102">
        <v>1</v>
      </c>
      <c r="CQ256" s="1102">
        <v>1</v>
      </c>
      <c r="CR256" s="1102"/>
      <c r="CS256" s="1102"/>
      <c r="CT256" s="1102"/>
      <c r="CU256" s="1170"/>
      <c r="CV256" s="1170"/>
      <c r="CW256" s="1175"/>
      <c r="CX256" s="57"/>
      <c r="CY256" s="57"/>
      <c r="CZ256" s="57"/>
      <c r="DA256" s="57"/>
      <c r="DB256" s="57"/>
      <c r="DC256" s="57"/>
      <c r="DD256" s="57"/>
      <c r="DE256" s="1084"/>
      <c r="DF256" s="1084"/>
      <c r="DG256" s="1084"/>
      <c r="DH256" s="1084"/>
      <c r="DI256" s="1084"/>
      <c r="DJ256" s="1084"/>
      <c r="DK256" s="1111"/>
      <c r="DL256" s="1111"/>
      <c r="DM256" s="1111"/>
      <c r="DN256" s="57"/>
      <c r="DO256" s="57"/>
    </row>
    <row r="257" ht="26.25" customHeight="1" spans="1:119">
      <c r="A257" s="1112">
        <v>44015</v>
      </c>
      <c r="B257" s="135" t="s">
        <v>435</v>
      </c>
      <c r="C257" s="139">
        <v>4500033111</v>
      </c>
      <c r="D257" s="1184" t="s">
        <v>436</v>
      </c>
      <c r="E257" s="136" t="s">
        <v>280</v>
      </c>
      <c r="F257" s="140" t="s">
        <v>438</v>
      </c>
      <c r="G257" s="109" t="s">
        <v>376</v>
      </c>
      <c r="H257" s="57">
        <v>3</v>
      </c>
      <c r="I257" s="57"/>
      <c r="J257" s="57"/>
      <c r="K257" s="57"/>
      <c r="L257" s="146"/>
      <c r="M257" s="1116"/>
      <c r="N257" s="1117"/>
      <c r="O257" s="1117"/>
      <c r="P257" s="1118"/>
      <c r="Q257" s="1117"/>
      <c r="R257" s="1117"/>
      <c r="S257" s="1117"/>
      <c r="T257" s="1117"/>
      <c r="U257" s="1118"/>
      <c r="V257" s="1194"/>
      <c r="W257" s="1202"/>
      <c r="X257" s="1202"/>
      <c r="Y257" s="1202"/>
      <c r="Z257" s="1202"/>
      <c r="AA257" s="1202"/>
      <c r="AB257" s="1202"/>
      <c r="AC257" s="1202"/>
      <c r="AD257" s="1202"/>
      <c r="AE257" s="1202"/>
      <c r="AF257" s="1202"/>
      <c r="AG257" s="1204"/>
      <c r="AH257" s="1196"/>
      <c r="AI257" s="1196"/>
      <c r="AJ257" s="1196"/>
      <c r="AK257" s="1196"/>
      <c r="AL257" s="1196"/>
      <c r="AM257" s="1196"/>
      <c r="AN257" s="1196"/>
      <c r="AO257" s="1196"/>
      <c r="AP257" s="1196"/>
      <c r="AQ257" s="1196"/>
      <c r="AR257" s="1196"/>
      <c r="AS257" s="1196"/>
      <c r="AT257" s="1196"/>
      <c r="AU257" s="1196"/>
      <c r="AV257" s="1196"/>
      <c r="AW257" s="1196"/>
      <c r="AX257" s="1196"/>
      <c r="AY257" s="1196"/>
      <c r="AZ257" s="1196"/>
      <c r="BA257" s="1196"/>
      <c r="BB257" s="1196"/>
      <c r="BC257" s="1196"/>
      <c r="BD257" s="1196"/>
      <c r="BE257" s="1194"/>
      <c r="BF257" s="1194"/>
      <c r="BG257" s="1194"/>
      <c r="BH257" s="1194"/>
      <c r="BI257" s="39"/>
      <c r="BJ257" s="151"/>
      <c r="BK257" s="151"/>
      <c r="BL257" s="151"/>
      <c r="BM257" s="151"/>
      <c r="BN257" s="151"/>
      <c r="BO257" s="151"/>
      <c r="BP257" s="151"/>
      <c r="BQ257" s="151"/>
      <c r="BR257" s="151"/>
      <c r="BS257" s="151"/>
      <c r="BT257" s="151"/>
      <c r="BU257" s="151"/>
      <c r="BV257" s="151"/>
      <c r="BW257" s="151"/>
      <c r="BX257" s="151"/>
      <c r="BY257" s="151"/>
      <c r="BZ257" s="151"/>
      <c r="CA257" s="151"/>
      <c r="CB257" s="151"/>
      <c r="CC257" s="151"/>
      <c r="CD257" s="151"/>
      <c r="CE257" s="151"/>
      <c r="CF257" s="151"/>
      <c r="CG257" s="151"/>
      <c r="CH257" s="151"/>
      <c r="CI257" s="1102"/>
      <c r="CJ257" s="1102"/>
      <c r="CK257" s="1102"/>
      <c r="CL257" s="1102"/>
      <c r="CM257" s="1102"/>
      <c r="CN257" s="1102"/>
      <c r="CO257" s="1102"/>
      <c r="CP257" s="1102"/>
      <c r="CQ257" s="1102"/>
      <c r="CR257" s="1102"/>
      <c r="CS257" s="1102"/>
      <c r="CT257" s="1102"/>
      <c r="CU257" s="1170"/>
      <c r="CV257" s="1170"/>
      <c r="CW257" s="1175"/>
      <c r="CX257" s="57"/>
      <c r="CY257" s="57"/>
      <c r="CZ257" s="57">
        <v>1</v>
      </c>
      <c r="DA257" s="57"/>
      <c r="DB257" s="57"/>
      <c r="DC257" s="57">
        <v>1</v>
      </c>
      <c r="DD257" s="57">
        <v>1</v>
      </c>
      <c r="DE257" s="1084"/>
      <c r="DF257" s="1084"/>
      <c r="DG257" s="1084"/>
      <c r="DH257" s="1084"/>
      <c r="DI257" s="1084"/>
      <c r="DJ257" s="1084"/>
      <c r="DK257" s="1111"/>
      <c r="DL257" s="1111"/>
      <c r="DM257" s="1111"/>
      <c r="DN257" s="57"/>
      <c r="DO257" s="57"/>
    </row>
    <row r="258" ht="26.25" customHeight="1" spans="1:119">
      <c r="A258" s="1112">
        <v>44018</v>
      </c>
      <c r="B258" s="139" t="s">
        <v>296</v>
      </c>
      <c r="C258" s="1113" t="s">
        <v>439</v>
      </c>
      <c r="D258" s="1184" t="s">
        <v>173</v>
      </c>
      <c r="E258" s="1189" t="s">
        <v>283</v>
      </c>
      <c r="F258" s="1115" t="s">
        <v>440</v>
      </c>
      <c r="G258" s="109" t="s">
        <v>391</v>
      </c>
      <c r="H258" s="57">
        <v>3</v>
      </c>
      <c r="I258" s="57"/>
      <c r="J258" s="57"/>
      <c r="K258" s="57"/>
      <c r="L258" s="146"/>
      <c r="M258" s="1116"/>
      <c r="N258" s="1117"/>
      <c r="O258" s="1117"/>
      <c r="P258" s="1118"/>
      <c r="Q258" s="1117"/>
      <c r="R258" s="1117"/>
      <c r="S258" s="1117"/>
      <c r="T258" s="1117"/>
      <c r="U258" s="1118"/>
      <c r="V258" s="1194"/>
      <c r="W258" s="1202"/>
      <c r="X258" s="1202"/>
      <c r="Y258" s="1202"/>
      <c r="Z258" s="1202"/>
      <c r="AA258" s="1202"/>
      <c r="AB258" s="1202"/>
      <c r="AC258" s="1202"/>
      <c r="AD258" s="1202"/>
      <c r="AE258" s="1202"/>
      <c r="AF258" s="1202"/>
      <c r="AG258" s="1204"/>
      <c r="AH258" s="1196"/>
      <c r="AI258" s="1196"/>
      <c r="AJ258" s="1196"/>
      <c r="AK258" s="1196"/>
      <c r="AL258" s="1196"/>
      <c r="AM258" s="1196"/>
      <c r="AN258" s="1196"/>
      <c r="AO258" s="1196"/>
      <c r="AP258" s="1196"/>
      <c r="AQ258" s="1196"/>
      <c r="AR258" s="1196"/>
      <c r="AS258" s="1196"/>
      <c r="AT258" s="1196"/>
      <c r="AU258" s="1196"/>
      <c r="AV258" s="1196"/>
      <c r="AW258" s="1196"/>
      <c r="AX258" s="1196"/>
      <c r="AY258" s="1196"/>
      <c r="AZ258" s="1196"/>
      <c r="BA258" s="1196"/>
      <c r="BB258" s="1196"/>
      <c r="BC258" s="1196"/>
      <c r="BD258" s="1196"/>
      <c r="BE258" s="1194"/>
      <c r="BF258" s="1194"/>
      <c r="BG258" s="1194"/>
      <c r="BH258" s="1194"/>
      <c r="BI258" s="39"/>
      <c r="BJ258" s="151"/>
      <c r="BK258" s="151"/>
      <c r="BL258" s="151"/>
      <c r="BM258" s="151"/>
      <c r="BN258" s="151"/>
      <c r="BO258" s="151"/>
      <c r="BP258" s="151"/>
      <c r="BQ258" s="151"/>
      <c r="BR258" s="151"/>
      <c r="BS258" s="151"/>
      <c r="BT258" s="151"/>
      <c r="BU258" s="151"/>
      <c r="BV258" s="151"/>
      <c r="BW258" s="151"/>
      <c r="BX258" s="151"/>
      <c r="BY258" s="151"/>
      <c r="BZ258" s="151"/>
      <c r="CA258" s="151"/>
      <c r="CB258" s="151"/>
      <c r="CC258" s="151"/>
      <c r="CD258" s="151"/>
      <c r="CE258" s="151"/>
      <c r="CF258" s="151"/>
      <c r="CG258" s="151"/>
      <c r="CH258" s="151"/>
      <c r="CI258" s="1102"/>
      <c r="CJ258" s="1102"/>
      <c r="CK258" s="1102"/>
      <c r="CL258" s="1102"/>
      <c r="CM258" s="1102"/>
      <c r="CN258" s="1102"/>
      <c r="CO258" s="1102"/>
      <c r="CP258" s="1102"/>
      <c r="CQ258" s="1102"/>
      <c r="CR258" s="1102"/>
      <c r="CS258" s="1102"/>
      <c r="CT258" s="1102"/>
      <c r="CU258" s="1170"/>
      <c r="CV258" s="1170"/>
      <c r="CW258" s="1175"/>
      <c r="CX258" s="57"/>
      <c r="CY258" s="57"/>
      <c r="CZ258" s="57"/>
      <c r="DA258" s="57"/>
      <c r="DB258" s="57"/>
      <c r="DC258" s="57"/>
      <c r="DD258" s="57"/>
      <c r="DE258" s="1084">
        <v>1</v>
      </c>
      <c r="DF258" s="1084"/>
      <c r="DG258" s="1084"/>
      <c r="DH258" s="1084">
        <v>1</v>
      </c>
      <c r="DI258" s="1084">
        <v>1</v>
      </c>
      <c r="DJ258" s="1084"/>
      <c r="DK258" s="1111"/>
      <c r="DL258" s="1111"/>
      <c r="DM258" s="1111"/>
      <c r="DN258" s="57"/>
      <c r="DO258" s="57"/>
    </row>
    <row r="259" ht="26.25" customHeight="1" spans="1:119">
      <c r="A259" s="1112">
        <v>44019</v>
      </c>
      <c r="B259" s="139" t="s">
        <v>349</v>
      </c>
      <c r="C259" s="1113">
        <v>4500029807</v>
      </c>
      <c r="D259" s="1184" t="s">
        <v>441</v>
      </c>
      <c r="E259" s="1189" t="s">
        <v>275</v>
      </c>
      <c r="F259" s="1115">
        <v>9204</v>
      </c>
      <c r="G259" s="109" t="s">
        <v>442</v>
      </c>
      <c r="H259" s="57">
        <v>12</v>
      </c>
      <c r="I259" s="57"/>
      <c r="J259" s="57"/>
      <c r="K259" s="57"/>
      <c r="L259" s="146"/>
      <c r="M259" s="1116"/>
      <c r="N259" s="1117"/>
      <c r="O259" s="1117"/>
      <c r="P259" s="1118"/>
      <c r="Q259" s="1117"/>
      <c r="R259" s="1117"/>
      <c r="S259" s="1117"/>
      <c r="T259" s="1117"/>
      <c r="U259" s="1118"/>
      <c r="V259" s="1194"/>
      <c r="W259" s="1202"/>
      <c r="X259" s="1202"/>
      <c r="Y259" s="1202"/>
      <c r="Z259" s="1202"/>
      <c r="AA259" s="1202"/>
      <c r="AB259" s="1202"/>
      <c r="AC259" s="1202"/>
      <c r="AD259" s="1202"/>
      <c r="AE259" s="1202"/>
      <c r="AF259" s="1202"/>
      <c r="AG259" s="1204"/>
      <c r="AH259" s="1196"/>
      <c r="AI259" s="1196"/>
      <c r="AJ259" s="1196"/>
      <c r="AK259" s="1196"/>
      <c r="AL259" s="1196"/>
      <c r="AM259" s="1196"/>
      <c r="AN259" s="1196"/>
      <c r="AO259" s="1196"/>
      <c r="AP259" s="1196">
        <v>12</v>
      </c>
      <c r="AQ259" s="1196">
        <v>12</v>
      </c>
      <c r="AR259" s="1196"/>
      <c r="AS259" s="1196"/>
      <c r="AT259" s="1196"/>
      <c r="AU259" s="1196"/>
      <c r="AV259" s="1196"/>
      <c r="AW259" s="1196"/>
      <c r="AX259" s="1196"/>
      <c r="AY259" s="1196"/>
      <c r="AZ259" s="1196"/>
      <c r="BA259" s="1196"/>
      <c r="BB259" s="1196"/>
      <c r="BC259" s="1196"/>
      <c r="BD259" s="1196"/>
      <c r="BE259" s="1194"/>
      <c r="BF259" s="1194"/>
      <c r="BG259" s="1194"/>
      <c r="BH259" s="1194"/>
      <c r="BI259" s="39"/>
      <c r="BJ259" s="151"/>
      <c r="BK259" s="151"/>
      <c r="BL259" s="151"/>
      <c r="BM259" s="151"/>
      <c r="BN259" s="151"/>
      <c r="BO259" s="151"/>
      <c r="BP259" s="151"/>
      <c r="BQ259" s="151"/>
      <c r="BR259" s="151"/>
      <c r="BS259" s="151"/>
      <c r="BT259" s="151"/>
      <c r="BU259" s="151"/>
      <c r="BV259" s="151"/>
      <c r="BW259" s="151"/>
      <c r="BX259" s="151"/>
      <c r="BY259" s="151"/>
      <c r="BZ259" s="151"/>
      <c r="CA259" s="151"/>
      <c r="CB259" s="151"/>
      <c r="CC259" s="151"/>
      <c r="CD259" s="151"/>
      <c r="CE259" s="151"/>
      <c r="CF259" s="151"/>
      <c r="CG259" s="151"/>
      <c r="CH259" s="151"/>
      <c r="CI259" s="1102">
        <v>2</v>
      </c>
      <c r="CJ259" s="1102">
        <v>2</v>
      </c>
      <c r="CK259" s="1102">
        <v>2</v>
      </c>
      <c r="CL259" s="1102">
        <v>2</v>
      </c>
      <c r="CM259" s="1102">
        <v>2</v>
      </c>
      <c r="CN259" s="1102">
        <v>2</v>
      </c>
      <c r="CO259" s="1102"/>
      <c r="CP259" s="1102"/>
      <c r="CQ259" s="1102"/>
      <c r="CR259" s="1102"/>
      <c r="CS259" s="1102"/>
      <c r="CT259" s="1102"/>
      <c r="CU259" s="1170"/>
      <c r="CV259" s="1170"/>
      <c r="CW259" s="1175"/>
      <c r="CX259" s="57"/>
      <c r="CY259" s="57"/>
      <c r="CZ259" s="57"/>
      <c r="DA259" s="57"/>
      <c r="DB259" s="57"/>
      <c r="DC259" s="57"/>
      <c r="DD259" s="57"/>
      <c r="DE259" s="1084"/>
      <c r="DF259" s="1084"/>
      <c r="DG259" s="1084"/>
      <c r="DH259" s="1084"/>
      <c r="DI259" s="1084"/>
      <c r="DJ259" s="1084"/>
      <c r="DK259" s="1111"/>
      <c r="DL259" s="1111"/>
      <c r="DM259" s="1111"/>
      <c r="DN259" s="57"/>
      <c r="DO259" s="57"/>
    </row>
    <row r="260" ht="26.25" customHeight="1" spans="1:119">
      <c r="A260" s="1112">
        <v>44019</v>
      </c>
      <c r="B260" s="139" t="s">
        <v>349</v>
      </c>
      <c r="C260" s="1113">
        <v>4500033726</v>
      </c>
      <c r="D260" s="1184" t="s">
        <v>441</v>
      </c>
      <c r="E260" s="1189" t="s">
        <v>275</v>
      </c>
      <c r="F260" s="1115">
        <v>9201</v>
      </c>
      <c r="G260" s="109" t="s">
        <v>130</v>
      </c>
      <c r="H260" s="57">
        <v>10</v>
      </c>
      <c r="I260" s="57"/>
      <c r="J260" s="57"/>
      <c r="K260" s="57"/>
      <c r="L260" s="146"/>
      <c r="M260" s="1116"/>
      <c r="N260" s="1117"/>
      <c r="O260" s="1117"/>
      <c r="P260" s="1118"/>
      <c r="Q260" s="1117"/>
      <c r="R260" s="1117"/>
      <c r="S260" s="1117"/>
      <c r="T260" s="1117"/>
      <c r="U260" s="1118"/>
      <c r="V260" s="1194"/>
      <c r="W260" s="1202">
        <v>10</v>
      </c>
      <c r="X260" s="1202"/>
      <c r="Y260" s="1202"/>
      <c r="Z260" s="1202"/>
      <c r="AA260" s="1202"/>
      <c r="AB260" s="1202">
        <v>10</v>
      </c>
      <c r="AC260" s="1202"/>
      <c r="AD260" s="1202"/>
      <c r="AE260" s="1202"/>
      <c r="AF260" s="1202"/>
      <c r="AG260" s="1204"/>
      <c r="AH260" s="1196"/>
      <c r="AI260" s="1196"/>
      <c r="AJ260" s="1196"/>
      <c r="AK260" s="1196"/>
      <c r="AL260" s="1196"/>
      <c r="AM260" s="1196"/>
      <c r="AN260" s="1196"/>
      <c r="AO260" s="1196"/>
      <c r="AP260" s="1196"/>
      <c r="AQ260" s="1196"/>
      <c r="AR260" s="1196"/>
      <c r="AS260" s="1196"/>
      <c r="AT260" s="1196"/>
      <c r="AU260" s="1196"/>
      <c r="AV260" s="1196"/>
      <c r="AW260" s="1196"/>
      <c r="AX260" s="1196"/>
      <c r="AY260" s="1196"/>
      <c r="AZ260" s="1196"/>
      <c r="BA260" s="1196"/>
      <c r="BB260" s="1196"/>
      <c r="BC260" s="1196"/>
      <c r="BD260" s="1196"/>
      <c r="BE260" s="1194"/>
      <c r="BF260" s="1194"/>
      <c r="BG260" s="1194"/>
      <c r="BH260" s="1194"/>
      <c r="BI260" s="39"/>
      <c r="BJ260" s="151"/>
      <c r="BK260" s="151">
        <v>2</v>
      </c>
      <c r="BL260" s="151">
        <v>2</v>
      </c>
      <c r="BM260" s="151">
        <v>2</v>
      </c>
      <c r="BN260" s="151"/>
      <c r="BO260" s="151"/>
      <c r="BP260" s="151"/>
      <c r="BQ260" s="151">
        <v>2</v>
      </c>
      <c r="BR260" s="151"/>
      <c r="BS260" s="151"/>
      <c r="BT260" s="151"/>
      <c r="BU260" s="151">
        <v>2</v>
      </c>
      <c r="BV260" s="151"/>
      <c r="BW260" s="151"/>
      <c r="BX260" s="151"/>
      <c r="BY260" s="151"/>
      <c r="BZ260" s="151"/>
      <c r="CA260" s="151"/>
      <c r="CB260" s="151"/>
      <c r="CC260" s="151"/>
      <c r="CD260" s="151"/>
      <c r="CE260" s="151"/>
      <c r="CF260" s="151"/>
      <c r="CG260" s="151"/>
      <c r="CH260" s="151"/>
      <c r="CI260" s="1102"/>
      <c r="CJ260" s="1102"/>
      <c r="CK260" s="1102"/>
      <c r="CL260" s="1102"/>
      <c r="CM260" s="1102"/>
      <c r="CN260" s="1102"/>
      <c r="CO260" s="1102"/>
      <c r="CP260" s="1102"/>
      <c r="CQ260" s="1102"/>
      <c r="CR260" s="1102"/>
      <c r="CS260" s="1102"/>
      <c r="CT260" s="1102"/>
      <c r="CU260" s="1170"/>
      <c r="CV260" s="1170"/>
      <c r="CW260" s="1175"/>
      <c r="CX260" s="57"/>
      <c r="CY260" s="57"/>
      <c r="CZ260" s="57"/>
      <c r="DA260" s="57"/>
      <c r="DB260" s="57"/>
      <c r="DC260" s="57"/>
      <c r="DD260" s="57"/>
      <c r="DE260" s="1084"/>
      <c r="DF260" s="1084"/>
      <c r="DG260" s="1084"/>
      <c r="DH260" s="1084"/>
      <c r="DI260" s="1084"/>
      <c r="DJ260" s="1084"/>
      <c r="DK260" s="1111"/>
      <c r="DL260" s="1111"/>
      <c r="DM260" s="1111"/>
      <c r="DN260" s="57"/>
      <c r="DO260" s="57"/>
    </row>
    <row r="261" ht="26.25" customHeight="1" spans="1:119">
      <c r="A261" s="1112">
        <v>44019</v>
      </c>
      <c r="B261" s="139" t="s">
        <v>349</v>
      </c>
      <c r="C261" s="1113">
        <v>4500029807</v>
      </c>
      <c r="D261" s="1184" t="s">
        <v>441</v>
      </c>
      <c r="E261" s="1189" t="s">
        <v>275</v>
      </c>
      <c r="F261" s="1115">
        <v>9209</v>
      </c>
      <c r="G261" s="109" t="s">
        <v>443</v>
      </c>
      <c r="H261" s="57">
        <v>6</v>
      </c>
      <c r="I261" s="57"/>
      <c r="J261" s="57"/>
      <c r="K261" s="57"/>
      <c r="L261" s="146"/>
      <c r="M261" s="1116"/>
      <c r="N261" s="1117"/>
      <c r="O261" s="1117"/>
      <c r="P261" s="1118"/>
      <c r="Q261" s="1117"/>
      <c r="R261" s="1117"/>
      <c r="S261" s="1117"/>
      <c r="T261" s="1117"/>
      <c r="U261" s="1118"/>
      <c r="V261" s="1194"/>
      <c r="W261" s="1202"/>
      <c r="X261" s="1202"/>
      <c r="Y261" s="1202"/>
      <c r="Z261" s="1202"/>
      <c r="AA261" s="1202"/>
      <c r="AB261" s="1202"/>
      <c r="AC261" s="1202"/>
      <c r="AD261" s="1202"/>
      <c r="AE261" s="1202"/>
      <c r="AF261" s="1202"/>
      <c r="AG261" s="1204"/>
      <c r="AH261" s="1196"/>
      <c r="AI261" s="1196"/>
      <c r="AJ261" s="1196"/>
      <c r="AK261" s="1196"/>
      <c r="AL261" s="1196"/>
      <c r="AM261" s="1196"/>
      <c r="AN261" s="1196"/>
      <c r="AO261" s="1196"/>
      <c r="AP261" s="1196"/>
      <c r="AQ261" s="1196"/>
      <c r="AR261" s="1196"/>
      <c r="AS261" s="1196"/>
      <c r="AT261" s="1196"/>
      <c r="AU261" s="1196"/>
      <c r="AV261" s="1196"/>
      <c r="AW261" s="1196"/>
      <c r="AX261" s="1196"/>
      <c r="AY261" s="1196"/>
      <c r="AZ261" s="1196"/>
      <c r="BA261" s="1196"/>
      <c r="BB261" s="1196"/>
      <c r="BC261" s="1196"/>
      <c r="BD261" s="1196"/>
      <c r="BE261" s="1194"/>
      <c r="BF261" s="1194"/>
      <c r="BG261" s="1197">
        <v>6</v>
      </c>
      <c r="BH261" s="1197">
        <v>6</v>
      </c>
      <c r="BI261" s="39"/>
      <c r="BJ261" s="151"/>
      <c r="BK261" s="151"/>
      <c r="BL261" s="151"/>
      <c r="BM261" s="151"/>
      <c r="BN261" s="151"/>
      <c r="BO261" s="151"/>
      <c r="BP261" s="151"/>
      <c r="BQ261" s="151"/>
      <c r="BR261" s="151"/>
      <c r="BS261" s="151"/>
      <c r="BT261" s="151"/>
      <c r="BU261" s="151"/>
      <c r="BV261" s="151"/>
      <c r="BW261" s="151"/>
      <c r="BX261" s="151"/>
      <c r="BY261" s="151"/>
      <c r="BZ261" s="151"/>
      <c r="CA261" s="151"/>
      <c r="CB261" s="151"/>
      <c r="CC261" s="151"/>
      <c r="CD261" s="151"/>
      <c r="CE261" s="151"/>
      <c r="CF261" s="151"/>
      <c r="CG261" s="151"/>
      <c r="CH261" s="151"/>
      <c r="CI261" s="1102"/>
      <c r="CJ261" s="1102"/>
      <c r="CK261" s="1102"/>
      <c r="CL261" s="1102"/>
      <c r="CM261" s="1102"/>
      <c r="CN261" s="1102"/>
      <c r="CO261" s="1102"/>
      <c r="CP261" s="1102"/>
      <c r="CQ261" s="1102"/>
      <c r="CR261" s="1102"/>
      <c r="CS261" s="1102"/>
      <c r="CT261" s="1102"/>
      <c r="CU261" s="1170">
        <v>2</v>
      </c>
      <c r="CV261" s="1170">
        <v>2</v>
      </c>
      <c r="CW261" s="1175">
        <v>2</v>
      </c>
      <c r="CX261" s="57"/>
      <c r="CY261" s="57"/>
      <c r="CZ261" s="57"/>
      <c r="DA261" s="57"/>
      <c r="DB261" s="57"/>
      <c r="DC261" s="57"/>
      <c r="DD261" s="57"/>
      <c r="DE261" s="1084"/>
      <c r="DF261" s="1084"/>
      <c r="DG261" s="1084"/>
      <c r="DH261" s="1084"/>
      <c r="DI261" s="1084"/>
      <c r="DJ261" s="1084"/>
      <c r="DK261" s="1111"/>
      <c r="DL261" s="1111"/>
      <c r="DM261" s="1111"/>
      <c r="DN261" s="57"/>
      <c r="DO261" s="57"/>
    </row>
    <row r="262" ht="26.25" customHeight="1" spans="1:119">
      <c r="A262" s="1112">
        <v>44020</v>
      </c>
      <c r="B262" s="135" t="s">
        <v>444</v>
      </c>
      <c r="C262" s="1113">
        <v>4500033424</v>
      </c>
      <c r="D262" s="1184" t="s">
        <v>445</v>
      </c>
      <c r="E262" s="1189" t="s">
        <v>283</v>
      </c>
      <c r="F262" s="1115" t="s">
        <v>380</v>
      </c>
      <c r="G262" s="109" t="s">
        <v>376</v>
      </c>
      <c r="H262" s="57">
        <v>7</v>
      </c>
      <c r="I262" s="57"/>
      <c r="J262" s="57"/>
      <c r="K262" s="57"/>
      <c r="L262" s="146"/>
      <c r="M262" s="1116"/>
      <c r="N262" s="1117"/>
      <c r="O262" s="1117"/>
      <c r="P262" s="1118"/>
      <c r="Q262" s="1117"/>
      <c r="R262" s="1117"/>
      <c r="S262" s="1117"/>
      <c r="T262" s="1117"/>
      <c r="U262" s="1118"/>
      <c r="V262" s="1194"/>
      <c r="W262" s="1202"/>
      <c r="X262" s="1202"/>
      <c r="Y262" s="1202"/>
      <c r="Z262" s="1202"/>
      <c r="AA262" s="1202"/>
      <c r="AB262" s="1202"/>
      <c r="AC262" s="1202"/>
      <c r="AD262" s="1202"/>
      <c r="AE262" s="1202"/>
      <c r="AF262" s="1202"/>
      <c r="AG262" s="1204"/>
      <c r="AH262" s="1196"/>
      <c r="AI262" s="1196"/>
      <c r="AJ262" s="1196"/>
      <c r="AK262" s="1196"/>
      <c r="AL262" s="1196"/>
      <c r="AM262" s="1196"/>
      <c r="AN262" s="1196"/>
      <c r="AO262" s="1196"/>
      <c r="AP262" s="1196"/>
      <c r="AQ262" s="1196"/>
      <c r="AR262" s="1196"/>
      <c r="AS262" s="1196"/>
      <c r="AT262" s="1196"/>
      <c r="AU262" s="1196"/>
      <c r="AV262" s="1196"/>
      <c r="AW262" s="1196"/>
      <c r="AX262" s="1196"/>
      <c r="AY262" s="1196"/>
      <c r="AZ262" s="1196"/>
      <c r="BA262" s="1196"/>
      <c r="BB262" s="1196"/>
      <c r="BC262" s="1196"/>
      <c r="BD262" s="1196"/>
      <c r="BE262" s="1194"/>
      <c r="BF262" s="1194"/>
      <c r="BG262" s="1194"/>
      <c r="BH262" s="1194"/>
      <c r="BI262" s="39"/>
      <c r="BJ262" s="151"/>
      <c r="BK262" s="151"/>
      <c r="BL262" s="151"/>
      <c r="BM262" s="151"/>
      <c r="BN262" s="151"/>
      <c r="BO262" s="151"/>
      <c r="BP262" s="151"/>
      <c r="BQ262" s="151"/>
      <c r="BR262" s="151"/>
      <c r="BS262" s="151"/>
      <c r="BT262" s="151"/>
      <c r="BU262" s="151"/>
      <c r="BV262" s="151"/>
      <c r="BW262" s="151"/>
      <c r="BX262" s="151"/>
      <c r="BY262" s="151"/>
      <c r="BZ262" s="151"/>
      <c r="CA262" s="151"/>
      <c r="CB262" s="151"/>
      <c r="CC262" s="151"/>
      <c r="CD262" s="151"/>
      <c r="CE262" s="151"/>
      <c r="CF262" s="151"/>
      <c r="CG262" s="151"/>
      <c r="CH262" s="151"/>
      <c r="CI262" s="1102"/>
      <c r="CJ262" s="1102"/>
      <c r="CK262" s="1102"/>
      <c r="CL262" s="1102"/>
      <c r="CM262" s="1102"/>
      <c r="CN262" s="1102"/>
      <c r="CO262" s="1102"/>
      <c r="CP262" s="1102"/>
      <c r="CQ262" s="1102"/>
      <c r="CR262" s="1102"/>
      <c r="CS262" s="1102"/>
      <c r="CT262" s="1102"/>
      <c r="CU262" s="1170"/>
      <c r="CV262" s="1170"/>
      <c r="CW262" s="1175"/>
      <c r="CX262" s="57">
        <v>1</v>
      </c>
      <c r="CY262" s="57">
        <v>1</v>
      </c>
      <c r="CZ262" s="57">
        <v>1</v>
      </c>
      <c r="DA262" s="57">
        <v>1</v>
      </c>
      <c r="DB262" s="57">
        <v>1</v>
      </c>
      <c r="DC262" s="57">
        <v>1</v>
      </c>
      <c r="DD262" s="57">
        <v>1</v>
      </c>
      <c r="DE262" s="1084"/>
      <c r="DF262" s="1084"/>
      <c r="DG262" s="1084"/>
      <c r="DH262" s="1084"/>
      <c r="DI262" s="1084"/>
      <c r="DJ262" s="1084"/>
      <c r="DK262" s="1111"/>
      <c r="DL262" s="1111"/>
      <c r="DM262" s="1111"/>
      <c r="DN262" s="57"/>
      <c r="DO262" s="57"/>
    </row>
    <row r="263" ht="26.25" customHeight="1" spans="1:119">
      <c r="A263" s="1112">
        <v>44020</v>
      </c>
      <c r="B263" s="135" t="s">
        <v>352</v>
      </c>
      <c r="C263" s="1113" t="s">
        <v>446</v>
      </c>
      <c r="D263" s="1184" t="s">
        <v>447</v>
      </c>
      <c r="E263" s="1189" t="s">
        <v>283</v>
      </c>
      <c r="F263" s="1115">
        <v>9215</v>
      </c>
      <c r="G263" s="109" t="s">
        <v>376</v>
      </c>
      <c r="H263" s="57">
        <v>6</v>
      </c>
      <c r="I263" s="57"/>
      <c r="J263" s="57"/>
      <c r="K263" s="57"/>
      <c r="L263" s="146"/>
      <c r="M263" s="1116"/>
      <c r="N263" s="1117"/>
      <c r="O263" s="1117"/>
      <c r="P263" s="1118"/>
      <c r="Q263" s="1117"/>
      <c r="R263" s="1117"/>
      <c r="S263" s="1117"/>
      <c r="T263" s="1117"/>
      <c r="U263" s="1118"/>
      <c r="V263" s="1194"/>
      <c r="W263" s="1202"/>
      <c r="X263" s="1202"/>
      <c r="Y263" s="1202"/>
      <c r="Z263" s="1202"/>
      <c r="AA263" s="1202"/>
      <c r="AB263" s="1202"/>
      <c r="AC263" s="1202"/>
      <c r="AD263" s="1202"/>
      <c r="AE263" s="1202"/>
      <c r="AF263" s="1202"/>
      <c r="AG263" s="1204"/>
      <c r="AH263" s="1196"/>
      <c r="AI263" s="1196"/>
      <c r="AJ263" s="1196"/>
      <c r="AK263" s="1196"/>
      <c r="AL263" s="1196"/>
      <c r="AM263" s="1196"/>
      <c r="AN263" s="1196"/>
      <c r="AO263" s="1196"/>
      <c r="AP263" s="1196"/>
      <c r="AQ263" s="1196"/>
      <c r="AR263" s="1196"/>
      <c r="AS263" s="1196"/>
      <c r="AT263" s="1196"/>
      <c r="AU263" s="1196"/>
      <c r="AV263" s="1196"/>
      <c r="AW263" s="1196"/>
      <c r="AX263" s="1196"/>
      <c r="AY263" s="1196"/>
      <c r="AZ263" s="1196"/>
      <c r="BA263" s="1196"/>
      <c r="BB263" s="1196"/>
      <c r="BC263" s="1196"/>
      <c r="BD263" s="1196"/>
      <c r="BE263" s="1194"/>
      <c r="BF263" s="1194"/>
      <c r="BG263" s="1194"/>
      <c r="BH263" s="1194"/>
      <c r="BI263" s="39"/>
      <c r="BJ263" s="151"/>
      <c r="BK263" s="151"/>
      <c r="BL263" s="151"/>
      <c r="BM263" s="151"/>
      <c r="BN263" s="151"/>
      <c r="BO263" s="151"/>
      <c r="BP263" s="151"/>
      <c r="BQ263" s="151"/>
      <c r="BR263" s="151"/>
      <c r="BS263" s="151"/>
      <c r="BT263" s="151"/>
      <c r="BU263" s="151"/>
      <c r="BV263" s="151"/>
      <c r="BW263" s="151"/>
      <c r="BX263" s="151"/>
      <c r="BY263" s="151"/>
      <c r="BZ263" s="151"/>
      <c r="CA263" s="151"/>
      <c r="CB263" s="151"/>
      <c r="CC263" s="151"/>
      <c r="CD263" s="151"/>
      <c r="CE263" s="151"/>
      <c r="CF263" s="151"/>
      <c r="CG263" s="151"/>
      <c r="CH263" s="151"/>
      <c r="CI263" s="1102"/>
      <c r="CJ263" s="1102"/>
      <c r="CK263" s="1102"/>
      <c r="CL263" s="1102"/>
      <c r="CM263" s="1102"/>
      <c r="CN263" s="1102"/>
      <c r="CO263" s="1102"/>
      <c r="CP263" s="1102"/>
      <c r="CQ263" s="1102"/>
      <c r="CR263" s="1102"/>
      <c r="CS263" s="1102"/>
      <c r="CT263" s="1102"/>
      <c r="CU263" s="1170"/>
      <c r="CV263" s="1170"/>
      <c r="CW263" s="1175"/>
      <c r="CX263" s="57"/>
      <c r="CY263" s="57">
        <v>1</v>
      </c>
      <c r="CZ263" s="57">
        <v>1</v>
      </c>
      <c r="DA263" s="57">
        <v>1</v>
      </c>
      <c r="DB263" s="57">
        <v>1</v>
      </c>
      <c r="DC263" s="57">
        <v>1</v>
      </c>
      <c r="DD263" s="57">
        <v>1</v>
      </c>
      <c r="DE263" s="1084"/>
      <c r="DF263" s="1084"/>
      <c r="DG263" s="1084"/>
      <c r="DH263" s="1084"/>
      <c r="DI263" s="1084"/>
      <c r="DJ263" s="1084"/>
      <c r="DK263" s="1111"/>
      <c r="DL263" s="1111"/>
      <c r="DM263" s="1111"/>
      <c r="DN263" s="57"/>
      <c r="DO263" s="57"/>
    </row>
    <row r="264" ht="26.25" customHeight="1" spans="1:119">
      <c r="A264" s="1112">
        <v>44020</v>
      </c>
      <c r="B264" s="135" t="s">
        <v>352</v>
      </c>
      <c r="C264" s="1113" t="s">
        <v>446</v>
      </c>
      <c r="D264" s="1184" t="s">
        <v>447</v>
      </c>
      <c r="E264" s="1189" t="s">
        <v>283</v>
      </c>
      <c r="F264" s="1115">
        <v>9235</v>
      </c>
      <c r="G264" s="109" t="s">
        <v>125</v>
      </c>
      <c r="H264" s="57">
        <v>2</v>
      </c>
      <c r="I264" s="57"/>
      <c r="J264" s="57"/>
      <c r="K264" s="57"/>
      <c r="L264" s="146"/>
      <c r="M264" s="1116"/>
      <c r="N264" s="1117"/>
      <c r="O264" s="1117"/>
      <c r="P264" s="1118"/>
      <c r="Q264" s="1117"/>
      <c r="R264" s="1117"/>
      <c r="S264" s="1117"/>
      <c r="T264" s="1117"/>
      <c r="U264" s="1118"/>
      <c r="V264" s="1194"/>
      <c r="W264" s="1202"/>
      <c r="X264" s="1202"/>
      <c r="Y264" s="1202"/>
      <c r="Z264" s="1202"/>
      <c r="AA264" s="1202"/>
      <c r="AB264" s="1202"/>
      <c r="AC264" s="1202"/>
      <c r="AD264" s="1202"/>
      <c r="AE264" s="1202"/>
      <c r="AF264" s="1202"/>
      <c r="AG264" s="1204"/>
      <c r="AH264" s="1196"/>
      <c r="AI264" s="1196"/>
      <c r="AJ264" s="1196"/>
      <c r="AK264" s="1196"/>
      <c r="AL264" s="1196"/>
      <c r="AM264" s="1196"/>
      <c r="AN264" s="1196"/>
      <c r="AO264" s="1196"/>
      <c r="AP264" s="1196"/>
      <c r="AQ264" s="1196"/>
      <c r="AR264" s="1196"/>
      <c r="AS264" s="1196"/>
      <c r="AT264" s="1196"/>
      <c r="AU264" s="1196"/>
      <c r="AV264" s="1196"/>
      <c r="AW264" s="1196"/>
      <c r="AX264" s="1196"/>
      <c r="AY264" s="1196"/>
      <c r="AZ264" s="1196"/>
      <c r="BA264" s="1196"/>
      <c r="BB264" s="1196"/>
      <c r="BC264" s="1196"/>
      <c r="BD264" s="1196"/>
      <c r="BE264" s="1194"/>
      <c r="BF264" s="1194"/>
      <c r="BG264" s="1194"/>
      <c r="BH264" s="1194"/>
      <c r="BI264" s="39"/>
      <c r="BJ264" s="151"/>
      <c r="BK264" s="151"/>
      <c r="BL264" s="151"/>
      <c r="BM264" s="151"/>
      <c r="BN264" s="151"/>
      <c r="BO264" s="151"/>
      <c r="BP264" s="151"/>
      <c r="BQ264" s="151"/>
      <c r="BR264" s="151"/>
      <c r="BS264" s="151"/>
      <c r="BT264" s="151"/>
      <c r="BU264" s="151"/>
      <c r="BV264" s="151"/>
      <c r="BW264" s="151"/>
      <c r="BX264" s="151"/>
      <c r="BY264" s="151"/>
      <c r="BZ264" s="151"/>
      <c r="CA264" s="151"/>
      <c r="CB264" s="151"/>
      <c r="CC264" s="151"/>
      <c r="CD264" s="151"/>
      <c r="CE264" s="151"/>
      <c r="CF264" s="151"/>
      <c r="CG264" s="151"/>
      <c r="CH264" s="151"/>
      <c r="CI264" s="1102"/>
      <c r="CJ264" s="1102"/>
      <c r="CK264" s="1102"/>
      <c r="CL264" s="1102"/>
      <c r="CM264" s="1102"/>
      <c r="CN264" s="1102"/>
      <c r="CO264" s="1102"/>
      <c r="CP264" s="1102"/>
      <c r="CQ264" s="1102"/>
      <c r="CR264" s="1102"/>
      <c r="CS264" s="1102"/>
      <c r="CT264" s="1102"/>
      <c r="CU264" s="1170"/>
      <c r="CV264" s="1170"/>
      <c r="CW264" s="1175"/>
      <c r="CX264" s="57"/>
      <c r="CY264" s="57"/>
      <c r="CZ264" s="57"/>
      <c r="DA264" s="57"/>
      <c r="DB264" s="57"/>
      <c r="DC264" s="57"/>
      <c r="DD264" s="57"/>
      <c r="DE264" s="1084"/>
      <c r="DF264" s="1084"/>
      <c r="DG264" s="1084"/>
      <c r="DH264" s="1084"/>
      <c r="DI264" s="1084"/>
      <c r="DJ264" s="1084"/>
      <c r="DK264" s="1111"/>
      <c r="DL264" s="1111"/>
      <c r="DM264" s="1111"/>
      <c r="DN264" s="57">
        <v>2</v>
      </c>
      <c r="DO264" s="57"/>
    </row>
    <row r="265" ht="26.25" customHeight="1" spans="1:119">
      <c r="A265" s="1112">
        <v>44021</v>
      </c>
      <c r="B265" s="135" t="s">
        <v>248</v>
      </c>
      <c r="C265" s="1184">
        <v>4500028049</v>
      </c>
      <c r="D265" s="1184" t="s">
        <v>408</v>
      </c>
      <c r="E265" s="136" t="s">
        <v>275</v>
      </c>
      <c r="F265" s="1115">
        <v>9201</v>
      </c>
      <c r="G265" s="109" t="s">
        <v>130</v>
      </c>
      <c r="H265" s="57">
        <v>2</v>
      </c>
      <c r="I265" s="57"/>
      <c r="J265" s="57"/>
      <c r="K265" s="57"/>
      <c r="L265" s="146"/>
      <c r="M265" s="1116"/>
      <c r="N265" s="1117"/>
      <c r="O265" s="1117"/>
      <c r="P265" s="1118"/>
      <c r="Q265" s="1117"/>
      <c r="R265" s="1117"/>
      <c r="S265" s="1117"/>
      <c r="T265" s="1117"/>
      <c r="U265" s="1118"/>
      <c r="V265" s="1194"/>
      <c r="W265" s="1202">
        <v>2</v>
      </c>
      <c r="X265" s="1202"/>
      <c r="Y265" s="1202"/>
      <c r="Z265" s="1202"/>
      <c r="AA265" s="1202"/>
      <c r="AB265" s="1202">
        <v>2</v>
      </c>
      <c r="AC265" s="1202"/>
      <c r="AD265" s="1202"/>
      <c r="AE265" s="1202"/>
      <c r="AF265" s="1202"/>
      <c r="AG265" s="1204"/>
      <c r="AH265" s="1196"/>
      <c r="AI265" s="1196"/>
      <c r="AJ265" s="1196"/>
      <c r="AK265" s="1196"/>
      <c r="AL265" s="1196"/>
      <c r="AM265" s="1196"/>
      <c r="AN265" s="1196"/>
      <c r="AO265" s="1196"/>
      <c r="AP265" s="1196"/>
      <c r="AQ265" s="1196"/>
      <c r="AR265" s="1196"/>
      <c r="AS265" s="1196"/>
      <c r="AT265" s="1196"/>
      <c r="AU265" s="1196"/>
      <c r="AV265" s="1196"/>
      <c r="AW265" s="1196"/>
      <c r="AX265" s="1196"/>
      <c r="AY265" s="1196"/>
      <c r="AZ265" s="1196"/>
      <c r="BA265" s="1196"/>
      <c r="BB265" s="1196"/>
      <c r="BC265" s="1196"/>
      <c r="BD265" s="1196"/>
      <c r="BE265" s="1194"/>
      <c r="BF265" s="1194"/>
      <c r="BG265" s="1194"/>
      <c r="BH265" s="1194"/>
      <c r="BI265" s="39"/>
      <c r="BJ265" s="151"/>
      <c r="BK265" s="151"/>
      <c r="BL265" s="151"/>
      <c r="BM265" s="151"/>
      <c r="BN265" s="151"/>
      <c r="BO265" s="151"/>
      <c r="BP265" s="151"/>
      <c r="BQ265" s="151">
        <v>2</v>
      </c>
      <c r="BR265" s="151"/>
      <c r="BS265" s="151"/>
      <c r="BT265" s="151"/>
      <c r="BU265" s="151"/>
      <c r="BV265" s="151"/>
      <c r="BW265" s="151"/>
      <c r="BX265" s="151"/>
      <c r="BY265" s="151"/>
      <c r="BZ265" s="151"/>
      <c r="CA265" s="151"/>
      <c r="CB265" s="151"/>
      <c r="CC265" s="151"/>
      <c r="CD265" s="151"/>
      <c r="CE265" s="151"/>
      <c r="CF265" s="151"/>
      <c r="CG265" s="151"/>
      <c r="CH265" s="151"/>
      <c r="CI265" s="1102"/>
      <c r="CJ265" s="1102"/>
      <c r="CK265" s="1102"/>
      <c r="CL265" s="1102"/>
      <c r="CM265" s="1102"/>
      <c r="CN265" s="1102"/>
      <c r="CO265" s="1102"/>
      <c r="CP265" s="1102"/>
      <c r="CQ265" s="1102"/>
      <c r="CR265" s="1102"/>
      <c r="CS265" s="1102"/>
      <c r="CT265" s="1102"/>
      <c r="CU265" s="1170"/>
      <c r="CV265" s="1170"/>
      <c r="CW265" s="1175"/>
      <c r="CX265" s="57"/>
      <c r="CY265" s="57"/>
      <c r="CZ265" s="57"/>
      <c r="DA265" s="57"/>
      <c r="DB265" s="57"/>
      <c r="DC265" s="57"/>
      <c r="DD265" s="57"/>
      <c r="DE265" s="1084"/>
      <c r="DF265" s="1084"/>
      <c r="DG265" s="1084"/>
      <c r="DH265" s="1084"/>
      <c r="DI265" s="1084"/>
      <c r="DJ265" s="1084"/>
      <c r="DK265" s="1111"/>
      <c r="DL265" s="1111"/>
      <c r="DM265" s="1111"/>
      <c r="DN265" s="57"/>
      <c r="DO265" s="57"/>
    </row>
    <row r="266" ht="26.25" customHeight="1" spans="1:119">
      <c r="A266" s="1112">
        <v>44021</v>
      </c>
      <c r="B266" s="135" t="s">
        <v>248</v>
      </c>
      <c r="C266" s="1184"/>
      <c r="D266" s="1184"/>
      <c r="E266" s="136" t="s">
        <v>275</v>
      </c>
      <c r="F266" s="1115">
        <v>9208</v>
      </c>
      <c r="G266" s="109" t="s">
        <v>406</v>
      </c>
      <c r="H266" s="57">
        <v>2</v>
      </c>
      <c r="I266" s="57"/>
      <c r="J266" s="57"/>
      <c r="K266" s="57"/>
      <c r="L266" s="146"/>
      <c r="M266" s="1116"/>
      <c r="N266" s="1117"/>
      <c r="O266" s="1117"/>
      <c r="P266" s="1118"/>
      <c r="Q266" s="1117"/>
      <c r="R266" s="1117"/>
      <c r="S266" s="1117"/>
      <c r="T266" s="1117"/>
      <c r="U266" s="1118"/>
      <c r="V266" s="1194"/>
      <c r="W266" s="1202"/>
      <c r="X266" s="1202"/>
      <c r="Y266" s="1202"/>
      <c r="Z266" s="1202"/>
      <c r="AA266" s="1202"/>
      <c r="AB266" s="1202"/>
      <c r="AC266" s="1202"/>
      <c r="AD266" s="1202"/>
      <c r="AE266" s="1202"/>
      <c r="AF266" s="1202"/>
      <c r="AG266" s="1204"/>
      <c r="AH266" s="1196"/>
      <c r="AI266" s="1196"/>
      <c r="AJ266" s="1196"/>
      <c r="AK266" s="1196"/>
      <c r="AL266" s="1196"/>
      <c r="AM266" s="1196"/>
      <c r="AN266" s="1196"/>
      <c r="AO266" s="1196"/>
      <c r="AP266" s="1196"/>
      <c r="AQ266" s="1196"/>
      <c r="AR266" s="1196"/>
      <c r="AS266" s="1196"/>
      <c r="AT266" s="1196"/>
      <c r="AU266" s="1196"/>
      <c r="AV266" s="1196"/>
      <c r="AW266" s="1196"/>
      <c r="AX266" s="1196"/>
      <c r="AY266" s="1196"/>
      <c r="AZ266" s="1196"/>
      <c r="BA266" s="1196"/>
      <c r="BB266" s="1196"/>
      <c r="BC266" s="1196"/>
      <c r="BD266" s="1196"/>
      <c r="BE266" s="1194"/>
      <c r="BF266" s="1194"/>
      <c r="BG266" s="1194"/>
      <c r="BH266" s="1194"/>
      <c r="BI266" s="39"/>
      <c r="BJ266" s="151"/>
      <c r="BK266" s="151"/>
      <c r="BL266" s="151"/>
      <c r="BM266" s="151"/>
      <c r="BN266" s="151"/>
      <c r="BO266" s="151"/>
      <c r="BP266" s="151"/>
      <c r="BQ266" s="151"/>
      <c r="BR266" s="151"/>
      <c r="BS266" s="151"/>
      <c r="BT266" s="151"/>
      <c r="BU266" s="151"/>
      <c r="BV266" s="151"/>
      <c r="BW266" s="151"/>
      <c r="BX266" s="151"/>
      <c r="BY266" s="151"/>
      <c r="BZ266" s="151"/>
      <c r="CA266" s="151"/>
      <c r="CB266" s="151"/>
      <c r="CC266" s="151"/>
      <c r="CD266" s="151"/>
      <c r="CE266" s="151"/>
      <c r="CF266" s="151"/>
      <c r="CG266" s="151"/>
      <c r="CH266" s="151"/>
      <c r="CI266" s="1102"/>
      <c r="CJ266" s="1102"/>
      <c r="CK266" s="1102"/>
      <c r="CL266" s="1102"/>
      <c r="CM266" s="1102"/>
      <c r="CN266" s="1102"/>
      <c r="CO266" s="1102"/>
      <c r="CP266" s="1102"/>
      <c r="CQ266" s="1102"/>
      <c r="CR266" s="1102"/>
      <c r="CS266" s="1102"/>
      <c r="CT266" s="1102"/>
      <c r="CU266" s="1170"/>
      <c r="CV266" s="1170"/>
      <c r="CW266" s="1175"/>
      <c r="CX266" s="57"/>
      <c r="CY266" s="57"/>
      <c r="CZ266" s="57"/>
      <c r="DA266" s="57"/>
      <c r="DB266" s="57"/>
      <c r="DC266" s="57"/>
      <c r="DD266" s="57"/>
      <c r="DE266" s="1084"/>
      <c r="DF266" s="1084"/>
      <c r="DG266" s="1084"/>
      <c r="DH266" s="1084"/>
      <c r="DI266" s="1084"/>
      <c r="DJ266" s="1084"/>
      <c r="DK266" s="1111"/>
      <c r="DL266" s="1111"/>
      <c r="DM266" s="1111"/>
      <c r="DN266" s="57"/>
      <c r="DO266" s="57">
        <v>2</v>
      </c>
    </row>
    <row r="267" ht="26.25" customHeight="1" spans="1:119">
      <c r="A267" s="1112">
        <v>44022</v>
      </c>
      <c r="B267" s="135" t="s">
        <v>307</v>
      </c>
      <c r="C267" s="1113">
        <v>4500033934</v>
      </c>
      <c r="D267" s="1184" t="s">
        <v>448</v>
      </c>
      <c r="E267" s="136" t="s">
        <v>283</v>
      </c>
      <c r="F267" s="1115">
        <v>9207</v>
      </c>
      <c r="G267" s="109" t="s">
        <v>416</v>
      </c>
      <c r="H267" s="57">
        <v>3</v>
      </c>
      <c r="I267" s="57"/>
      <c r="J267" s="57"/>
      <c r="K267" s="57"/>
      <c r="L267" s="146"/>
      <c r="M267" s="1116"/>
      <c r="N267" s="1117"/>
      <c r="O267" s="1117"/>
      <c r="P267" s="1118"/>
      <c r="Q267" s="1117"/>
      <c r="R267" s="1117"/>
      <c r="S267" s="1117"/>
      <c r="T267" s="1117"/>
      <c r="U267" s="1118"/>
      <c r="V267" s="1194"/>
      <c r="W267" s="1202"/>
      <c r="X267" s="1202"/>
      <c r="Y267" s="1202"/>
      <c r="Z267" s="1202"/>
      <c r="AA267" s="1202"/>
      <c r="AB267" s="1202"/>
      <c r="AC267" s="1202"/>
      <c r="AD267" s="1202"/>
      <c r="AE267" s="1202"/>
      <c r="AF267" s="1202"/>
      <c r="AG267" s="1204"/>
      <c r="AH267" s="1196"/>
      <c r="AI267" s="1196"/>
      <c r="AJ267" s="1196"/>
      <c r="AK267" s="1196"/>
      <c r="AL267" s="1196"/>
      <c r="AM267" s="1196"/>
      <c r="AN267" s="1196"/>
      <c r="AO267" s="1196"/>
      <c r="AP267" s="1196"/>
      <c r="AQ267" s="1196"/>
      <c r="AR267" s="1196"/>
      <c r="AS267" s="1196"/>
      <c r="AT267" s="1196"/>
      <c r="AU267" s="1196"/>
      <c r="AV267" s="1196"/>
      <c r="AW267" s="1196"/>
      <c r="AX267" s="1196"/>
      <c r="AY267" s="1196"/>
      <c r="AZ267" s="1196"/>
      <c r="BA267" s="1196"/>
      <c r="BB267" s="1196"/>
      <c r="BC267" s="1196"/>
      <c r="BD267" s="1196"/>
      <c r="BE267" s="1194"/>
      <c r="BF267" s="1194"/>
      <c r="BG267" s="1194"/>
      <c r="BH267" s="1194"/>
      <c r="BI267" s="39"/>
      <c r="BJ267" s="151"/>
      <c r="BK267" s="151"/>
      <c r="BL267" s="151"/>
      <c r="BM267" s="151"/>
      <c r="BN267" s="151"/>
      <c r="BO267" s="151"/>
      <c r="BP267" s="151"/>
      <c r="BQ267" s="151"/>
      <c r="BR267" s="151"/>
      <c r="BS267" s="151"/>
      <c r="BT267" s="151"/>
      <c r="BU267" s="151"/>
      <c r="BV267" s="151"/>
      <c r="BW267" s="151"/>
      <c r="BX267" s="151"/>
      <c r="BY267" s="151"/>
      <c r="BZ267" s="151"/>
      <c r="CA267" s="151"/>
      <c r="CB267" s="151"/>
      <c r="CC267" s="151"/>
      <c r="CD267" s="151"/>
      <c r="CE267" s="151"/>
      <c r="CF267" s="151"/>
      <c r="CG267" s="151"/>
      <c r="CH267" s="151"/>
      <c r="CI267" s="1102"/>
      <c r="CJ267" s="1102"/>
      <c r="CK267" s="1102"/>
      <c r="CL267" s="1102"/>
      <c r="CM267" s="1102"/>
      <c r="CN267" s="1102"/>
      <c r="CO267" s="1102"/>
      <c r="CP267" s="1102"/>
      <c r="CQ267" s="1102"/>
      <c r="CR267" s="1102"/>
      <c r="CS267" s="1102"/>
      <c r="CT267" s="1102"/>
      <c r="CU267" s="1170"/>
      <c r="CV267" s="1170"/>
      <c r="CW267" s="1175"/>
      <c r="CX267" s="57"/>
      <c r="CY267" s="57"/>
      <c r="CZ267" s="57"/>
      <c r="DA267" s="57"/>
      <c r="DB267" s="57"/>
      <c r="DC267" s="57"/>
      <c r="DD267" s="57"/>
      <c r="DE267" s="1084"/>
      <c r="DF267" s="1084"/>
      <c r="DG267" s="1084"/>
      <c r="DH267" s="1084"/>
      <c r="DI267" s="1084"/>
      <c r="DJ267" s="1084"/>
      <c r="DK267" s="1111"/>
      <c r="DL267" s="1111"/>
      <c r="DM267" s="1111"/>
      <c r="DN267" s="57">
        <v>3</v>
      </c>
      <c r="DO267" s="57"/>
    </row>
    <row r="268" ht="26.25" customHeight="1" spans="1:119">
      <c r="A268" s="1112">
        <v>44022</v>
      </c>
      <c r="B268" s="135" t="s">
        <v>352</v>
      </c>
      <c r="C268" s="1113" t="s">
        <v>449</v>
      </c>
      <c r="D268" s="1184" t="s">
        <v>450</v>
      </c>
      <c r="E268" s="136" t="s">
        <v>283</v>
      </c>
      <c r="F268" s="1115">
        <v>9215</v>
      </c>
      <c r="G268" s="109" t="s">
        <v>376</v>
      </c>
      <c r="H268" s="57">
        <v>6</v>
      </c>
      <c r="I268" s="57"/>
      <c r="J268" s="57"/>
      <c r="K268" s="57"/>
      <c r="L268" s="146"/>
      <c r="M268" s="1116"/>
      <c r="N268" s="1117"/>
      <c r="O268" s="1117"/>
      <c r="P268" s="1118"/>
      <c r="Q268" s="1117"/>
      <c r="R268" s="1117"/>
      <c r="S268" s="1117"/>
      <c r="T268" s="1117"/>
      <c r="U268" s="1118"/>
      <c r="V268" s="1194"/>
      <c r="W268" s="1202"/>
      <c r="X268" s="1202"/>
      <c r="Y268" s="1202"/>
      <c r="Z268" s="1202"/>
      <c r="AA268" s="1202"/>
      <c r="AB268" s="1202"/>
      <c r="AC268" s="1202"/>
      <c r="AD268" s="1202"/>
      <c r="AE268" s="1202"/>
      <c r="AF268" s="1202"/>
      <c r="AG268" s="1204"/>
      <c r="AH268" s="1196"/>
      <c r="AI268" s="1196"/>
      <c r="AJ268" s="1196"/>
      <c r="AK268" s="1196"/>
      <c r="AL268" s="1196"/>
      <c r="AM268" s="1196"/>
      <c r="AN268" s="1196"/>
      <c r="AO268" s="1196"/>
      <c r="AP268" s="1196"/>
      <c r="AQ268" s="1196"/>
      <c r="AR268" s="1196"/>
      <c r="AS268" s="1196"/>
      <c r="AT268" s="1196"/>
      <c r="AU268" s="1196"/>
      <c r="AV268" s="1196"/>
      <c r="AW268" s="1196"/>
      <c r="AX268" s="1196"/>
      <c r="AY268" s="1196"/>
      <c r="AZ268" s="1196"/>
      <c r="BA268" s="1196"/>
      <c r="BB268" s="1196"/>
      <c r="BC268" s="1196"/>
      <c r="BD268" s="1196"/>
      <c r="BE268" s="1194"/>
      <c r="BF268" s="1194"/>
      <c r="BG268" s="1194"/>
      <c r="BH268" s="1194"/>
      <c r="BI268" s="39"/>
      <c r="BJ268" s="151"/>
      <c r="BK268" s="151"/>
      <c r="BL268" s="151"/>
      <c r="BM268" s="151"/>
      <c r="BN268" s="151"/>
      <c r="BO268" s="151"/>
      <c r="BP268" s="151"/>
      <c r="BQ268" s="151"/>
      <c r="BR268" s="151"/>
      <c r="BS268" s="151"/>
      <c r="BT268" s="151"/>
      <c r="BU268" s="151"/>
      <c r="BV268" s="151"/>
      <c r="BW268" s="151"/>
      <c r="BX268" s="151"/>
      <c r="BY268" s="151"/>
      <c r="BZ268" s="151"/>
      <c r="CA268" s="151"/>
      <c r="CB268" s="151"/>
      <c r="CC268" s="151"/>
      <c r="CD268" s="151"/>
      <c r="CE268" s="151"/>
      <c r="CF268" s="151"/>
      <c r="CG268" s="151"/>
      <c r="CH268" s="151"/>
      <c r="CI268" s="1102"/>
      <c r="CJ268" s="1102"/>
      <c r="CK268" s="1102"/>
      <c r="CL268" s="1102"/>
      <c r="CM268" s="1102"/>
      <c r="CN268" s="1102"/>
      <c r="CO268" s="1102"/>
      <c r="CP268" s="1102"/>
      <c r="CQ268" s="1102"/>
      <c r="CR268" s="1102"/>
      <c r="CS268" s="1102"/>
      <c r="CT268" s="1102"/>
      <c r="CU268" s="1170"/>
      <c r="CV268" s="1170"/>
      <c r="CW268" s="1175"/>
      <c r="CX268" s="57"/>
      <c r="CY268" s="57">
        <v>1</v>
      </c>
      <c r="CZ268" s="57">
        <v>1</v>
      </c>
      <c r="DA268" s="57">
        <v>1</v>
      </c>
      <c r="DB268" s="57">
        <v>1</v>
      </c>
      <c r="DC268" s="57">
        <v>1</v>
      </c>
      <c r="DD268" s="57">
        <v>1</v>
      </c>
      <c r="DE268" s="1084"/>
      <c r="DF268" s="1084"/>
      <c r="DG268" s="1084"/>
      <c r="DH268" s="1084"/>
      <c r="DI268" s="1084"/>
      <c r="DJ268" s="1084"/>
      <c r="DK268" s="1111"/>
      <c r="DL268" s="1111"/>
      <c r="DM268" s="1111"/>
      <c r="DN268" s="57"/>
      <c r="DO268" s="57"/>
    </row>
    <row r="269" ht="26.25" customHeight="1" spans="1:119">
      <c r="A269" s="1112">
        <v>44023</v>
      </c>
      <c r="B269" s="135" t="s">
        <v>281</v>
      </c>
      <c r="C269" s="1113">
        <v>4500033224</v>
      </c>
      <c r="D269" s="1184" t="s">
        <v>451</v>
      </c>
      <c r="E269" s="136" t="s">
        <v>275</v>
      </c>
      <c r="F269" s="1115">
        <v>9214</v>
      </c>
      <c r="G269" s="109" t="s">
        <v>232</v>
      </c>
      <c r="H269" s="57">
        <v>6</v>
      </c>
      <c r="I269" s="57"/>
      <c r="J269" s="57"/>
      <c r="K269" s="57"/>
      <c r="L269" s="146"/>
      <c r="M269" s="1116"/>
      <c r="N269" s="1117"/>
      <c r="O269" s="1117"/>
      <c r="P269" s="1118"/>
      <c r="Q269" s="1117"/>
      <c r="R269" s="1117"/>
      <c r="S269" s="1117"/>
      <c r="T269" s="1117"/>
      <c r="U269" s="1118"/>
      <c r="V269" s="1194"/>
      <c r="W269" s="1202"/>
      <c r="X269" s="1202"/>
      <c r="Y269" s="1202"/>
      <c r="Z269" s="1202"/>
      <c r="AA269" s="1202"/>
      <c r="AB269" s="1202"/>
      <c r="AC269" s="1202"/>
      <c r="AD269" s="1202"/>
      <c r="AE269" s="1202"/>
      <c r="AF269" s="1202"/>
      <c r="AG269" s="1204"/>
      <c r="AH269" s="1196"/>
      <c r="AI269" s="1196"/>
      <c r="AJ269" s="1196"/>
      <c r="AK269" s="1196"/>
      <c r="AL269" s="1196"/>
      <c r="AM269" s="1196"/>
      <c r="AN269" s="1196"/>
      <c r="AO269" s="1196"/>
      <c r="AP269" s="1196"/>
      <c r="AQ269" s="1196"/>
      <c r="AR269" s="1196"/>
      <c r="AS269" s="1196"/>
      <c r="AT269" s="1196"/>
      <c r="AU269" s="1196"/>
      <c r="AV269" s="1196"/>
      <c r="AW269" s="1196"/>
      <c r="AX269" s="1196"/>
      <c r="AY269" s="1196"/>
      <c r="AZ269" s="1196"/>
      <c r="BA269" s="1196"/>
      <c r="BB269" s="1196"/>
      <c r="BC269" s="1196"/>
      <c r="BD269" s="1196"/>
      <c r="BE269" s="1194"/>
      <c r="BF269" s="1194"/>
      <c r="BG269" s="1194"/>
      <c r="BH269" s="1194"/>
      <c r="BI269" s="39"/>
      <c r="BJ269" s="151"/>
      <c r="BK269" s="151"/>
      <c r="BL269" s="151"/>
      <c r="BM269" s="151"/>
      <c r="BN269" s="151"/>
      <c r="BO269" s="151"/>
      <c r="BP269" s="151"/>
      <c r="BQ269" s="151"/>
      <c r="BR269" s="151"/>
      <c r="BS269" s="151"/>
      <c r="BT269" s="151"/>
      <c r="BU269" s="151"/>
      <c r="BV269" s="151"/>
      <c r="BW269" s="151"/>
      <c r="BX269" s="151"/>
      <c r="BY269" s="151"/>
      <c r="BZ269" s="151"/>
      <c r="CA269" s="151"/>
      <c r="CB269" s="151"/>
      <c r="CC269" s="151"/>
      <c r="CD269" s="151"/>
      <c r="CE269" s="151"/>
      <c r="CF269" s="151"/>
      <c r="CG269" s="151"/>
      <c r="CH269" s="151"/>
      <c r="CI269" s="1102"/>
      <c r="CJ269" s="1102"/>
      <c r="CK269" s="1102"/>
      <c r="CL269" s="1102"/>
      <c r="CM269" s="1102"/>
      <c r="CN269" s="1102"/>
      <c r="CO269" s="1102">
        <v>1</v>
      </c>
      <c r="CP269" s="1102">
        <v>1</v>
      </c>
      <c r="CQ269" s="1102">
        <v>1</v>
      </c>
      <c r="CR269" s="1102">
        <v>1</v>
      </c>
      <c r="CS269" s="1102">
        <v>1</v>
      </c>
      <c r="CT269" s="1102">
        <v>1</v>
      </c>
      <c r="CU269" s="1170"/>
      <c r="CV269" s="1170"/>
      <c r="CW269" s="1175"/>
      <c r="CX269" s="57"/>
      <c r="CY269" s="57"/>
      <c r="CZ269" s="57"/>
      <c r="DA269" s="57"/>
      <c r="DB269" s="57"/>
      <c r="DC269" s="57"/>
      <c r="DD269" s="57"/>
      <c r="DE269" s="1084"/>
      <c r="DF269" s="1084"/>
      <c r="DG269" s="1084"/>
      <c r="DH269" s="1084"/>
      <c r="DI269" s="1084"/>
      <c r="DJ269" s="1084"/>
      <c r="DK269" s="1111"/>
      <c r="DL269" s="1111"/>
      <c r="DM269" s="1111"/>
      <c r="DN269" s="57"/>
      <c r="DO269" s="57"/>
    </row>
    <row r="270" ht="26.25" customHeight="1" spans="1:119">
      <c r="A270" s="1112">
        <v>44023</v>
      </c>
      <c r="B270" s="135" t="s">
        <v>281</v>
      </c>
      <c r="C270" s="1113">
        <v>4500033224</v>
      </c>
      <c r="D270" s="1184" t="s">
        <v>451</v>
      </c>
      <c r="E270" s="136" t="s">
        <v>275</v>
      </c>
      <c r="F270" s="1115">
        <v>9215</v>
      </c>
      <c r="G270" s="109" t="s">
        <v>376</v>
      </c>
      <c r="H270" s="57">
        <v>7</v>
      </c>
      <c r="I270" s="57"/>
      <c r="J270" s="57"/>
      <c r="K270" s="57"/>
      <c r="L270" s="146"/>
      <c r="M270" s="1116"/>
      <c r="N270" s="1117"/>
      <c r="O270" s="1117"/>
      <c r="P270" s="1118"/>
      <c r="Q270" s="1117"/>
      <c r="R270" s="1117"/>
      <c r="S270" s="1117"/>
      <c r="T270" s="1117"/>
      <c r="U270" s="1118"/>
      <c r="V270" s="1194"/>
      <c r="W270" s="1202"/>
      <c r="X270" s="1202"/>
      <c r="Y270" s="1202"/>
      <c r="Z270" s="1202"/>
      <c r="AA270" s="1202"/>
      <c r="AB270" s="1202"/>
      <c r="AC270" s="1202"/>
      <c r="AD270" s="1202"/>
      <c r="AE270" s="1202"/>
      <c r="AF270" s="1202"/>
      <c r="AG270" s="1204"/>
      <c r="AH270" s="1196"/>
      <c r="AI270" s="1196"/>
      <c r="AJ270" s="1196"/>
      <c r="AK270" s="1196"/>
      <c r="AL270" s="1196"/>
      <c r="AM270" s="1196"/>
      <c r="AN270" s="1196"/>
      <c r="AO270" s="1196"/>
      <c r="AP270" s="1196"/>
      <c r="AQ270" s="1196"/>
      <c r="AR270" s="1196"/>
      <c r="AS270" s="1196"/>
      <c r="AT270" s="1196"/>
      <c r="AU270" s="1196"/>
      <c r="AV270" s="1196"/>
      <c r="AW270" s="1196"/>
      <c r="AX270" s="1196"/>
      <c r="AY270" s="1196"/>
      <c r="AZ270" s="1196"/>
      <c r="BA270" s="1196"/>
      <c r="BB270" s="1196"/>
      <c r="BC270" s="1196"/>
      <c r="BD270" s="1196"/>
      <c r="BE270" s="1194"/>
      <c r="BF270" s="1194"/>
      <c r="BG270" s="1194"/>
      <c r="BH270" s="1194"/>
      <c r="BI270" s="39"/>
      <c r="BJ270" s="151"/>
      <c r="BK270" s="151"/>
      <c r="BL270" s="151"/>
      <c r="BM270" s="151"/>
      <c r="BN270" s="151"/>
      <c r="BO270" s="151"/>
      <c r="BP270" s="151"/>
      <c r="BQ270" s="151"/>
      <c r="BR270" s="151"/>
      <c r="BS270" s="151"/>
      <c r="BT270" s="151"/>
      <c r="BU270" s="151"/>
      <c r="BV270" s="151"/>
      <c r="BW270" s="151"/>
      <c r="BX270" s="151"/>
      <c r="BY270" s="151"/>
      <c r="BZ270" s="151"/>
      <c r="CA270" s="151"/>
      <c r="CB270" s="151"/>
      <c r="CC270" s="151"/>
      <c r="CD270" s="151"/>
      <c r="CE270" s="151"/>
      <c r="CF270" s="151"/>
      <c r="CG270" s="151"/>
      <c r="CH270" s="151"/>
      <c r="CI270" s="1102"/>
      <c r="CJ270" s="1102"/>
      <c r="CK270" s="1102"/>
      <c r="CL270" s="1102"/>
      <c r="CM270" s="1102"/>
      <c r="CN270" s="1102"/>
      <c r="CO270" s="1102"/>
      <c r="CP270" s="1102"/>
      <c r="CQ270" s="1102"/>
      <c r="CR270" s="1102"/>
      <c r="CS270" s="1102"/>
      <c r="CT270" s="1102"/>
      <c r="CU270" s="1170"/>
      <c r="CV270" s="1170"/>
      <c r="CW270" s="1175"/>
      <c r="CX270" s="57">
        <v>1</v>
      </c>
      <c r="CY270" s="57">
        <v>1</v>
      </c>
      <c r="CZ270" s="57">
        <v>1</v>
      </c>
      <c r="DA270" s="57">
        <v>1</v>
      </c>
      <c r="DB270" s="57">
        <v>1</v>
      </c>
      <c r="DC270" s="57">
        <v>1</v>
      </c>
      <c r="DD270" s="57">
        <v>1</v>
      </c>
      <c r="DE270" s="1084"/>
      <c r="DF270" s="1084"/>
      <c r="DG270" s="1084"/>
      <c r="DH270" s="1084"/>
      <c r="DI270" s="1084"/>
      <c r="DJ270" s="1084"/>
      <c r="DK270" s="1111"/>
      <c r="DL270" s="1111"/>
      <c r="DM270" s="1111"/>
      <c r="DN270" s="57"/>
      <c r="DO270" s="57"/>
    </row>
    <row r="271" ht="26.25" customHeight="1" spans="1:119">
      <c r="A271" s="1112">
        <v>44023</v>
      </c>
      <c r="B271" s="135" t="s">
        <v>281</v>
      </c>
      <c r="C271" s="1113" t="s">
        <v>452</v>
      </c>
      <c r="D271" s="1184" t="s">
        <v>429</v>
      </c>
      <c r="E271" s="136" t="s">
        <v>283</v>
      </c>
      <c r="F271" s="1115">
        <v>9214</v>
      </c>
      <c r="G271" s="109" t="s">
        <v>232</v>
      </c>
      <c r="H271" s="57">
        <v>3</v>
      </c>
      <c r="I271" s="57"/>
      <c r="J271" s="57"/>
      <c r="K271" s="57"/>
      <c r="L271" s="146"/>
      <c r="M271" s="1116"/>
      <c r="N271" s="1117"/>
      <c r="O271" s="1117"/>
      <c r="P271" s="1118"/>
      <c r="Q271" s="1117"/>
      <c r="R271" s="1117"/>
      <c r="S271" s="1117"/>
      <c r="T271" s="1117"/>
      <c r="U271" s="1118"/>
      <c r="V271" s="1194"/>
      <c r="W271" s="1202"/>
      <c r="X271" s="1202"/>
      <c r="Y271" s="1202"/>
      <c r="Z271" s="1202"/>
      <c r="AA271" s="1202"/>
      <c r="AB271" s="1202"/>
      <c r="AC271" s="1202"/>
      <c r="AD271" s="1202"/>
      <c r="AE271" s="1202"/>
      <c r="AF271" s="1202"/>
      <c r="AG271" s="1204"/>
      <c r="AH271" s="1196"/>
      <c r="AI271" s="1196"/>
      <c r="AJ271" s="1196"/>
      <c r="AK271" s="1196"/>
      <c r="AL271" s="1196"/>
      <c r="AM271" s="1196"/>
      <c r="AN271" s="1196"/>
      <c r="AO271" s="1196"/>
      <c r="AP271" s="1196"/>
      <c r="AQ271" s="1196"/>
      <c r="AR271" s="1196"/>
      <c r="AS271" s="1196"/>
      <c r="AT271" s="1196"/>
      <c r="AU271" s="1196"/>
      <c r="AV271" s="1196"/>
      <c r="AW271" s="1196"/>
      <c r="AX271" s="1196"/>
      <c r="AY271" s="1196"/>
      <c r="AZ271" s="1196"/>
      <c r="BA271" s="1196"/>
      <c r="BB271" s="1196"/>
      <c r="BC271" s="1196"/>
      <c r="BD271" s="1196"/>
      <c r="BE271" s="1194"/>
      <c r="BF271" s="1194"/>
      <c r="BG271" s="1194"/>
      <c r="BH271" s="1194"/>
      <c r="BI271" s="39"/>
      <c r="BJ271" s="151"/>
      <c r="BK271" s="151"/>
      <c r="BL271" s="151"/>
      <c r="BM271" s="151"/>
      <c r="BN271" s="151"/>
      <c r="BO271" s="151"/>
      <c r="BP271" s="151"/>
      <c r="BQ271" s="151"/>
      <c r="BR271" s="151"/>
      <c r="BS271" s="151"/>
      <c r="BT271" s="151"/>
      <c r="BU271" s="151"/>
      <c r="BV271" s="151"/>
      <c r="BW271" s="151"/>
      <c r="BX271" s="151"/>
      <c r="BY271" s="151"/>
      <c r="BZ271" s="151"/>
      <c r="CA271" s="151"/>
      <c r="CB271" s="151"/>
      <c r="CC271" s="151"/>
      <c r="CD271" s="151"/>
      <c r="CE271" s="151"/>
      <c r="CF271" s="151"/>
      <c r="CG271" s="151"/>
      <c r="CH271" s="151"/>
      <c r="CI271" s="1102"/>
      <c r="CJ271" s="1102"/>
      <c r="CK271" s="1102"/>
      <c r="CL271" s="1102"/>
      <c r="CM271" s="1102"/>
      <c r="CN271" s="1102"/>
      <c r="CO271" s="1102"/>
      <c r="CP271" s="1102"/>
      <c r="CQ271" s="1102"/>
      <c r="CR271" s="1102"/>
      <c r="CS271" s="1102"/>
      <c r="CT271" s="1102"/>
      <c r="CU271" s="1170"/>
      <c r="CV271" s="1170"/>
      <c r="CW271" s="1175"/>
      <c r="CX271" s="57"/>
      <c r="CY271" s="57"/>
      <c r="CZ271" s="57"/>
      <c r="DA271" s="57"/>
      <c r="DB271" s="57"/>
      <c r="DC271" s="57"/>
      <c r="DD271" s="57"/>
      <c r="DE271" s="1084"/>
      <c r="DF271" s="1084"/>
      <c r="DG271" s="1084"/>
      <c r="DH271" s="1084"/>
      <c r="DI271" s="1084"/>
      <c r="DJ271" s="1084"/>
      <c r="DK271" s="1111"/>
      <c r="DL271" s="1111"/>
      <c r="DM271" s="1111"/>
      <c r="DN271" s="57"/>
      <c r="DO271" s="57"/>
    </row>
    <row r="272" ht="26.25" customHeight="1" spans="1:119">
      <c r="A272" s="1112">
        <v>44023</v>
      </c>
      <c r="B272" s="135" t="s">
        <v>281</v>
      </c>
      <c r="C272" s="1113" t="s">
        <v>453</v>
      </c>
      <c r="D272" s="1184" t="s">
        <v>429</v>
      </c>
      <c r="E272" s="136" t="s">
        <v>283</v>
      </c>
      <c r="F272" s="1115">
        <v>9214</v>
      </c>
      <c r="G272" s="109" t="s">
        <v>232</v>
      </c>
      <c r="H272" s="57">
        <v>18</v>
      </c>
      <c r="I272" s="57"/>
      <c r="J272" s="57"/>
      <c r="K272" s="57"/>
      <c r="L272" s="146"/>
      <c r="M272" s="1116"/>
      <c r="N272" s="1117"/>
      <c r="O272" s="1117"/>
      <c r="P272" s="1118"/>
      <c r="Q272" s="1117"/>
      <c r="R272" s="1117"/>
      <c r="S272" s="1117"/>
      <c r="T272" s="1117"/>
      <c r="U272" s="1118"/>
      <c r="V272" s="1194"/>
      <c r="W272" s="1202"/>
      <c r="X272" s="1202"/>
      <c r="Y272" s="1202"/>
      <c r="Z272" s="1202"/>
      <c r="AA272" s="1202"/>
      <c r="AB272" s="1202"/>
      <c r="AC272" s="1202"/>
      <c r="AD272" s="1202"/>
      <c r="AE272" s="1202"/>
      <c r="AF272" s="1202"/>
      <c r="AG272" s="1204"/>
      <c r="AH272" s="1196"/>
      <c r="AI272" s="1196"/>
      <c r="AJ272" s="1196"/>
      <c r="AK272" s="1196"/>
      <c r="AL272" s="1196"/>
      <c r="AM272" s="1196"/>
      <c r="AN272" s="1196"/>
      <c r="AO272" s="1196"/>
      <c r="AP272" s="1196"/>
      <c r="AQ272" s="1196"/>
      <c r="AR272" s="1196"/>
      <c r="AS272" s="1196"/>
      <c r="AT272" s="1196"/>
      <c r="AU272" s="1196"/>
      <c r="AV272" s="1196"/>
      <c r="AW272" s="1196"/>
      <c r="AX272" s="1196">
        <v>18</v>
      </c>
      <c r="AY272" s="1196">
        <v>18</v>
      </c>
      <c r="AZ272" s="1196"/>
      <c r="BA272" s="1196"/>
      <c r="BB272" s="1196"/>
      <c r="BC272" s="1196"/>
      <c r="BD272" s="1196"/>
      <c r="BE272" s="1194"/>
      <c r="BF272" s="1194"/>
      <c r="BG272" s="1194"/>
      <c r="BH272" s="1194"/>
      <c r="BI272" s="39"/>
      <c r="BJ272" s="151"/>
      <c r="BK272" s="151"/>
      <c r="BL272" s="151"/>
      <c r="BM272" s="151"/>
      <c r="BN272" s="151"/>
      <c r="BO272" s="151"/>
      <c r="BP272" s="151"/>
      <c r="BQ272" s="151"/>
      <c r="BR272" s="151"/>
      <c r="BS272" s="151"/>
      <c r="BT272" s="151"/>
      <c r="BU272" s="151"/>
      <c r="BV272" s="151"/>
      <c r="BW272" s="151"/>
      <c r="BX272" s="151"/>
      <c r="BY272" s="151"/>
      <c r="BZ272" s="151"/>
      <c r="CA272" s="151"/>
      <c r="CB272" s="151"/>
      <c r="CC272" s="151"/>
      <c r="CD272" s="151"/>
      <c r="CE272" s="151"/>
      <c r="CF272" s="151"/>
      <c r="CG272" s="151"/>
      <c r="CH272" s="151"/>
      <c r="CI272" s="1102"/>
      <c r="CJ272" s="1102"/>
      <c r="CK272" s="1102"/>
      <c r="CL272" s="1102"/>
      <c r="CM272" s="1102"/>
      <c r="CN272" s="1102"/>
      <c r="CO272" s="1102">
        <v>3</v>
      </c>
      <c r="CP272" s="1102">
        <v>3</v>
      </c>
      <c r="CQ272" s="1102">
        <v>3</v>
      </c>
      <c r="CR272" s="1102">
        <v>3</v>
      </c>
      <c r="CS272" s="1102">
        <v>3</v>
      </c>
      <c r="CT272" s="1102">
        <v>3</v>
      </c>
      <c r="CU272" s="1170"/>
      <c r="CV272" s="1170"/>
      <c r="CW272" s="1175"/>
      <c r="CX272" s="57"/>
      <c r="CY272" s="57"/>
      <c r="CZ272" s="57"/>
      <c r="DA272" s="57"/>
      <c r="DB272" s="57"/>
      <c r="DC272" s="57"/>
      <c r="DD272" s="57"/>
      <c r="DE272" s="1084"/>
      <c r="DF272" s="1084"/>
      <c r="DG272" s="1084"/>
      <c r="DH272" s="1084"/>
      <c r="DI272" s="1084"/>
      <c r="DJ272" s="1084"/>
      <c r="DK272" s="1111"/>
      <c r="DL272" s="1111"/>
      <c r="DM272" s="1111"/>
      <c r="DN272" s="57"/>
      <c r="DO272" s="57"/>
    </row>
    <row r="273" ht="26.25" customHeight="1" spans="1:119">
      <c r="A273" s="1112">
        <v>44023</v>
      </c>
      <c r="B273" s="135" t="s">
        <v>352</v>
      </c>
      <c r="C273" s="1113" t="s">
        <v>454</v>
      </c>
      <c r="D273" s="1184" t="s">
        <v>223</v>
      </c>
      <c r="E273" s="136" t="s">
        <v>280</v>
      </c>
      <c r="F273" s="1115">
        <v>9214</v>
      </c>
      <c r="G273" s="109" t="s">
        <v>232</v>
      </c>
      <c r="H273" s="57">
        <v>12</v>
      </c>
      <c r="I273" s="57"/>
      <c r="J273" s="57"/>
      <c r="K273" s="57"/>
      <c r="L273" s="146"/>
      <c r="M273" s="1116"/>
      <c r="N273" s="1117"/>
      <c r="O273" s="1117"/>
      <c r="P273" s="1118"/>
      <c r="Q273" s="1117"/>
      <c r="R273" s="1117"/>
      <c r="S273" s="1117"/>
      <c r="T273" s="1117"/>
      <c r="U273" s="1118"/>
      <c r="V273" s="1194"/>
      <c r="W273" s="1202"/>
      <c r="X273" s="1202"/>
      <c r="Y273" s="1202"/>
      <c r="Z273" s="1202"/>
      <c r="AA273" s="1202"/>
      <c r="AB273" s="1202"/>
      <c r="AC273" s="1202"/>
      <c r="AD273" s="1202"/>
      <c r="AE273" s="1202"/>
      <c r="AF273" s="1202"/>
      <c r="AG273" s="1204"/>
      <c r="AH273" s="1196"/>
      <c r="AI273" s="1196"/>
      <c r="AJ273" s="1196"/>
      <c r="AK273" s="1196"/>
      <c r="AL273" s="1196"/>
      <c r="AM273" s="1196"/>
      <c r="AN273" s="1196"/>
      <c r="AO273" s="1196"/>
      <c r="AP273" s="1196"/>
      <c r="AQ273" s="1196"/>
      <c r="AR273" s="1196"/>
      <c r="AS273" s="1196"/>
      <c r="AT273" s="1196"/>
      <c r="AU273" s="1196"/>
      <c r="AV273" s="1196"/>
      <c r="AW273" s="1196"/>
      <c r="AX273" s="1196">
        <v>12</v>
      </c>
      <c r="AY273" s="1196">
        <v>12</v>
      </c>
      <c r="AZ273" s="1196"/>
      <c r="BA273" s="1196"/>
      <c r="BB273" s="1196"/>
      <c r="BC273" s="1196"/>
      <c r="BD273" s="1196"/>
      <c r="BE273" s="1194"/>
      <c r="BF273" s="1194"/>
      <c r="BG273" s="1194"/>
      <c r="BH273" s="1194"/>
      <c r="BI273" s="39"/>
      <c r="BJ273" s="151"/>
      <c r="BK273" s="151"/>
      <c r="BL273" s="151"/>
      <c r="BM273" s="151"/>
      <c r="BN273" s="151"/>
      <c r="BO273" s="151"/>
      <c r="BP273" s="151"/>
      <c r="BQ273" s="151"/>
      <c r="BR273" s="151"/>
      <c r="BS273" s="151"/>
      <c r="BT273" s="151"/>
      <c r="BU273" s="151"/>
      <c r="BV273" s="151"/>
      <c r="BW273" s="151"/>
      <c r="BX273" s="151"/>
      <c r="BY273" s="151"/>
      <c r="BZ273" s="151"/>
      <c r="CA273" s="151"/>
      <c r="CB273" s="151"/>
      <c r="CC273" s="151"/>
      <c r="CD273" s="151"/>
      <c r="CE273" s="151"/>
      <c r="CF273" s="151"/>
      <c r="CG273" s="151"/>
      <c r="CH273" s="151"/>
      <c r="CI273" s="1102"/>
      <c r="CJ273" s="1102"/>
      <c r="CK273" s="1102"/>
      <c r="CL273" s="1102"/>
      <c r="CM273" s="1102"/>
      <c r="CN273" s="1102"/>
      <c r="CO273" s="1102">
        <v>2</v>
      </c>
      <c r="CP273" s="1102">
        <v>2</v>
      </c>
      <c r="CQ273" s="1102">
        <v>2</v>
      </c>
      <c r="CR273" s="1102">
        <v>2</v>
      </c>
      <c r="CS273" s="1102">
        <v>2</v>
      </c>
      <c r="CT273" s="1102">
        <v>2</v>
      </c>
      <c r="CU273" s="1170"/>
      <c r="CV273" s="1170"/>
      <c r="CW273" s="1175"/>
      <c r="CX273" s="57"/>
      <c r="CY273" s="57"/>
      <c r="CZ273" s="57"/>
      <c r="DA273" s="57"/>
      <c r="DB273" s="57"/>
      <c r="DC273" s="57"/>
      <c r="DD273" s="57"/>
      <c r="DE273" s="1084"/>
      <c r="DF273" s="1084"/>
      <c r="DG273" s="1084"/>
      <c r="DH273" s="1084"/>
      <c r="DI273" s="1084"/>
      <c r="DJ273" s="1084"/>
      <c r="DK273" s="1111"/>
      <c r="DL273" s="1111"/>
      <c r="DM273" s="1111"/>
      <c r="DN273" s="57"/>
      <c r="DO273" s="57"/>
    </row>
    <row r="274" ht="26.25" customHeight="1" spans="1:119">
      <c r="A274" s="1112">
        <v>44026</v>
      </c>
      <c r="B274" s="135" t="s">
        <v>303</v>
      </c>
      <c r="C274" s="1113" t="s">
        <v>455</v>
      </c>
      <c r="D274" s="1184" t="s">
        <v>445</v>
      </c>
      <c r="E274" s="136" t="s">
        <v>283</v>
      </c>
      <c r="F274" s="1115">
        <v>9215</v>
      </c>
      <c r="G274" s="109" t="s">
        <v>376</v>
      </c>
      <c r="H274" s="57">
        <v>3</v>
      </c>
      <c r="I274" s="57"/>
      <c r="J274" s="57"/>
      <c r="K274" s="57"/>
      <c r="L274" s="146"/>
      <c r="M274" s="1116"/>
      <c r="N274" s="1117"/>
      <c r="O274" s="1117"/>
      <c r="P274" s="1118"/>
      <c r="Q274" s="1117"/>
      <c r="R274" s="1117"/>
      <c r="S274" s="1117"/>
      <c r="T274" s="1117"/>
      <c r="U274" s="1118"/>
      <c r="V274" s="1194"/>
      <c r="W274" s="1202"/>
      <c r="X274" s="1202"/>
      <c r="Y274" s="1202"/>
      <c r="Z274" s="1202"/>
      <c r="AA274" s="1202"/>
      <c r="AB274" s="1202"/>
      <c r="AC274" s="1202"/>
      <c r="AD274" s="1202"/>
      <c r="AE274" s="1202"/>
      <c r="AF274" s="1202"/>
      <c r="AG274" s="1204"/>
      <c r="AH274" s="1196"/>
      <c r="AI274" s="1196"/>
      <c r="AJ274" s="1196"/>
      <c r="AK274" s="1196"/>
      <c r="AL274" s="1196"/>
      <c r="AM274" s="1196"/>
      <c r="AN274" s="1196"/>
      <c r="AO274" s="1196"/>
      <c r="AP274" s="1196"/>
      <c r="AQ274" s="1196"/>
      <c r="AR274" s="1196"/>
      <c r="AS274" s="1196"/>
      <c r="AT274" s="1196"/>
      <c r="AU274" s="1196"/>
      <c r="AV274" s="1196"/>
      <c r="AW274" s="1196"/>
      <c r="AX274" s="1196"/>
      <c r="AY274" s="1196"/>
      <c r="AZ274" s="1196"/>
      <c r="BA274" s="1196"/>
      <c r="BB274" s="1196"/>
      <c r="BC274" s="1196"/>
      <c r="BD274" s="1196"/>
      <c r="BE274" s="1194"/>
      <c r="BF274" s="1194"/>
      <c r="BG274" s="1194"/>
      <c r="BH274" s="1194"/>
      <c r="BI274" s="39"/>
      <c r="BJ274" s="151"/>
      <c r="BK274" s="151"/>
      <c r="BL274" s="151"/>
      <c r="BM274" s="151"/>
      <c r="BN274" s="151"/>
      <c r="BO274" s="151"/>
      <c r="BP274" s="151"/>
      <c r="BQ274" s="151"/>
      <c r="BR274" s="151"/>
      <c r="BS274" s="151"/>
      <c r="BT274" s="151"/>
      <c r="BU274" s="151"/>
      <c r="BV274" s="151"/>
      <c r="BW274" s="151"/>
      <c r="BX274" s="151"/>
      <c r="BY274" s="151"/>
      <c r="BZ274" s="151"/>
      <c r="CA274" s="151"/>
      <c r="CB274" s="151"/>
      <c r="CC274" s="151"/>
      <c r="CD274" s="151"/>
      <c r="CE274" s="151"/>
      <c r="CF274" s="151"/>
      <c r="CG274" s="151"/>
      <c r="CH274" s="151"/>
      <c r="CI274" s="1102"/>
      <c r="CJ274" s="1102"/>
      <c r="CK274" s="1102"/>
      <c r="CL274" s="1102"/>
      <c r="CM274" s="1102"/>
      <c r="CN274" s="1102"/>
      <c r="CO274" s="1102"/>
      <c r="CP274" s="1102"/>
      <c r="CQ274" s="1102"/>
      <c r="CR274" s="1102"/>
      <c r="CS274" s="1102"/>
      <c r="CT274" s="1102"/>
      <c r="CU274" s="1170"/>
      <c r="CV274" s="1170"/>
      <c r="CW274" s="1175"/>
      <c r="CX274" s="57"/>
      <c r="CY274" s="57">
        <v>1</v>
      </c>
      <c r="CZ274" s="57">
        <v>1</v>
      </c>
      <c r="DA274" s="57"/>
      <c r="DB274" s="57">
        <v>1</v>
      </c>
      <c r="DC274" s="57"/>
      <c r="DD274" s="57"/>
      <c r="DE274" s="1084"/>
      <c r="DF274" s="1084"/>
      <c r="DG274" s="1084"/>
      <c r="DH274" s="1084"/>
      <c r="DI274" s="1084"/>
      <c r="DJ274" s="1084"/>
      <c r="DK274" s="1111"/>
      <c r="DL274" s="1111"/>
      <c r="DM274" s="1111"/>
      <c r="DN274" s="57"/>
      <c r="DO274" s="57"/>
    </row>
    <row r="275" ht="26.25" customHeight="1" spans="1:119">
      <c r="A275" s="1112">
        <v>44026</v>
      </c>
      <c r="B275" s="135" t="s">
        <v>333</v>
      </c>
      <c r="C275" s="1113" t="s">
        <v>456</v>
      </c>
      <c r="D275" s="1184" t="s">
        <v>457</v>
      </c>
      <c r="E275" s="136" t="s">
        <v>322</v>
      </c>
      <c r="F275" s="1115" t="s">
        <v>458</v>
      </c>
      <c r="G275" s="109" t="s">
        <v>376</v>
      </c>
      <c r="H275" s="57">
        <v>2</v>
      </c>
      <c r="I275" s="57"/>
      <c r="J275" s="57"/>
      <c r="K275" s="57"/>
      <c r="L275" s="146"/>
      <c r="M275" s="1116"/>
      <c r="N275" s="1117"/>
      <c r="O275" s="1117"/>
      <c r="P275" s="1118"/>
      <c r="Q275" s="1117"/>
      <c r="R275" s="1117"/>
      <c r="S275" s="1117"/>
      <c r="T275" s="1117"/>
      <c r="U275" s="1118"/>
      <c r="V275" s="1194"/>
      <c r="W275" s="1202"/>
      <c r="X275" s="1202"/>
      <c r="Y275" s="1202"/>
      <c r="Z275" s="1202"/>
      <c r="AA275" s="1202"/>
      <c r="AB275" s="1202"/>
      <c r="AC275" s="1202"/>
      <c r="AD275" s="1202"/>
      <c r="AE275" s="1202"/>
      <c r="AF275" s="1202"/>
      <c r="AG275" s="1204"/>
      <c r="AH275" s="1196"/>
      <c r="AI275" s="1196"/>
      <c r="AJ275" s="1196"/>
      <c r="AK275" s="1196"/>
      <c r="AL275" s="1196"/>
      <c r="AM275" s="1196"/>
      <c r="AN275" s="1196"/>
      <c r="AO275" s="1196"/>
      <c r="AP275" s="1196"/>
      <c r="AQ275" s="1196"/>
      <c r="AR275" s="1196"/>
      <c r="AS275" s="1196"/>
      <c r="AT275" s="1196"/>
      <c r="AU275" s="1196"/>
      <c r="AV275" s="1196"/>
      <c r="AW275" s="1196"/>
      <c r="AX275" s="1196"/>
      <c r="AY275" s="1196"/>
      <c r="AZ275" s="1196"/>
      <c r="BA275" s="1196"/>
      <c r="BB275" s="1196"/>
      <c r="BC275" s="1196"/>
      <c r="BD275" s="1196"/>
      <c r="BE275" s="1194"/>
      <c r="BF275" s="1194"/>
      <c r="BG275" s="1194"/>
      <c r="BH275" s="1194"/>
      <c r="BI275" s="39"/>
      <c r="BJ275" s="151"/>
      <c r="BK275" s="151"/>
      <c r="BL275" s="151"/>
      <c r="BM275" s="151"/>
      <c r="BN275" s="151"/>
      <c r="BO275" s="151"/>
      <c r="BP275" s="151"/>
      <c r="BQ275" s="151"/>
      <c r="BR275" s="151"/>
      <c r="BS275" s="151"/>
      <c r="BT275" s="151"/>
      <c r="BU275" s="151"/>
      <c r="BV275" s="151"/>
      <c r="BW275" s="151"/>
      <c r="BX275" s="151"/>
      <c r="BY275" s="151"/>
      <c r="BZ275" s="151"/>
      <c r="CA275" s="151"/>
      <c r="CB275" s="151"/>
      <c r="CC275" s="151"/>
      <c r="CD275" s="151"/>
      <c r="CE275" s="151"/>
      <c r="CF275" s="151"/>
      <c r="CG275" s="151"/>
      <c r="CH275" s="151"/>
      <c r="CI275" s="1102"/>
      <c r="CJ275" s="1102"/>
      <c r="CK275" s="1102"/>
      <c r="CL275" s="1102"/>
      <c r="CM275" s="1102"/>
      <c r="CN275" s="1102"/>
      <c r="CO275" s="1102"/>
      <c r="CP275" s="1102"/>
      <c r="CQ275" s="1102"/>
      <c r="CR275" s="1102"/>
      <c r="CS275" s="1102"/>
      <c r="CT275" s="1102"/>
      <c r="CU275" s="1170"/>
      <c r="CV275" s="1170"/>
      <c r="CW275" s="1175"/>
      <c r="CX275" s="57"/>
      <c r="CY275" s="57"/>
      <c r="CZ275" s="57"/>
      <c r="DA275" s="57"/>
      <c r="DB275" s="57"/>
      <c r="DC275" s="57"/>
      <c r="DD275" s="57">
        <v>2</v>
      </c>
      <c r="DE275" s="1084"/>
      <c r="DF275" s="1084"/>
      <c r="DG275" s="1084"/>
      <c r="DH275" s="1084"/>
      <c r="DI275" s="1084"/>
      <c r="DJ275" s="1084"/>
      <c r="DK275" s="1111"/>
      <c r="DL275" s="1111"/>
      <c r="DM275" s="1111"/>
      <c r="DN275" s="57"/>
      <c r="DO275" s="57"/>
    </row>
    <row r="276" ht="26.25" customHeight="1" spans="1:119">
      <c r="A276" s="1112">
        <v>44029</v>
      </c>
      <c r="B276" s="135" t="s">
        <v>281</v>
      </c>
      <c r="C276" s="1113" t="s">
        <v>459</v>
      </c>
      <c r="D276" s="1184" t="s">
        <v>460</v>
      </c>
      <c r="E276" s="136" t="s">
        <v>283</v>
      </c>
      <c r="F276" s="1115">
        <v>9215</v>
      </c>
      <c r="G276" s="109" t="s">
        <v>376</v>
      </c>
      <c r="H276" s="57">
        <v>2</v>
      </c>
      <c r="I276" s="57"/>
      <c r="J276" s="57"/>
      <c r="K276" s="57"/>
      <c r="L276" s="146"/>
      <c r="M276" s="1116"/>
      <c r="N276" s="1117"/>
      <c r="O276" s="1117"/>
      <c r="P276" s="1118"/>
      <c r="Q276" s="1117"/>
      <c r="R276" s="1117"/>
      <c r="S276" s="1117"/>
      <c r="T276" s="1117"/>
      <c r="U276" s="1118"/>
      <c r="V276" s="1194"/>
      <c r="W276" s="1202"/>
      <c r="X276" s="1202"/>
      <c r="Y276" s="1202"/>
      <c r="Z276" s="1202"/>
      <c r="AA276" s="1202"/>
      <c r="AB276" s="1202"/>
      <c r="AC276" s="1202"/>
      <c r="AD276" s="1202"/>
      <c r="AE276" s="1202"/>
      <c r="AF276" s="1202"/>
      <c r="AG276" s="1204"/>
      <c r="AH276" s="1196"/>
      <c r="AI276" s="1196"/>
      <c r="AJ276" s="1196"/>
      <c r="AK276" s="1196"/>
      <c r="AL276" s="1196"/>
      <c r="AM276" s="1196"/>
      <c r="AN276" s="1196"/>
      <c r="AO276" s="1196"/>
      <c r="AP276" s="1196"/>
      <c r="AQ276" s="1196"/>
      <c r="AR276" s="1196"/>
      <c r="AS276" s="1196"/>
      <c r="AT276" s="1196"/>
      <c r="AU276" s="1196"/>
      <c r="AV276" s="1196"/>
      <c r="AW276" s="1196"/>
      <c r="AX276" s="1196"/>
      <c r="AY276" s="1196"/>
      <c r="AZ276" s="1196"/>
      <c r="BA276" s="1196"/>
      <c r="BB276" s="1196"/>
      <c r="BC276" s="1196"/>
      <c r="BD276" s="1196"/>
      <c r="BE276" s="1194"/>
      <c r="BF276" s="1194"/>
      <c r="BG276" s="1194"/>
      <c r="BH276" s="1194"/>
      <c r="BI276" s="39"/>
      <c r="BJ276" s="151"/>
      <c r="BK276" s="151"/>
      <c r="BL276" s="151"/>
      <c r="BM276" s="151"/>
      <c r="BN276" s="151"/>
      <c r="BO276" s="151"/>
      <c r="BP276" s="151"/>
      <c r="BQ276" s="151"/>
      <c r="BR276" s="151"/>
      <c r="BS276" s="151"/>
      <c r="BT276" s="151"/>
      <c r="BU276" s="151"/>
      <c r="BV276" s="151"/>
      <c r="BW276" s="151"/>
      <c r="BX276" s="151"/>
      <c r="BY276" s="151"/>
      <c r="BZ276" s="151"/>
      <c r="CA276" s="151"/>
      <c r="CB276" s="151"/>
      <c r="CC276" s="151"/>
      <c r="CD276" s="151"/>
      <c r="CE276" s="151"/>
      <c r="CF276" s="151"/>
      <c r="CG276" s="151"/>
      <c r="CH276" s="151"/>
      <c r="CI276" s="1102"/>
      <c r="CJ276" s="1102"/>
      <c r="CK276" s="1102"/>
      <c r="CL276" s="1102"/>
      <c r="CM276" s="1102"/>
      <c r="CN276" s="1102"/>
      <c r="CO276" s="1102"/>
      <c r="CP276" s="1102"/>
      <c r="CQ276" s="1102"/>
      <c r="CR276" s="1102"/>
      <c r="CS276" s="1102"/>
      <c r="CT276" s="1102"/>
      <c r="CU276" s="1170"/>
      <c r="CV276" s="1170"/>
      <c r="CW276" s="1175"/>
      <c r="CX276" s="57"/>
      <c r="CY276" s="57"/>
      <c r="CZ276" s="57"/>
      <c r="DA276" s="57"/>
      <c r="DB276" s="57"/>
      <c r="DC276" s="57">
        <v>1</v>
      </c>
      <c r="DD276" s="57">
        <v>1</v>
      </c>
      <c r="DE276" s="1084"/>
      <c r="DF276" s="1084"/>
      <c r="DG276" s="1084"/>
      <c r="DH276" s="1084"/>
      <c r="DI276" s="1084"/>
      <c r="DJ276" s="1084"/>
      <c r="DK276" s="1111"/>
      <c r="DL276" s="1111"/>
      <c r="DM276" s="1111"/>
      <c r="DN276" s="57"/>
      <c r="DO276" s="57"/>
    </row>
    <row r="277" ht="26.25" customHeight="1" spans="1:119">
      <c r="A277" s="1112">
        <v>44033</v>
      </c>
      <c r="B277" s="135" t="s">
        <v>281</v>
      </c>
      <c r="C277" s="1113" t="s">
        <v>461</v>
      </c>
      <c r="D277" s="1184" t="s">
        <v>451</v>
      </c>
      <c r="E277" s="136" t="s">
        <v>283</v>
      </c>
      <c r="F277" s="1115">
        <v>9214</v>
      </c>
      <c r="G277" s="109" t="s">
        <v>232</v>
      </c>
      <c r="H277" s="57">
        <v>7</v>
      </c>
      <c r="I277" s="57"/>
      <c r="J277" s="57"/>
      <c r="K277" s="57"/>
      <c r="L277" s="146"/>
      <c r="M277" s="1116"/>
      <c r="N277" s="1117"/>
      <c r="O277" s="1117"/>
      <c r="P277" s="1118"/>
      <c r="Q277" s="1117"/>
      <c r="R277" s="1117"/>
      <c r="S277" s="1117"/>
      <c r="T277" s="1117"/>
      <c r="U277" s="1118"/>
      <c r="V277" s="1194"/>
      <c r="W277" s="1202"/>
      <c r="X277" s="1202"/>
      <c r="Y277" s="1202"/>
      <c r="Z277" s="1202"/>
      <c r="AA277" s="1202"/>
      <c r="AB277" s="1202"/>
      <c r="AC277" s="1202"/>
      <c r="AD277" s="1202"/>
      <c r="AE277" s="1202"/>
      <c r="AF277" s="1202"/>
      <c r="AG277" s="1204"/>
      <c r="AH277" s="1196"/>
      <c r="AI277" s="1196"/>
      <c r="AJ277" s="1196"/>
      <c r="AK277" s="1196"/>
      <c r="AL277" s="1196"/>
      <c r="AM277" s="1196"/>
      <c r="AN277" s="1196"/>
      <c r="AO277" s="1196"/>
      <c r="AP277" s="1196"/>
      <c r="AQ277" s="1196"/>
      <c r="AR277" s="1196"/>
      <c r="AS277" s="1196"/>
      <c r="AT277" s="1196"/>
      <c r="AU277" s="1196"/>
      <c r="AV277" s="1196"/>
      <c r="AW277" s="1196"/>
      <c r="AX277" s="1196"/>
      <c r="AY277" s="1196"/>
      <c r="AZ277" s="1196"/>
      <c r="BA277" s="1196"/>
      <c r="BB277" s="1196"/>
      <c r="BC277" s="1196"/>
      <c r="BD277" s="1196"/>
      <c r="BE277" s="1194"/>
      <c r="BF277" s="1194"/>
      <c r="BG277" s="1194"/>
      <c r="BH277" s="1194"/>
      <c r="BI277" s="39"/>
      <c r="BJ277" s="151"/>
      <c r="BK277" s="151"/>
      <c r="BL277" s="151"/>
      <c r="BM277" s="151"/>
      <c r="BN277" s="151"/>
      <c r="BO277" s="151"/>
      <c r="BP277" s="151"/>
      <c r="BQ277" s="151"/>
      <c r="BR277" s="151"/>
      <c r="BS277" s="151"/>
      <c r="BT277" s="151"/>
      <c r="BU277" s="151"/>
      <c r="BV277" s="151"/>
      <c r="BW277" s="151"/>
      <c r="BX277" s="151"/>
      <c r="BY277" s="151"/>
      <c r="BZ277" s="151"/>
      <c r="CA277" s="151"/>
      <c r="CB277" s="151"/>
      <c r="CC277" s="151"/>
      <c r="CD277" s="151"/>
      <c r="CE277" s="151"/>
      <c r="CF277" s="151"/>
      <c r="CG277" s="151"/>
      <c r="CH277" s="151"/>
      <c r="CI277" s="1102"/>
      <c r="CJ277" s="1102"/>
      <c r="CK277" s="1102"/>
      <c r="CL277" s="1102"/>
      <c r="CM277" s="1102"/>
      <c r="CN277" s="1102"/>
      <c r="CO277" s="1102">
        <v>1</v>
      </c>
      <c r="CP277" s="1102">
        <v>1</v>
      </c>
      <c r="CQ277" s="1102">
        <v>1</v>
      </c>
      <c r="CR277" s="1102">
        <v>1</v>
      </c>
      <c r="CS277" s="1102">
        <v>1</v>
      </c>
      <c r="CT277" s="1102">
        <v>1</v>
      </c>
      <c r="CU277" s="1170"/>
      <c r="CV277" s="1170"/>
      <c r="CW277" s="1175"/>
      <c r="CX277" s="57"/>
      <c r="CY277" s="57"/>
      <c r="CZ277" s="57"/>
      <c r="DA277" s="57"/>
      <c r="DB277" s="57"/>
      <c r="DC277" s="57"/>
      <c r="DD277" s="57"/>
      <c r="DE277" s="1084"/>
      <c r="DF277" s="1084"/>
      <c r="DG277" s="1084"/>
      <c r="DH277" s="1084"/>
      <c r="DI277" s="1084"/>
      <c r="DJ277" s="1084"/>
      <c r="DK277" s="1111"/>
      <c r="DL277" s="1111"/>
      <c r="DM277" s="1111"/>
      <c r="DN277" s="57"/>
      <c r="DO277" s="57"/>
    </row>
    <row r="278" ht="26.25" customHeight="1" spans="1:119">
      <c r="A278" s="1112">
        <v>44033</v>
      </c>
      <c r="B278" s="135" t="s">
        <v>281</v>
      </c>
      <c r="C278" s="1113" t="s">
        <v>461</v>
      </c>
      <c r="D278" s="1184" t="s">
        <v>451</v>
      </c>
      <c r="E278" s="136" t="s">
        <v>283</v>
      </c>
      <c r="F278" s="1115">
        <v>9215</v>
      </c>
      <c r="G278" s="109" t="s">
        <v>376</v>
      </c>
      <c r="H278" s="57">
        <v>8</v>
      </c>
      <c r="I278" s="57"/>
      <c r="J278" s="57"/>
      <c r="K278" s="57"/>
      <c r="L278" s="146"/>
      <c r="M278" s="1116"/>
      <c r="N278" s="1117"/>
      <c r="O278" s="1117"/>
      <c r="P278" s="1118"/>
      <c r="Q278" s="1117"/>
      <c r="R278" s="1117"/>
      <c r="S278" s="1117"/>
      <c r="T278" s="1117"/>
      <c r="U278" s="1118"/>
      <c r="V278" s="1194"/>
      <c r="W278" s="1202"/>
      <c r="X278" s="1202"/>
      <c r="Y278" s="1202"/>
      <c r="Z278" s="1202"/>
      <c r="AA278" s="1202"/>
      <c r="AB278" s="1202"/>
      <c r="AC278" s="1202"/>
      <c r="AD278" s="1202"/>
      <c r="AE278" s="1202"/>
      <c r="AF278" s="1202"/>
      <c r="AG278" s="1204"/>
      <c r="AH278" s="1196"/>
      <c r="AI278" s="1196"/>
      <c r="AJ278" s="1196"/>
      <c r="AK278" s="1196"/>
      <c r="AL278" s="1196"/>
      <c r="AM278" s="1196"/>
      <c r="AN278" s="1196"/>
      <c r="AO278" s="1196"/>
      <c r="AP278" s="1196"/>
      <c r="AQ278" s="1196"/>
      <c r="AR278" s="1196"/>
      <c r="AS278" s="1196"/>
      <c r="AT278" s="1196"/>
      <c r="AU278" s="1196"/>
      <c r="AV278" s="1196"/>
      <c r="AW278" s="1196"/>
      <c r="AX278" s="1196"/>
      <c r="AY278" s="1196"/>
      <c r="AZ278" s="1196"/>
      <c r="BA278" s="1196"/>
      <c r="BB278" s="1196"/>
      <c r="BC278" s="1196"/>
      <c r="BD278" s="1196"/>
      <c r="BE278" s="1194"/>
      <c r="BF278" s="1194"/>
      <c r="BG278" s="1194"/>
      <c r="BH278" s="1194"/>
      <c r="BI278" s="39"/>
      <c r="BJ278" s="151"/>
      <c r="BK278" s="151"/>
      <c r="BL278" s="151"/>
      <c r="BM278" s="151"/>
      <c r="BN278" s="151"/>
      <c r="BO278" s="151"/>
      <c r="BP278" s="151"/>
      <c r="BQ278" s="151"/>
      <c r="BR278" s="151"/>
      <c r="BS278" s="151"/>
      <c r="BT278" s="151"/>
      <c r="BU278" s="151"/>
      <c r="BV278" s="151"/>
      <c r="BW278" s="151"/>
      <c r="BX278" s="151"/>
      <c r="BY278" s="151"/>
      <c r="BZ278" s="151"/>
      <c r="CA278" s="151"/>
      <c r="CB278" s="151"/>
      <c r="CC278" s="151"/>
      <c r="CD278" s="151"/>
      <c r="CE278" s="151"/>
      <c r="CF278" s="151"/>
      <c r="CG278" s="151"/>
      <c r="CH278" s="151"/>
      <c r="CI278" s="1102"/>
      <c r="CJ278" s="1102"/>
      <c r="CK278" s="1102"/>
      <c r="CL278" s="1102"/>
      <c r="CM278" s="1102"/>
      <c r="CN278" s="1102"/>
      <c r="CO278" s="1102"/>
      <c r="CP278" s="1102"/>
      <c r="CQ278" s="1102"/>
      <c r="CR278" s="1102"/>
      <c r="CS278" s="1102"/>
      <c r="CT278" s="1102"/>
      <c r="CU278" s="1170"/>
      <c r="CV278" s="1170"/>
      <c r="CW278" s="1175"/>
      <c r="CX278" s="57">
        <v>1</v>
      </c>
      <c r="CY278" s="57">
        <v>1</v>
      </c>
      <c r="CZ278" s="57">
        <v>1</v>
      </c>
      <c r="DA278" s="57">
        <v>1</v>
      </c>
      <c r="DB278" s="57">
        <v>1</v>
      </c>
      <c r="DC278" s="57">
        <v>1</v>
      </c>
      <c r="DD278" s="57">
        <v>1</v>
      </c>
      <c r="DE278" s="1084"/>
      <c r="DF278" s="1084"/>
      <c r="DG278" s="1084"/>
      <c r="DH278" s="1084"/>
      <c r="DI278" s="1084"/>
      <c r="DJ278" s="1084"/>
      <c r="DK278" s="1111"/>
      <c r="DL278" s="1111"/>
      <c r="DM278" s="1111"/>
      <c r="DN278" s="57"/>
      <c r="DO278" s="57"/>
    </row>
    <row r="279" ht="26.25" customHeight="1" spans="1:119">
      <c r="A279" s="1112">
        <v>44033</v>
      </c>
      <c r="B279" s="135" t="s">
        <v>433</v>
      </c>
      <c r="C279" s="1113" t="s">
        <v>462</v>
      </c>
      <c r="D279" s="1184" t="s">
        <v>463</v>
      </c>
      <c r="E279" s="136" t="s">
        <v>283</v>
      </c>
      <c r="F279" s="1115">
        <v>9215</v>
      </c>
      <c r="G279" s="109" t="s">
        <v>376</v>
      </c>
      <c r="H279" s="57">
        <v>7</v>
      </c>
      <c r="I279" s="57"/>
      <c r="J279" s="57"/>
      <c r="K279" s="57"/>
      <c r="L279" s="146"/>
      <c r="M279" s="1116"/>
      <c r="N279" s="1117"/>
      <c r="O279" s="1117"/>
      <c r="P279" s="1118"/>
      <c r="Q279" s="1117"/>
      <c r="R279" s="1117"/>
      <c r="S279" s="1117"/>
      <c r="T279" s="1117"/>
      <c r="U279" s="1118"/>
      <c r="V279" s="1194"/>
      <c r="W279" s="1202"/>
      <c r="X279" s="1202"/>
      <c r="Y279" s="1202"/>
      <c r="Z279" s="1202"/>
      <c r="AA279" s="1202"/>
      <c r="AB279" s="1202"/>
      <c r="AC279" s="1202"/>
      <c r="AD279" s="1202"/>
      <c r="AE279" s="1202"/>
      <c r="AF279" s="1202"/>
      <c r="AG279" s="1204"/>
      <c r="AH279" s="1196"/>
      <c r="AI279" s="1196"/>
      <c r="AJ279" s="1196"/>
      <c r="AK279" s="1196"/>
      <c r="AL279" s="1196"/>
      <c r="AM279" s="1196"/>
      <c r="AN279" s="1196"/>
      <c r="AO279" s="1196"/>
      <c r="AP279" s="1196"/>
      <c r="AQ279" s="1196"/>
      <c r="AR279" s="1196"/>
      <c r="AS279" s="1196"/>
      <c r="AT279" s="1196"/>
      <c r="AU279" s="1196"/>
      <c r="AV279" s="1196"/>
      <c r="AW279" s="1196"/>
      <c r="AX279" s="1196"/>
      <c r="AY279" s="1196"/>
      <c r="AZ279" s="1196"/>
      <c r="BA279" s="1196"/>
      <c r="BB279" s="1196"/>
      <c r="BC279" s="1196"/>
      <c r="BD279" s="1196"/>
      <c r="BE279" s="1194"/>
      <c r="BF279" s="1194"/>
      <c r="BG279" s="1194"/>
      <c r="BH279" s="1194"/>
      <c r="BI279" s="39"/>
      <c r="BJ279" s="151"/>
      <c r="BK279" s="151"/>
      <c r="BL279" s="151"/>
      <c r="BM279" s="151"/>
      <c r="BN279" s="151"/>
      <c r="BO279" s="151"/>
      <c r="BP279" s="151"/>
      <c r="BQ279" s="151"/>
      <c r="BR279" s="151"/>
      <c r="BS279" s="151"/>
      <c r="BT279" s="151"/>
      <c r="BU279" s="151"/>
      <c r="BV279" s="151"/>
      <c r="BW279" s="151"/>
      <c r="BX279" s="151"/>
      <c r="BY279" s="151"/>
      <c r="BZ279" s="151"/>
      <c r="CA279" s="151"/>
      <c r="CB279" s="151"/>
      <c r="CC279" s="151"/>
      <c r="CD279" s="151"/>
      <c r="CE279" s="151"/>
      <c r="CF279" s="151"/>
      <c r="CG279" s="151"/>
      <c r="CH279" s="151"/>
      <c r="CI279" s="1102"/>
      <c r="CJ279" s="1102"/>
      <c r="CK279" s="1102"/>
      <c r="CL279" s="1102"/>
      <c r="CM279" s="1102"/>
      <c r="CN279" s="1102"/>
      <c r="CO279" s="1102"/>
      <c r="CP279" s="1102"/>
      <c r="CQ279" s="1102"/>
      <c r="CR279" s="1102"/>
      <c r="CS279" s="1102"/>
      <c r="CT279" s="1102"/>
      <c r="CU279" s="1170"/>
      <c r="CV279" s="1170"/>
      <c r="CW279" s="1175"/>
      <c r="CX279" s="57"/>
      <c r="CY279" s="57">
        <v>1</v>
      </c>
      <c r="CZ279" s="57">
        <v>1</v>
      </c>
      <c r="DA279" s="57">
        <v>1</v>
      </c>
      <c r="DB279" s="57">
        <v>1</v>
      </c>
      <c r="DC279" s="57">
        <v>1</v>
      </c>
      <c r="DD279" s="57">
        <v>1</v>
      </c>
      <c r="DE279" s="1084"/>
      <c r="DF279" s="1084"/>
      <c r="DG279" s="1084"/>
      <c r="DH279" s="1084"/>
      <c r="DI279" s="1084"/>
      <c r="DJ279" s="1084"/>
      <c r="DK279" s="1111"/>
      <c r="DL279" s="1111"/>
      <c r="DM279" s="1111"/>
      <c r="DN279" s="57"/>
      <c r="DO279" s="57"/>
    </row>
    <row r="280" ht="26.25" customHeight="1" spans="1:119">
      <c r="A280" s="1112">
        <v>44033</v>
      </c>
      <c r="B280" s="135" t="s">
        <v>138</v>
      </c>
      <c r="C280" s="1113"/>
      <c r="D280" s="1184" t="s">
        <v>234</v>
      </c>
      <c r="E280" s="136" t="s">
        <v>283</v>
      </c>
      <c r="F280" s="1115" t="s">
        <v>464</v>
      </c>
      <c r="G280" s="109" t="s">
        <v>376</v>
      </c>
      <c r="H280" s="57">
        <v>6</v>
      </c>
      <c r="I280" s="57"/>
      <c r="J280" s="57"/>
      <c r="K280" s="57"/>
      <c r="L280" s="146"/>
      <c r="M280" s="1116"/>
      <c r="N280" s="1117"/>
      <c r="O280" s="1117"/>
      <c r="P280" s="1118"/>
      <c r="Q280" s="1117"/>
      <c r="R280" s="1117"/>
      <c r="S280" s="1117"/>
      <c r="T280" s="1117"/>
      <c r="U280" s="1118"/>
      <c r="V280" s="1194"/>
      <c r="W280" s="1202"/>
      <c r="X280" s="1202"/>
      <c r="Y280" s="1202"/>
      <c r="Z280" s="1202"/>
      <c r="AA280" s="1202"/>
      <c r="AB280" s="1202"/>
      <c r="AC280" s="1202"/>
      <c r="AD280" s="1202"/>
      <c r="AE280" s="1202"/>
      <c r="AF280" s="1202"/>
      <c r="AG280" s="1204"/>
      <c r="AH280" s="1196"/>
      <c r="AI280" s="1196"/>
      <c r="AJ280" s="1196"/>
      <c r="AK280" s="1196"/>
      <c r="AL280" s="1196"/>
      <c r="AM280" s="1196"/>
      <c r="AN280" s="1196"/>
      <c r="AO280" s="1196"/>
      <c r="AP280" s="1196"/>
      <c r="AQ280" s="1196"/>
      <c r="AR280" s="1196"/>
      <c r="AS280" s="1196"/>
      <c r="AT280" s="1196"/>
      <c r="AU280" s="1196"/>
      <c r="AV280" s="1196"/>
      <c r="AW280" s="1196"/>
      <c r="AX280" s="1196"/>
      <c r="AY280" s="1196"/>
      <c r="AZ280" s="1196"/>
      <c r="BA280" s="1196"/>
      <c r="BB280" s="1196"/>
      <c r="BC280" s="1196"/>
      <c r="BD280" s="1196"/>
      <c r="BE280" s="1194"/>
      <c r="BF280" s="1194"/>
      <c r="BG280" s="1194"/>
      <c r="BH280" s="1194"/>
      <c r="BI280" s="39"/>
      <c r="BJ280" s="151"/>
      <c r="BK280" s="151"/>
      <c r="BL280" s="151"/>
      <c r="BM280" s="151"/>
      <c r="BN280" s="151"/>
      <c r="BO280" s="151"/>
      <c r="BP280" s="151"/>
      <c r="BQ280" s="151"/>
      <c r="BR280" s="151"/>
      <c r="BS280" s="151"/>
      <c r="BT280" s="151"/>
      <c r="BU280" s="151"/>
      <c r="BV280" s="151"/>
      <c r="BW280" s="151"/>
      <c r="BX280" s="151"/>
      <c r="BY280" s="151"/>
      <c r="BZ280" s="151"/>
      <c r="CA280" s="151"/>
      <c r="CB280" s="151"/>
      <c r="CC280" s="151"/>
      <c r="CD280" s="151"/>
      <c r="CE280" s="151"/>
      <c r="CF280" s="151"/>
      <c r="CG280" s="151"/>
      <c r="CH280" s="151"/>
      <c r="CI280" s="1102"/>
      <c r="CJ280" s="1102"/>
      <c r="CK280" s="1102"/>
      <c r="CL280" s="1102"/>
      <c r="CM280" s="1102"/>
      <c r="CN280" s="1102"/>
      <c r="CO280" s="1102"/>
      <c r="CP280" s="1102"/>
      <c r="CQ280" s="1102"/>
      <c r="CR280" s="1102"/>
      <c r="CS280" s="1102"/>
      <c r="CT280" s="1102"/>
      <c r="CU280" s="1170"/>
      <c r="CV280" s="1170"/>
      <c r="CW280" s="1175"/>
      <c r="CX280" s="57">
        <v>1</v>
      </c>
      <c r="CY280" s="57">
        <v>1</v>
      </c>
      <c r="CZ280" s="57">
        <v>1</v>
      </c>
      <c r="DA280" s="57">
        <v>1</v>
      </c>
      <c r="DB280" s="57">
        <v>1</v>
      </c>
      <c r="DC280" s="57"/>
      <c r="DD280" s="57">
        <v>1</v>
      </c>
      <c r="DE280" s="1084"/>
      <c r="DF280" s="1084"/>
      <c r="DG280" s="1084"/>
      <c r="DH280" s="1084"/>
      <c r="DI280" s="1084"/>
      <c r="DJ280" s="1084"/>
      <c r="DK280" s="1111"/>
      <c r="DL280" s="1111"/>
      <c r="DM280" s="1111"/>
      <c r="DN280" s="57"/>
      <c r="DO280" s="57"/>
    </row>
    <row r="281" ht="26.25" customHeight="1" spans="1:119">
      <c r="A281" s="1112">
        <v>44033</v>
      </c>
      <c r="B281" s="135" t="s">
        <v>138</v>
      </c>
      <c r="C281" s="1113"/>
      <c r="D281" s="1184" t="s">
        <v>234</v>
      </c>
      <c r="E281" s="136" t="s">
        <v>283</v>
      </c>
      <c r="F281" s="1115" t="s">
        <v>465</v>
      </c>
      <c r="G281" s="109" t="s">
        <v>416</v>
      </c>
      <c r="H281" s="57">
        <v>12</v>
      </c>
      <c r="I281" s="57"/>
      <c r="J281" s="57"/>
      <c r="K281" s="57"/>
      <c r="L281" s="146"/>
      <c r="M281" s="1116"/>
      <c r="N281" s="1117"/>
      <c r="O281" s="1117"/>
      <c r="P281" s="1118"/>
      <c r="Q281" s="1117"/>
      <c r="R281" s="1117"/>
      <c r="S281" s="1117"/>
      <c r="T281" s="1117"/>
      <c r="U281" s="1118"/>
      <c r="V281" s="1194"/>
      <c r="W281" s="1202"/>
      <c r="X281" s="1202"/>
      <c r="Y281" s="1202"/>
      <c r="Z281" s="1202"/>
      <c r="AA281" s="1202"/>
      <c r="AB281" s="1202"/>
      <c r="AC281" s="1202"/>
      <c r="AD281" s="1202"/>
      <c r="AE281" s="1202"/>
      <c r="AF281" s="1202"/>
      <c r="AG281" s="1204"/>
      <c r="AH281" s="1196"/>
      <c r="AI281" s="1196"/>
      <c r="AJ281" s="1196"/>
      <c r="AK281" s="1196"/>
      <c r="AL281" s="1196"/>
      <c r="AM281" s="1196"/>
      <c r="AN281" s="1196"/>
      <c r="AO281" s="1196"/>
      <c r="AP281" s="1196"/>
      <c r="AQ281" s="1196"/>
      <c r="AR281" s="1196"/>
      <c r="AS281" s="1196"/>
      <c r="AT281" s="1196"/>
      <c r="AU281" s="1196"/>
      <c r="AV281" s="1196"/>
      <c r="AW281" s="1196"/>
      <c r="AX281" s="1196"/>
      <c r="AY281" s="1196"/>
      <c r="AZ281" s="1196"/>
      <c r="BA281" s="1196"/>
      <c r="BB281" s="1196"/>
      <c r="BC281" s="1196"/>
      <c r="BD281" s="1196"/>
      <c r="BE281" s="1194"/>
      <c r="BF281" s="1194"/>
      <c r="BG281" s="1194"/>
      <c r="BH281" s="1194"/>
      <c r="BI281" s="39"/>
      <c r="BJ281" s="151"/>
      <c r="BK281" s="151"/>
      <c r="BL281" s="151"/>
      <c r="BM281" s="151"/>
      <c r="BN281" s="151"/>
      <c r="BO281" s="151"/>
      <c r="BP281" s="151"/>
      <c r="BQ281" s="151"/>
      <c r="BR281" s="151"/>
      <c r="BS281" s="151"/>
      <c r="BT281" s="151"/>
      <c r="BU281" s="151"/>
      <c r="BV281" s="151"/>
      <c r="BW281" s="151"/>
      <c r="BX281" s="151"/>
      <c r="BY281" s="151"/>
      <c r="BZ281" s="151"/>
      <c r="CA281" s="151"/>
      <c r="CB281" s="151"/>
      <c r="CC281" s="151"/>
      <c r="CD281" s="151"/>
      <c r="CE281" s="151"/>
      <c r="CF281" s="151"/>
      <c r="CG281" s="151"/>
      <c r="CH281" s="151"/>
      <c r="CI281" s="1102"/>
      <c r="CJ281" s="1102"/>
      <c r="CK281" s="1102"/>
      <c r="CL281" s="1102"/>
      <c r="CM281" s="1102"/>
      <c r="CN281" s="1102"/>
      <c r="CO281" s="1102"/>
      <c r="CP281" s="1102"/>
      <c r="CQ281" s="1102"/>
      <c r="CR281" s="1102"/>
      <c r="CS281" s="1102"/>
      <c r="CT281" s="1102"/>
      <c r="CU281" s="1170"/>
      <c r="CV281" s="1170"/>
      <c r="CW281" s="1175"/>
      <c r="CX281" s="57"/>
      <c r="CY281" s="57"/>
      <c r="CZ281" s="57"/>
      <c r="DA281" s="57"/>
      <c r="DB281" s="57"/>
      <c r="DC281" s="57"/>
      <c r="DD281" s="57"/>
      <c r="DE281" s="1084"/>
      <c r="DF281" s="1084"/>
      <c r="DG281" s="1084"/>
      <c r="DH281" s="1084"/>
      <c r="DI281" s="1084"/>
      <c r="DJ281" s="1084"/>
      <c r="DK281" s="1111"/>
      <c r="DL281" s="1111"/>
      <c r="DM281" s="1111"/>
      <c r="DN281" s="57">
        <v>12</v>
      </c>
      <c r="DO281" s="57"/>
    </row>
    <row r="282" ht="26.25" customHeight="1" spans="1:119">
      <c r="A282" s="1112">
        <v>44033</v>
      </c>
      <c r="B282" s="135" t="s">
        <v>138</v>
      </c>
      <c r="C282" s="1113"/>
      <c r="D282" s="1184" t="s">
        <v>234</v>
      </c>
      <c r="E282" s="136" t="s">
        <v>283</v>
      </c>
      <c r="F282" s="1115" t="s">
        <v>466</v>
      </c>
      <c r="G282" s="109" t="s">
        <v>406</v>
      </c>
      <c r="H282" s="57">
        <v>6</v>
      </c>
      <c r="I282" s="57"/>
      <c r="J282" s="57"/>
      <c r="K282" s="57"/>
      <c r="L282" s="146"/>
      <c r="M282" s="1116"/>
      <c r="N282" s="1117"/>
      <c r="O282" s="1117"/>
      <c r="P282" s="1118"/>
      <c r="Q282" s="1117"/>
      <c r="R282" s="1117"/>
      <c r="S282" s="1117"/>
      <c r="T282" s="1117"/>
      <c r="U282" s="1118"/>
      <c r="V282" s="1194"/>
      <c r="W282" s="1202"/>
      <c r="X282" s="1202"/>
      <c r="Y282" s="1202"/>
      <c r="Z282" s="1202"/>
      <c r="AA282" s="1202"/>
      <c r="AB282" s="1202"/>
      <c r="AC282" s="1202"/>
      <c r="AD282" s="1202"/>
      <c r="AE282" s="1202"/>
      <c r="AF282" s="1202"/>
      <c r="AG282" s="1204"/>
      <c r="AH282" s="1196"/>
      <c r="AI282" s="1196"/>
      <c r="AJ282" s="1196"/>
      <c r="AK282" s="1196"/>
      <c r="AL282" s="1196"/>
      <c r="AM282" s="1196"/>
      <c r="AN282" s="1196"/>
      <c r="AO282" s="1196"/>
      <c r="AP282" s="1196"/>
      <c r="AQ282" s="1196"/>
      <c r="AR282" s="1196"/>
      <c r="AS282" s="1196"/>
      <c r="AT282" s="1196"/>
      <c r="AU282" s="1196"/>
      <c r="AV282" s="1196"/>
      <c r="AW282" s="1196"/>
      <c r="AX282" s="1196"/>
      <c r="AY282" s="1196"/>
      <c r="AZ282" s="1196"/>
      <c r="BA282" s="1196"/>
      <c r="BB282" s="1196"/>
      <c r="BC282" s="1196"/>
      <c r="BD282" s="1196"/>
      <c r="BE282" s="1194"/>
      <c r="BF282" s="1194"/>
      <c r="BG282" s="1194"/>
      <c r="BH282" s="1194"/>
      <c r="BI282" s="39"/>
      <c r="BJ282" s="151"/>
      <c r="BK282" s="151"/>
      <c r="BL282" s="151"/>
      <c r="BM282" s="151"/>
      <c r="BN282" s="151"/>
      <c r="BO282" s="151"/>
      <c r="BP282" s="151"/>
      <c r="BQ282" s="151"/>
      <c r="BR282" s="151"/>
      <c r="BS282" s="151"/>
      <c r="BT282" s="151"/>
      <c r="BU282" s="151"/>
      <c r="BV282" s="151"/>
      <c r="BW282" s="151"/>
      <c r="BX282" s="151"/>
      <c r="BY282" s="151"/>
      <c r="BZ282" s="151"/>
      <c r="CA282" s="151"/>
      <c r="CB282" s="151"/>
      <c r="CC282" s="151"/>
      <c r="CD282" s="151"/>
      <c r="CE282" s="151"/>
      <c r="CF282" s="151"/>
      <c r="CG282" s="151"/>
      <c r="CH282" s="151"/>
      <c r="CI282" s="1102"/>
      <c r="CJ282" s="1102"/>
      <c r="CK282" s="1102"/>
      <c r="CL282" s="1102"/>
      <c r="CM282" s="1102"/>
      <c r="CN282" s="1102"/>
      <c r="CO282" s="1102"/>
      <c r="CP282" s="1102"/>
      <c r="CQ282" s="1102"/>
      <c r="CR282" s="1102"/>
      <c r="CS282" s="1102"/>
      <c r="CT282" s="1102"/>
      <c r="CU282" s="1170"/>
      <c r="CV282" s="1170"/>
      <c r="CW282" s="1175"/>
      <c r="CX282" s="57"/>
      <c r="CY282" s="57"/>
      <c r="CZ282" s="57"/>
      <c r="DA282" s="57"/>
      <c r="DB282" s="57"/>
      <c r="DC282" s="57"/>
      <c r="DD282" s="57"/>
      <c r="DE282" s="1084"/>
      <c r="DF282" s="1084"/>
      <c r="DG282" s="1084"/>
      <c r="DH282" s="1084"/>
      <c r="DI282" s="1084"/>
      <c r="DJ282" s="1084"/>
      <c r="DK282" s="1111"/>
      <c r="DL282" s="1111"/>
      <c r="DM282" s="1111"/>
      <c r="DN282" s="57"/>
      <c r="DO282" s="57">
        <v>6</v>
      </c>
    </row>
    <row r="283" ht="26.25" customHeight="1" spans="1:119">
      <c r="A283" s="1112">
        <v>44033</v>
      </c>
      <c r="B283" s="135" t="s">
        <v>138</v>
      </c>
      <c r="C283" s="1113"/>
      <c r="D283" s="1184" t="s">
        <v>234</v>
      </c>
      <c r="E283" s="136" t="s">
        <v>283</v>
      </c>
      <c r="F283" s="1115" t="s">
        <v>361</v>
      </c>
      <c r="G283" s="109" t="s">
        <v>232</v>
      </c>
      <c r="H283" s="57">
        <v>6</v>
      </c>
      <c r="I283" s="57"/>
      <c r="J283" s="57"/>
      <c r="K283" s="57"/>
      <c r="L283" s="146"/>
      <c r="M283" s="1116"/>
      <c r="N283" s="1117"/>
      <c r="O283" s="1117"/>
      <c r="P283" s="1118"/>
      <c r="Q283" s="1117"/>
      <c r="R283" s="1117"/>
      <c r="S283" s="1117"/>
      <c r="T283" s="1117"/>
      <c r="U283" s="1118"/>
      <c r="V283" s="1194"/>
      <c r="W283" s="1202"/>
      <c r="X283" s="1202"/>
      <c r="Y283" s="1202"/>
      <c r="Z283" s="1202"/>
      <c r="AA283" s="1202"/>
      <c r="AB283" s="1202"/>
      <c r="AC283" s="1202"/>
      <c r="AD283" s="1202"/>
      <c r="AE283" s="1202"/>
      <c r="AF283" s="1202"/>
      <c r="AG283" s="1204"/>
      <c r="AH283" s="1196"/>
      <c r="AI283" s="1196"/>
      <c r="AJ283" s="1196"/>
      <c r="AK283" s="1196"/>
      <c r="AL283" s="1196"/>
      <c r="AM283" s="1196"/>
      <c r="AN283" s="1196"/>
      <c r="AO283" s="1196"/>
      <c r="AP283" s="1196"/>
      <c r="AQ283" s="1196"/>
      <c r="AR283" s="1196"/>
      <c r="AS283" s="1196"/>
      <c r="AT283" s="1196"/>
      <c r="AU283" s="1196"/>
      <c r="AV283" s="1196"/>
      <c r="AW283" s="1196"/>
      <c r="AX283" s="1196">
        <v>6</v>
      </c>
      <c r="AY283" s="1196">
        <v>6</v>
      </c>
      <c r="AZ283" s="1196"/>
      <c r="BA283" s="1196"/>
      <c r="BB283" s="1196"/>
      <c r="BC283" s="1196"/>
      <c r="BD283" s="1196"/>
      <c r="BE283" s="1194"/>
      <c r="BF283" s="1194"/>
      <c r="BG283" s="1194"/>
      <c r="BH283" s="1194"/>
      <c r="BI283" s="39"/>
      <c r="BJ283" s="151"/>
      <c r="BK283" s="151"/>
      <c r="BL283" s="151"/>
      <c r="BM283" s="151"/>
      <c r="BN283" s="151"/>
      <c r="BO283" s="151"/>
      <c r="BP283" s="151"/>
      <c r="BQ283" s="151"/>
      <c r="BR283" s="151"/>
      <c r="BS283" s="151"/>
      <c r="BT283" s="151"/>
      <c r="BU283" s="151"/>
      <c r="BV283" s="151"/>
      <c r="BW283" s="151"/>
      <c r="BX283" s="151"/>
      <c r="BY283" s="151"/>
      <c r="BZ283" s="151"/>
      <c r="CA283" s="151"/>
      <c r="CB283" s="151"/>
      <c r="CC283" s="151"/>
      <c r="CD283" s="151"/>
      <c r="CE283" s="151"/>
      <c r="CF283" s="151"/>
      <c r="CG283" s="151"/>
      <c r="CH283" s="151"/>
      <c r="CI283" s="1102"/>
      <c r="CJ283" s="1102"/>
      <c r="CK283" s="1102"/>
      <c r="CL283" s="1102"/>
      <c r="CM283" s="1102"/>
      <c r="CN283" s="1102"/>
      <c r="CO283" s="1102">
        <v>1</v>
      </c>
      <c r="CP283" s="1102">
        <v>1</v>
      </c>
      <c r="CQ283" s="1102">
        <v>1</v>
      </c>
      <c r="CR283" s="1102">
        <v>1</v>
      </c>
      <c r="CS283" s="1102">
        <v>1</v>
      </c>
      <c r="CT283" s="1102">
        <v>1</v>
      </c>
      <c r="CU283" s="1170"/>
      <c r="CV283" s="1170"/>
      <c r="CW283" s="1175"/>
      <c r="CX283" s="57"/>
      <c r="CY283" s="57"/>
      <c r="CZ283" s="57"/>
      <c r="DA283" s="57"/>
      <c r="DB283" s="57"/>
      <c r="DC283" s="57"/>
      <c r="DD283" s="57"/>
      <c r="DE283" s="1084"/>
      <c r="DF283" s="1084"/>
      <c r="DG283" s="1084"/>
      <c r="DH283" s="1084"/>
      <c r="DI283" s="1084"/>
      <c r="DJ283" s="1084"/>
      <c r="DK283" s="1111"/>
      <c r="DL283" s="1111"/>
      <c r="DM283" s="1111"/>
      <c r="DN283" s="57"/>
      <c r="DO283" s="57"/>
    </row>
    <row r="284" ht="26.25" customHeight="1" spans="1:119">
      <c r="A284" s="1112">
        <v>44034</v>
      </c>
      <c r="B284" s="135" t="s">
        <v>337</v>
      </c>
      <c r="C284" s="1113" t="s">
        <v>467</v>
      </c>
      <c r="D284" s="1184" t="s">
        <v>314</v>
      </c>
      <c r="E284" s="136" t="s">
        <v>283</v>
      </c>
      <c r="F284" s="1115">
        <v>9221</v>
      </c>
      <c r="G284" s="109" t="s">
        <v>391</v>
      </c>
      <c r="H284" s="57">
        <v>12</v>
      </c>
      <c r="I284" s="57"/>
      <c r="J284" s="57"/>
      <c r="K284" s="57"/>
      <c r="L284" s="146"/>
      <c r="M284" s="1116"/>
      <c r="N284" s="1117"/>
      <c r="O284" s="1117"/>
      <c r="P284" s="1118"/>
      <c r="Q284" s="1117"/>
      <c r="R284" s="1117"/>
      <c r="S284" s="1117"/>
      <c r="T284" s="1117"/>
      <c r="U284" s="1118"/>
      <c r="V284" s="1194"/>
      <c r="W284" s="1202"/>
      <c r="X284" s="1202"/>
      <c r="Y284" s="1202"/>
      <c r="Z284" s="1202"/>
      <c r="AA284" s="1202"/>
      <c r="AB284" s="1202"/>
      <c r="AC284" s="1202"/>
      <c r="AD284" s="1202"/>
      <c r="AE284" s="1202"/>
      <c r="AF284" s="1202"/>
      <c r="AG284" s="1204"/>
      <c r="AH284" s="1196"/>
      <c r="AI284" s="1196"/>
      <c r="AJ284" s="1196"/>
      <c r="AK284" s="1196"/>
      <c r="AL284" s="1196"/>
      <c r="AM284" s="1196"/>
      <c r="AN284" s="1196"/>
      <c r="AO284" s="1196"/>
      <c r="AP284" s="1196"/>
      <c r="AQ284" s="1196"/>
      <c r="AR284" s="1196"/>
      <c r="AS284" s="1196"/>
      <c r="AT284" s="1196"/>
      <c r="AU284" s="1196"/>
      <c r="AV284" s="1196"/>
      <c r="AW284" s="1196"/>
      <c r="AX284" s="1196"/>
      <c r="AY284" s="1196"/>
      <c r="AZ284" s="1196"/>
      <c r="BA284" s="1196"/>
      <c r="BB284" s="1196"/>
      <c r="BC284" s="1196"/>
      <c r="BD284" s="1196"/>
      <c r="BE284" s="1194"/>
      <c r="BF284" s="1194"/>
      <c r="BG284" s="1194"/>
      <c r="BH284" s="1194"/>
      <c r="BI284" s="39"/>
      <c r="BJ284" s="151"/>
      <c r="BK284" s="151"/>
      <c r="BL284" s="151"/>
      <c r="BM284" s="151"/>
      <c r="BN284" s="151"/>
      <c r="BO284" s="151"/>
      <c r="BP284" s="151"/>
      <c r="BQ284" s="151"/>
      <c r="BR284" s="151"/>
      <c r="BS284" s="151"/>
      <c r="BT284" s="151"/>
      <c r="BU284" s="151"/>
      <c r="BV284" s="151"/>
      <c r="BW284" s="151"/>
      <c r="BX284" s="151"/>
      <c r="BY284" s="151"/>
      <c r="BZ284" s="151"/>
      <c r="CA284" s="151"/>
      <c r="CB284" s="151"/>
      <c r="CC284" s="151"/>
      <c r="CD284" s="151"/>
      <c r="CE284" s="151"/>
      <c r="CF284" s="151"/>
      <c r="CG284" s="151"/>
      <c r="CH284" s="151"/>
      <c r="CI284" s="1102"/>
      <c r="CJ284" s="1102"/>
      <c r="CK284" s="1102"/>
      <c r="CL284" s="1102"/>
      <c r="CM284" s="1102"/>
      <c r="CN284" s="1102"/>
      <c r="CO284" s="1102"/>
      <c r="CP284" s="1102"/>
      <c r="CQ284" s="1102"/>
      <c r="CR284" s="1102"/>
      <c r="CS284" s="1102"/>
      <c r="CT284" s="1102"/>
      <c r="CU284" s="1170"/>
      <c r="CV284" s="1170"/>
      <c r="CW284" s="1175"/>
      <c r="CX284" s="57"/>
      <c r="CY284" s="57"/>
      <c r="CZ284" s="57"/>
      <c r="DA284" s="57"/>
      <c r="DB284" s="57"/>
      <c r="DC284" s="57"/>
      <c r="DD284" s="57"/>
      <c r="DE284" s="1084"/>
      <c r="DF284" s="1084">
        <v>3</v>
      </c>
      <c r="DG284" s="1084">
        <v>3</v>
      </c>
      <c r="DH284" s="1084">
        <v>3</v>
      </c>
      <c r="DI284" s="1084">
        <v>3</v>
      </c>
      <c r="DJ284" s="1084"/>
      <c r="DK284" s="1111"/>
      <c r="DL284" s="1111"/>
      <c r="DM284" s="1111"/>
      <c r="DN284" s="57"/>
      <c r="DO284" s="57"/>
    </row>
    <row r="285" ht="26.25" customHeight="1" spans="1:119">
      <c r="A285" s="1112">
        <v>44034</v>
      </c>
      <c r="B285" s="135" t="s">
        <v>337</v>
      </c>
      <c r="C285" s="1113" t="s">
        <v>468</v>
      </c>
      <c r="D285" s="1184" t="s">
        <v>314</v>
      </c>
      <c r="E285" s="136" t="s">
        <v>280</v>
      </c>
      <c r="F285" s="1115">
        <v>9221</v>
      </c>
      <c r="G285" s="109" t="s">
        <v>391</v>
      </c>
      <c r="H285" s="57">
        <v>3</v>
      </c>
      <c r="I285" s="57"/>
      <c r="J285" s="57"/>
      <c r="K285" s="57"/>
      <c r="L285" s="146"/>
      <c r="M285" s="1116"/>
      <c r="N285" s="1117"/>
      <c r="O285" s="1117"/>
      <c r="P285" s="1118"/>
      <c r="Q285" s="1117"/>
      <c r="R285" s="1117"/>
      <c r="S285" s="1117"/>
      <c r="T285" s="1117"/>
      <c r="U285" s="1118"/>
      <c r="V285" s="1194"/>
      <c r="W285" s="1202"/>
      <c r="X285" s="1202"/>
      <c r="Y285" s="1202"/>
      <c r="Z285" s="1202"/>
      <c r="AA285" s="1202"/>
      <c r="AB285" s="1202"/>
      <c r="AC285" s="1202"/>
      <c r="AD285" s="1202"/>
      <c r="AE285" s="1202"/>
      <c r="AF285" s="1202"/>
      <c r="AG285" s="1204"/>
      <c r="AH285" s="1196"/>
      <c r="AI285" s="1196"/>
      <c r="AJ285" s="1196"/>
      <c r="AK285" s="1196"/>
      <c r="AL285" s="1196"/>
      <c r="AM285" s="1196"/>
      <c r="AN285" s="1196"/>
      <c r="AO285" s="1196"/>
      <c r="AP285" s="1196"/>
      <c r="AQ285" s="1196"/>
      <c r="AR285" s="1196"/>
      <c r="AS285" s="1196"/>
      <c r="AT285" s="1196"/>
      <c r="AU285" s="1196"/>
      <c r="AV285" s="1196"/>
      <c r="AW285" s="1196"/>
      <c r="AX285" s="1196"/>
      <c r="AY285" s="1196"/>
      <c r="AZ285" s="1196"/>
      <c r="BA285" s="1196"/>
      <c r="BB285" s="1196"/>
      <c r="BC285" s="1196"/>
      <c r="BD285" s="1196"/>
      <c r="BE285" s="1194"/>
      <c r="BF285" s="1194"/>
      <c r="BG285" s="1194"/>
      <c r="BH285" s="1194"/>
      <c r="BI285" s="39"/>
      <c r="BJ285" s="151"/>
      <c r="BK285" s="151"/>
      <c r="BL285" s="151"/>
      <c r="BM285" s="151"/>
      <c r="BN285" s="151"/>
      <c r="BO285" s="151"/>
      <c r="BP285" s="151"/>
      <c r="BQ285" s="151"/>
      <c r="BR285" s="151"/>
      <c r="BS285" s="151"/>
      <c r="BT285" s="151"/>
      <c r="BU285" s="151"/>
      <c r="BV285" s="151"/>
      <c r="BW285" s="151"/>
      <c r="BX285" s="151"/>
      <c r="BY285" s="151"/>
      <c r="BZ285" s="151"/>
      <c r="CA285" s="151"/>
      <c r="CB285" s="151"/>
      <c r="CC285" s="151"/>
      <c r="CD285" s="151"/>
      <c r="CE285" s="151"/>
      <c r="CF285" s="151"/>
      <c r="CG285" s="151"/>
      <c r="CH285" s="151"/>
      <c r="CI285" s="1102"/>
      <c r="CJ285" s="1102"/>
      <c r="CK285" s="1102"/>
      <c r="CL285" s="1102"/>
      <c r="CM285" s="1102"/>
      <c r="CN285" s="1102"/>
      <c r="CO285" s="1102"/>
      <c r="CP285" s="1102"/>
      <c r="CQ285" s="1102"/>
      <c r="CR285" s="1102"/>
      <c r="CS285" s="1102"/>
      <c r="CT285" s="1102"/>
      <c r="CU285" s="1170"/>
      <c r="CV285" s="1170"/>
      <c r="CW285" s="1175"/>
      <c r="CX285" s="57"/>
      <c r="CY285" s="57"/>
      <c r="CZ285" s="57"/>
      <c r="DA285" s="57"/>
      <c r="DB285" s="57"/>
      <c r="DC285" s="57"/>
      <c r="DD285" s="57"/>
      <c r="DE285" s="1084">
        <v>1</v>
      </c>
      <c r="DF285" s="1084"/>
      <c r="DG285" s="1084">
        <v>1</v>
      </c>
      <c r="DH285" s="1084"/>
      <c r="DI285" s="1084">
        <v>1</v>
      </c>
      <c r="DJ285" s="1084"/>
      <c r="DK285" s="1111"/>
      <c r="DL285" s="1111"/>
      <c r="DM285" s="1111"/>
      <c r="DN285" s="57"/>
      <c r="DO285" s="57"/>
    </row>
    <row r="286" ht="26.25" customHeight="1" spans="1:119">
      <c r="A286" s="1112">
        <v>44035</v>
      </c>
      <c r="B286" s="135" t="s">
        <v>248</v>
      </c>
      <c r="C286" s="1113"/>
      <c r="D286" s="1187" t="s">
        <v>469</v>
      </c>
      <c r="E286" s="136" t="s">
        <v>275</v>
      </c>
      <c r="F286" s="1115">
        <v>9214</v>
      </c>
      <c r="G286" s="109" t="s">
        <v>232</v>
      </c>
      <c r="H286" s="57">
        <v>3</v>
      </c>
      <c r="I286" s="57"/>
      <c r="J286" s="57"/>
      <c r="K286" s="57"/>
      <c r="L286" s="146"/>
      <c r="M286" s="1116"/>
      <c r="N286" s="1117"/>
      <c r="O286" s="1117"/>
      <c r="P286" s="1118"/>
      <c r="Q286" s="1117"/>
      <c r="R286" s="1117"/>
      <c r="S286" s="1117"/>
      <c r="T286" s="1117"/>
      <c r="U286" s="1118"/>
      <c r="V286" s="1194"/>
      <c r="W286" s="1202"/>
      <c r="X286" s="1202"/>
      <c r="Y286" s="1202"/>
      <c r="Z286" s="1202"/>
      <c r="AA286" s="1202"/>
      <c r="AB286" s="1202"/>
      <c r="AC286" s="1202"/>
      <c r="AD286" s="1202"/>
      <c r="AE286" s="1202"/>
      <c r="AF286" s="1202"/>
      <c r="AG286" s="1204"/>
      <c r="AH286" s="1196"/>
      <c r="AI286" s="1196"/>
      <c r="AJ286" s="1196"/>
      <c r="AK286" s="1196"/>
      <c r="AL286" s="1196"/>
      <c r="AM286" s="1196"/>
      <c r="AN286" s="1196"/>
      <c r="AO286" s="1196"/>
      <c r="AP286" s="1196"/>
      <c r="AQ286" s="1196"/>
      <c r="AR286" s="1196"/>
      <c r="AS286" s="1196"/>
      <c r="AT286" s="1196"/>
      <c r="AU286" s="1196"/>
      <c r="AV286" s="1196"/>
      <c r="AW286" s="1196"/>
      <c r="AX286" s="1196">
        <v>3</v>
      </c>
      <c r="AY286" s="1196">
        <v>3</v>
      </c>
      <c r="AZ286" s="1196"/>
      <c r="BA286" s="1196"/>
      <c r="BB286" s="1196"/>
      <c r="BC286" s="1196"/>
      <c r="BD286" s="1196"/>
      <c r="BE286" s="1194"/>
      <c r="BF286" s="1194"/>
      <c r="BG286" s="1194"/>
      <c r="BH286" s="1194"/>
      <c r="BI286" s="39"/>
      <c r="BJ286" s="151"/>
      <c r="BK286" s="151"/>
      <c r="BL286" s="151"/>
      <c r="BM286" s="151"/>
      <c r="BN286" s="151"/>
      <c r="BO286" s="151"/>
      <c r="BP286" s="151"/>
      <c r="BQ286" s="151"/>
      <c r="BR286" s="151"/>
      <c r="BS286" s="151"/>
      <c r="BT286" s="151"/>
      <c r="BU286" s="151"/>
      <c r="BV286" s="151"/>
      <c r="BW286" s="151"/>
      <c r="BX286" s="151"/>
      <c r="BY286" s="151"/>
      <c r="BZ286" s="151"/>
      <c r="CA286" s="151"/>
      <c r="CB286" s="151"/>
      <c r="CC286" s="151"/>
      <c r="CD286" s="151"/>
      <c r="CE286" s="151"/>
      <c r="CF286" s="151"/>
      <c r="CG286" s="151"/>
      <c r="CH286" s="151"/>
      <c r="CI286" s="1102"/>
      <c r="CJ286" s="1102"/>
      <c r="CK286" s="1102"/>
      <c r="CL286" s="1102"/>
      <c r="CM286" s="1102"/>
      <c r="CN286" s="1102"/>
      <c r="CO286" s="1102"/>
      <c r="CP286" s="1102"/>
      <c r="CQ286" s="1102"/>
      <c r="CR286" s="1102"/>
      <c r="CS286" s="1102"/>
      <c r="CT286" s="1102"/>
      <c r="CU286" s="1170"/>
      <c r="CV286" s="1170"/>
      <c r="CW286" s="1175"/>
      <c r="CX286" s="57"/>
      <c r="CY286" s="57"/>
      <c r="CZ286" s="57"/>
      <c r="DA286" s="57"/>
      <c r="DB286" s="57"/>
      <c r="DC286" s="57"/>
      <c r="DD286" s="57"/>
      <c r="DE286" s="1084"/>
      <c r="DF286" s="1084"/>
      <c r="DG286" s="1084"/>
      <c r="DH286" s="1084"/>
      <c r="DI286" s="1084"/>
      <c r="DJ286" s="1084"/>
      <c r="DK286" s="1111"/>
      <c r="DL286" s="1111"/>
      <c r="DM286" s="1111"/>
      <c r="DN286" s="57"/>
      <c r="DO286" s="57"/>
    </row>
    <row r="287" ht="26.25" customHeight="1" spans="1:119">
      <c r="A287" s="1112">
        <v>44035</v>
      </c>
      <c r="B287" s="135" t="s">
        <v>248</v>
      </c>
      <c r="C287" s="1113" t="s">
        <v>470</v>
      </c>
      <c r="D287" s="1187" t="s">
        <v>469</v>
      </c>
      <c r="E287" s="136" t="s">
        <v>275</v>
      </c>
      <c r="F287" s="1115">
        <v>9212</v>
      </c>
      <c r="G287" s="109" t="s">
        <v>391</v>
      </c>
      <c r="H287" s="57">
        <v>3</v>
      </c>
      <c r="I287" s="57"/>
      <c r="J287" s="57"/>
      <c r="K287" s="57"/>
      <c r="L287" s="146"/>
      <c r="M287" s="1116"/>
      <c r="N287" s="1117"/>
      <c r="O287" s="1117"/>
      <c r="P287" s="1118"/>
      <c r="Q287" s="1117"/>
      <c r="R287" s="1117"/>
      <c r="S287" s="1117"/>
      <c r="T287" s="1117"/>
      <c r="U287" s="1118"/>
      <c r="V287" s="1194"/>
      <c r="W287" s="1202"/>
      <c r="X287" s="1202"/>
      <c r="Y287" s="1202"/>
      <c r="Z287" s="1202"/>
      <c r="AA287" s="1202"/>
      <c r="AB287" s="1202"/>
      <c r="AC287" s="1202"/>
      <c r="AD287" s="1202"/>
      <c r="AE287" s="1202"/>
      <c r="AF287" s="1202"/>
      <c r="AG287" s="1204"/>
      <c r="AH287" s="1196"/>
      <c r="AI287" s="1196"/>
      <c r="AJ287" s="1196"/>
      <c r="AK287" s="1196"/>
      <c r="AL287" s="1196"/>
      <c r="AM287" s="1196"/>
      <c r="AN287" s="1196"/>
      <c r="AO287" s="1196"/>
      <c r="AP287" s="1196"/>
      <c r="AQ287" s="1196"/>
      <c r="AR287" s="1196"/>
      <c r="AS287" s="1196"/>
      <c r="AT287" s="1196"/>
      <c r="AU287" s="1196"/>
      <c r="AV287" s="1196"/>
      <c r="AW287" s="1196"/>
      <c r="AX287" s="1196"/>
      <c r="AY287" s="1196"/>
      <c r="AZ287" s="1196"/>
      <c r="BA287" s="1196"/>
      <c r="BB287" s="1196"/>
      <c r="BC287" s="1196"/>
      <c r="BD287" s="1196"/>
      <c r="BE287" s="1194"/>
      <c r="BF287" s="1194"/>
      <c r="BG287" s="1194"/>
      <c r="BH287" s="1194"/>
      <c r="BI287" s="39"/>
      <c r="BJ287" s="151"/>
      <c r="BK287" s="151"/>
      <c r="BL287" s="151"/>
      <c r="BM287" s="151"/>
      <c r="BN287" s="151"/>
      <c r="BO287" s="151"/>
      <c r="BP287" s="151"/>
      <c r="BQ287" s="151"/>
      <c r="BR287" s="151"/>
      <c r="BS287" s="151"/>
      <c r="BT287" s="151"/>
      <c r="BU287" s="151"/>
      <c r="BV287" s="151"/>
      <c r="BW287" s="151"/>
      <c r="BX287" s="151"/>
      <c r="BY287" s="151"/>
      <c r="BZ287" s="151"/>
      <c r="CA287" s="151"/>
      <c r="CB287" s="151"/>
      <c r="CC287" s="151"/>
      <c r="CD287" s="151"/>
      <c r="CE287" s="151"/>
      <c r="CF287" s="151"/>
      <c r="CG287" s="151"/>
      <c r="CH287" s="151"/>
      <c r="CI287" s="1102"/>
      <c r="CJ287" s="1102"/>
      <c r="CK287" s="1102"/>
      <c r="CL287" s="1102"/>
      <c r="CM287" s="1102"/>
      <c r="CN287" s="1102"/>
      <c r="CO287" s="1102"/>
      <c r="CP287" s="1102"/>
      <c r="CQ287" s="1102"/>
      <c r="CR287" s="1102"/>
      <c r="CS287" s="1102"/>
      <c r="CT287" s="1102"/>
      <c r="CU287" s="1170"/>
      <c r="CV287" s="1170"/>
      <c r="CW287" s="1175"/>
      <c r="CX287" s="57"/>
      <c r="CY287" s="57"/>
      <c r="CZ287" s="57"/>
      <c r="DA287" s="57"/>
      <c r="DB287" s="57"/>
      <c r="DC287" s="57"/>
      <c r="DD287" s="57"/>
      <c r="DE287" s="1084">
        <v>1</v>
      </c>
      <c r="DF287" s="1084"/>
      <c r="DG287" s="1084">
        <v>1</v>
      </c>
      <c r="DH287" s="1084"/>
      <c r="DI287" s="1084"/>
      <c r="DJ287" s="1084">
        <v>1</v>
      </c>
      <c r="DK287" s="1111"/>
      <c r="DL287" s="1111"/>
      <c r="DM287" s="1111"/>
      <c r="DN287" s="57"/>
      <c r="DO287" s="57"/>
    </row>
    <row r="288" ht="26.25" customHeight="1" spans="1:119">
      <c r="A288" s="1112">
        <v>44036</v>
      </c>
      <c r="B288" s="135" t="s">
        <v>471</v>
      </c>
      <c r="C288" s="1113" t="s">
        <v>472</v>
      </c>
      <c r="D288" s="1187" t="s">
        <v>473</v>
      </c>
      <c r="E288" s="136" t="s">
        <v>283</v>
      </c>
      <c r="F288" s="1115">
        <v>9215</v>
      </c>
      <c r="G288" s="109" t="s">
        <v>376</v>
      </c>
      <c r="H288" s="57">
        <v>21</v>
      </c>
      <c r="I288" s="57"/>
      <c r="J288" s="57"/>
      <c r="K288" s="57"/>
      <c r="L288" s="146"/>
      <c r="M288" s="1116"/>
      <c r="N288" s="1117"/>
      <c r="O288" s="1117"/>
      <c r="P288" s="1118"/>
      <c r="Q288" s="1117"/>
      <c r="R288" s="1117"/>
      <c r="S288" s="1117"/>
      <c r="T288" s="1117"/>
      <c r="U288" s="1118"/>
      <c r="V288" s="1194"/>
      <c r="W288" s="1202"/>
      <c r="X288" s="1202"/>
      <c r="Y288" s="1202"/>
      <c r="Z288" s="1202"/>
      <c r="AA288" s="1202"/>
      <c r="AB288" s="1202"/>
      <c r="AC288" s="1202"/>
      <c r="AD288" s="1202"/>
      <c r="AE288" s="1202"/>
      <c r="AF288" s="1202"/>
      <c r="AG288" s="1204"/>
      <c r="AH288" s="1196"/>
      <c r="AI288" s="1196"/>
      <c r="AJ288" s="1196"/>
      <c r="AK288" s="1196"/>
      <c r="AL288" s="1196"/>
      <c r="AM288" s="1196"/>
      <c r="AN288" s="1196"/>
      <c r="AO288" s="1196"/>
      <c r="AP288" s="1196"/>
      <c r="AQ288" s="1196"/>
      <c r="AR288" s="1196"/>
      <c r="AS288" s="1196"/>
      <c r="AT288" s="1196"/>
      <c r="AU288" s="1196"/>
      <c r="AV288" s="1196"/>
      <c r="AW288" s="1196"/>
      <c r="AX288" s="1196"/>
      <c r="AY288" s="1196"/>
      <c r="AZ288" s="1196"/>
      <c r="BA288" s="1196"/>
      <c r="BB288" s="1196"/>
      <c r="BC288" s="1196"/>
      <c r="BD288" s="1196"/>
      <c r="BE288" s="1194"/>
      <c r="BF288" s="1194"/>
      <c r="BG288" s="1194"/>
      <c r="BH288" s="1194"/>
      <c r="BI288" s="39"/>
      <c r="BJ288" s="151"/>
      <c r="BK288" s="151"/>
      <c r="BL288" s="151"/>
      <c r="BM288" s="151"/>
      <c r="BN288" s="151"/>
      <c r="BO288" s="151"/>
      <c r="BP288" s="151"/>
      <c r="BQ288" s="151"/>
      <c r="BR288" s="151"/>
      <c r="BS288" s="151"/>
      <c r="BT288" s="151"/>
      <c r="BU288" s="151"/>
      <c r="BV288" s="151"/>
      <c r="BW288" s="151"/>
      <c r="BX288" s="151"/>
      <c r="BY288" s="151"/>
      <c r="BZ288" s="151"/>
      <c r="CA288" s="151"/>
      <c r="CB288" s="151"/>
      <c r="CC288" s="151"/>
      <c r="CD288" s="151"/>
      <c r="CE288" s="151"/>
      <c r="CF288" s="151"/>
      <c r="CG288" s="151"/>
      <c r="CH288" s="151"/>
      <c r="CI288" s="1102"/>
      <c r="CJ288" s="1102"/>
      <c r="CK288" s="1102"/>
      <c r="CL288" s="1102"/>
      <c r="CM288" s="1102"/>
      <c r="CN288" s="1102"/>
      <c r="CO288" s="1102"/>
      <c r="CP288" s="1102"/>
      <c r="CQ288" s="1102"/>
      <c r="CR288" s="1102"/>
      <c r="CS288" s="1102"/>
      <c r="CT288" s="1102"/>
      <c r="CU288" s="1170"/>
      <c r="CV288" s="1170"/>
      <c r="CW288" s="1175"/>
      <c r="CX288" s="57">
        <v>3</v>
      </c>
      <c r="CY288" s="57">
        <v>3</v>
      </c>
      <c r="CZ288" s="57">
        <v>3</v>
      </c>
      <c r="DA288" s="57">
        <v>3</v>
      </c>
      <c r="DB288" s="57">
        <v>3</v>
      </c>
      <c r="DC288" s="57">
        <v>3</v>
      </c>
      <c r="DD288" s="57">
        <v>3</v>
      </c>
      <c r="DE288" s="1084"/>
      <c r="DF288" s="1084"/>
      <c r="DG288" s="1084"/>
      <c r="DH288" s="1084"/>
      <c r="DI288" s="1084"/>
      <c r="DJ288" s="1084"/>
      <c r="DK288" s="1111"/>
      <c r="DL288" s="1111"/>
      <c r="DM288" s="1111"/>
      <c r="DN288" s="57"/>
      <c r="DO288" s="57"/>
    </row>
    <row r="289" ht="26.25" customHeight="1" spans="1:119">
      <c r="A289" s="1112">
        <v>44039</v>
      </c>
      <c r="B289" s="135" t="s">
        <v>327</v>
      </c>
      <c r="C289" s="1113">
        <v>4500032426</v>
      </c>
      <c r="D289" s="1184" t="s">
        <v>212</v>
      </c>
      <c r="E289" s="136" t="s">
        <v>280</v>
      </c>
      <c r="F289" s="1115">
        <v>9213</v>
      </c>
      <c r="G289" s="109" t="s">
        <v>443</v>
      </c>
      <c r="H289" s="57">
        <v>6</v>
      </c>
      <c r="I289" s="57"/>
      <c r="J289" s="57"/>
      <c r="K289" s="57"/>
      <c r="L289" s="146"/>
      <c r="M289" s="1116"/>
      <c r="N289" s="1117"/>
      <c r="O289" s="1117"/>
      <c r="P289" s="1118"/>
      <c r="Q289" s="1117"/>
      <c r="R289" s="1117"/>
      <c r="S289" s="1117"/>
      <c r="T289" s="1117"/>
      <c r="U289" s="1118"/>
      <c r="V289" s="1194"/>
      <c r="W289" s="1202"/>
      <c r="X289" s="1202"/>
      <c r="Y289" s="1202"/>
      <c r="Z289" s="1202"/>
      <c r="AA289" s="1202"/>
      <c r="AB289" s="1202"/>
      <c r="AC289" s="1202"/>
      <c r="AD289" s="1202"/>
      <c r="AE289" s="1202"/>
      <c r="AF289" s="1202"/>
      <c r="AG289" s="1204"/>
      <c r="AH289" s="1196"/>
      <c r="AI289" s="1196"/>
      <c r="AJ289" s="1196"/>
      <c r="AK289" s="1196"/>
      <c r="AL289" s="1196"/>
      <c r="AM289" s="1196"/>
      <c r="AN289" s="1196"/>
      <c r="AO289" s="1196"/>
      <c r="AP289" s="1196"/>
      <c r="AQ289" s="1196"/>
      <c r="AR289" s="1196"/>
      <c r="AS289" s="1196"/>
      <c r="AT289" s="1196"/>
      <c r="AU289" s="1196"/>
      <c r="AV289" s="1196"/>
      <c r="AW289" s="1196"/>
      <c r="AX289" s="1196"/>
      <c r="AY289" s="1196"/>
      <c r="AZ289" s="1196"/>
      <c r="BA289" s="1196"/>
      <c r="BB289" s="1196"/>
      <c r="BC289" s="1196"/>
      <c r="BD289" s="1196"/>
      <c r="BE289" s="1194"/>
      <c r="BF289" s="1194"/>
      <c r="BG289" s="1194"/>
      <c r="BH289" s="1194"/>
      <c r="BI289" s="39"/>
      <c r="BJ289" s="151"/>
      <c r="BK289" s="151"/>
      <c r="BL289" s="151"/>
      <c r="BM289" s="151"/>
      <c r="BN289" s="151"/>
      <c r="BO289" s="151"/>
      <c r="BP289" s="151"/>
      <c r="BQ289" s="151"/>
      <c r="BR289" s="151"/>
      <c r="BS289" s="151"/>
      <c r="BT289" s="151"/>
      <c r="BU289" s="151"/>
      <c r="BV289" s="151"/>
      <c r="BW289" s="151"/>
      <c r="BX289" s="151"/>
      <c r="BY289" s="151"/>
      <c r="BZ289" s="151"/>
      <c r="CA289" s="151"/>
      <c r="CB289" s="151"/>
      <c r="CC289" s="151"/>
      <c r="CD289" s="151"/>
      <c r="CE289" s="151"/>
      <c r="CF289" s="151"/>
      <c r="CG289" s="151"/>
      <c r="CH289" s="151"/>
      <c r="CI289" s="1102"/>
      <c r="CJ289" s="1102"/>
      <c r="CK289" s="1102"/>
      <c r="CL289" s="1102"/>
      <c r="CM289" s="1102"/>
      <c r="CN289" s="1102"/>
      <c r="CO289" s="1102"/>
      <c r="CP289" s="1102"/>
      <c r="CQ289" s="1102"/>
      <c r="CR289" s="1102"/>
      <c r="CS289" s="1102"/>
      <c r="CT289" s="1102"/>
      <c r="CU289" s="1170"/>
      <c r="CV289" s="1170"/>
      <c r="CW289" s="1175"/>
      <c r="CX289" s="57"/>
      <c r="CY289" s="57"/>
      <c r="CZ289" s="57"/>
      <c r="DA289" s="57"/>
      <c r="DB289" s="57"/>
      <c r="DC289" s="57"/>
      <c r="DD289" s="57"/>
      <c r="DE289" s="1084"/>
      <c r="DF289" s="1084"/>
      <c r="DG289" s="1084"/>
      <c r="DH289" s="1084"/>
      <c r="DI289" s="1084"/>
      <c r="DJ289" s="1084"/>
      <c r="DK289" s="1111">
        <v>2</v>
      </c>
      <c r="DL289" s="1111">
        <v>2</v>
      </c>
      <c r="DM289" s="1111">
        <v>2</v>
      </c>
      <c r="DN289" s="57"/>
      <c r="DO289" s="57"/>
    </row>
    <row r="290" ht="26.25" customHeight="1" spans="1:119">
      <c r="A290" s="1112">
        <v>44039</v>
      </c>
      <c r="B290" s="135" t="s">
        <v>337</v>
      </c>
      <c r="C290" s="1113" t="s">
        <v>468</v>
      </c>
      <c r="D290" s="1184" t="s">
        <v>314</v>
      </c>
      <c r="E290" s="136" t="s">
        <v>283</v>
      </c>
      <c r="F290" s="1115">
        <v>9221</v>
      </c>
      <c r="G290" s="109" t="s">
        <v>391</v>
      </c>
      <c r="H290" s="57">
        <v>8</v>
      </c>
      <c r="I290" s="57"/>
      <c r="J290" s="57"/>
      <c r="K290" s="57"/>
      <c r="L290" s="146"/>
      <c r="M290" s="1116"/>
      <c r="N290" s="1117"/>
      <c r="O290" s="1117"/>
      <c r="P290" s="1118"/>
      <c r="Q290" s="1117"/>
      <c r="R290" s="1117"/>
      <c r="S290" s="1117"/>
      <c r="T290" s="1117"/>
      <c r="U290" s="1118"/>
      <c r="V290" s="1194"/>
      <c r="W290" s="1202"/>
      <c r="X290" s="1202"/>
      <c r="Y290" s="1202"/>
      <c r="Z290" s="1202"/>
      <c r="AA290" s="1202"/>
      <c r="AB290" s="1202"/>
      <c r="AC290" s="1202"/>
      <c r="AD290" s="1202"/>
      <c r="AE290" s="1202"/>
      <c r="AF290" s="1202"/>
      <c r="AG290" s="1204"/>
      <c r="AH290" s="1196"/>
      <c r="AI290" s="1196"/>
      <c r="AJ290" s="1196"/>
      <c r="AK290" s="1196"/>
      <c r="AL290" s="1196"/>
      <c r="AM290" s="1196"/>
      <c r="AN290" s="1196"/>
      <c r="AO290" s="1196"/>
      <c r="AP290" s="1196"/>
      <c r="AQ290" s="1196"/>
      <c r="AR290" s="1196"/>
      <c r="AS290" s="1196"/>
      <c r="AT290" s="1196"/>
      <c r="AU290" s="1196"/>
      <c r="AV290" s="1196"/>
      <c r="AW290" s="1196"/>
      <c r="AX290" s="1196"/>
      <c r="AY290" s="1196"/>
      <c r="AZ290" s="1196"/>
      <c r="BA290" s="1196"/>
      <c r="BB290" s="1196"/>
      <c r="BC290" s="1196"/>
      <c r="BD290" s="1196"/>
      <c r="BE290" s="1194"/>
      <c r="BF290" s="1194"/>
      <c r="BG290" s="1194"/>
      <c r="BH290" s="1194"/>
      <c r="BI290" s="39"/>
      <c r="BJ290" s="151"/>
      <c r="BK290" s="151"/>
      <c r="BL290" s="151"/>
      <c r="BM290" s="151"/>
      <c r="BN290" s="151"/>
      <c r="BO290" s="151"/>
      <c r="BP290" s="151"/>
      <c r="BQ290" s="151"/>
      <c r="BR290" s="151"/>
      <c r="BS290" s="151"/>
      <c r="BT290" s="151"/>
      <c r="BU290" s="151"/>
      <c r="BV290" s="151"/>
      <c r="BW290" s="151"/>
      <c r="BX290" s="151"/>
      <c r="BY290" s="151"/>
      <c r="BZ290" s="151"/>
      <c r="CA290" s="151"/>
      <c r="CB290" s="151"/>
      <c r="CC290" s="151"/>
      <c r="CD290" s="151"/>
      <c r="CE290" s="151"/>
      <c r="CF290" s="151"/>
      <c r="CG290" s="151"/>
      <c r="CH290" s="151"/>
      <c r="CI290" s="1102"/>
      <c r="CJ290" s="1102"/>
      <c r="CK290" s="1102"/>
      <c r="CL290" s="1102"/>
      <c r="CM290" s="1102"/>
      <c r="CN290" s="1102"/>
      <c r="CO290" s="1102"/>
      <c r="CP290" s="1102"/>
      <c r="CQ290" s="1102"/>
      <c r="CR290" s="1102"/>
      <c r="CS290" s="1102"/>
      <c r="CT290" s="1102"/>
      <c r="CU290" s="1170"/>
      <c r="CV290" s="1170"/>
      <c r="CW290" s="1175"/>
      <c r="CX290" s="57"/>
      <c r="CY290" s="57"/>
      <c r="CZ290" s="57"/>
      <c r="DA290" s="57"/>
      <c r="DB290" s="57"/>
      <c r="DC290" s="57"/>
      <c r="DD290" s="57"/>
      <c r="DE290" s="1084"/>
      <c r="DF290" s="1084">
        <v>2</v>
      </c>
      <c r="DG290" s="1084">
        <v>2</v>
      </c>
      <c r="DH290" s="1084">
        <v>2</v>
      </c>
      <c r="DI290" s="1084">
        <v>2</v>
      </c>
      <c r="DJ290" s="1084"/>
      <c r="DK290" s="1111"/>
      <c r="DL290" s="1111"/>
      <c r="DM290" s="1111"/>
      <c r="DN290" s="57"/>
      <c r="DO290" s="57"/>
    </row>
    <row r="291" ht="26.25" customHeight="1" spans="1:119">
      <c r="A291" s="1112">
        <v>44040</v>
      </c>
      <c r="B291" s="135" t="s">
        <v>285</v>
      </c>
      <c r="C291" s="1113"/>
      <c r="D291" s="1184" t="s">
        <v>474</v>
      </c>
      <c r="E291" s="136" t="s">
        <v>322</v>
      </c>
      <c r="F291" s="1115">
        <v>9212</v>
      </c>
      <c r="G291" s="109" t="s">
        <v>391</v>
      </c>
      <c r="H291" s="57">
        <v>12</v>
      </c>
      <c r="I291" s="57"/>
      <c r="J291" s="57"/>
      <c r="K291" s="57"/>
      <c r="L291" s="146"/>
      <c r="M291" s="1116"/>
      <c r="N291" s="1117"/>
      <c r="O291" s="1117"/>
      <c r="P291" s="1118"/>
      <c r="Q291" s="1117"/>
      <c r="R291" s="1117"/>
      <c r="S291" s="1117"/>
      <c r="T291" s="1117"/>
      <c r="U291" s="1118"/>
      <c r="V291" s="1194"/>
      <c r="W291" s="1202"/>
      <c r="X291" s="1202"/>
      <c r="Y291" s="1202"/>
      <c r="Z291" s="1202"/>
      <c r="AA291" s="1202"/>
      <c r="AB291" s="1202"/>
      <c r="AC291" s="1202"/>
      <c r="AD291" s="1202"/>
      <c r="AE291" s="1202"/>
      <c r="AF291" s="1202"/>
      <c r="AG291" s="1204"/>
      <c r="AH291" s="1196"/>
      <c r="AI291" s="1196"/>
      <c r="AJ291" s="1196"/>
      <c r="AK291" s="1196"/>
      <c r="AL291" s="1196"/>
      <c r="AM291" s="1196"/>
      <c r="AN291" s="1196"/>
      <c r="AO291" s="1196"/>
      <c r="AP291" s="1196"/>
      <c r="AQ291" s="1196"/>
      <c r="AR291" s="1196"/>
      <c r="AS291" s="1196"/>
      <c r="AT291" s="1196"/>
      <c r="AU291" s="1196"/>
      <c r="AV291" s="1196"/>
      <c r="AW291" s="1196"/>
      <c r="AX291" s="1196"/>
      <c r="AY291" s="1196"/>
      <c r="AZ291" s="1196"/>
      <c r="BA291" s="1196"/>
      <c r="BB291" s="1196"/>
      <c r="BC291" s="1196"/>
      <c r="BD291" s="1196"/>
      <c r="BE291" s="1194"/>
      <c r="BF291" s="1194"/>
      <c r="BG291" s="1194"/>
      <c r="BH291" s="1194"/>
      <c r="BI291" s="39"/>
      <c r="BJ291" s="151"/>
      <c r="BK291" s="151"/>
      <c r="BL291" s="151"/>
      <c r="BM291" s="151"/>
      <c r="BN291" s="151"/>
      <c r="BO291" s="151"/>
      <c r="BP291" s="151"/>
      <c r="BQ291" s="151"/>
      <c r="BR291" s="151"/>
      <c r="BS291" s="151"/>
      <c r="BT291" s="151"/>
      <c r="BU291" s="151"/>
      <c r="BV291" s="151"/>
      <c r="BW291" s="151"/>
      <c r="BX291" s="151"/>
      <c r="BY291" s="151"/>
      <c r="BZ291" s="151"/>
      <c r="CA291" s="151"/>
      <c r="CB291" s="151"/>
      <c r="CC291" s="151"/>
      <c r="CD291" s="151"/>
      <c r="CE291" s="151"/>
      <c r="CF291" s="151"/>
      <c r="CG291" s="151"/>
      <c r="CH291" s="151"/>
      <c r="CI291" s="1102"/>
      <c r="CJ291" s="1102"/>
      <c r="CK291" s="1102"/>
      <c r="CL291" s="1102"/>
      <c r="CM291" s="1102"/>
      <c r="CN291" s="1102"/>
      <c r="CO291" s="1102"/>
      <c r="CP291" s="1102"/>
      <c r="CQ291" s="1102"/>
      <c r="CR291" s="1102"/>
      <c r="CS291" s="1102"/>
      <c r="CT291" s="1102"/>
      <c r="CU291" s="1170"/>
      <c r="CV291" s="1170"/>
      <c r="CW291" s="1175"/>
      <c r="CX291" s="57"/>
      <c r="CY291" s="57"/>
      <c r="CZ291" s="57"/>
      <c r="DA291" s="57"/>
      <c r="DB291" s="57"/>
      <c r="DC291" s="57"/>
      <c r="DD291" s="57"/>
      <c r="DE291" s="1084">
        <v>2</v>
      </c>
      <c r="DF291" s="1084">
        <v>2</v>
      </c>
      <c r="DG291" s="1084">
        <v>2</v>
      </c>
      <c r="DH291" s="1084">
        <v>2</v>
      </c>
      <c r="DI291" s="1084">
        <v>2</v>
      </c>
      <c r="DJ291" s="1084">
        <v>2</v>
      </c>
      <c r="DK291" s="1111"/>
      <c r="DL291" s="1111"/>
      <c r="DM291" s="1111"/>
      <c r="DN291" s="57"/>
      <c r="DO291" s="57"/>
    </row>
    <row r="292" ht="26.25" customHeight="1" spans="1:119">
      <c r="A292" s="1112">
        <v>44040</v>
      </c>
      <c r="B292" s="135" t="s">
        <v>285</v>
      </c>
      <c r="C292" s="1113"/>
      <c r="D292" s="1184" t="s">
        <v>474</v>
      </c>
      <c r="E292" s="136" t="s">
        <v>322</v>
      </c>
      <c r="F292" s="1115">
        <v>9213</v>
      </c>
      <c r="G292" s="109" t="s">
        <v>475</v>
      </c>
      <c r="H292" s="57">
        <v>6</v>
      </c>
      <c r="I292" s="57"/>
      <c r="J292" s="57"/>
      <c r="K292" s="57"/>
      <c r="L292" s="146"/>
      <c r="M292" s="1116"/>
      <c r="N292" s="1117"/>
      <c r="O292" s="1117"/>
      <c r="P292" s="1118"/>
      <c r="Q292" s="1117"/>
      <c r="R292" s="1117"/>
      <c r="S292" s="1117"/>
      <c r="T292" s="1117"/>
      <c r="U292" s="1118"/>
      <c r="V292" s="1194"/>
      <c r="W292" s="1202"/>
      <c r="X292" s="1202"/>
      <c r="Y292" s="1202"/>
      <c r="Z292" s="1202"/>
      <c r="AA292" s="1202"/>
      <c r="AB292" s="1202"/>
      <c r="AC292" s="1202"/>
      <c r="AD292" s="1202"/>
      <c r="AE292" s="1202"/>
      <c r="AF292" s="1202"/>
      <c r="AG292" s="1204"/>
      <c r="AH292" s="1196"/>
      <c r="AI292" s="1196"/>
      <c r="AJ292" s="1196"/>
      <c r="AK292" s="1196"/>
      <c r="AL292" s="1196"/>
      <c r="AM292" s="1196"/>
      <c r="AN292" s="1196"/>
      <c r="AO292" s="1196"/>
      <c r="AP292" s="1196"/>
      <c r="AQ292" s="1196"/>
      <c r="AR292" s="1196"/>
      <c r="AS292" s="1196"/>
      <c r="AT292" s="1196"/>
      <c r="AU292" s="1196"/>
      <c r="AV292" s="1196"/>
      <c r="AW292" s="1196"/>
      <c r="AX292" s="1196"/>
      <c r="AY292" s="1196"/>
      <c r="AZ292" s="1196"/>
      <c r="BA292" s="1196"/>
      <c r="BB292" s="1196"/>
      <c r="BC292" s="1196"/>
      <c r="BD292" s="1196"/>
      <c r="BE292" s="1194"/>
      <c r="BF292" s="1194"/>
      <c r="BG292" s="1194"/>
      <c r="BH292" s="1194"/>
      <c r="BI292" s="39"/>
      <c r="BJ292" s="151"/>
      <c r="BK292" s="151"/>
      <c r="BL292" s="151"/>
      <c r="BM292" s="151"/>
      <c r="BN292" s="151"/>
      <c r="BO292" s="151"/>
      <c r="BP292" s="151"/>
      <c r="BQ292" s="151"/>
      <c r="BR292" s="151"/>
      <c r="BS292" s="151"/>
      <c r="BT292" s="151"/>
      <c r="BU292" s="151"/>
      <c r="BV292" s="151"/>
      <c r="BW292" s="151"/>
      <c r="BX292" s="151"/>
      <c r="BY292" s="151"/>
      <c r="BZ292" s="151"/>
      <c r="CA292" s="151"/>
      <c r="CB292" s="151"/>
      <c r="CC292" s="151"/>
      <c r="CD292" s="151"/>
      <c r="CE292" s="151"/>
      <c r="CF292" s="151"/>
      <c r="CG292" s="151"/>
      <c r="CH292" s="151"/>
      <c r="CI292" s="1102"/>
      <c r="CJ292" s="1102"/>
      <c r="CK292" s="1102"/>
      <c r="CL292" s="1102"/>
      <c r="CM292" s="1102"/>
      <c r="CN292" s="1102"/>
      <c r="CO292" s="1102"/>
      <c r="CP292" s="1102"/>
      <c r="CQ292" s="1102"/>
      <c r="CR292" s="1102"/>
      <c r="CS292" s="1102"/>
      <c r="CT292" s="1102"/>
      <c r="CU292" s="1170"/>
      <c r="CV292" s="1170"/>
      <c r="CW292" s="1175"/>
      <c r="CX292" s="57"/>
      <c r="CY292" s="57"/>
      <c r="CZ292" s="57"/>
      <c r="DA292" s="57"/>
      <c r="DB292" s="57"/>
      <c r="DC292" s="57"/>
      <c r="DD292" s="57"/>
      <c r="DE292" s="1084"/>
      <c r="DF292" s="1084"/>
      <c r="DG292" s="1084"/>
      <c r="DH292" s="1084"/>
      <c r="DI292" s="1084"/>
      <c r="DJ292" s="1084"/>
      <c r="DK292" s="1111">
        <v>2</v>
      </c>
      <c r="DL292" s="1111">
        <v>2</v>
      </c>
      <c r="DM292" s="1111">
        <v>2</v>
      </c>
      <c r="DN292" s="57"/>
      <c r="DO292" s="57"/>
    </row>
    <row r="293" ht="26.25" customHeight="1" spans="1:119">
      <c r="A293" s="1112">
        <v>44040</v>
      </c>
      <c r="B293" s="135" t="s">
        <v>430</v>
      </c>
      <c r="C293" s="1113" t="s">
        <v>476</v>
      </c>
      <c r="D293" s="1184" t="s">
        <v>431</v>
      </c>
      <c r="E293" s="136" t="s">
        <v>275</v>
      </c>
      <c r="F293" s="1115">
        <v>9202</v>
      </c>
      <c r="G293" s="109" t="s">
        <v>376</v>
      </c>
      <c r="H293" s="57">
        <v>18</v>
      </c>
      <c r="I293" s="57"/>
      <c r="J293" s="57"/>
      <c r="K293" s="57"/>
      <c r="L293" s="146"/>
      <c r="M293" s="1116"/>
      <c r="N293" s="1117"/>
      <c r="O293" s="1117"/>
      <c r="P293" s="1118"/>
      <c r="Q293" s="1117"/>
      <c r="R293" s="1117"/>
      <c r="S293" s="1117"/>
      <c r="T293" s="1117"/>
      <c r="U293" s="1118"/>
      <c r="V293" s="1194"/>
      <c r="W293" s="1202"/>
      <c r="X293" s="1202"/>
      <c r="Y293" s="1202"/>
      <c r="Z293" s="1202"/>
      <c r="AA293" s="1202"/>
      <c r="AB293" s="1202"/>
      <c r="AC293" s="1202"/>
      <c r="AD293" s="1202"/>
      <c r="AE293" s="1202"/>
      <c r="AF293" s="1202"/>
      <c r="AG293" s="1204"/>
      <c r="AH293" s="1196"/>
      <c r="AI293" s="1196"/>
      <c r="AJ293" s="1196"/>
      <c r="AK293" s="1196"/>
      <c r="AL293" s="1196"/>
      <c r="AM293" s="1196"/>
      <c r="AN293" s="1196"/>
      <c r="AO293" s="1196"/>
      <c r="AP293" s="1196"/>
      <c r="AQ293" s="1196"/>
      <c r="AR293" s="1196"/>
      <c r="AS293" s="1196"/>
      <c r="AT293" s="1196"/>
      <c r="AU293" s="1196"/>
      <c r="AV293" s="1196"/>
      <c r="AW293" s="1196"/>
      <c r="AX293" s="1196"/>
      <c r="AY293" s="1196"/>
      <c r="AZ293" s="1196"/>
      <c r="BA293" s="1196"/>
      <c r="BB293" s="1196"/>
      <c r="BC293" s="1196"/>
      <c r="BD293" s="1196"/>
      <c r="BE293" s="1194"/>
      <c r="BF293" s="1194"/>
      <c r="BG293" s="1194"/>
      <c r="BH293" s="1194"/>
      <c r="BI293" s="39"/>
      <c r="BJ293" s="151"/>
      <c r="BK293" s="151"/>
      <c r="BL293" s="151"/>
      <c r="BM293" s="151"/>
      <c r="BN293" s="151"/>
      <c r="BO293" s="151"/>
      <c r="BP293" s="151"/>
      <c r="BQ293" s="151"/>
      <c r="BR293" s="151"/>
      <c r="BS293" s="151"/>
      <c r="BT293" s="151"/>
      <c r="BU293" s="151"/>
      <c r="BV293" s="151">
        <v>2</v>
      </c>
      <c r="BW293" s="151">
        <v>2</v>
      </c>
      <c r="BX293" s="151">
        <v>2</v>
      </c>
      <c r="BY293" s="151">
        <v>2</v>
      </c>
      <c r="BZ293" s="151">
        <v>2</v>
      </c>
      <c r="CA293" s="151"/>
      <c r="CB293" s="151"/>
      <c r="CC293" s="151"/>
      <c r="CD293" s="151"/>
      <c r="CE293" s="151">
        <v>2</v>
      </c>
      <c r="CF293" s="151">
        <v>2</v>
      </c>
      <c r="CG293" s="151">
        <v>2</v>
      </c>
      <c r="CH293" s="151">
        <v>2</v>
      </c>
      <c r="CI293" s="1102"/>
      <c r="CJ293" s="1102"/>
      <c r="CK293" s="1102"/>
      <c r="CL293" s="1102"/>
      <c r="CM293" s="1102"/>
      <c r="CN293" s="1102"/>
      <c r="CO293" s="1102"/>
      <c r="CP293" s="1102"/>
      <c r="CQ293" s="1102"/>
      <c r="CR293" s="1102"/>
      <c r="CS293" s="1102"/>
      <c r="CT293" s="1102"/>
      <c r="CU293" s="1170"/>
      <c r="CV293" s="1170"/>
      <c r="CW293" s="1175"/>
      <c r="CX293" s="57"/>
      <c r="CY293" s="57"/>
      <c r="CZ293" s="57"/>
      <c r="DA293" s="57"/>
      <c r="DB293" s="57"/>
      <c r="DC293" s="57"/>
      <c r="DD293" s="57"/>
      <c r="DE293" s="1084"/>
      <c r="DF293" s="1084"/>
      <c r="DG293" s="1084"/>
      <c r="DH293" s="1084"/>
      <c r="DI293" s="1084"/>
      <c r="DJ293" s="1084"/>
      <c r="DK293" s="1111"/>
      <c r="DL293" s="1111"/>
      <c r="DM293" s="1111"/>
      <c r="DN293" s="57"/>
      <c r="DO293" s="57"/>
    </row>
    <row r="294" ht="26.25" customHeight="1" spans="1:119">
      <c r="A294" s="1112">
        <v>44040</v>
      </c>
      <c r="B294" s="135" t="s">
        <v>430</v>
      </c>
      <c r="C294" s="1113" t="s">
        <v>476</v>
      </c>
      <c r="D294" s="1184" t="s">
        <v>431</v>
      </c>
      <c r="E294" s="136" t="s">
        <v>275</v>
      </c>
      <c r="F294" s="1115">
        <v>9215</v>
      </c>
      <c r="G294" s="109" t="s">
        <v>376</v>
      </c>
      <c r="H294" s="57">
        <v>10</v>
      </c>
      <c r="I294" s="57"/>
      <c r="J294" s="57"/>
      <c r="K294" s="57"/>
      <c r="L294" s="146"/>
      <c r="M294" s="1116"/>
      <c r="N294" s="1117"/>
      <c r="O294" s="1117"/>
      <c r="P294" s="1118"/>
      <c r="Q294" s="1117"/>
      <c r="R294" s="1117"/>
      <c r="S294" s="1117"/>
      <c r="T294" s="1117"/>
      <c r="U294" s="1118"/>
      <c r="V294" s="1194"/>
      <c r="W294" s="1202"/>
      <c r="X294" s="1202"/>
      <c r="Y294" s="1202"/>
      <c r="Z294" s="1202"/>
      <c r="AA294" s="1202"/>
      <c r="AB294" s="1202"/>
      <c r="AC294" s="1202"/>
      <c r="AD294" s="1202"/>
      <c r="AE294" s="1202"/>
      <c r="AF294" s="1202"/>
      <c r="AG294" s="1204"/>
      <c r="AH294" s="1196"/>
      <c r="AI294" s="1196"/>
      <c r="AJ294" s="1196"/>
      <c r="AK294" s="1196"/>
      <c r="AL294" s="1196"/>
      <c r="AM294" s="1196"/>
      <c r="AN294" s="1196"/>
      <c r="AO294" s="1196"/>
      <c r="AP294" s="1196"/>
      <c r="AQ294" s="1196"/>
      <c r="AR294" s="1196"/>
      <c r="AS294" s="1196"/>
      <c r="AT294" s="1196"/>
      <c r="AU294" s="1196"/>
      <c r="AV294" s="1196"/>
      <c r="AW294" s="1196"/>
      <c r="AX294" s="1196"/>
      <c r="AY294" s="1196"/>
      <c r="AZ294" s="1196"/>
      <c r="BA294" s="1196"/>
      <c r="BB294" s="1196"/>
      <c r="BC294" s="1196"/>
      <c r="BD294" s="1196"/>
      <c r="BE294" s="1194"/>
      <c r="BF294" s="1194"/>
      <c r="BG294" s="1194"/>
      <c r="BH294" s="1194"/>
      <c r="BI294" s="39"/>
      <c r="BJ294" s="151"/>
      <c r="BK294" s="151"/>
      <c r="BL294" s="151"/>
      <c r="BM294" s="151"/>
      <c r="BN294" s="151"/>
      <c r="BO294" s="151"/>
      <c r="BP294" s="151"/>
      <c r="BQ294" s="151"/>
      <c r="BR294" s="151"/>
      <c r="BS294" s="151"/>
      <c r="BT294" s="151"/>
      <c r="BU294" s="151"/>
      <c r="BV294" s="151"/>
      <c r="BW294" s="151"/>
      <c r="BX294" s="151"/>
      <c r="BY294" s="151"/>
      <c r="BZ294" s="151"/>
      <c r="CA294" s="151"/>
      <c r="CB294" s="151"/>
      <c r="CC294" s="151"/>
      <c r="CD294" s="151"/>
      <c r="CE294" s="151"/>
      <c r="CF294" s="151"/>
      <c r="CG294" s="151"/>
      <c r="CH294" s="151"/>
      <c r="CI294" s="1102"/>
      <c r="CJ294" s="1102"/>
      <c r="CK294" s="1102"/>
      <c r="CL294" s="1102"/>
      <c r="CM294" s="1102"/>
      <c r="CN294" s="1102"/>
      <c r="CO294" s="1102"/>
      <c r="CP294" s="1102"/>
      <c r="CQ294" s="1102"/>
      <c r="CR294" s="1102"/>
      <c r="CS294" s="1102"/>
      <c r="CT294" s="1102"/>
      <c r="CU294" s="1170"/>
      <c r="CV294" s="1170"/>
      <c r="CW294" s="1175"/>
      <c r="CX294" s="57"/>
      <c r="CY294" s="57">
        <v>2</v>
      </c>
      <c r="CZ294" s="57">
        <v>2</v>
      </c>
      <c r="DA294" s="57">
        <v>2</v>
      </c>
      <c r="DB294" s="57">
        <v>2</v>
      </c>
      <c r="DC294" s="57"/>
      <c r="DD294" s="57">
        <v>2</v>
      </c>
      <c r="DE294" s="1084"/>
      <c r="DF294" s="1084"/>
      <c r="DG294" s="1084"/>
      <c r="DH294" s="1084"/>
      <c r="DI294" s="1084"/>
      <c r="DJ294" s="1084"/>
      <c r="DK294" s="1111"/>
      <c r="DL294" s="1111"/>
      <c r="DM294" s="1111"/>
      <c r="DN294" s="57"/>
      <c r="DO294" s="57"/>
    </row>
    <row r="295" ht="26.25" customHeight="1" spans="1:119">
      <c r="A295" s="1112">
        <v>44040</v>
      </c>
      <c r="B295" s="135" t="s">
        <v>136</v>
      </c>
      <c r="C295" s="1113" t="s">
        <v>477</v>
      </c>
      <c r="D295" s="1184" t="s">
        <v>478</v>
      </c>
      <c r="E295" s="136" t="s">
        <v>283</v>
      </c>
      <c r="F295" s="1115">
        <v>9214</v>
      </c>
      <c r="G295" s="109" t="s">
        <v>232</v>
      </c>
      <c r="H295" s="57">
        <v>18</v>
      </c>
      <c r="I295" s="57"/>
      <c r="J295" s="57"/>
      <c r="K295" s="57"/>
      <c r="L295" s="146"/>
      <c r="M295" s="1116"/>
      <c r="N295" s="1117"/>
      <c r="O295" s="1117"/>
      <c r="P295" s="1118"/>
      <c r="Q295" s="1117"/>
      <c r="R295" s="1117"/>
      <c r="S295" s="1117"/>
      <c r="T295" s="1117"/>
      <c r="U295" s="1118"/>
      <c r="V295" s="1194"/>
      <c r="W295" s="1202"/>
      <c r="X295" s="1202"/>
      <c r="Y295" s="1202"/>
      <c r="Z295" s="1202"/>
      <c r="AA295" s="1202"/>
      <c r="AB295" s="1202"/>
      <c r="AC295" s="1202"/>
      <c r="AD295" s="1202"/>
      <c r="AE295" s="1202"/>
      <c r="AF295" s="1202"/>
      <c r="AG295" s="1204"/>
      <c r="AH295" s="1196"/>
      <c r="AI295" s="1196"/>
      <c r="AJ295" s="1196"/>
      <c r="AK295" s="1196"/>
      <c r="AL295" s="1196"/>
      <c r="AM295" s="1196"/>
      <c r="AN295" s="1196"/>
      <c r="AO295" s="1196"/>
      <c r="AP295" s="1196"/>
      <c r="AQ295" s="1196"/>
      <c r="AR295" s="1196"/>
      <c r="AS295" s="1196"/>
      <c r="AT295" s="1196"/>
      <c r="AU295" s="1196"/>
      <c r="AV295" s="1196"/>
      <c r="AW295" s="1196"/>
      <c r="AX295" s="1196">
        <v>18</v>
      </c>
      <c r="AY295" s="1196">
        <v>18</v>
      </c>
      <c r="AZ295" s="1196"/>
      <c r="BA295" s="1196"/>
      <c r="BB295" s="1196"/>
      <c r="BC295" s="1196"/>
      <c r="BD295" s="1196"/>
      <c r="BE295" s="1194"/>
      <c r="BF295" s="1194"/>
      <c r="BG295" s="1194"/>
      <c r="BH295" s="1194"/>
      <c r="BI295" s="39"/>
      <c r="BJ295" s="151"/>
      <c r="BK295" s="151"/>
      <c r="BL295" s="151"/>
      <c r="BM295" s="151"/>
      <c r="BN295" s="151"/>
      <c r="BO295" s="151"/>
      <c r="BP295" s="151"/>
      <c r="BQ295" s="151"/>
      <c r="BR295" s="151"/>
      <c r="BS295" s="151"/>
      <c r="BT295" s="151"/>
      <c r="BU295" s="151"/>
      <c r="BV295" s="151"/>
      <c r="BW295" s="151"/>
      <c r="BX295" s="151"/>
      <c r="BY295" s="151"/>
      <c r="BZ295" s="151"/>
      <c r="CA295" s="151"/>
      <c r="CB295" s="151"/>
      <c r="CC295" s="151"/>
      <c r="CD295" s="151"/>
      <c r="CE295" s="151"/>
      <c r="CF295" s="151"/>
      <c r="CG295" s="151"/>
      <c r="CH295" s="151"/>
      <c r="CI295" s="1102"/>
      <c r="CJ295" s="1102"/>
      <c r="CK295" s="1102"/>
      <c r="CL295" s="1102"/>
      <c r="CM295" s="1102"/>
      <c r="CN295" s="1102"/>
      <c r="CO295" s="1102">
        <v>3</v>
      </c>
      <c r="CP295" s="1102">
        <v>3</v>
      </c>
      <c r="CQ295" s="1102">
        <v>3</v>
      </c>
      <c r="CR295" s="1102">
        <v>3</v>
      </c>
      <c r="CS295" s="1102">
        <v>3</v>
      </c>
      <c r="CT295" s="1102">
        <v>3</v>
      </c>
      <c r="CU295" s="1170"/>
      <c r="CV295" s="1170"/>
      <c r="CW295" s="1175"/>
      <c r="CX295" s="57"/>
      <c r="CY295" s="57"/>
      <c r="CZ295" s="57"/>
      <c r="DA295" s="57"/>
      <c r="DB295" s="57"/>
      <c r="DC295" s="57"/>
      <c r="DD295" s="57"/>
      <c r="DE295" s="1084"/>
      <c r="DF295" s="1084"/>
      <c r="DG295" s="1084"/>
      <c r="DH295" s="1084"/>
      <c r="DI295" s="1084"/>
      <c r="DJ295" s="1084"/>
      <c r="DK295" s="1111"/>
      <c r="DL295" s="1111"/>
      <c r="DM295" s="1111"/>
      <c r="DN295" s="57"/>
      <c r="DO295" s="57"/>
    </row>
    <row r="296" ht="26.25" customHeight="1" spans="1:119">
      <c r="A296" s="1112">
        <v>44040</v>
      </c>
      <c r="B296" s="135" t="s">
        <v>136</v>
      </c>
      <c r="C296" s="1113" t="s">
        <v>477</v>
      </c>
      <c r="D296" s="1184" t="s">
        <v>478</v>
      </c>
      <c r="E296" s="136" t="s">
        <v>283</v>
      </c>
      <c r="F296" s="1115">
        <v>9215</v>
      </c>
      <c r="G296" s="109" t="s">
        <v>376</v>
      </c>
      <c r="H296" s="57">
        <v>21</v>
      </c>
      <c r="I296" s="57"/>
      <c r="J296" s="57"/>
      <c r="K296" s="57"/>
      <c r="L296" s="146"/>
      <c r="M296" s="1116"/>
      <c r="N296" s="1117"/>
      <c r="O296" s="1117"/>
      <c r="P296" s="1118"/>
      <c r="Q296" s="1117"/>
      <c r="R296" s="1117"/>
      <c r="S296" s="1117"/>
      <c r="T296" s="1117"/>
      <c r="U296" s="1118"/>
      <c r="V296" s="1194"/>
      <c r="W296" s="1202"/>
      <c r="X296" s="1202"/>
      <c r="Y296" s="1202"/>
      <c r="Z296" s="1202"/>
      <c r="AA296" s="1202"/>
      <c r="AB296" s="1202"/>
      <c r="AC296" s="1202"/>
      <c r="AD296" s="1202"/>
      <c r="AE296" s="1202"/>
      <c r="AF296" s="1202"/>
      <c r="AG296" s="1204"/>
      <c r="AH296" s="1196"/>
      <c r="AI296" s="1196"/>
      <c r="AJ296" s="1196"/>
      <c r="AK296" s="1196"/>
      <c r="AL296" s="1196"/>
      <c r="AM296" s="1196"/>
      <c r="AN296" s="1196"/>
      <c r="AO296" s="1196"/>
      <c r="AP296" s="1196"/>
      <c r="AQ296" s="1196"/>
      <c r="AR296" s="1196"/>
      <c r="AS296" s="1196"/>
      <c r="AT296" s="1196"/>
      <c r="AU296" s="1196"/>
      <c r="AV296" s="1196"/>
      <c r="AW296" s="1196"/>
      <c r="AX296" s="1196"/>
      <c r="AY296" s="1196"/>
      <c r="AZ296" s="1196"/>
      <c r="BA296" s="1196"/>
      <c r="BB296" s="1196"/>
      <c r="BC296" s="1196"/>
      <c r="BD296" s="1196"/>
      <c r="BE296" s="1194"/>
      <c r="BF296" s="1194"/>
      <c r="BG296" s="1194"/>
      <c r="BH296" s="1194"/>
      <c r="BI296" s="39"/>
      <c r="BJ296" s="151"/>
      <c r="BK296" s="151"/>
      <c r="BL296" s="151"/>
      <c r="BM296" s="151"/>
      <c r="BN296" s="151"/>
      <c r="BO296" s="151"/>
      <c r="BP296" s="151"/>
      <c r="BQ296" s="151"/>
      <c r="BR296" s="151"/>
      <c r="BS296" s="151"/>
      <c r="BT296" s="151"/>
      <c r="BU296" s="151"/>
      <c r="BV296" s="151"/>
      <c r="BW296" s="151"/>
      <c r="BX296" s="151"/>
      <c r="BY296" s="151"/>
      <c r="BZ296" s="151"/>
      <c r="CA296" s="151"/>
      <c r="CB296" s="151"/>
      <c r="CC296" s="151"/>
      <c r="CD296" s="151"/>
      <c r="CE296" s="151"/>
      <c r="CF296" s="151"/>
      <c r="CG296" s="151"/>
      <c r="CH296" s="151"/>
      <c r="CI296" s="1102"/>
      <c r="CJ296" s="1102"/>
      <c r="CK296" s="1102"/>
      <c r="CL296" s="1102"/>
      <c r="CM296" s="1102"/>
      <c r="CN296" s="1102"/>
      <c r="CO296" s="1102"/>
      <c r="CP296" s="1102"/>
      <c r="CQ296" s="1102"/>
      <c r="CR296" s="1102"/>
      <c r="CS296" s="1102"/>
      <c r="CT296" s="1102"/>
      <c r="CU296" s="1170"/>
      <c r="CV296" s="1170"/>
      <c r="CW296" s="1175"/>
      <c r="CX296" s="57">
        <v>3</v>
      </c>
      <c r="CY296" s="57">
        <v>3</v>
      </c>
      <c r="CZ296" s="57">
        <v>3</v>
      </c>
      <c r="DA296" s="57">
        <v>3</v>
      </c>
      <c r="DB296" s="57">
        <v>3</v>
      </c>
      <c r="DC296" s="57">
        <v>3</v>
      </c>
      <c r="DD296" s="57">
        <v>3</v>
      </c>
      <c r="DE296" s="1084"/>
      <c r="DF296" s="1084"/>
      <c r="DG296" s="1084"/>
      <c r="DH296" s="1084"/>
      <c r="DI296" s="1084"/>
      <c r="DJ296" s="1084"/>
      <c r="DK296" s="1111"/>
      <c r="DL296" s="1111"/>
      <c r="DM296" s="1111"/>
      <c r="DN296" s="57"/>
      <c r="DO296" s="57"/>
    </row>
    <row r="297" ht="26.25" customHeight="1" spans="1:119">
      <c r="A297" s="1112">
        <v>44041</v>
      </c>
      <c r="B297" s="135" t="s">
        <v>349</v>
      </c>
      <c r="C297" s="1113" t="s">
        <v>479</v>
      </c>
      <c r="D297" s="1184" t="s">
        <v>480</v>
      </c>
      <c r="E297" s="136" t="s">
        <v>275</v>
      </c>
      <c r="F297" s="1115">
        <v>9213</v>
      </c>
      <c r="G297" s="109" t="s">
        <v>475</v>
      </c>
      <c r="H297" s="57">
        <v>1</v>
      </c>
      <c r="I297" s="57"/>
      <c r="J297" s="57"/>
      <c r="K297" s="57"/>
      <c r="L297" s="146"/>
      <c r="M297" s="1116"/>
      <c r="N297" s="1117"/>
      <c r="O297" s="1117"/>
      <c r="P297" s="1118"/>
      <c r="Q297" s="1117"/>
      <c r="R297" s="1117"/>
      <c r="S297" s="1117"/>
      <c r="T297" s="1117"/>
      <c r="U297" s="1118"/>
      <c r="V297" s="1194"/>
      <c r="W297" s="1202"/>
      <c r="X297" s="1202"/>
      <c r="Y297" s="1202"/>
      <c r="Z297" s="1202"/>
      <c r="AA297" s="1202"/>
      <c r="AB297" s="1202"/>
      <c r="AC297" s="1202"/>
      <c r="AD297" s="1202"/>
      <c r="AE297" s="1202"/>
      <c r="AF297" s="1202"/>
      <c r="AG297" s="1204"/>
      <c r="AH297" s="1196"/>
      <c r="AI297" s="1196"/>
      <c r="AJ297" s="1196"/>
      <c r="AK297" s="1196"/>
      <c r="AL297" s="1196"/>
      <c r="AM297" s="1196"/>
      <c r="AN297" s="1196"/>
      <c r="AO297" s="1196"/>
      <c r="AP297" s="1196"/>
      <c r="AQ297" s="1196"/>
      <c r="AR297" s="1196"/>
      <c r="AS297" s="1196"/>
      <c r="AT297" s="1196"/>
      <c r="AU297" s="1196"/>
      <c r="AV297" s="1196"/>
      <c r="AW297" s="1196"/>
      <c r="AX297" s="1196"/>
      <c r="AY297" s="1196"/>
      <c r="AZ297" s="1196"/>
      <c r="BA297" s="1196"/>
      <c r="BB297" s="1196"/>
      <c r="BC297" s="1196"/>
      <c r="BD297" s="1196"/>
      <c r="BE297" s="1194"/>
      <c r="BF297" s="1194"/>
      <c r="BG297" s="1194"/>
      <c r="BH297" s="1194"/>
      <c r="BI297" s="39"/>
      <c r="BJ297" s="151"/>
      <c r="BK297" s="151"/>
      <c r="BL297" s="151"/>
      <c r="BM297" s="151"/>
      <c r="BN297" s="151"/>
      <c r="BO297" s="151"/>
      <c r="BP297" s="151"/>
      <c r="BQ297" s="151"/>
      <c r="BR297" s="151"/>
      <c r="BS297" s="151"/>
      <c r="BT297" s="151"/>
      <c r="BU297" s="151"/>
      <c r="BV297" s="151"/>
      <c r="BW297" s="151"/>
      <c r="BX297" s="151"/>
      <c r="BY297" s="151"/>
      <c r="BZ297" s="151"/>
      <c r="CA297" s="151"/>
      <c r="CB297" s="151"/>
      <c r="CC297" s="151"/>
      <c r="CD297" s="151"/>
      <c r="CE297" s="151"/>
      <c r="CF297" s="151"/>
      <c r="CG297" s="151"/>
      <c r="CH297" s="151"/>
      <c r="CI297" s="1102"/>
      <c r="CJ297" s="1102"/>
      <c r="CK297" s="1102"/>
      <c r="CL297" s="1102"/>
      <c r="CM297" s="1102"/>
      <c r="CN297" s="1102"/>
      <c r="CO297" s="1102"/>
      <c r="CP297" s="1102"/>
      <c r="CQ297" s="1102"/>
      <c r="CR297" s="1102"/>
      <c r="CS297" s="1102"/>
      <c r="CT297" s="1102"/>
      <c r="CU297" s="1170"/>
      <c r="CV297" s="1170"/>
      <c r="CW297" s="1175"/>
      <c r="CX297" s="57"/>
      <c r="CY297" s="57"/>
      <c r="CZ297" s="57"/>
      <c r="DA297" s="57"/>
      <c r="DB297" s="57"/>
      <c r="DC297" s="57"/>
      <c r="DD297" s="57"/>
      <c r="DE297" s="1084"/>
      <c r="DF297" s="1084"/>
      <c r="DG297" s="1084"/>
      <c r="DH297" s="1084"/>
      <c r="DI297" s="1084"/>
      <c r="DJ297" s="1084"/>
      <c r="DK297" s="1111">
        <v>1</v>
      </c>
      <c r="DL297" s="1111"/>
      <c r="DM297" s="1111"/>
      <c r="DN297" s="57"/>
      <c r="DO297" s="57"/>
    </row>
    <row r="298" ht="26.25" customHeight="1" spans="1:119">
      <c r="A298" s="1112">
        <v>44041</v>
      </c>
      <c r="B298" s="135" t="s">
        <v>407</v>
      </c>
      <c r="C298" s="1113"/>
      <c r="D298" s="1184"/>
      <c r="E298" s="136" t="s">
        <v>275</v>
      </c>
      <c r="F298" s="1115">
        <v>9213</v>
      </c>
      <c r="G298" s="109" t="s">
        <v>475</v>
      </c>
      <c r="H298" s="57">
        <v>2</v>
      </c>
      <c r="I298" s="57"/>
      <c r="J298" s="57"/>
      <c r="K298" s="57"/>
      <c r="L298" s="146"/>
      <c r="M298" s="1116"/>
      <c r="N298" s="1117"/>
      <c r="O298" s="1117"/>
      <c r="P298" s="1118"/>
      <c r="Q298" s="1117"/>
      <c r="R298" s="1117"/>
      <c r="S298" s="1117"/>
      <c r="T298" s="1117"/>
      <c r="U298" s="1118"/>
      <c r="V298" s="1194"/>
      <c r="W298" s="1202"/>
      <c r="X298" s="1202"/>
      <c r="Y298" s="1202"/>
      <c r="Z298" s="1202"/>
      <c r="AA298" s="1202"/>
      <c r="AB298" s="1202"/>
      <c r="AC298" s="1202"/>
      <c r="AD298" s="1202"/>
      <c r="AE298" s="1202"/>
      <c r="AF298" s="1202"/>
      <c r="AG298" s="1204"/>
      <c r="AH298" s="1196"/>
      <c r="AI298" s="1196"/>
      <c r="AJ298" s="1196"/>
      <c r="AK298" s="1196"/>
      <c r="AL298" s="1196"/>
      <c r="AM298" s="1196"/>
      <c r="AN298" s="1196"/>
      <c r="AO298" s="1196"/>
      <c r="AP298" s="1196"/>
      <c r="AQ298" s="1196"/>
      <c r="AR298" s="1196"/>
      <c r="AS298" s="1196"/>
      <c r="AT298" s="1196"/>
      <c r="AU298" s="1196"/>
      <c r="AV298" s="1196"/>
      <c r="AW298" s="1196"/>
      <c r="AX298" s="1196"/>
      <c r="AY298" s="1196"/>
      <c r="AZ298" s="1196"/>
      <c r="BA298" s="1196"/>
      <c r="BB298" s="1196"/>
      <c r="BC298" s="1196"/>
      <c r="BD298" s="1196"/>
      <c r="BE298" s="1194"/>
      <c r="BF298" s="1194"/>
      <c r="BG298" s="1194"/>
      <c r="BH298" s="1194"/>
      <c r="BI298" s="39"/>
      <c r="BJ298" s="151"/>
      <c r="BK298" s="151"/>
      <c r="BL298" s="151"/>
      <c r="BM298" s="151"/>
      <c r="BN298" s="151"/>
      <c r="BO298" s="151"/>
      <c r="BP298" s="151"/>
      <c r="BQ298" s="151"/>
      <c r="BR298" s="151"/>
      <c r="BS298" s="151"/>
      <c r="BT298" s="151"/>
      <c r="BU298" s="151"/>
      <c r="BV298" s="151"/>
      <c r="BW298" s="151"/>
      <c r="BX298" s="151"/>
      <c r="BY298" s="151"/>
      <c r="BZ298" s="151"/>
      <c r="CA298" s="151"/>
      <c r="CB298" s="151"/>
      <c r="CC298" s="151"/>
      <c r="CD298" s="151"/>
      <c r="CE298" s="151"/>
      <c r="CF298" s="151"/>
      <c r="CG298" s="151"/>
      <c r="CH298" s="151"/>
      <c r="CI298" s="1102"/>
      <c r="CJ298" s="1102"/>
      <c r="CK298" s="1102"/>
      <c r="CL298" s="1102"/>
      <c r="CM298" s="1102"/>
      <c r="CN298" s="1102"/>
      <c r="CO298" s="1102"/>
      <c r="CP298" s="1102"/>
      <c r="CQ298" s="1102"/>
      <c r="CR298" s="1102"/>
      <c r="CS298" s="1102"/>
      <c r="CT298" s="1102"/>
      <c r="CU298" s="1170"/>
      <c r="CV298" s="1170"/>
      <c r="CW298" s="1175"/>
      <c r="CX298" s="57"/>
      <c r="CY298" s="57"/>
      <c r="CZ298" s="57"/>
      <c r="DA298" s="57"/>
      <c r="DB298" s="57"/>
      <c r="DC298" s="57"/>
      <c r="DD298" s="57"/>
      <c r="DE298" s="1084"/>
      <c r="DF298" s="1084"/>
      <c r="DG298" s="1084"/>
      <c r="DH298" s="1084"/>
      <c r="DI298" s="1084"/>
      <c r="DJ298" s="1084"/>
      <c r="DK298" s="1111">
        <v>1</v>
      </c>
      <c r="DL298" s="1111"/>
      <c r="DM298" s="1111">
        <v>1</v>
      </c>
      <c r="DN298" s="57"/>
      <c r="DO298" s="57"/>
    </row>
    <row r="299" ht="26.25" customHeight="1" spans="1:119">
      <c r="A299" s="1112">
        <v>44042</v>
      </c>
      <c r="B299" s="135" t="s">
        <v>433</v>
      </c>
      <c r="C299" s="1113" t="s">
        <v>462</v>
      </c>
      <c r="D299" s="1184" t="s">
        <v>463</v>
      </c>
      <c r="E299" s="136" t="s">
        <v>283</v>
      </c>
      <c r="F299" s="1115">
        <v>9214</v>
      </c>
      <c r="G299" s="109" t="s">
        <v>232</v>
      </c>
      <c r="H299" s="57">
        <v>6</v>
      </c>
      <c r="I299" s="57"/>
      <c r="J299" s="57"/>
      <c r="K299" s="57"/>
      <c r="L299" s="146"/>
      <c r="M299" s="1116"/>
      <c r="N299" s="1117"/>
      <c r="O299" s="1117"/>
      <c r="P299" s="1118"/>
      <c r="Q299" s="1117"/>
      <c r="R299" s="1117"/>
      <c r="S299" s="1117"/>
      <c r="T299" s="1117"/>
      <c r="U299" s="1118"/>
      <c r="V299" s="1194"/>
      <c r="W299" s="1202"/>
      <c r="X299" s="1202"/>
      <c r="Y299" s="1202"/>
      <c r="Z299" s="1202"/>
      <c r="AA299" s="1202"/>
      <c r="AB299" s="1202"/>
      <c r="AC299" s="1202"/>
      <c r="AD299" s="1202"/>
      <c r="AE299" s="1202"/>
      <c r="AF299" s="1202"/>
      <c r="AG299" s="1204"/>
      <c r="AH299" s="1196"/>
      <c r="AI299" s="1196"/>
      <c r="AJ299" s="1196"/>
      <c r="AK299" s="1196"/>
      <c r="AL299" s="1196"/>
      <c r="AM299" s="1196"/>
      <c r="AN299" s="1196"/>
      <c r="AO299" s="1196"/>
      <c r="AP299" s="1196"/>
      <c r="AQ299" s="1196"/>
      <c r="AR299" s="1196"/>
      <c r="AS299" s="1196"/>
      <c r="AT299" s="1196"/>
      <c r="AU299" s="1196"/>
      <c r="AV299" s="1196"/>
      <c r="AW299" s="1196"/>
      <c r="AX299" s="1196">
        <v>6</v>
      </c>
      <c r="AY299" s="1196">
        <v>6</v>
      </c>
      <c r="AZ299" s="1196"/>
      <c r="BA299" s="1196"/>
      <c r="BB299" s="1196"/>
      <c r="BC299" s="1196"/>
      <c r="BD299" s="1196"/>
      <c r="BE299" s="1194"/>
      <c r="BF299" s="1194"/>
      <c r="BG299" s="1194"/>
      <c r="BH299" s="1194"/>
      <c r="BI299" s="39"/>
      <c r="BJ299" s="151"/>
      <c r="BK299" s="151"/>
      <c r="BL299" s="151"/>
      <c r="BM299" s="151"/>
      <c r="BN299" s="151"/>
      <c r="BO299" s="151"/>
      <c r="BP299" s="151"/>
      <c r="BQ299" s="151"/>
      <c r="BR299" s="151"/>
      <c r="BS299" s="151"/>
      <c r="BT299" s="151"/>
      <c r="BU299" s="151"/>
      <c r="BV299" s="151"/>
      <c r="BW299" s="151"/>
      <c r="BX299" s="151"/>
      <c r="BY299" s="151"/>
      <c r="BZ299" s="151"/>
      <c r="CA299" s="151"/>
      <c r="CB299" s="151"/>
      <c r="CC299" s="151"/>
      <c r="CD299" s="151"/>
      <c r="CE299" s="151"/>
      <c r="CF299" s="151"/>
      <c r="CG299" s="151"/>
      <c r="CH299" s="151"/>
      <c r="CI299" s="1102"/>
      <c r="CJ299" s="1102"/>
      <c r="CK299" s="1102"/>
      <c r="CL299" s="1102"/>
      <c r="CM299" s="1102"/>
      <c r="CN299" s="1102"/>
      <c r="CO299" s="1102">
        <v>1</v>
      </c>
      <c r="CP299" s="1102">
        <v>1</v>
      </c>
      <c r="CQ299" s="1102">
        <v>1</v>
      </c>
      <c r="CR299" s="1102">
        <v>1</v>
      </c>
      <c r="CS299" s="1102">
        <v>1</v>
      </c>
      <c r="CT299" s="1102">
        <v>1</v>
      </c>
      <c r="CU299" s="1170"/>
      <c r="CV299" s="1170"/>
      <c r="CW299" s="1175"/>
      <c r="CX299" s="57"/>
      <c r="CY299" s="57"/>
      <c r="CZ299" s="57"/>
      <c r="DA299" s="57"/>
      <c r="DB299" s="57"/>
      <c r="DC299" s="57"/>
      <c r="DD299" s="57"/>
      <c r="DE299" s="1084"/>
      <c r="DF299" s="1084"/>
      <c r="DG299" s="1084"/>
      <c r="DH299" s="1084"/>
      <c r="DI299" s="1084"/>
      <c r="DJ299" s="1084"/>
      <c r="DK299" s="1111"/>
      <c r="DL299" s="1111"/>
      <c r="DM299" s="1111"/>
      <c r="DN299" s="57"/>
      <c r="DO299" s="57"/>
    </row>
    <row r="300" ht="26.25" customHeight="1" spans="1:119">
      <c r="A300" s="1112">
        <v>44042</v>
      </c>
      <c r="B300" s="135" t="s">
        <v>433</v>
      </c>
      <c r="C300" s="1113" t="s">
        <v>462</v>
      </c>
      <c r="D300" s="1184" t="s">
        <v>463</v>
      </c>
      <c r="E300" s="136" t="s">
        <v>283</v>
      </c>
      <c r="F300" s="1115">
        <v>9207</v>
      </c>
      <c r="G300" s="109" t="s">
        <v>416</v>
      </c>
      <c r="H300" s="57">
        <v>1</v>
      </c>
      <c r="I300" s="57"/>
      <c r="J300" s="57"/>
      <c r="K300" s="57"/>
      <c r="L300" s="146"/>
      <c r="M300" s="1116"/>
      <c r="N300" s="1117"/>
      <c r="O300" s="1117"/>
      <c r="P300" s="1118"/>
      <c r="Q300" s="1117"/>
      <c r="R300" s="1117"/>
      <c r="S300" s="1117"/>
      <c r="T300" s="1117"/>
      <c r="U300" s="1118"/>
      <c r="V300" s="1194"/>
      <c r="W300" s="1202"/>
      <c r="X300" s="1202"/>
      <c r="Y300" s="1202"/>
      <c r="Z300" s="1202"/>
      <c r="AA300" s="1202"/>
      <c r="AB300" s="1202"/>
      <c r="AC300" s="1202"/>
      <c r="AD300" s="1202"/>
      <c r="AE300" s="1202"/>
      <c r="AF300" s="1202"/>
      <c r="AG300" s="1204"/>
      <c r="AH300" s="1196"/>
      <c r="AI300" s="1196"/>
      <c r="AJ300" s="1196"/>
      <c r="AK300" s="1196"/>
      <c r="AL300" s="1196"/>
      <c r="AM300" s="1196"/>
      <c r="AN300" s="1196"/>
      <c r="AO300" s="1196"/>
      <c r="AP300" s="1196"/>
      <c r="AQ300" s="1196"/>
      <c r="AR300" s="1196"/>
      <c r="AS300" s="1196"/>
      <c r="AT300" s="1196"/>
      <c r="AU300" s="1196"/>
      <c r="AV300" s="1196"/>
      <c r="AW300" s="1196"/>
      <c r="AX300" s="1196"/>
      <c r="AY300" s="1196"/>
      <c r="AZ300" s="1196"/>
      <c r="BA300" s="1196"/>
      <c r="BB300" s="1196"/>
      <c r="BC300" s="1196"/>
      <c r="BD300" s="1196"/>
      <c r="BE300" s="1194"/>
      <c r="BF300" s="1194"/>
      <c r="BG300" s="1194"/>
      <c r="BH300" s="1194"/>
      <c r="BI300" s="39"/>
      <c r="BJ300" s="151"/>
      <c r="BK300" s="151"/>
      <c r="BL300" s="151"/>
      <c r="BM300" s="151"/>
      <c r="BN300" s="151"/>
      <c r="BO300" s="151"/>
      <c r="BP300" s="151"/>
      <c r="BQ300" s="151"/>
      <c r="BR300" s="151"/>
      <c r="BS300" s="151"/>
      <c r="BT300" s="151"/>
      <c r="BU300" s="151"/>
      <c r="BV300" s="151"/>
      <c r="BW300" s="151"/>
      <c r="BX300" s="151"/>
      <c r="BY300" s="151"/>
      <c r="BZ300" s="151"/>
      <c r="CA300" s="151"/>
      <c r="CB300" s="151"/>
      <c r="CC300" s="151"/>
      <c r="CD300" s="151"/>
      <c r="CE300" s="151"/>
      <c r="CF300" s="151"/>
      <c r="CG300" s="151"/>
      <c r="CH300" s="151"/>
      <c r="CI300" s="1102"/>
      <c r="CJ300" s="1102"/>
      <c r="CK300" s="1102"/>
      <c r="CL300" s="1102"/>
      <c r="CM300" s="1102"/>
      <c r="CN300" s="1102"/>
      <c r="CO300" s="1102"/>
      <c r="CP300" s="1102"/>
      <c r="CQ300" s="1102"/>
      <c r="CR300" s="1102"/>
      <c r="CS300" s="1102"/>
      <c r="CT300" s="1102"/>
      <c r="CU300" s="1170"/>
      <c r="CV300" s="1170"/>
      <c r="CW300" s="1175"/>
      <c r="CX300" s="57"/>
      <c r="CY300" s="57"/>
      <c r="CZ300" s="57"/>
      <c r="DA300" s="57"/>
      <c r="DB300" s="57"/>
      <c r="DC300" s="57"/>
      <c r="DD300" s="57"/>
      <c r="DE300" s="1084"/>
      <c r="DF300" s="1084"/>
      <c r="DG300" s="1084"/>
      <c r="DH300" s="1084"/>
      <c r="DI300" s="1084"/>
      <c r="DJ300" s="1084"/>
      <c r="DK300" s="1111"/>
      <c r="DL300" s="1111"/>
      <c r="DM300" s="1111"/>
      <c r="DN300" s="57">
        <v>1</v>
      </c>
      <c r="DO300" s="57"/>
    </row>
    <row r="301" ht="26.25" customHeight="1" spans="1:119">
      <c r="A301" s="1112">
        <v>44042</v>
      </c>
      <c r="B301" s="135" t="s">
        <v>433</v>
      </c>
      <c r="C301" s="1113" t="s">
        <v>462</v>
      </c>
      <c r="D301" s="1184" t="s">
        <v>463</v>
      </c>
      <c r="E301" s="136" t="s">
        <v>283</v>
      </c>
      <c r="F301" s="1115">
        <v>9208</v>
      </c>
      <c r="G301" s="109" t="s">
        <v>406</v>
      </c>
      <c r="H301" s="57">
        <v>1</v>
      </c>
      <c r="I301" s="57"/>
      <c r="J301" s="57"/>
      <c r="K301" s="57"/>
      <c r="L301" s="146"/>
      <c r="M301" s="1116"/>
      <c r="N301" s="1117"/>
      <c r="O301" s="1117"/>
      <c r="P301" s="1118"/>
      <c r="Q301" s="1117"/>
      <c r="R301" s="1117"/>
      <c r="S301" s="1117"/>
      <c r="T301" s="1117"/>
      <c r="U301" s="1118"/>
      <c r="V301" s="1194"/>
      <c r="W301" s="1202"/>
      <c r="X301" s="1202"/>
      <c r="Y301" s="1202"/>
      <c r="Z301" s="1202"/>
      <c r="AA301" s="1202"/>
      <c r="AB301" s="1202"/>
      <c r="AC301" s="1202"/>
      <c r="AD301" s="1202"/>
      <c r="AE301" s="1202"/>
      <c r="AF301" s="1202"/>
      <c r="AG301" s="1204"/>
      <c r="AH301" s="1196"/>
      <c r="AI301" s="1196"/>
      <c r="AJ301" s="1196"/>
      <c r="AK301" s="1196"/>
      <c r="AL301" s="1196"/>
      <c r="AM301" s="1196"/>
      <c r="AN301" s="1196"/>
      <c r="AO301" s="1196"/>
      <c r="AP301" s="1196"/>
      <c r="AQ301" s="1196"/>
      <c r="AR301" s="1196"/>
      <c r="AS301" s="1196"/>
      <c r="AT301" s="1196"/>
      <c r="AU301" s="1196"/>
      <c r="AV301" s="1196"/>
      <c r="AW301" s="1196"/>
      <c r="AX301" s="1196"/>
      <c r="AY301" s="1196"/>
      <c r="AZ301" s="1196"/>
      <c r="BA301" s="1196"/>
      <c r="BB301" s="1196"/>
      <c r="BC301" s="1196"/>
      <c r="BD301" s="1196"/>
      <c r="BE301" s="1194"/>
      <c r="BF301" s="1194"/>
      <c r="BG301" s="1194"/>
      <c r="BH301" s="1194"/>
      <c r="BI301" s="39"/>
      <c r="BJ301" s="151"/>
      <c r="BK301" s="151"/>
      <c r="BL301" s="151"/>
      <c r="BM301" s="151"/>
      <c r="BN301" s="151"/>
      <c r="BO301" s="151"/>
      <c r="BP301" s="151"/>
      <c r="BQ301" s="151"/>
      <c r="BR301" s="151"/>
      <c r="BS301" s="151"/>
      <c r="BT301" s="151"/>
      <c r="BU301" s="151"/>
      <c r="BV301" s="151"/>
      <c r="BW301" s="151"/>
      <c r="BX301" s="151"/>
      <c r="BY301" s="151"/>
      <c r="BZ301" s="151"/>
      <c r="CA301" s="151"/>
      <c r="CB301" s="151"/>
      <c r="CC301" s="151"/>
      <c r="CD301" s="151"/>
      <c r="CE301" s="151"/>
      <c r="CF301" s="151"/>
      <c r="CG301" s="151"/>
      <c r="CH301" s="151"/>
      <c r="CI301" s="1102"/>
      <c r="CJ301" s="1102"/>
      <c r="CK301" s="1102"/>
      <c r="CL301" s="1102"/>
      <c r="CM301" s="1102"/>
      <c r="CN301" s="1102"/>
      <c r="CO301" s="1102"/>
      <c r="CP301" s="1102"/>
      <c r="CQ301" s="1102"/>
      <c r="CR301" s="1102"/>
      <c r="CS301" s="1102"/>
      <c r="CT301" s="1102"/>
      <c r="CU301" s="1170"/>
      <c r="CV301" s="1170"/>
      <c r="CW301" s="1175"/>
      <c r="CX301" s="57"/>
      <c r="CY301" s="57"/>
      <c r="CZ301" s="57"/>
      <c r="DA301" s="57"/>
      <c r="DB301" s="57"/>
      <c r="DC301" s="57"/>
      <c r="DD301" s="57"/>
      <c r="DE301" s="1084"/>
      <c r="DF301" s="1084"/>
      <c r="DG301" s="1084"/>
      <c r="DH301" s="1084"/>
      <c r="DI301" s="1084"/>
      <c r="DJ301" s="1084"/>
      <c r="DK301" s="1111"/>
      <c r="DL301" s="1111"/>
      <c r="DM301" s="1111"/>
      <c r="DN301" s="57"/>
      <c r="DO301" s="57">
        <v>1</v>
      </c>
    </row>
    <row r="302" ht="26.25" customHeight="1" spans="1:119">
      <c r="A302" s="1112">
        <v>44042</v>
      </c>
      <c r="B302" s="135" t="s">
        <v>324</v>
      </c>
      <c r="C302" s="1113" t="s">
        <v>481</v>
      </c>
      <c r="D302" s="1184" t="s">
        <v>345</v>
      </c>
      <c r="E302" s="136" t="s">
        <v>283</v>
      </c>
      <c r="F302" s="1115">
        <v>9213</v>
      </c>
      <c r="G302" s="109" t="s">
        <v>475</v>
      </c>
      <c r="H302" s="57">
        <v>3</v>
      </c>
      <c r="I302" s="57"/>
      <c r="J302" s="57"/>
      <c r="K302" s="57"/>
      <c r="L302" s="146"/>
      <c r="M302" s="1116"/>
      <c r="N302" s="1117"/>
      <c r="O302" s="1117"/>
      <c r="P302" s="1118"/>
      <c r="Q302" s="1117"/>
      <c r="R302" s="1117"/>
      <c r="S302" s="1117"/>
      <c r="T302" s="1117"/>
      <c r="U302" s="1118"/>
      <c r="V302" s="1194"/>
      <c r="W302" s="1202"/>
      <c r="X302" s="1202"/>
      <c r="Y302" s="1202"/>
      <c r="Z302" s="1202"/>
      <c r="AA302" s="1202"/>
      <c r="AB302" s="1202"/>
      <c r="AC302" s="1202"/>
      <c r="AD302" s="1202"/>
      <c r="AE302" s="1202"/>
      <c r="AF302" s="1202"/>
      <c r="AG302" s="1204"/>
      <c r="AH302" s="1196"/>
      <c r="AI302" s="1196"/>
      <c r="AJ302" s="1196"/>
      <c r="AK302" s="1196"/>
      <c r="AL302" s="1196"/>
      <c r="AM302" s="1196"/>
      <c r="AN302" s="1196"/>
      <c r="AO302" s="1196"/>
      <c r="AP302" s="1196"/>
      <c r="AQ302" s="1196"/>
      <c r="AR302" s="1196"/>
      <c r="AS302" s="1196"/>
      <c r="AT302" s="1196"/>
      <c r="AU302" s="1196"/>
      <c r="AV302" s="1196"/>
      <c r="AW302" s="1196"/>
      <c r="AX302" s="1196"/>
      <c r="AY302" s="1196"/>
      <c r="AZ302" s="1196"/>
      <c r="BA302" s="1196"/>
      <c r="BB302" s="1196"/>
      <c r="BC302" s="1196"/>
      <c r="BD302" s="1196"/>
      <c r="BE302" s="1194"/>
      <c r="BF302" s="1194"/>
      <c r="BG302" s="1194"/>
      <c r="BH302" s="1194"/>
      <c r="BI302" s="39"/>
      <c r="BJ302" s="151"/>
      <c r="BK302" s="151"/>
      <c r="BL302" s="151"/>
      <c r="BM302" s="151"/>
      <c r="BN302" s="151"/>
      <c r="BO302" s="151"/>
      <c r="BP302" s="151"/>
      <c r="BQ302" s="151"/>
      <c r="BR302" s="151"/>
      <c r="BS302" s="151"/>
      <c r="BT302" s="151"/>
      <c r="BU302" s="151"/>
      <c r="BV302" s="151"/>
      <c r="BW302" s="151"/>
      <c r="BX302" s="151"/>
      <c r="BY302" s="151"/>
      <c r="BZ302" s="151"/>
      <c r="CA302" s="151"/>
      <c r="CB302" s="151"/>
      <c r="CC302" s="151"/>
      <c r="CD302" s="151"/>
      <c r="CE302" s="151"/>
      <c r="CF302" s="151"/>
      <c r="CG302" s="151"/>
      <c r="CH302" s="151"/>
      <c r="CI302" s="1102"/>
      <c r="CJ302" s="1102"/>
      <c r="CK302" s="1102"/>
      <c r="CL302" s="1102"/>
      <c r="CM302" s="1102"/>
      <c r="CN302" s="1102"/>
      <c r="CO302" s="1102"/>
      <c r="CP302" s="1102"/>
      <c r="CQ302" s="1102"/>
      <c r="CR302" s="1102"/>
      <c r="CS302" s="1102"/>
      <c r="CT302" s="1102"/>
      <c r="CU302" s="1170"/>
      <c r="CV302" s="1170"/>
      <c r="CW302" s="1175"/>
      <c r="CX302" s="57"/>
      <c r="CY302" s="57"/>
      <c r="CZ302" s="57"/>
      <c r="DA302" s="57"/>
      <c r="DB302" s="57"/>
      <c r="DC302" s="57"/>
      <c r="DD302" s="57"/>
      <c r="DE302" s="1084"/>
      <c r="DF302" s="1084"/>
      <c r="DG302" s="1084"/>
      <c r="DH302" s="1084"/>
      <c r="DI302" s="1084"/>
      <c r="DJ302" s="1084"/>
      <c r="DK302" s="1111">
        <v>1</v>
      </c>
      <c r="DL302" s="1111">
        <v>1</v>
      </c>
      <c r="DM302" s="1111">
        <v>1</v>
      </c>
      <c r="DN302" s="57"/>
      <c r="DO302" s="57"/>
    </row>
    <row r="303" ht="26.25" customHeight="1" spans="1:119">
      <c r="A303" s="1112">
        <v>44042</v>
      </c>
      <c r="B303" s="135" t="s">
        <v>303</v>
      </c>
      <c r="C303" s="1113" t="s">
        <v>482</v>
      </c>
      <c r="D303" s="1184" t="s">
        <v>483</v>
      </c>
      <c r="E303" s="136" t="s">
        <v>283</v>
      </c>
      <c r="F303" s="1115">
        <v>9213</v>
      </c>
      <c r="G303" s="109" t="s">
        <v>475</v>
      </c>
      <c r="H303" s="57">
        <v>6</v>
      </c>
      <c r="I303" s="57"/>
      <c r="J303" s="57"/>
      <c r="K303" s="57"/>
      <c r="L303" s="146"/>
      <c r="M303" s="1116"/>
      <c r="N303" s="1117"/>
      <c r="O303" s="1117"/>
      <c r="P303" s="1118"/>
      <c r="Q303" s="1117"/>
      <c r="R303" s="1117"/>
      <c r="S303" s="1117"/>
      <c r="T303" s="1117"/>
      <c r="U303" s="1118"/>
      <c r="V303" s="1194"/>
      <c r="W303" s="1202"/>
      <c r="X303" s="1202"/>
      <c r="Y303" s="1202"/>
      <c r="Z303" s="1202"/>
      <c r="AA303" s="1202"/>
      <c r="AB303" s="1202"/>
      <c r="AC303" s="1202"/>
      <c r="AD303" s="1202"/>
      <c r="AE303" s="1202"/>
      <c r="AF303" s="1202"/>
      <c r="AG303" s="1204"/>
      <c r="AH303" s="1196"/>
      <c r="AI303" s="1196"/>
      <c r="AJ303" s="1196"/>
      <c r="AK303" s="1196"/>
      <c r="AL303" s="1196"/>
      <c r="AM303" s="1196"/>
      <c r="AN303" s="1196"/>
      <c r="AO303" s="1196"/>
      <c r="AP303" s="1196"/>
      <c r="AQ303" s="1196"/>
      <c r="AR303" s="1196"/>
      <c r="AS303" s="1196"/>
      <c r="AT303" s="1196"/>
      <c r="AU303" s="1196"/>
      <c r="AV303" s="1196"/>
      <c r="AW303" s="1196"/>
      <c r="AX303" s="1196"/>
      <c r="AY303" s="1196"/>
      <c r="AZ303" s="1196"/>
      <c r="BA303" s="1196"/>
      <c r="BB303" s="1196"/>
      <c r="BC303" s="1196"/>
      <c r="BD303" s="1196"/>
      <c r="BE303" s="1194"/>
      <c r="BF303" s="1194"/>
      <c r="BG303" s="1194"/>
      <c r="BH303" s="1194"/>
      <c r="BI303" s="39"/>
      <c r="BJ303" s="151"/>
      <c r="BK303" s="151"/>
      <c r="BL303" s="151"/>
      <c r="BM303" s="151"/>
      <c r="BN303" s="151"/>
      <c r="BO303" s="151"/>
      <c r="BP303" s="151"/>
      <c r="BQ303" s="151"/>
      <c r="BR303" s="151"/>
      <c r="BS303" s="151"/>
      <c r="BT303" s="151"/>
      <c r="BU303" s="151"/>
      <c r="BV303" s="151"/>
      <c r="BW303" s="151"/>
      <c r="BX303" s="151"/>
      <c r="BY303" s="151"/>
      <c r="BZ303" s="151"/>
      <c r="CA303" s="151"/>
      <c r="CB303" s="151"/>
      <c r="CC303" s="151"/>
      <c r="CD303" s="151"/>
      <c r="CE303" s="151"/>
      <c r="CF303" s="151"/>
      <c r="CG303" s="151"/>
      <c r="CH303" s="151"/>
      <c r="CI303" s="1102"/>
      <c r="CJ303" s="1102"/>
      <c r="CK303" s="1102"/>
      <c r="CL303" s="1102"/>
      <c r="CM303" s="1102"/>
      <c r="CN303" s="1102"/>
      <c r="CO303" s="1102"/>
      <c r="CP303" s="1102"/>
      <c r="CQ303" s="1102"/>
      <c r="CR303" s="1102"/>
      <c r="CS303" s="1102"/>
      <c r="CT303" s="1102"/>
      <c r="CU303" s="1170"/>
      <c r="CV303" s="1170"/>
      <c r="CW303" s="1175"/>
      <c r="CX303" s="57"/>
      <c r="CY303" s="57"/>
      <c r="CZ303" s="57"/>
      <c r="DA303" s="57"/>
      <c r="DB303" s="57"/>
      <c r="DC303" s="57"/>
      <c r="DD303" s="57"/>
      <c r="DE303" s="1084"/>
      <c r="DF303" s="1084"/>
      <c r="DG303" s="1084"/>
      <c r="DH303" s="1084"/>
      <c r="DI303" s="1084"/>
      <c r="DJ303" s="1084"/>
      <c r="DK303" s="1111">
        <v>2</v>
      </c>
      <c r="DL303" s="1111">
        <v>2</v>
      </c>
      <c r="DM303" s="1111">
        <v>2</v>
      </c>
      <c r="DN303" s="57"/>
      <c r="DO303" s="57"/>
    </row>
    <row r="304" ht="26.25" customHeight="1" spans="1:119">
      <c r="A304" s="1112">
        <v>44042</v>
      </c>
      <c r="B304" s="135" t="s">
        <v>281</v>
      </c>
      <c r="C304" s="1113" t="s">
        <v>484</v>
      </c>
      <c r="D304" s="1184" t="s">
        <v>485</v>
      </c>
      <c r="E304" s="136" t="s">
        <v>283</v>
      </c>
      <c r="F304" s="1115">
        <v>9208</v>
      </c>
      <c r="G304" s="109" t="s">
        <v>406</v>
      </c>
      <c r="H304" s="57">
        <v>1</v>
      </c>
      <c r="I304" s="57"/>
      <c r="J304" s="57"/>
      <c r="K304" s="57"/>
      <c r="L304" s="146"/>
      <c r="M304" s="1116"/>
      <c r="N304" s="1117"/>
      <c r="O304" s="1117"/>
      <c r="P304" s="1118"/>
      <c r="Q304" s="1117"/>
      <c r="R304" s="1117"/>
      <c r="S304" s="1117"/>
      <c r="T304" s="1117"/>
      <c r="U304" s="1118"/>
      <c r="V304" s="1194"/>
      <c r="W304" s="1202"/>
      <c r="X304" s="1202"/>
      <c r="Y304" s="1202"/>
      <c r="Z304" s="1202"/>
      <c r="AA304" s="1202"/>
      <c r="AB304" s="1202"/>
      <c r="AC304" s="1202"/>
      <c r="AD304" s="1202"/>
      <c r="AE304" s="1202"/>
      <c r="AF304" s="1202"/>
      <c r="AG304" s="1204"/>
      <c r="AH304" s="1196"/>
      <c r="AI304" s="1196"/>
      <c r="AJ304" s="1196"/>
      <c r="AK304" s="1196"/>
      <c r="AL304" s="1196"/>
      <c r="AM304" s="1196"/>
      <c r="AN304" s="1196"/>
      <c r="AO304" s="1196"/>
      <c r="AP304" s="1196"/>
      <c r="AQ304" s="1196"/>
      <c r="AR304" s="1196"/>
      <c r="AS304" s="1196"/>
      <c r="AT304" s="1196"/>
      <c r="AU304" s="1196"/>
      <c r="AV304" s="1196"/>
      <c r="AW304" s="1196"/>
      <c r="AX304" s="1196"/>
      <c r="AY304" s="1196"/>
      <c r="AZ304" s="1196"/>
      <c r="BA304" s="1196"/>
      <c r="BB304" s="1196"/>
      <c r="BC304" s="1196"/>
      <c r="BD304" s="1196"/>
      <c r="BE304" s="1194"/>
      <c r="BF304" s="1194"/>
      <c r="BG304" s="1194"/>
      <c r="BH304" s="1194"/>
      <c r="BI304" s="39"/>
      <c r="BJ304" s="151"/>
      <c r="BK304" s="151"/>
      <c r="BL304" s="151"/>
      <c r="BM304" s="151"/>
      <c r="BN304" s="151"/>
      <c r="BO304" s="151"/>
      <c r="BP304" s="151"/>
      <c r="BQ304" s="151"/>
      <c r="BR304" s="151"/>
      <c r="BS304" s="151"/>
      <c r="BT304" s="151"/>
      <c r="BU304" s="151"/>
      <c r="BV304" s="151"/>
      <c r="BW304" s="151"/>
      <c r="BX304" s="151"/>
      <c r="BY304" s="151"/>
      <c r="BZ304" s="151"/>
      <c r="CA304" s="151"/>
      <c r="CB304" s="151"/>
      <c r="CC304" s="151"/>
      <c r="CD304" s="151"/>
      <c r="CE304" s="151"/>
      <c r="CF304" s="151"/>
      <c r="CG304" s="151"/>
      <c r="CH304" s="151"/>
      <c r="CI304" s="1102"/>
      <c r="CJ304" s="1102"/>
      <c r="CK304" s="1102"/>
      <c r="CL304" s="1102"/>
      <c r="CM304" s="1102"/>
      <c r="CN304" s="1102"/>
      <c r="CO304" s="1102"/>
      <c r="CP304" s="1102"/>
      <c r="CQ304" s="1102"/>
      <c r="CR304" s="1102"/>
      <c r="CS304" s="1102"/>
      <c r="CT304" s="1102"/>
      <c r="CU304" s="1170"/>
      <c r="CV304" s="1170"/>
      <c r="CW304" s="1175"/>
      <c r="CX304" s="57"/>
      <c r="CY304" s="57"/>
      <c r="CZ304" s="57"/>
      <c r="DA304" s="57"/>
      <c r="DB304" s="57"/>
      <c r="DC304" s="57"/>
      <c r="DD304" s="57"/>
      <c r="DE304" s="1084"/>
      <c r="DF304" s="1084"/>
      <c r="DG304" s="1084"/>
      <c r="DH304" s="1084"/>
      <c r="DI304" s="1084"/>
      <c r="DJ304" s="1084"/>
      <c r="DK304" s="1111"/>
      <c r="DL304" s="1111"/>
      <c r="DM304" s="1111"/>
      <c r="DN304" s="57"/>
      <c r="DO304" s="57"/>
    </row>
    <row r="305" ht="26.25" customHeight="1" spans="1:119">
      <c r="A305" s="1112">
        <v>44042</v>
      </c>
      <c r="B305" s="135" t="s">
        <v>281</v>
      </c>
      <c r="C305" s="1113" t="s">
        <v>486</v>
      </c>
      <c r="D305" s="1184" t="s">
        <v>485</v>
      </c>
      <c r="E305" s="136" t="s">
        <v>283</v>
      </c>
      <c r="F305" s="1115">
        <v>9214</v>
      </c>
      <c r="G305" s="109" t="s">
        <v>232</v>
      </c>
      <c r="H305" s="57">
        <v>6</v>
      </c>
      <c r="I305" s="57"/>
      <c r="J305" s="57"/>
      <c r="K305" s="57"/>
      <c r="L305" s="146"/>
      <c r="M305" s="1116"/>
      <c r="N305" s="1117"/>
      <c r="O305" s="1117"/>
      <c r="P305" s="1118"/>
      <c r="Q305" s="1117"/>
      <c r="R305" s="1117"/>
      <c r="S305" s="1117"/>
      <c r="T305" s="1117"/>
      <c r="U305" s="1118"/>
      <c r="V305" s="1194"/>
      <c r="W305" s="1202"/>
      <c r="X305" s="1202"/>
      <c r="Y305" s="1202"/>
      <c r="Z305" s="1202"/>
      <c r="AA305" s="1202"/>
      <c r="AB305" s="1202"/>
      <c r="AC305" s="1202"/>
      <c r="AD305" s="1202"/>
      <c r="AE305" s="1202"/>
      <c r="AF305" s="1202"/>
      <c r="AG305" s="1204"/>
      <c r="AH305" s="1196"/>
      <c r="AI305" s="1196"/>
      <c r="AJ305" s="1196"/>
      <c r="AK305" s="1196"/>
      <c r="AL305" s="1196"/>
      <c r="AM305" s="1196"/>
      <c r="AN305" s="1196"/>
      <c r="AO305" s="1196"/>
      <c r="AP305" s="1196"/>
      <c r="AQ305" s="1196"/>
      <c r="AR305" s="1196"/>
      <c r="AS305" s="1196"/>
      <c r="AT305" s="1196"/>
      <c r="AU305" s="1196"/>
      <c r="AV305" s="1196"/>
      <c r="AW305" s="1196"/>
      <c r="AX305" s="1196">
        <v>6</v>
      </c>
      <c r="AY305" s="1196">
        <v>6</v>
      </c>
      <c r="AZ305" s="1196"/>
      <c r="BA305" s="1196"/>
      <c r="BB305" s="1196"/>
      <c r="BC305" s="1196"/>
      <c r="BD305" s="1196"/>
      <c r="BE305" s="1194"/>
      <c r="BF305" s="1194"/>
      <c r="BG305" s="1194"/>
      <c r="BH305" s="1194"/>
      <c r="BI305" s="39"/>
      <c r="BJ305" s="151"/>
      <c r="BK305" s="151"/>
      <c r="BL305" s="151"/>
      <c r="BM305" s="151"/>
      <c r="BN305" s="151"/>
      <c r="BO305" s="151"/>
      <c r="BP305" s="151"/>
      <c r="BQ305" s="151"/>
      <c r="BR305" s="151"/>
      <c r="BS305" s="151"/>
      <c r="BT305" s="151"/>
      <c r="BU305" s="151"/>
      <c r="BV305" s="151"/>
      <c r="BW305" s="151"/>
      <c r="BX305" s="151"/>
      <c r="BY305" s="151"/>
      <c r="BZ305" s="151"/>
      <c r="CA305" s="151"/>
      <c r="CB305" s="151"/>
      <c r="CC305" s="151"/>
      <c r="CD305" s="151"/>
      <c r="CE305" s="151"/>
      <c r="CF305" s="151"/>
      <c r="CG305" s="151"/>
      <c r="CH305" s="151"/>
      <c r="CI305" s="1102">
        <v>1</v>
      </c>
      <c r="CJ305" s="1102">
        <v>1</v>
      </c>
      <c r="CK305" s="1102">
        <v>1</v>
      </c>
      <c r="CL305" s="1102">
        <v>1</v>
      </c>
      <c r="CM305" s="1102">
        <v>1</v>
      </c>
      <c r="CN305" s="1102">
        <v>1</v>
      </c>
      <c r="CO305" s="1102"/>
      <c r="CP305" s="1102"/>
      <c r="CQ305" s="1102"/>
      <c r="CR305" s="1102"/>
      <c r="CS305" s="1102"/>
      <c r="CT305" s="1102"/>
      <c r="CU305" s="1170"/>
      <c r="CV305" s="1170"/>
      <c r="CW305" s="1175"/>
      <c r="CX305" s="57"/>
      <c r="CY305" s="57"/>
      <c r="CZ305" s="57"/>
      <c r="DA305" s="57"/>
      <c r="DB305" s="57"/>
      <c r="DC305" s="57"/>
      <c r="DD305" s="57"/>
      <c r="DE305" s="1084"/>
      <c r="DF305" s="1084"/>
      <c r="DG305" s="1084"/>
      <c r="DH305" s="1084"/>
      <c r="DI305" s="1084"/>
      <c r="DJ305" s="1084"/>
      <c r="DK305" s="1111"/>
      <c r="DL305" s="1111"/>
      <c r="DM305" s="1111"/>
      <c r="DN305" s="57"/>
      <c r="DO305" s="57">
        <v>1</v>
      </c>
    </row>
    <row r="306" ht="26.25" customHeight="1" spans="1:119">
      <c r="A306" s="1112">
        <v>44048</v>
      </c>
      <c r="B306" s="135" t="s">
        <v>207</v>
      </c>
      <c r="C306" s="1113" t="s">
        <v>487</v>
      </c>
      <c r="D306" s="1184" t="s">
        <v>488</v>
      </c>
      <c r="E306" s="136" t="s">
        <v>283</v>
      </c>
      <c r="F306" s="1115">
        <v>9213</v>
      </c>
      <c r="G306" s="109" t="s">
        <v>475</v>
      </c>
      <c r="H306" s="57">
        <v>3</v>
      </c>
      <c r="I306" s="57"/>
      <c r="J306" s="57"/>
      <c r="K306" s="57"/>
      <c r="L306" s="146"/>
      <c r="M306" s="1116"/>
      <c r="N306" s="1117"/>
      <c r="O306" s="1117"/>
      <c r="P306" s="1118"/>
      <c r="Q306" s="1117"/>
      <c r="R306" s="1117"/>
      <c r="S306" s="1117"/>
      <c r="T306" s="1117"/>
      <c r="U306" s="1118"/>
      <c r="V306" s="1194"/>
      <c r="W306" s="1202"/>
      <c r="X306" s="1202"/>
      <c r="Y306" s="1202"/>
      <c r="Z306" s="1202"/>
      <c r="AA306" s="1202"/>
      <c r="AB306" s="1202"/>
      <c r="AC306" s="1202"/>
      <c r="AD306" s="1202"/>
      <c r="AE306" s="1202"/>
      <c r="AF306" s="1202"/>
      <c r="AG306" s="1204"/>
      <c r="AH306" s="1196"/>
      <c r="AI306" s="1196"/>
      <c r="AJ306" s="1196"/>
      <c r="AK306" s="1196"/>
      <c r="AL306" s="1196"/>
      <c r="AM306" s="1196"/>
      <c r="AN306" s="1196"/>
      <c r="AO306" s="1196"/>
      <c r="AP306" s="1196"/>
      <c r="AQ306" s="1196"/>
      <c r="AR306" s="1196"/>
      <c r="AS306" s="1196"/>
      <c r="AT306" s="1196"/>
      <c r="AU306" s="1196"/>
      <c r="AV306" s="1196"/>
      <c r="AW306" s="1196"/>
      <c r="AX306" s="1196"/>
      <c r="AY306" s="1196"/>
      <c r="AZ306" s="1196"/>
      <c r="BA306" s="1196"/>
      <c r="BB306" s="1196"/>
      <c r="BC306" s="1196"/>
      <c r="BD306" s="1196"/>
      <c r="BE306" s="1194"/>
      <c r="BF306" s="1194"/>
      <c r="BG306" s="1194"/>
      <c r="BH306" s="1194"/>
      <c r="BI306" s="39"/>
      <c r="BJ306" s="151"/>
      <c r="BK306" s="151"/>
      <c r="BL306" s="151"/>
      <c r="BM306" s="151"/>
      <c r="BN306" s="151"/>
      <c r="BO306" s="151"/>
      <c r="BP306" s="151"/>
      <c r="BQ306" s="151"/>
      <c r="BR306" s="151"/>
      <c r="BS306" s="151"/>
      <c r="BT306" s="151"/>
      <c r="BU306" s="151"/>
      <c r="BV306" s="151"/>
      <c r="BW306" s="151"/>
      <c r="BX306" s="151"/>
      <c r="BY306" s="151"/>
      <c r="BZ306" s="151"/>
      <c r="CA306" s="151"/>
      <c r="CB306" s="151"/>
      <c r="CC306" s="151"/>
      <c r="CD306" s="151"/>
      <c r="CE306" s="151"/>
      <c r="CF306" s="151"/>
      <c r="CG306" s="151"/>
      <c r="CH306" s="151"/>
      <c r="CI306" s="1102"/>
      <c r="CJ306" s="1102"/>
      <c r="CK306" s="1102"/>
      <c r="CL306" s="1102"/>
      <c r="CM306" s="1102"/>
      <c r="CN306" s="1102"/>
      <c r="CO306" s="1102"/>
      <c r="CP306" s="1102"/>
      <c r="CQ306" s="1102"/>
      <c r="CR306" s="1102"/>
      <c r="CS306" s="1102"/>
      <c r="CT306" s="1102"/>
      <c r="CU306" s="1170"/>
      <c r="CV306" s="1170"/>
      <c r="CW306" s="1175"/>
      <c r="CX306" s="57"/>
      <c r="CY306" s="57"/>
      <c r="CZ306" s="57"/>
      <c r="DA306" s="57"/>
      <c r="DB306" s="57"/>
      <c r="DC306" s="57"/>
      <c r="DD306" s="57"/>
      <c r="DE306" s="1084"/>
      <c r="DF306" s="1084"/>
      <c r="DG306" s="1084"/>
      <c r="DH306" s="1084"/>
      <c r="DI306" s="1084"/>
      <c r="DJ306" s="1084"/>
      <c r="DK306" s="1111">
        <v>1</v>
      </c>
      <c r="DL306" s="1111">
        <v>1</v>
      </c>
      <c r="DM306" s="1111">
        <v>1</v>
      </c>
      <c r="DN306" s="57"/>
      <c r="DO306" s="57"/>
    </row>
    <row r="307" ht="26.25" customHeight="1" spans="1:119">
      <c r="A307" s="1112">
        <v>44049</v>
      </c>
      <c r="B307" s="135" t="s">
        <v>333</v>
      </c>
      <c r="C307" s="1113" t="s">
        <v>489</v>
      </c>
      <c r="D307" s="1184" t="s">
        <v>457</v>
      </c>
      <c r="E307" s="136" t="s">
        <v>283</v>
      </c>
      <c r="F307" s="1115">
        <v>9212</v>
      </c>
      <c r="G307" s="109" t="s">
        <v>391</v>
      </c>
      <c r="H307" s="57">
        <v>4</v>
      </c>
      <c r="I307" s="57"/>
      <c r="J307" s="57"/>
      <c r="K307" s="57"/>
      <c r="L307" s="146"/>
      <c r="M307" s="1116"/>
      <c r="N307" s="1117"/>
      <c r="O307" s="1117"/>
      <c r="P307" s="1118"/>
      <c r="Q307" s="1117"/>
      <c r="R307" s="1117"/>
      <c r="S307" s="1117"/>
      <c r="T307" s="1117"/>
      <c r="U307" s="1118"/>
      <c r="V307" s="1194"/>
      <c r="W307" s="1202"/>
      <c r="X307" s="1202"/>
      <c r="Y307" s="1202"/>
      <c r="Z307" s="1202"/>
      <c r="AA307" s="1202"/>
      <c r="AB307" s="1202"/>
      <c r="AC307" s="1202"/>
      <c r="AD307" s="1202"/>
      <c r="AE307" s="1202"/>
      <c r="AF307" s="1202"/>
      <c r="AG307" s="1204"/>
      <c r="AH307" s="1196"/>
      <c r="AI307" s="1196"/>
      <c r="AJ307" s="1196"/>
      <c r="AK307" s="1196"/>
      <c r="AL307" s="1196"/>
      <c r="AM307" s="1196"/>
      <c r="AN307" s="1196"/>
      <c r="AO307" s="1196"/>
      <c r="AP307" s="1196"/>
      <c r="AQ307" s="1196"/>
      <c r="AR307" s="1196"/>
      <c r="AS307" s="1196"/>
      <c r="AT307" s="1196"/>
      <c r="AU307" s="1196"/>
      <c r="AV307" s="1196"/>
      <c r="AW307" s="1196"/>
      <c r="AX307" s="1196"/>
      <c r="AY307" s="1196"/>
      <c r="AZ307" s="1196"/>
      <c r="BA307" s="1196"/>
      <c r="BB307" s="1196"/>
      <c r="BC307" s="1196"/>
      <c r="BD307" s="1196"/>
      <c r="BE307" s="1194"/>
      <c r="BF307" s="1194"/>
      <c r="BG307" s="1194"/>
      <c r="BH307" s="1194"/>
      <c r="BI307" s="39"/>
      <c r="BJ307" s="151"/>
      <c r="BK307" s="151"/>
      <c r="BL307" s="151"/>
      <c r="BM307" s="151"/>
      <c r="BN307" s="151"/>
      <c r="BO307" s="151"/>
      <c r="BP307" s="151"/>
      <c r="BQ307" s="151"/>
      <c r="BR307" s="151"/>
      <c r="BS307" s="151"/>
      <c r="BT307" s="151"/>
      <c r="BU307" s="151"/>
      <c r="BV307" s="151"/>
      <c r="BW307" s="151"/>
      <c r="BX307" s="151"/>
      <c r="BY307" s="151"/>
      <c r="BZ307" s="151"/>
      <c r="CA307" s="151"/>
      <c r="CB307" s="151"/>
      <c r="CC307" s="151"/>
      <c r="CD307" s="151"/>
      <c r="CE307" s="151"/>
      <c r="CF307" s="151"/>
      <c r="CG307" s="151"/>
      <c r="CH307" s="151"/>
      <c r="CI307" s="1102"/>
      <c r="CJ307" s="1102"/>
      <c r="CK307" s="1102"/>
      <c r="CL307" s="1102"/>
      <c r="CM307" s="1102"/>
      <c r="CN307" s="1102"/>
      <c r="CO307" s="1102"/>
      <c r="CP307" s="1102"/>
      <c r="CQ307" s="1102"/>
      <c r="CR307" s="1102"/>
      <c r="CS307" s="1102"/>
      <c r="CT307" s="1102"/>
      <c r="CU307" s="1170"/>
      <c r="CV307" s="1170"/>
      <c r="CW307" s="1175"/>
      <c r="CX307" s="57"/>
      <c r="CY307" s="57"/>
      <c r="CZ307" s="57"/>
      <c r="DA307" s="57"/>
      <c r="DB307" s="57"/>
      <c r="DC307" s="57"/>
      <c r="DD307" s="57"/>
      <c r="DE307" s="1084"/>
      <c r="DF307" s="1084">
        <v>1</v>
      </c>
      <c r="DG307" s="1084">
        <v>1</v>
      </c>
      <c r="DH307" s="1084">
        <v>1</v>
      </c>
      <c r="DI307" s="1084">
        <v>1</v>
      </c>
      <c r="DJ307" s="1084"/>
      <c r="DK307" s="1111"/>
      <c r="DL307" s="1111"/>
      <c r="DM307" s="1111"/>
      <c r="DN307" s="57"/>
      <c r="DO307" s="57"/>
    </row>
    <row r="308" ht="26.25" customHeight="1" spans="1:119">
      <c r="A308" s="1112">
        <v>44054</v>
      </c>
      <c r="B308" s="135" t="s">
        <v>414</v>
      </c>
      <c r="C308" s="1113" t="s">
        <v>490</v>
      </c>
      <c r="D308" s="1184" t="s">
        <v>491</v>
      </c>
      <c r="E308" s="136" t="s">
        <v>283</v>
      </c>
      <c r="F308" s="1115">
        <v>9213</v>
      </c>
      <c r="G308" s="109" t="s">
        <v>475</v>
      </c>
      <c r="H308" s="57">
        <v>6</v>
      </c>
      <c r="I308" s="57"/>
      <c r="J308" s="57"/>
      <c r="K308" s="57"/>
      <c r="L308" s="146"/>
      <c r="M308" s="1116"/>
      <c r="N308" s="1117"/>
      <c r="O308" s="1117"/>
      <c r="P308" s="1118"/>
      <c r="Q308" s="1117"/>
      <c r="R308" s="1117"/>
      <c r="S308" s="1117"/>
      <c r="T308" s="1117"/>
      <c r="U308" s="1118"/>
      <c r="V308" s="1194"/>
      <c r="W308" s="1202"/>
      <c r="X308" s="1202"/>
      <c r="Y308" s="1202"/>
      <c r="Z308" s="1202"/>
      <c r="AA308" s="1202"/>
      <c r="AB308" s="1202"/>
      <c r="AC308" s="1202"/>
      <c r="AD308" s="1202"/>
      <c r="AE308" s="1202"/>
      <c r="AF308" s="1202"/>
      <c r="AG308" s="1204"/>
      <c r="AH308" s="1196"/>
      <c r="AI308" s="1196"/>
      <c r="AJ308" s="1196"/>
      <c r="AK308" s="1196"/>
      <c r="AL308" s="1196"/>
      <c r="AM308" s="1196"/>
      <c r="AN308" s="1196"/>
      <c r="AO308" s="1196"/>
      <c r="AP308" s="1196"/>
      <c r="AQ308" s="1196"/>
      <c r="AR308" s="1196"/>
      <c r="AS308" s="1196"/>
      <c r="AT308" s="1196"/>
      <c r="AU308" s="1196"/>
      <c r="AV308" s="1196"/>
      <c r="AW308" s="1196"/>
      <c r="AX308" s="1196"/>
      <c r="AY308" s="1196"/>
      <c r="AZ308" s="1196"/>
      <c r="BA308" s="1196"/>
      <c r="BB308" s="1196"/>
      <c r="BC308" s="1196"/>
      <c r="BD308" s="1196"/>
      <c r="BE308" s="1194"/>
      <c r="BF308" s="1194"/>
      <c r="BG308" s="1194"/>
      <c r="BH308" s="1194"/>
      <c r="BI308" s="39"/>
      <c r="BJ308" s="151"/>
      <c r="BK308" s="151"/>
      <c r="BL308" s="151"/>
      <c r="BM308" s="151"/>
      <c r="BN308" s="151"/>
      <c r="BO308" s="151"/>
      <c r="BP308" s="151"/>
      <c r="BQ308" s="151"/>
      <c r="BR308" s="151"/>
      <c r="BS308" s="151"/>
      <c r="BT308" s="151"/>
      <c r="BU308" s="151"/>
      <c r="BV308" s="151"/>
      <c r="BW308" s="151"/>
      <c r="BX308" s="151"/>
      <c r="BY308" s="151"/>
      <c r="BZ308" s="151"/>
      <c r="CA308" s="151"/>
      <c r="CB308" s="151"/>
      <c r="CC308" s="151"/>
      <c r="CD308" s="151"/>
      <c r="CE308" s="151"/>
      <c r="CF308" s="151"/>
      <c r="CG308" s="151"/>
      <c r="CH308" s="151"/>
      <c r="CI308" s="1102"/>
      <c r="CJ308" s="1102"/>
      <c r="CK308" s="1102"/>
      <c r="CL308" s="1102"/>
      <c r="CM308" s="1102"/>
      <c r="CN308" s="1102"/>
      <c r="CO308" s="1102"/>
      <c r="CP308" s="1102"/>
      <c r="CQ308" s="1102"/>
      <c r="CR308" s="1102"/>
      <c r="CS308" s="1102"/>
      <c r="CT308" s="1102"/>
      <c r="CU308" s="1170"/>
      <c r="CV308" s="1170"/>
      <c r="CW308" s="1175"/>
      <c r="CX308" s="57"/>
      <c r="CY308" s="57"/>
      <c r="CZ308" s="57"/>
      <c r="DA308" s="57"/>
      <c r="DB308" s="57"/>
      <c r="DC308" s="57"/>
      <c r="DD308" s="57"/>
      <c r="DE308" s="1084"/>
      <c r="DF308" s="1084"/>
      <c r="DG308" s="1084"/>
      <c r="DH308" s="1084"/>
      <c r="DI308" s="1084"/>
      <c r="DJ308" s="1084"/>
      <c r="DK308" s="1111">
        <v>2</v>
      </c>
      <c r="DL308" s="1111">
        <v>2</v>
      </c>
      <c r="DM308" s="1111">
        <v>2</v>
      </c>
      <c r="DN308" s="57"/>
      <c r="DO308" s="57"/>
    </row>
    <row r="309" ht="26.25" customHeight="1" spans="1:119">
      <c r="A309" s="1112">
        <v>44055</v>
      </c>
      <c r="B309" s="135" t="s">
        <v>492</v>
      </c>
      <c r="C309" s="1113"/>
      <c r="D309" s="1184" t="s">
        <v>493</v>
      </c>
      <c r="E309" s="136" t="s">
        <v>322</v>
      </c>
      <c r="F309" s="1115">
        <v>9207</v>
      </c>
      <c r="G309" s="109" t="s">
        <v>416</v>
      </c>
      <c r="H309" s="57">
        <v>3</v>
      </c>
      <c r="I309" s="57"/>
      <c r="J309" s="57"/>
      <c r="K309" s="57"/>
      <c r="L309" s="146"/>
      <c r="M309" s="1116"/>
      <c r="N309" s="1117"/>
      <c r="O309" s="1117"/>
      <c r="P309" s="1118"/>
      <c r="Q309" s="1117"/>
      <c r="R309" s="1117"/>
      <c r="S309" s="1117"/>
      <c r="T309" s="1117"/>
      <c r="U309" s="1118"/>
      <c r="V309" s="1194"/>
      <c r="W309" s="1202"/>
      <c r="X309" s="1202"/>
      <c r="Y309" s="1202"/>
      <c r="Z309" s="1202"/>
      <c r="AA309" s="1202"/>
      <c r="AB309" s="1202"/>
      <c r="AC309" s="1202"/>
      <c r="AD309" s="1202"/>
      <c r="AE309" s="1202"/>
      <c r="AF309" s="1202"/>
      <c r="AG309" s="1204"/>
      <c r="AH309" s="1196"/>
      <c r="AI309" s="1196"/>
      <c r="AJ309" s="1196"/>
      <c r="AK309" s="1196"/>
      <c r="AL309" s="1196"/>
      <c r="AM309" s="1196"/>
      <c r="AN309" s="1196"/>
      <c r="AO309" s="1196"/>
      <c r="AP309" s="1196"/>
      <c r="AQ309" s="1196"/>
      <c r="AR309" s="1196"/>
      <c r="AS309" s="1196"/>
      <c r="AT309" s="1196"/>
      <c r="AU309" s="1196"/>
      <c r="AV309" s="1196"/>
      <c r="AW309" s="1196"/>
      <c r="AX309" s="1196"/>
      <c r="AY309" s="1196"/>
      <c r="AZ309" s="1196"/>
      <c r="BA309" s="1196"/>
      <c r="BB309" s="1196"/>
      <c r="BC309" s="1196"/>
      <c r="BD309" s="1196"/>
      <c r="BE309" s="1194"/>
      <c r="BF309" s="1194"/>
      <c r="BG309" s="1194"/>
      <c r="BH309" s="1194"/>
      <c r="BI309" s="39"/>
      <c r="BJ309" s="151"/>
      <c r="BK309" s="151"/>
      <c r="BL309" s="151"/>
      <c r="BM309" s="151"/>
      <c r="BN309" s="151"/>
      <c r="BO309" s="151"/>
      <c r="BP309" s="151"/>
      <c r="BQ309" s="151"/>
      <c r="BR309" s="151"/>
      <c r="BS309" s="151"/>
      <c r="BT309" s="151"/>
      <c r="BU309" s="151"/>
      <c r="BV309" s="151"/>
      <c r="BW309" s="151"/>
      <c r="BX309" s="151"/>
      <c r="BY309" s="151"/>
      <c r="BZ309" s="151"/>
      <c r="CA309" s="151"/>
      <c r="CB309" s="151"/>
      <c r="CC309" s="151"/>
      <c r="CD309" s="151"/>
      <c r="CE309" s="151"/>
      <c r="CF309" s="151"/>
      <c r="CG309" s="151"/>
      <c r="CH309" s="151"/>
      <c r="CI309" s="1102"/>
      <c r="CJ309" s="1102"/>
      <c r="CK309" s="1102"/>
      <c r="CL309" s="1102"/>
      <c r="CM309" s="1102"/>
      <c r="CN309" s="1102"/>
      <c r="CO309" s="1102"/>
      <c r="CP309" s="1102"/>
      <c r="CQ309" s="1102"/>
      <c r="CR309" s="1102"/>
      <c r="CS309" s="1102"/>
      <c r="CT309" s="1102"/>
      <c r="CU309" s="1170"/>
      <c r="CV309" s="1170"/>
      <c r="CW309" s="1175"/>
      <c r="CX309" s="57"/>
      <c r="CY309" s="57"/>
      <c r="CZ309" s="57"/>
      <c r="DA309" s="57"/>
      <c r="DB309" s="57"/>
      <c r="DC309" s="57"/>
      <c r="DD309" s="57"/>
      <c r="DE309" s="1084"/>
      <c r="DF309" s="1084"/>
      <c r="DG309" s="1084"/>
      <c r="DH309" s="1084"/>
      <c r="DI309" s="1084"/>
      <c r="DJ309" s="1084"/>
      <c r="DK309" s="1111"/>
      <c r="DL309" s="1111"/>
      <c r="DM309" s="1111"/>
      <c r="DN309" s="57">
        <v>3</v>
      </c>
      <c r="DO309" s="57"/>
    </row>
    <row r="310" ht="26.25" customHeight="1" spans="1:119">
      <c r="A310" s="1112">
        <v>44055</v>
      </c>
      <c r="B310" s="135" t="s">
        <v>300</v>
      </c>
      <c r="C310" s="1113"/>
      <c r="D310" s="1184" t="s">
        <v>242</v>
      </c>
      <c r="E310" s="136" t="s">
        <v>322</v>
      </c>
      <c r="F310" s="1115">
        <v>9208</v>
      </c>
      <c r="G310" s="109" t="s">
        <v>406</v>
      </c>
      <c r="H310" s="57">
        <v>2</v>
      </c>
      <c r="I310" s="57"/>
      <c r="J310" s="57"/>
      <c r="K310" s="57"/>
      <c r="L310" s="146"/>
      <c r="M310" s="1116"/>
      <c r="N310" s="1117"/>
      <c r="O310" s="1117"/>
      <c r="P310" s="1118"/>
      <c r="Q310" s="1117"/>
      <c r="R310" s="1117"/>
      <c r="S310" s="1117"/>
      <c r="T310" s="1117"/>
      <c r="U310" s="1118"/>
      <c r="V310" s="1194"/>
      <c r="W310" s="1202"/>
      <c r="X310" s="1202"/>
      <c r="Y310" s="1202"/>
      <c r="Z310" s="1202"/>
      <c r="AA310" s="1202"/>
      <c r="AB310" s="1202"/>
      <c r="AC310" s="1202"/>
      <c r="AD310" s="1202"/>
      <c r="AE310" s="1202"/>
      <c r="AF310" s="1202"/>
      <c r="AG310" s="1204"/>
      <c r="AH310" s="1196"/>
      <c r="AI310" s="1196"/>
      <c r="AJ310" s="1196"/>
      <c r="AK310" s="1196"/>
      <c r="AL310" s="1196"/>
      <c r="AM310" s="1196"/>
      <c r="AN310" s="1196"/>
      <c r="AO310" s="1196"/>
      <c r="AP310" s="1196"/>
      <c r="AQ310" s="1196"/>
      <c r="AR310" s="1196"/>
      <c r="AS310" s="1196"/>
      <c r="AT310" s="1196"/>
      <c r="AU310" s="1196"/>
      <c r="AV310" s="1196"/>
      <c r="AW310" s="1196"/>
      <c r="AX310" s="1196"/>
      <c r="AY310" s="1196"/>
      <c r="AZ310" s="1196"/>
      <c r="BA310" s="1196"/>
      <c r="BB310" s="1196"/>
      <c r="BC310" s="1196"/>
      <c r="BD310" s="1196"/>
      <c r="BE310" s="1194"/>
      <c r="BF310" s="1194"/>
      <c r="BG310" s="1194"/>
      <c r="BH310" s="1194"/>
      <c r="BI310" s="39"/>
      <c r="BJ310" s="151"/>
      <c r="BK310" s="151"/>
      <c r="BL310" s="151"/>
      <c r="BM310" s="151"/>
      <c r="BN310" s="151"/>
      <c r="BO310" s="151"/>
      <c r="BP310" s="151"/>
      <c r="BQ310" s="151"/>
      <c r="BR310" s="151"/>
      <c r="BS310" s="151"/>
      <c r="BT310" s="151"/>
      <c r="BU310" s="151"/>
      <c r="BV310" s="151"/>
      <c r="BW310" s="151"/>
      <c r="BX310" s="151"/>
      <c r="BY310" s="151"/>
      <c r="BZ310" s="151"/>
      <c r="CA310" s="151"/>
      <c r="CB310" s="151"/>
      <c r="CC310" s="151"/>
      <c r="CD310" s="151"/>
      <c r="CE310" s="151"/>
      <c r="CF310" s="151"/>
      <c r="CG310" s="151"/>
      <c r="CH310" s="151"/>
      <c r="CI310" s="1102"/>
      <c r="CJ310" s="1102"/>
      <c r="CK310" s="1102"/>
      <c r="CL310" s="1102"/>
      <c r="CM310" s="1102"/>
      <c r="CN310" s="1102"/>
      <c r="CO310" s="1102"/>
      <c r="CP310" s="1102"/>
      <c r="CQ310" s="1102"/>
      <c r="CR310" s="1102"/>
      <c r="CS310" s="1102"/>
      <c r="CT310" s="1102"/>
      <c r="CU310" s="1170"/>
      <c r="CV310" s="1170"/>
      <c r="CW310" s="1175"/>
      <c r="CX310" s="57"/>
      <c r="CY310" s="57"/>
      <c r="CZ310" s="57"/>
      <c r="DA310" s="57"/>
      <c r="DB310" s="57"/>
      <c r="DC310" s="57"/>
      <c r="DD310" s="57"/>
      <c r="DE310" s="1084"/>
      <c r="DF310" s="1084"/>
      <c r="DG310" s="1084"/>
      <c r="DH310" s="1084"/>
      <c r="DI310" s="1084"/>
      <c r="DJ310" s="1084"/>
      <c r="DK310" s="1111"/>
      <c r="DL310" s="1111"/>
      <c r="DM310" s="1111"/>
      <c r="DN310" s="57"/>
      <c r="DO310" s="57">
        <v>2</v>
      </c>
    </row>
    <row r="311" ht="26.25" customHeight="1" spans="1:119">
      <c r="A311" s="1112">
        <v>44055</v>
      </c>
      <c r="B311" s="135" t="s">
        <v>300</v>
      </c>
      <c r="C311" s="1113"/>
      <c r="D311" s="1184" t="s">
        <v>242</v>
      </c>
      <c r="E311" s="136" t="s">
        <v>322</v>
      </c>
      <c r="F311" s="1115">
        <v>9212</v>
      </c>
      <c r="G311" s="109" t="s">
        <v>391</v>
      </c>
      <c r="H311" s="57">
        <v>6</v>
      </c>
      <c r="I311" s="57"/>
      <c r="J311" s="57"/>
      <c r="K311" s="57"/>
      <c r="L311" s="146"/>
      <c r="M311" s="1116"/>
      <c r="N311" s="1117"/>
      <c r="O311" s="1117"/>
      <c r="P311" s="1118"/>
      <c r="Q311" s="1117"/>
      <c r="R311" s="1117"/>
      <c r="S311" s="1117"/>
      <c r="T311" s="1117"/>
      <c r="U311" s="1118"/>
      <c r="V311" s="1194"/>
      <c r="W311" s="1202"/>
      <c r="X311" s="1202"/>
      <c r="Y311" s="1202"/>
      <c r="Z311" s="1202"/>
      <c r="AA311" s="1202"/>
      <c r="AB311" s="1202"/>
      <c r="AC311" s="1202"/>
      <c r="AD311" s="1202"/>
      <c r="AE311" s="1202"/>
      <c r="AF311" s="1202"/>
      <c r="AG311" s="1204"/>
      <c r="AH311" s="1196"/>
      <c r="AI311" s="1196"/>
      <c r="AJ311" s="1196"/>
      <c r="AK311" s="1196"/>
      <c r="AL311" s="1196"/>
      <c r="AM311" s="1196"/>
      <c r="AN311" s="1196"/>
      <c r="AO311" s="1196"/>
      <c r="AP311" s="1196"/>
      <c r="AQ311" s="1196"/>
      <c r="AR311" s="1196"/>
      <c r="AS311" s="1196"/>
      <c r="AT311" s="1196"/>
      <c r="AU311" s="1196"/>
      <c r="AV311" s="1196"/>
      <c r="AW311" s="1196"/>
      <c r="AX311" s="1196"/>
      <c r="AY311" s="1196"/>
      <c r="AZ311" s="1196"/>
      <c r="BA311" s="1196"/>
      <c r="BB311" s="1196"/>
      <c r="BC311" s="1196"/>
      <c r="BD311" s="1196"/>
      <c r="BE311" s="1194"/>
      <c r="BF311" s="1194"/>
      <c r="BG311" s="1194"/>
      <c r="BH311" s="1194"/>
      <c r="BI311" s="39"/>
      <c r="BJ311" s="151"/>
      <c r="BK311" s="151"/>
      <c r="BL311" s="151"/>
      <c r="BM311" s="151"/>
      <c r="BN311" s="151"/>
      <c r="BO311" s="151"/>
      <c r="BP311" s="151"/>
      <c r="BQ311" s="151"/>
      <c r="BR311" s="151"/>
      <c r="BS311" s="151"/>
      <c r="BT311" s="151"/>
      <c r="BU311" s="151"/>
      <c r="BV311" s="151"/>
      <c r="BW311" s="151"/>
      <c r="BX311" s="151"/>
      <c r="BY311" s="151"/>
      <c r="BZ311" s="151"/>
      <c r="CA311" s="151"/>
      <c r="CB311" s="151"/>
      <c r="CC311" s="151"/>
      <c r="CD311" s="151"/>
      <c r="CE311" s="151"/>
      <c r="CF311" s="151"/>
      <c r="CG311" s="151"/>
      <c r="CH311" s="151"/>
      <c r="CI311" s="1102"/>
      <c r="CJ311" s="1102"/>
      <c r="CK311" s="1102"/>
      <c r="CL311" s="1102"/>
      <c r="CM311" s="1102"/>
      <c r="CN311" s="1102"/>
      <c r="CO311" s="1102"/>
      <c r="CP311" s="1102"/>
      <c r="CQ311" s="1102"/>
      <c r="CR311" s="1102"/>
      <c r="CS311" s="1102"/>
      <c r="CT311" s="1102"/>
      <c r="CU311" s="1170"/>
      <c r="CV311" s="1170"/>
      <c r="CW311" s="1175"/>
      <c r="CX311" s="57"/>
      <c r="CY311" s="57"/>
      <c r="CZ311" s="57"/>
      <c r="DA311" s="57"/>
      <c r="DB311" s="57"/>
      <c r="DC311" s="57"/>
      <c r="DD311" s="57"/>
      <c r="DE311" s="1084">
        <v>1</v>
      </c>
      <c r="DF311" s="1084">
        <v>1</v>
      </c>
      <c r="DG311" s="1084">
        <v>1</v>
      </c>
      <c r="DH311" s="1084">
        <v>1</v>
      </c>
      <c r="DI311" s="1084">
        <v>1</v>
      </c>
      <c r="DJ311" s="1084">
        <v>1</v>
      </c>
      <c r="DK311" s="1111"/>
      <c r="DL311" s="1111"/>
      <c r="DM311" s="1111"/>
      <c r="DN311" s="57"/>
      <c r="DO311" s="57"/>
    </row>
    <row r="312" ht="26.25" customHeight="1" spans="1:119">
      <c r="A312" s="1112">
        <v>44055</v>
      </c>
      <c r="B312" s="135" t="s">
        <v>494</v>
      </c>
      <c r="C312" s="1113" t="s">
        <v>495</v>
      </c>
      <c r="D312" s="1184" t="s">
        <v>496</v>
      </c>
      <c r="E312" s="136" t="s">
        <v>283</v>
      </c>
      <c r="F312" s="1115">
        <v>9215</v>
      </c>
      <c r="G312" s="109" t="s">
        <v>376</v>
      </c>
      <c r="H312" s="57">
        <v>14</v>
      </c>
      <c r="I312" s="57"/>
      <c r="J312" s="57"/>
      <c r="K312" s="57"/>
      <c r="L312" s="146"/>
      <c r="M312" s="1116"/>
      <c r="N312" s="1117"/>
      <c r="O312" s="1117"/>
      <c r="P312" s="1118"/>
      <c r="Q312" s="1117"/>
      <c r="R312" s="1117"/>
      <c r="S312" s="1117"/>
      <c r="T312" s="1117"/>
      <c r="U312" s="1118"/>
      <c r="V312" s="1194"/>
      <c r="W312" s="1202"/>
      <c r="X312" s="1202"/>
      <c r="Y312" s="1202"/>
      <c r="Z312" s="1202"/>
      <c r="AA312" s="1202"/>
      <c r="AB312" s="1202"/>
      <c r="AC312" s="1202"/>
      <c r="AD312" s="1202"/>
      <c r="AE312" s="1202"/>
      <c r="AF312" s="1202"/>
      <c r="AG312" s="1204"/>
      <c r="AH312" s="1196"/>
      <c r="AI312" s="1196"/>
      <c r="AJ312" s="1196"/>
      <c r="AK312" s="1196"/>
      <c r="AL312" s="1196"/>
      <c r="AM312" s="1196"/>
      <c r="AN312" s="1196"/>
      <c r="AO312" s="1196"/>
      <c r="AP312" s="1196"/>
      <c r="AQ312" s="1196"/>
      <c r="AR312" s="1196"/>
      <c r="AS312" s="1196"/>
      <c r="AT312" s="1196"/>
      <c r="AU312" s="1196"/>
      <c r="AV312" s="1196"/>
      <c r="AW312" s="1196"/>
      <c r="AX312" s="1196"/>
      <c r="AY312" s="1196"/>
      <c r="AZ312" s="1196"/>
      <c r="BA312" s="1196"/>
      <c r="BB312" s="1196"/>
      <c r="BC312" s="1196"/>
      <c r="BD312" s="1196"/>
      <c r="BE312" s="1194"/>
      <c r="BF312" s="1194"/>
      <c r="BG312" s="1194"/>
      <c r="BH312" s="1194"/>
      <c r="BI312" s="39"/>
      <c r="BJ312" s="151"/>
      <c r="BK312" s="151"/>
      <c r="BL312" s="151"/>
      <c r="BM312" s="151"/>
      <c r="BN312" s="151"/>
      <c r="BO312" s="151"/>
      <c r="BP312" s="151"/>
      <c r="BQ312" s="151"/>
      <c r="BR312" s="151"/>
      <c r="BS312" s="151"/>
      <c r="BT312" s="151"/>
      <c r="BU312" s="151"/>
      <c r="BV312" s="151"/>
      <c r="BW312" s="151"/>
      <c r="BX312" s="151"/>
      <c r="BY312" s="151"/>
      <c r="BZ312" s="151"/>
      <c r="CA312" s="151"/>
      <c r="CB312" s="151"/>
      <c r="CC312" s="151"/>
      <c r="CD312" s="151"/>
      <c r="CE312" s="151"/>
      <c r="CF312" s="151"/>
      <c r="CG312" s="151"/>
      <c r="CH312" s="151"/>
      <c r="CI312" s="1102"/>
      <c r="CJ312" s="1102"/>
      <c r="CK312" s="1102"/>
      <c r="CL312" s="1102"/>
      <c r="CM312" s="1102"/>
      <c r="CN312" s="1102"/>
      <c r="CO312" s="1102"/>
      <c r="CP312" s="1102"/>
      <c r="CQ312" s="1102"/>
      <c r="CR312" s="1102"/>
      <c r="CS312" s="1102"/>
      <c r="CT312" s="1102"/>
      <c r="CU312" s="1170"/>
      <c r="CV312" s="1170"/>
      <c r="CW312" s="1175"/>
      <c r="CX312" s="57">
        <v>2</v>
      </c>
      <c r="CY312" s="57">
        <v>2</v>
      </c>
      <c r="CZ312" s="57">
        <v>2</v>
      </c>
      <c r="DA312" s="57">
        <v>2</v>
      </c>
      <c r="DB312" s="57">
        <v>2</v>
      </c>
      <c r="DC312" s="57">
        <v>2</v>
      </c>
      <c r="DD312" s="57">
        <v>2</v>
      </c>
      <c r="DE312" s="1084"/>
      <c r="DF312" s="1084"/>
      <c r="DG312" s="1084"/>
      <c r="DH312" s="1084"/>
      <c r="DI312" s="1084"/>
      <c r="DJ312" s="1084"/>
      <c r="DK312" s="1111"/>
      <c r="DL312" s="1111"/>
      <c r="DM312" s="1111"/>
      <c r="DN312" s="57"/>
      <c r="DO312" s="57"/>
    </row>
    <row r="313" ht="26.25" customHeight="1" spans="1:119">
      <c r="A313" s="1112">
        <v>44055</v>
      </c>
      <c r="B313" s="135" t="s">
        <v>271</v>
      </c>
      <c r="C313" s="1113"/>
      <c r="D313" s="1184" t="s">
        <v>497</v>
      </c>
      <c r="E313" s="136" t="s">
        <v>280</v>
      </c>
      <c r="F313" s="1115">
        <v>9215</v>
      </c>
      <c r="G313" s="109" t="s">
        <v>376</v>
      </c>
      <c r="H313" s="57">
        <v>14</v>
      </c>
      <c r="I313" s="57"/>
      <c r="J313" s="57"/>
      <c r="K313" s="57"/>
      <c r="L313" s="146"/>
      <c r="M313" s="1116"/>
      <c r="N313" s="1117"/>
      <c r="O313" s="1117"/>
      <c r="P313" s="1118"/>
      <c r="Q313" s="1117"/>
      <c r="R313" s="1117"/>
      <c r="S313" s="1117"/>
      <c r="T313" s="1117"/>
      <c r="U313" s="1118"/>
      <c r="V313" s="1194"/>
      <c r="W313" s="1202"/>
      <c r="X313" s="1202"/>
      <c r="Y313" s="1202"/>
      <c r="Z313" s="1202"/>
      <c r="AA313" s="1202"/>
      <c r="AB313" s="1202"/>
      <c r="AC313" s="1202"/>
      <c r="AD313" s="1202"/>
      <c r="AE313" s="1202"/>
      <c r="AF313" s="1202"/>
      <c r="AG313" s="1204"/>
      <c r="AH313" s="1196"/>
      <c r="AI313" s="1196"/>
      <c r="AJ313" s="1196"/>
      <c r="AK313" s="1196"/>
      <c r="AL313" s="1196"/>
      <c r="AM313" s="1196"/>
      <c r="AN313" s="1196"/>
      <c r="AO313" s="1196"/>
      <c r="AP313" s="1196"/>
      <c r="AQ313" s="1196"/>
      <c r="AR313" s="1196"/>
      <c r="AS313" s="1196"/>
      <c r="AT313" s="1196"/>
      <c r="AU313" s="1196"/>
      <c r="AV313" s="1196"/>
      <c r="AW313" s="1196"/>
      <c r="AX313" s="1196"/>
      <c r="AY313" s="1196"/>
      <c r="AZ313" s="1196"/>
      <c r="BA313" s="1196"/>
      <c r="BB313" s="1196"/>
      <c r="BC313" s="1196"/>
      <c r="BD313" s="1196"/>
      <c r="BE313" s="1194"/>
      <c r="BF313" s="1194"/>
      <c r="BG313" s="1194"/>
      <c r="BH313" s="1194"/>
      <c r="BI313" s="39"/>
      <c r="BJ313" s="151"/>
      <c r="BK313" s="151"/>
      <c r="BL313" s="151"/>
      <c r="BM313" s="151"/>
      <c r="BN313" s="151"/>
      <c r="BO313" s="151"/>
      <c r="BP313" s="151"/>
      <c r="BQ313" s="151"/>
      <c r="BR313" s="151"/>
      <c r="BS313" s="151"/>
      <c r="BT313" s="151"/>
      <c r="BU313" s="151"/>
      <c r="BV313" s="151"/>
      <c r="BW313" s="151"/>
      <c r="BX313" s="151"/>
      <c r="BY313" s="151"/>
      <c r="BZ313" s="151"/>
      <c r="CA313" s="151"/>
      <c r="CB313" s="151"/>
      <c r="CC313" s="151"/>
      <c r="CD313" s="151"/>
      <c r="CE313" s="151"/>
      <c r="CF313" s="151"/>
      <c r="CG313" s="151"/>
      <c r="CH313" s="151"/>
      <c r="CI313" s="1102"/>
      <c r="CJ313" s="1102"/>
      <c r="CK313" s="1102"/>
      <c r="CL313" s="1102"/>
      <c r="CM313" s="1102"/>
      <c r="CN313" s="1102"/>
      <c r="CO313" s="1102"/>
      <c r="CP313" s="1102"/>
      <c r="CQ313" s="1102"/>
      <c r="CR313" s="1102"/>
      <c r="CS313" s="1102"/>
      <c r="CT313" s="1102"/>
      <c r="CU313" s="1170"/>
      <c r="CV313" s="1170"/>
      <c r="CW313" s="1175"/>
      <c r="CX313" s="57">
        <v>2</v>
      </c>
      <c r="CY313" s="57">
        <v>2</v>
      </c>
      <c r="CZ313" s="57">
        <v>2</v>
      </c>
      <c r="DA313" s="57">
        <v>2</v>
      </c>
      <c r="DB313" s="57">
        <v>2</v>
      </c>
      <c r="DC313" s="57">
        <v>2</v>
      </c>
      <c r="DD313" s="57">
        <v>2</v>
      </c>
      <c r="DE313" s="1084"/>
      <c r="DF313" s="1084"/>
      <c r="DG313" s="1084"/>
      <c r="DH313" s="1084"/>
      <c r="DI313" s="1084"/>
      <c r="DJ313" s="1084"/>
      <c r="DK313" s="1111"/>
      <c r="DL313" s="1111"/>
      <c r="DM313" s="1111"/>
      <c r="DN313" s="57"/>
      <c r="DO313" s="57"/>
    </row>
    <row r="314" ht="26.25" customHeight="1" spans="1:119">
      <c r="A314" s="1112">
        <v>44061</v>
      </c>
      <c r="B314" s="135" t="s">
        <v>271</v>
      </c>
      <c r="C314" s="1113" t="s">
        <v>476</v>
      </c>
      <c r="D314" s="1184" t="s">
        <v>431</v>
      </c>
      <c r="E314" s="136" t="s">
        <v>275</v>
      </c>
      <c r="F314" s="1115">
        <v>9215</v>
      </c>
      <c r="G314" s="109" t="s">
        <v>376</v>
      </c>
      <c r="H314" s="57">
        <v>7</v>
      </c>
      <c r="I314" s="57"/>
      <c r="J314" s="57"/>
      <c r="K314" s="57"/>
      <c r="L314" s="146"/>
      <c r="M314" s="1116"/>
      <c r="N314" s="1117"/>
      <c r="O314" s="1117"/>
      <c r="P314" s="1118"/>
      <c r="Q314" s="1117"/>
      <c r="R314" s="1117"/>
      <c r="S314" s="1117"/>
      <c r="T314" s="1117"/>
      <c r="U314" s="1118"/>
      <c r="V314" s="1194"/>
      <c r="W314" s="1202"/>
      <c r="X314" s="1202"/>
      <c r="Y314" s="1202"/>
      <c r="Z314" s="1202"/>
      <c r="AA314" s="1202"/>
      <c r="AB314" s="1202"/>
      <c r="AC314" s="1202"/>
      <c r="AD314" s="1202"/>
      <c r="AE314" s="1202"/>
      <c r="AF314" s="1202"/>
      <c r="AG314" s="1204"/>
      <c r="AH314" s="1196"/>
      <c r="AI314" s="1196"/>
      <c r="AJ314" s="1196"/>
      <c r="AK314" s="1196"/>
      <c r="AL314" s="1196"/>
      <c r="AM314" s="1196"/>
      <c r="AN314" s="1196"/>
      <c r="AO314" s="1196"/>
      <c r="AP314" s="1196"/>
      <c r="AQ314" s="1196"/>
      <c r="AR314" s="1196"/>
      <c r="AS314" s="1196"/>
      <c r="AT314" s="1196"/>
      <c r="AU314" s="1196"/>
      <c r="AV314" s="1196"/>
      <c r="AW314" s="1196"/>
      <c r="AX314" s="1196"/>
      <c r="AY314" s="1196"/>
      <c r="AZ314" s="1196"/>
      <c r="BA314" s="1196"/>
      <c r="BB314" s="1196"/>
      <c r="BC314" s="1196"/>
      <c r="BD314" s="1196"/>
      <c r="BE314" s="1194"/>
      <c r="BF314" s="1194"/>
      <c r="BG314" s="1194"/>
      <c r="BH314" s="1194"/>
      <c r="BI314" s="39"/>
      <c r="BJ314" s="151"/>
      <c r="BK314" s="151"/>
      <c r="BL314" s="151"/>
      <c r="BM314" s="151"/>
      <c r="BN314" s="151"/>
      <c r="BO314" s="151"/>
      <c r="BP314" s="151"/>
      <c r="BQ314" s="151"/>
      <c r="BR314" s="151"/>
      <c r="BS314" s="151"/>
      <c r="BT314" s="151"/>
      <c r="BU314" s="151"/>
      <c r="BV314" s="151"/>
      <c r="BW314" s="151"/>
      <c r="BX314" s="151"/>
      <c r="BY314" s="151"/>
      <c r="BZ314" s="151"/>
      <c r="CA314" s="151"/>
      <c r="CB314" s="151"/>
      <c r="CC314" s="151"/>
      <c r="CD314" s="151"/>
      <c r="CE314" s="151"/>
      <c r="CF314" s="151"/>
      <c r="CG314" s="151"/>
      <c r="CH314" s="151"/>
      <c r="CI314" s="1102"/>
      <c r="CJ314" s="1102"/>
      <c r="CK314" s="1102"/>
      <c r="CL314" s="1102"/>
      <c r="CM314" s="1102"/>
      <c r="CN314" s="1102"/>
      <c r="CO314" s="1102"/>
      <c r="CP314" s="1102"/>
      <c r="CQ314" s="1102"/>
      <c r="CR314" s="1102"/>
      <c r="CS314" s="1102"/>
      <c r="CT314" s="1102"/>
      <c r="CU314" s="1170"/>
      <c r="CV314" s="1170"/>
      <c r="CW314" s="1175"/>
      <c r="CX314" s="57">
        <v>1</v>
      </c>
      <c r="CY314" s="57">
        <v>1</v>
      </c>
      <c r="CZ314" s="57">
        <v>1</v>
      </c>
      <c r="DA314" s="57">
        <v>1</v>
      </c>
      <c r="DB314" s="57">
        <v>1</v>
      </c>
      <c r="DC314" s="57">
        <v>1</v>
      </c>
      <c r="DD314" s="57">
        <v>1</v>
      </c>
      <c r="DE314" s="1084"/>
      <c r="DF314" s="1084"/>
      <c r="DG314" s="1084"/>
      <c r="DH314" s="1084"/>
      <c r="DI314" s="1084"/>
      <c r="DJ314" s="1084"/>
      <c r="DK314" s="1111"/>
      <c r="DL314" s="1111"/>
      <c r="DM314" s="1111"/>
      <c r="DN314" s="57"/>
      <c r="DO314" s="57"/>
    </row>
    <row r="315" ht="26.25" customHeight="1" spans="1:119">
      <c r="A315" s="1112">
        <v>44062</v>
      </c>
      <c r="B315" s="135" t="s">
        <v>333</v>
      </c>
      <c r="C315" s="1113" t="s">
        <v>498</v>
      </c>
      <c r="D315" s="1187" t="s">
        <v>499</v>
      </c>
      <c r="E315" s="136" t="s">
        <v>283</v>
      </c>
      <c r="F315" s="1115">
        <v>9212</v>
      </c>
      <c r="G315" s="109" t="s">
        <v>391</v>
      </c>
      <c r="H315" s="57">
        <v>2</v>
      </c>
      <c r="I315" s="57"/>
      <c r="J315" s="57"/>
      <c r="K315" s="57"/>
      <c r="L315" s="146"/>
      <c r="M315" s="1116"/>
      <c r="N315" s="1117"/>
      <c r="O315" s="1117"/>
      <c r="P315" s="1118"/>
      <c r="Q315" s="1117"/>
      <c r="R315" s="1117"/>
      <c r="S315" s="1117"/>
      <c r="T315" s="1117"/>
      <c r="U315" s="1118"/>
      <c r="V315" s="1194"/>
      <c r="W315" s="1202"/>
      <c r="X315" s="1202"/>
      <c r="Y315" s="1202"/>
      <c r="Z315" s="1202"/>
      <c r="AA315" s="1202"/>
      <c r="AB315" s="1202"/>
      <c r="AC315" s="1202"/>
      <c r="AD315" s="1202"/>
      <c r="AE315" s="1202"/>
      <c r="AF315" s="1202"/>
      <c r="AG315" s="1204"/>
      <c r="AH315" s="1196"/>
      <c r="AI315" s="1196"/>
      <c r="AJ315" s="1196"/>
      <c r="AK315" s="1196"/>
      <c r="AL315" s="1196"/>
      <c r="AM315" s="1196"/>
      <c r="AN315" s="1196"/>
      <c r="AO315" s="1196"/>
      <c r="AP315" s="1196"/>
      <c r="AQ315" s="1196"/>
      <c r="AR315" s="1196"/>
      <c r="AS315" s="1196"/>
      <c r="AT315" s="1196"/>
      <c r="AU315" s="1196"/>
      <c r="AV315" s="1196"/>
      <c r="AW315" s="1196"/>
      <c r="AX315" s="1196"/>
      <c r="AY315" s="1196"/>
      <c r="AZ315" s="1196"/>
      <c r="BA315" s="1196"/>
      <c r="BB315" s="1196"/>
      <c r="BC315" s="1196"/>
      <c r="BD315" s="1196"/>
      <c r="BE315" s="1194"/>
      <c r="BF315" s="1194"/>
      <c r="BG315" s="1194"/>
      <c r="BH315" s="1194"/>
      <c r="BI315" s="39"/>
      <c r="BJ315" s="151"/>
      <c r="BK315" s="151"/>
      <c r="BL315" s="151"/>
      <c r="BM315" s="151"/>
      <c r="BN315" s="151"/>
      <c r="BO315" s="151"/>
      <c r="BP315" s="151"/>
      <c r="BQ315" s="151"/>
      <c r="BR315" s="151"/>
      <c r="BS315" s="151"/>
      <c r="BT315" s="151"/>
      <c r="BU315" s="151"/>
      <c r="BV315" s="151"/>
      <c r="BW315" s="151"/>
      <c r="BX315" s="151"/>
      <c r="BY315" s="151"/>
      <c r="BZ315" s="151"/>
      <c r="CA315" s="151"/>
      <c r="CB315" s="151"/>
      <c r="CC315" s="151"/>
      <c r="CD315" s="151"/>
      <c r="CE315" s="151"/>
      <c r="CF315" s="151"/>
      <c r="CG315" s="151"/>
      <c r="CH315" s="151"/>
      <c r="CI315" s="1102"/>
      <c r="CJ315" s="1102"/>
      <c r="CK315" s="1102"/>
      <c r="CL315" s="1102"/>
      <c r="CM315" s="1102"/>
      <c r="CN315" s="1102"/>
      <c r="CO315" s="1102"/>
      <c r="CP315" s="1102"/>
      <c r="CQ315" s="1102"/>
      <c r="CR315" s="1102"/>
      <c r="CS315" s="1102"/>
      <c r="CT315" s="1102"/>
      <c r="CU315" s="1170"/>
      <c r="CV315" s="1170"/>
      <c r="CW315" s="1175"/>
      <c r="CX315" s="57"/>
      <c r="CY315" s="57"/>
      <c r="CZ315" s="57"/>
      <c r="DA315" s="57"/>
      <c r="DB315" s="57"/>
      <c r="DC315" s="57"/>
      <c r="DD315" s="57"/>
      <c r="DE315" s="1084"/>
      <c r="DF315" s="1084"/>
      <c r="DG315" s="1084">
        <v>1</v>
      </c>
      <c r="DH315" s="1084"/>
      <c r="DI315" s="1084">
        <v>1</v>
      </c>
      <c r="DJ315" s="1084"/>
      <c r="DK315" s="1111"/>
      <c r="DL315" s="1111"/>
      <c r="DM315" s="1111"/>
      <c r="DN315" s="57"/>
      <c r="DO315" s="57"/>
    </row>
    <row r="316" ht="26.25" customHeight="1" spans="1:119">
      <c r="A316" s="1112">
        <v>44064</v>
      </c>
      <c r="B316" s="135" t="s">
        <v>433</v>
      </c>
      <c r="C316" s="1113" t="s">
        <v>500</v>
      </c>
      <c r="D316" s="1187" t="s">
        <v>501</v>
      </c>
      <c r="E316" s="136" t="s">
        <v>283</v>
      </c>
      <c r="F316" s="1115">
        <v>9215</v>
      </c>
      <c r="G316" s="109" t="s">
        <v>376</v>
      </c>
      <c r="H316" s="57">
        <v>14</v>
      </c>
      <c r="I316" s="57"/>
      <c r="J316" s="57"/>
      <c r="K316" s="57"/>
      <c r="L316" s="146"/>
      <c r="M316" s="1116"/>
      <c r="N316" s="1117"/>
      <c r="O316" s="1117"/>
      <c r="P316" s="1118"/>
      <c r="Q316" s="1117"/>
      <c r="R316" s="1117"/>
      <c r="S316" s="1117"/>
      <c r="T316" s="1117"/>
      <c r="U316" s="1118"/>
      <c r="V316" s="1194"/>
      <c r="W316" s="1202"/>
      <c r="X316" s="1202"/>
      <c r="Y316" s="1202"/>
      <c r="Z316" s="1202"/>
      <c r="AA316" s="1202"/>
      <c r="AB316" s="1202"/>
      <c r="AC316" s="1202"/>
      <c r="AD316" s="1202"/>
      <c r="AE316" s="1202"/>
      <c r="AF316" s="1202"/>
      <c r="AG316" s="1204"/>
      <c r="AH316" s="1196"/>
      <c r="AI316" s="1196"/>
      <c r="AJ316" s="1196"/>
      <c r="AK316" s="1196"/>
      <c r="AL316" s="1196"/>
      <c r="AM316" s="1196"/>
      <c r="AN316" s="1196"/>
      <c r="AO316" s="1196"/>
      <c r="AP316" s="1196"/>
      <c r="AQ316" s="1196"/>
      <c r="AR316" s="1196"/>
      <c r="AS316" s="1196"/>
      <c r="AT316" s="1196"/>
      <c r="AU316" s="1196"/>
      <c r="AV316" s="1196"/>
      <c r="AW316" s="1196"/>
      <c r="AX316" s="1196"/>
      <c r="AY316" s="1196"/>
      <c r="AZ316" s="1196"/>
      <c r="BA316" s="1196"/>
      <c r="BB316" s="1196"/>
      <c r="BC316" s="1196"/>
      <c r="BD316" s="1196"/>
      <c r="BE316" s="1194"/>
      <c r="BF316" s="1194"/>
      <c r="BG316" s="1194"/>
      <c r="BH316" s="1194"/>
      <c r="BI316" s="39"/>
      <c r="BJ316" s="151"/>
      <c r="BK316" s="151"/>
      <c r="BL316" s="151"/>
      <c r="BM316" s="151"/>
      <c r="BN316" s="151"/>
      <c r="BO316" s="151"/>
      <c r="BP316" s="151"/>
      <c r="BQ316" s="151"/>
      <c r="BR316" s="151"/>
      <c r="BS316" s="151"/>
      <c r="BT316" s="151"/>
      <c r="BU316" s="151"/>
      <c r="BV316" s="151"/>
      <c r="BW316" s="151"/>
      <c r="BX316" s="151"/>
      <c r="BY316" s="151"/>
      <c r="BZ316" s="151"/>
      <c r="CA316" s="151"/>
      <c r="CB316" s="151"/>
      <c r="CC316" s="151"/>
      <c r="CD316" s="151"/>
      <c r="CE316" s="151"/>
      <c r="CF316" s="151"/>
      <c r="CG316" s="151"/>
      <c r="CH316" s="151"/>
      <c r="CI316" s="1102"/>
      <c r="CJ316" s="1102"/>
      <c r="CK316" s="1102"/>
      <c r="CL316" s="1102"/>
      <c r="CM316" s="1102"/>
      <c r="CN316" s="1102"/>
      <c r="CO316" s="1102"/>
      <c r="CP316" s="1102"/>
      <c r="CQ316" s="1102"/>
      <c r="CR316" s="1102"/>
      <c r="CS316" s="1102"/>
      <c r="CT316" s="1102"/>
      <c r="CU316" s="1170"/>
      <c r="CV316" s="1170"/>
      <c r="CW316" s="1175"/>
      <c r="CX316" s="57">
        <v>2</v>
      </c>
      <c r="CY316" s="57">
        <v>2</v>
      </c>
      <c r="CZ316" s="57">
        <v>2</v>
      </c>
      <c r="DA316" s="57">
        <v>2</v>
      </c>
      <c r="DB316" s="57">
        <v>2</v>
      </c>
      <c r="DC316" s="57">
        <v>2</v>
      </c>
      <c r="DD316" s="57">
        <v>2</v>
      </c>
      <c r="DE316" s="1084"/>
      <c r="DF316" s="1084"/>
      <c r="DG316" s="1084"/>
      <c r="DH316" s="1084"/>
      <c r="DI316" s="1084"/>
      <c r="DJ316" s="1084"/>
      <c r="DK316" s="1111"/>
      <c r="DL316" s="1111"/>
      <c r="DM316" s="1111"/>
      <c r="DN316" s="57"/>
      <c r="DO316" s="57"/>
    </row>
    <row r="317" ht="26.25" customHeight="1" spans="1:119">
      <c r="A317" s="1112">
        <v>44065</v>
      </c>
      <c r="B317" s="135" t="s">
        <v>324</v>
      </c>
      <c r="C317" s="1113" t="s">
        <v>502</v>
      </c>
      <c r="D317" s="1187" t="s">
        <v>503</v>
      </c>
      <c r="E317" s="136" t="s">
        <v>283</v>
      </c>
      <c r="F317" s="1115">
        <v>9212</v>
      </c>
      <c r="G317" s="109" t="s">
        <v>391</v>
      </c>
      <c r="H317" s="57">
        <v>6</v>
      </c>
      <c r="I317" s="57"/>
      <c r="J317" s="57"/>
      <c r="K317" s="57"/>
      <c r="L317" s="146"/>
      <c r="M317" s="1116"/>
      <c r="N317" s="1117"/>
      <c r="O317" s="1117"/>
      <c r="P317" s="1118"/>
      <c r="Q317" s="1117"/>
      <c r="R317" s="1117"/>
      <c r="S317" s="1117"/>
      <c r="T317" s="1117"/>
      <c r="U317" s="1118"/>
      <c r="V317" s="1194"/>
      <c r="W317" s="1202"/>
      <c r="X317" s="1202"/>
      <c r="Y317" s="1202"/>
      <c r="Z317" s="1202"/>
      <c r="AA317" s="1202"/>
      <c r="AB317" s="1202"/>
      <c r="AC317" s="1202"/>
      <c r="AD317" s="1202"/>
      <c r="AE317" s="1202"/>
      <c r="AF317" s="1202"/>
      <c r="AG317" s="1204"/>
      <c r="AH317" s="1196"/>
      <c r="AI317" s="1196"/>
      <c r="AJ317" s="1196"/>
      <c r="AK317" s="1196"/>
      <c r="AL317" s="1196"/>
      <c r="AM317" s="1196"/>
      <c r="AN317" s="1196"/>
      <c r="AO317" s="1196"/>
      <c r="AP317" s="1196"/>
      <c r="AQ317" s="1196"/>
      <c r="AR317" s="1196"/>
      <c r="AS317" s="1196"/>
      <c r="AT317" s="1196"/>
      <c r="AU317" s="1196"/>
      <c r="AV317" s="1196"/>
      <c r="AW317" s="1196"/>
      <c r="AX317" s="1196"/>
      <c r="AY317" s="1196"/>
      <c r="AZ317" s="1196"/>
      <c r="BA317" s="1196"/>
      <c r="BB317" s="1196"/>
      <c r="BC317" s="1196"/>
      <c r="BD317" s="1196"/>
      <c r="BE317" s="1194"/>
      <c r="BF317" s="1194"/>
      <c r="BG317" s="1194"/>
      <c r="BH317" s="1194"/>
      <c r="BI317" s="39"/>
      <c r="BJ317" s="151"/>
      <c r="BK317" s="151"/>
      <c r="BL317" s="151"/>
      <c r="BM317" s="151"/>
      <c r="BN317" s="151"/>
      <c r="BO317" s="151"/>
      <c r="BP317" s="151"/>
      <c r="BQ317" s="151"/>
      <c r="BR317" s="151"/>
      <c r="BS317" s="151"/>
      <c r="BT317" s="151"/>
      <c r="BU317" s="151"/>
      <c r="BV317" s="151"/>
      <c r="BW317" s="151"/>
      <c r="BX317" s="151"/>
      <c r="BY317" s="151"/>
      <c r="BZ317" s="151"/>
      <c r="CA317" s="151"/>
      <c r="CB317" s="151"/>
      <c r="CC317" s="151"/>
      <c r="CD317" s="151"/>
      <c r="CE317" s="151"/>
      <c r="CF317" s="151"/>
      <c r="CG317" s="151"/>
      <c r="CH317" s="151"/>
      <c r="CI317" s="1102"/>
      <c r="CJ317" s="1102"/>
      <c r="CK317" s="1102"/>
      <c r="CL317" s="1102"/>
      <c r="CM317" s="1102"/>
      <c r="CN317" s="1102"/>
      <c r="CO317" s="1102"/>
      <c r="CP317" s="1102"/>
      <c r="CQ317" s="1102"/>
      <c r="CR317" s="1102"/>
      <c r="CS317" s="1102"/>
      <c r="CT317" s="1102"/>
      <c r="CU317" s="1170"/>
      <c r="CV317" s="1170"/>
      <c r="CW317" s="1175"/>
      <c r="CX317" s="57"/>
      <c r="CY317" s="57"/>
      <c r="CZ317" s="57"/>
      <c r="DA317" s="57"/>
      <c r="DB317" s="57"/>
      <c r="DC317" s="57"/>
      <c r="DD317" s="57"/>
      <c r="DE317" s="1084">
        <v>1</v>
      </c>
      <c r="DF317" s="1084">
        <v>1</v>
      </c>
      <c r="DG317" s="1084">
        <v>1</v>
      </c>
      <c r="DH317" s="1084">
        <v>1</v>
      </c>
      <c r="DI317" s="1084">
        <v>1</v>
      </c>
      <c r="DJ317" s="1084">
        <v>1</v>
      </c>
      <c r="DK317" s="1111"/>
      <c r="DL317" s="1111"/>
      <c r="DM317" s="1111"/>
      <c r="DN317" s="57"/>
      <c r="DO317" s="57"/>
    </row>
    <row r="318" ht="26.25" customHeight="1" spans="1:119">
      <c r="A318" s="1112">
        <v>44065</v>
      </c>
      <c r="B318" s="135" t="s">
        <v>281</v>
      </c>
      <c r="C318" s="1113">
        <v>4500037002</v>
      </c>
      <c r="D318" s="1184" t="s">
        <v>504</v>
      </c>
      <c r="E318" s="136" t="s">
        <v>283</v>
      </c>
      <c r="F318" s="1115">
        <v>9208</v>
      </c>
      <c r="G318" s="109" t="s">
        <v>406</v>
      </c>
      <c r="H318" s="57">
        <v>2</v>
      </c>
      <c r="I318" s="57"/>
      <c r="J318" s="57"/>
      <c r="K318" s="57"/>
      <c r="L318" s="146"/>
      <c r="M318" s="1116"/>
      <c r="N318" s="1117"/>
      <c r="O318" s="1117"/>
      <c r="P318" s="1118"/>
      <c r="Q318" s="1117"/>
      <c r="R318" s="1117"/>
      <c r="S318" s="1117"/>
      <c r="T318" s="1117"/>
      <c r="U318" s="1118"/>
      <c r="V318" s="1194"/>
      <c r="W318" s="1202"/>
      <c r="X318" s="1202"/>
      <c r="Y318" s="1202"/>
      <c r="Z318" s="1202"/>
      <c r="AA318" s="1202"/>
      <c r="AB318" s="1202"/>
      <c r="AC318" s="1202"/>
      <c r="AD318" s="1202"/>
      <c r="AE318" s="1202"/>
      <c r="AF318" s="1202"/>
      <c r="AG318" s="1204"/>
      <c r="AH318" s="1196"/>
      <c r="AI318" s="1196"/>
      <c r="AJ318" s="1196"/>
      <c r="AK318" s="1196"/>
      <c r="AL318" s="1196"/>
      <c r="AM318" s="1196"/>
      <c r="AN318" s="1196"/>
      <c r="AO318" s="1196"/>
      <c r="AP318" s="1196"/>
      <c r="AQ318" s="1196"/>
      <c r="AR318" s="1196"/>
      <c r="AS318" s="1196"/>
      <c r="AT318" s="1196"/>
      <c r="AU318" s="1196"/>
      <c r="AV318" s="1196"/>
      <c r="AW318" s="1196"/>
      <c r="AX318" s="1196"/>
      <c r="AY318" s="1196"/>
      <c r="AZ318" s="1196"/>
      <c r="BA318" s="1196"/>
      <c r="BB318" s="1196"/>
      <c r="BC318" s="1196"/>
      <c r="BD318" s="1196"/>
      <c r="BE318" s="1194"/>
      <c r="BF318" s="1194"/>
      <c r="BG318" s="1194"/>
      <c r="BH318" s="1194"/>
      <c r="BI318" s="39"/>
      <c r="BJ318" s="151"/>
      <c r="BK318" s="151"/>
      <c r="BL318" s="151"/>
      <c r="BM318" s="151"/>
      <c r="BN318" s="151"/>
      <c r="BO318" s="151"/>
      <c r="BP318" s="151"/>
      <c r="BQ318" s="151"/>
      <c r="BR318" s="151"/>
      <c r="BS318" s="151"/>
      <c r="BT318" s="151"/>
      <c r="BU318" s="151"/>
      <c r="BV318" s="151"/>
      <c r="BW318" s="151"/>
      <c r="BX318" s="151"/>
      <c r="BY318" s="151"/>
      <c r="BZ318" s="151"/>
      <c r="CA318" s="151"/>
      <c r="CB318" s="151"/>
      <c r="CC318" s="151"/>
      <c r="CD318" s="151"/>
      <c r="CE318" s="151"/>
      <c r="CF318" s="151"/>
      <c r="CG318" s="151"/>
      <c r="CH318" s="151"/>
      <c r="CI318" s="1102"/>
      <c r="CJ318" s="1102"/>
      <c r="CK318" s="1102"/>
      <c r="CL318" s="1102"/>
      <c r="CM318" s="1102"/>
      <c r="CN318" s="1102"/>
      <c r="CO318" s="1102"/>
      <c r="CP318" s="1102"/>
      <c r="CQ318" s="1102"/>
      <c r="CR318" s="1102"/>
      <c r="CS318" s="1102"/>
      <c r="CT318" s="1102"/>
      <c r="CU318" s="1170"/>
      <c r="CV318" s="1170"/>
      <c r="CW318" s="1175"/>
      <c r="CX318" s="57"/>
      <c r="CY318" s="57"/>
      <c r="CZ318" s="57"/>
      <c r="DA318" s="57"/>
      <c r="DB318" s="57"/>
      <c r="DC318" s="57"/>
      <c r="DD318" s="57"/>
      <c r="DE318" s="1084"/>
      <c r="DF318" s="1084"/>
      <c r="DG318" s="1084"/>
      <c r="DH318" s="1084"/>
      <c r="DI318" s="1084"/>
      <c r="DJ318" s="1084"/>
      <c r="DK318" s="1111"/>
      <c r="DL318" s="1111"/>
      <c r="DM318" s="1111"/>
      <c r="DN318" s="57"/>
      <c r="DO318" s="57">
        <v>2</v>
      </c>
    </row>
    <row r="319" ht="26.25" customHeight="1" spans="1:119">
      <c r="A319" s="1112"/>
      <c r="B319" s="135"/>
      <c r="C319" s="1113"/>
      <c r="D319" s="1184"/>
      <c r="E319" s="136"/>
      <c r="F319" s="1115"/>
      <c r="G319" s="109"/>
      <c r="H319" s="57"/>
      <c r="I319" s="57"/>
      <c r="J319" s="57"/>
      <c r="K319" s="57"/>
      <c r="L319" s="146"/>
      <c r="M319" s="1116"/>
      <c r="N319" s="1117"/>
      <c r="O319" s="1117"/>
      <c r="P319" s="1118"/>
      <c r="Q319" s="1117"/>
      <c r="R319" s="1117"/>
      <c r="S319" s="1117"/>
      <c r="T319" s="1117"/>
      <c r="U319" s="1118"/>
      <c r="V319" s="1194"/>
      <c r="W319" s="1202"/>
      <c r="X319" s="1202"/>
      <c r="Y319" s="1202"/>
      <c r="Z319" s="1202"/>
      <c r="AA319" s="1202"/>
      <c r="AB319" s="1202"/>
      <c r="AC319" s="1202"/>
      <c r="AD319" s="1202"/>
      <c r="AE319" s="1202"/>
      <c r="AF319" s="1202"/>
      <c r="AG319" s="1204"/>
      <c r="AH319" s="1196"/>
      <c r="AI319" s="1196"/>
      <c r="AJ319" s="1196"/>
      <c r="AK319" s="1196"/>
      <c r="AL319" s="1196"/>
      <c r="AM319" s="1196"/>
      <c r="AN319" s="1196"/>
      <c r="AO319" s="1196"/>
      <c r="AP319" s="1196"/>
      <c r="AQ319" s="1196"/>
      <c r="AR319" s="1196"/>
      <c r="AS319" s="1196"/>
      <c r="AT319" s="1196"/>
      <c r="AU319" s="1196"/>
      <c r="AV319" s="1196"/>
      <c r="AW319" s="1196"/>
      <c r="AX319" s="1196"/>
      <c r="AY319" s="1196"/>
      <c r="AZ319" s="1196"/>
      <c r="BA319" s="1196"/>
      <c r="BB319" s="1196"/>
      <c r="BC319" s="1196"/>
      <c r="BD319" s="1196"/>
      <c r="BE319" s="1194"/>
      <c r="BF319" s="1194"/>
      <c r="BG319" s="1194"/>
      <c r="BH319" s="1194"/>
      <c r="BI319" s="39"/>
      <c r="BJ319" s="151"/>
      <c r="BK319" s="151"/>
      <c r="BL319" s="151"/>
      <c r="BM319" s="151"/>
      <c r="BN319" s="151"/>
      <c r="BO319" s="151"/>
      <c r="BP319" s="151"/>
      <c r="BQ319" s="151"/>
      <c r="BR319" s="151"/>
      <c r="BS319" s="151"/>
      <c r="BT319" s="151"/>
      <c r="BU319" s="151"/>
      <c r="BV319" s="151"/>
      <c r="BW319" s="151"/>
      <c r="BX319" s="151"/>
      <c r="BY319" s="151"/>
      <c r="BZ319" s="151"/>
      <c r="CA319" s="151"/>
      <c r="CB319" s="151"/>
      <c r="CC319" s="151"/>
      <c r="CD319" s="151"/>
      <c r="CE319" s="151"/>
      <c r="CF319" s="151"/>
      <c r="CG319" s="151"/>
      <c r="CH319" s="151"/>
      <c r="CI319" s="1102"/>
      <c r="CJ319" s="1102"/>
      <c r="CK319" s="1102"/>
      <c r="CL319" s="1102"/>
      <c r="CM319" s="1102"/>
      <c r="CN319" s="1102"/>
      <c r="CO319" s="1102"/>
      <c r="CP319" s="1102"/>
      <c r="CQ319" s="1102"/>
      <c r="CR319" s="1102"/>
      <c r="CS319" s="1102"/>
      <c r="CT319" s="1102"/>
      <c r="CU319" s="1170"/>
      <c r="CV319" s="1170"/>
      <c r="CW319" s="1175"/>
      <c r="CX319" s="57"/>
      <c r="CY319" s="57"/>
      <c r="CZ319" s="57"/>
      <c r="DA319" s="57"/>
      <c r="DB319" s="57"/>
      <c r="DC319" s="57"/>
      <c r="DD319" s="57"/>
      <c r="DE319" s="1084"/>
      <c r="DF319" s="1084"/>
      <c r="DG319" s="1084"/>
      <c r="DH319" s="1084"/>
      <c r="DI319" s="1084"/>
      <c r="DJ319" s="1084"/>
      <c r="DK319" s="1111"/>
      <c r="DL319" s="1111"/>
      <c r="DM319" s="1111"/>
      <c r="DN319" s="57"/>
      <c r="DO319" s="57"/>
    </row>
    <row r="320" ht="26.25" customHeight="1" spans="1:119">
      <c r="A320" s="1112"/>
      <c r="B320" s="140"/>
      <c r="C320" s="1113"/>
      <c r="D320" s="136"/>
      <c r="E320" s="136"/>
      <c r="F320" s="140"/>
      <c r="G320" s="109"/>
      <c r="H320" s="57"/>
      <c r="I320" s="57"/>
      <c r="J320" s="57"/>
      <c r="K320" s="57"/>
      <c r="L320" s="146"/>
      <c r="M320" s="1116"/>
      <c r="N320" s="1117"/>
      <c r="O320" s="1117"/>
      <c r="P320" s="1118"/>
      <c r="Q320" s="1117"/>
      <c r="R320" s="1117"/>
      <c r="S320" s="1117"/>
      <c r="T320" s="1117"/>
      <c r="U320" s="1118"/>
      <c r="V320" s="1194"/>
      <c r="W320" s="1202"/>
      <c r="X320" s="1203"/>
      <c r="Y320" s="1120"/>
      <c r="Z320" s="1120"/>
      <c r="AA320" s="1120"/>
      <c r="AB320" s="1120"/>
      <c r="AC320" s="1203"/>
      <c r="AD320" s="1204"/>
      <c r="AE320" s="1204"/>
      <c r="AF320" s="1204"/>
      <c r="AG320" s="1204"/>
      <c r="AH320" s="1196"/>
      <c r="AI320" s="1196"/>
      <c r="AJ320" s="1196"/>
      <c r="AK320" s="1196"/>
      <c r="AL320" s="1196"/>
      <c r="AM320" s="1196"/>
      <c r="AN320" s="1196"/>
      <c r="AO320" s="1196"/>
      <c r="AP320" s="1196"/>
      <c r="AQ320" s="1196"/>
      <c r="AR320" s="1196"/>
      <c r="AS320" s="1196"/>
      <c r="AT320" s="1196"/>
      <c r="AU320" s="1196"/>
      <c r="AV320" s="1196"/>
      <c r="AW320" s="1196"/>
      <c r="AX320" s="1196"/>
      <c r="AY320" s="1196"/>
      <c r="AZ320" s="1196"/>
      <c r="BA320" s="1196"/>
      <c r="BB320" s="1196"/>
      <c r="BC320" s="1196"/>
      <c r="BD320" s="1196"/>
      <c r="BE320" s="1194"/>
      <c r="BF320" s="1194"/>
      <c r="BG320" s="1194"/>
      <c r="BH320" s="1194"/>
      <c r="BI320" s="39"/>
      <c r="BJ320" s="151"/>
      <c r="BK320" s="151"/>
      <c r="BL320" s="151"/>
      <c r="BM320" s="151"/>
      <c r="BN320" s="151"/>
      <c r="BO320" s="151"/>
      <c r="BP320" s="151"/>
      <c r="BQ320" s="151"/>
      <c r="BR320" s="151"/>
      <c r="BS320" s="151"/>
      <c r="BT320" s="151"/>
      <c r="BU320" s="151"/>
      <c r="BV320" s="151"/>
      <c r="BW320" s="151"/>
      <c r="BX320" s="151"/>
      <c r="BY320" s="151"/>
      <c r="BZ320" s="151"/>
      <c r="CA320" s="151"/>
      <c r="CB320" s="151"/>
      <c r="CC320" s="151"/>
      <c r="CD320" s="151"/>
      <c r="CE320" s="151"/>
      <c r="CF320" s="151"/>
      <c r="CG320" s="151"/>
      <c r="CH320" s="151"/>
      <c r="CI320" s="1102"/>
      <c r="CJ320" s="1102"/>
      <c r="CK320" s="1102"/>
      <c r="CL320" s="1102"/>
      <c r="CM320" s="1102"/>
      <c r="CN320" s="1102"/>
      <c r="CO320" s="1102"/>
      <c r="CP320" s="1102"/>
      <c r="CQ320" s="1102"/>
      <c r="CR320" s="1102"/>
      <c r="CS320" s="1102"/>
      <c r="CT320" s="1102"/>
      <c r="CU320" s="1170"/>
      <c r="CV320" s="1170"/>
      <c r="CW320" s="1175"/>
      <c r="CX320" s="57"/>
      <c r="CY320" s="57"/>
      <c r="CZ320" s="57"/>
      <c r="DA320" s="57"/>
      <c r="DB320" s="57"/>
      <c r="DC320" s="57"/>
      <c r="DD320" s="57"/>
      <c r="DE320" s="1084"/>
      <c r="DF320" s="1084"/>
      <c r="DG320" s="1084"/>
      <c r="DH320" s="1084"/>
      <c r="DI320" s="1084"/>
      <c r="DJ320" s="1084"/>
      <c r="DK320" s="1111"/>
      <c r="DL320" s="1111"/>
      <c r="DM320" s="1111"/>
      <c r="DN320" s="57"/>
      <c r="DO320" s="57"/>
    </row>
    <row r="321" ht="26.25" customHeight="1" spans="1:119">
      <c r="A321" s="1112"/>
      <c r="B321" s="57"/>
      <c r="C321" s="1113"/>
      <c r="D321" s="135"/>
      <c r="E321" s="135"/>
      <c r="F321" s="57"/>
      <c r="G321" s="57"/>
      <c r="H321" s="57"/>
      <c r="I321" s="57"/>
      <c r="J321" s="57"/>
      <c r="K321" s="57"/>
      <c r="L321" s="146"/>
      <c r="M321" s="1116"/>
      <c r="N321" s="1117"/>
      <c r="O321" s="1117"/>
      <c r="P321" s="1118"/>
      <c r="Q321" s="1117"/>
      <c r="R321" s="1117"/>
      <c r="S321" s="1117"/>
      <c r="T321" s="1117"/>
      <c r="U321" s="1118"/>
      <c r="V321" s="1194"/>
      <c r="W321" s="1202"/>
      <c r="X321" s="1203"/>
      <c r="Y321" s="1120"/>
      <c r="Z321" s="1120"/>
      <c r="AA321" s="1120"/>
      <c r="AB321" s="1120"/>
      <c r="AC321" s="1203"/>
      <c r="AD321" s="1204"/>
      <c r="AE321" s="1204"/>
      <c r="AF321" s="1204"/>
      <c r="AG321" s="1204"/>
      <c r="AH321" s="1196"/>
      <c r="AI321" s="1196"/>
      <c r="AJ321" s="1196"/>
      <c r="AK321" s="1196"/>
      <c r="AL321" s="1196"/>
      <c r="AM321" s="1196"/>
      <c r="AN321" s="1196"/>
      <c r="AO321" s="1196"/>
      <c r="AP321" s="1196"/>
      <c r="AQ321" s="1196"/>
      <c r="AR321" s="1196"/>
      <c r="AS321" s="1196"/>
      <c r="AT321" s="1196"/>
      <c r="AU321" s="1196"/>
      <c r="AV321" s="1196"/>
      <c r="AW321" s="1196"/>
      <c r="AX321" s="1196"/>
      <c r="AY321" s="1196"/>
      <c r="AZ321" s="1196"/>
      <c r="BA321" s="1196"/>
      <c r="BB321" s="1196"/>
      <c r="BC321" s="1196"/>
      <c r="BD321" s="1196"/>
      <c r="BE321" s="1194"/>
      <c r="BF321" s="1194"/>
      <c r="BG321" s="1194"/>
      <c r="BH321" s="1194"/>
      <c r="BI321" s="39"/>
      <c r="BJ321" s="151"/>
      <c r="BK321" s="151"/>
      <c r="BL321" s="151"/>
      <c r="BM321" s="151"/>
      <c r="BN321" s="151"/>
      <c r="BO321" s="151"/>
      <c r="BP321" s="151"/>
      <c r="BQ321" s="151"/>
      <c r="BR321" s="151"/>
      <c r="BS321" s="151"/>
      <c r="BT321" s="151"/>
      <c r="BU321" s="151"/>
      <c r="BV321" s="151"/>
      <c r="BW321" s="151"/>
      <c r="BX321" s="151"/>
      <c r="BY321" s="151"/>
      <c r="BZ321" s="151"/>
      <c r="CA321" s="151"/>
      <c r="CB321" s="151"/>
      <c r="CC321" s="151"/>
      <c r="CD321" s="151"/>
      <c r="CE321" s="151"/>
      <c r="CF321" s="151"/>
      <c r="CG321" s="151"/>
      <c r="CH321" s="151"/>
      <c r="CI321" s="1102"/>
      <c r="CJ321" s="1102"/>
      <c r="CK321" s="1102"/>
      <c r="CL321" s="1102"/>
      <c r="CM321" s="1102"/>
      <c r="CN321" s="1102"/>
      <c r="CO321" s="1102"/>
      <c r="CP321" s="1102"/>
      <c r="CQ321" s="1102"/>
      <c r="CR321" s="1102"/>
      <c r="CS321" s="1102"/>
      <c r="CT321" s="1102"/>
      <c r="CU321" s="1170"/>
      <c r="CV321" s="1170"/>
      <c r="CW321" s="1175"/>
      <c r="CX321" s="57"/>
      <c r="CY321" s="57"/>
      <c r="CZ321" s="57"/>
      <c r="DA321" s="57"/>
      <c r="DB321" s="57"/>
      <c r="DC321" s="57"/>
      <c r="DD321" s="57"/>
      <c r="DE321" s="1084"/>
      <c r="DF321" s="1084"/>
      <c r="DG321" s="1084"/>
      <c r="DH321" s="1084"/>
      <c r="DI321" s="1084"/>
      <c r="DJ321" s="1084"/>
      <c r="DK321" s="1111"/>
      <c r="DL321" s="1111"/>
      <c r="DM321" s="1111"/>
      <c r="DN321" s="57"/>
      <c r="DO321" s="57"/>
    </row>
    <row r="322" ht="26.25" customHeight="1" spans="1:119">
      <c r="E322" s="1205"/>
      <c r="G322" s="1043" t="s">
        <v>505</v>
      </c>
      <c r="H322" s="1043">
        <f>SUM(H4:H321)</f>
        <v>5960</v>
      </c>
      <c r="L322" s="1206"/>
      <c r="M322" s="1207">
        <f>SUM(M4:M146)*7.75</f>
        <v>0</v>
      </c>
      <c r="N322" s="1208"/>
      <c r="O322" s="1208"/>
      <c r="Q322" s="1208"/>
      <c r="R322" s="1208"/>
      <c r="S322" s="1208"/>
      <c r="T322" s="1208"/>
      <c r="U322" s="1010"/>
      <c r="V322" s="1209">
        <f t="shared" ref="V322:AX322" si="2">SUM(V4:V321)</f>
        <v>3092</v>
      </c>
      <c r="W322" s="1210">
        <f t="shared" si="2"/>
        <v>204</v>
      </c>
      <c r="X322" s="1211">
        <f t="shared" si="2"/>
        <v>162</v>
      </c>
      <c r="Y322" s="1209">
        <f t="shared" si="2"/>
        <v>2370</v>
      </c>
      <c r="Z322" s="1209">
        <f t="shared" si="2"/>
        <v>807</v>
      </c>
      <c r="AA322" s="1209">
        <f t="shared" si="2"/>
        <v>26</v>
      </c>
      <c r="AB322" s="1209">
        <f t="shared" si="2"/>
        <v>124</v>
      </c>
      <c r="AC322" s="1209">
        <f t="shared" si="2"/>
        <v>131</v>
      </c>
      <c r="AD322" s="1209">
        <f t="shared" si="2"/>
        <v>0</v>
      </c>
      <c r="AE322" s="1209">
        <f t="shared" si="2"/>
        <v>459</v>
      </c>
      <c r="AF322" s="1209">
        <f t="shared" si="2"/>
        <v>13</v>
      </c>
      <c r="AG322" s="1209">
        <f t="shared" si="2"/>
        <v>10</v>
      </c>
      <c r="AH322" s="1209">
        <f t="shared" si="2"/>
        <v>316</v>
      </c>
      <c r="AI322" s="1209">
        <f t="shared" si="2"/>
        <v>111</v>
      </c>
      <c r="AJ322" s="1209">
        <f t="shared" si="2"/>
        <v>0</v>
      </c>
      <c r="AK322" s="1209">
        <f t="shared" si="2"/>
        <v>13</v>
      </c>
      <c r="AL322" s="1209">
        <f t="shared" si="2"/>
        <v>42</v>
      </c>
      <c r="AM322" s="1209">
        <f t="shared" si="2"/>
        <v>0</v>
      </c>
      <c r="AN322" s="1014">
        <f t="shared" si="2"/>
        <v>120</v>
      </c>
      <c r="AO322" s="1014">
        <f t="shared" si="2"/>
        <v>126</v>
      </c>
      <c r="AP322" s="1014">
        <f t="shared" si="2"/>
        <v>101</v>
      </c>
      <c r="AQ322" s="1014">
        <f t="shared" si="2"/>
        <v>94</v>
      </c>
      <c r="AR322" s="1014">
        <f t="shared" si="2"/>
        <v>25</v>
      </c>
      <c r="AS322" s="1014">
        <f t="shared" si="2"/>
        <v>25</v>
      </c>
      <c r="AT322" s="1014">
        <f t="shared" si="2"/>
        <v>48</v>
      </c>
      <c r="AU322" s="1014">
        <f t="shared" si="2"/>
        <v>3</v>
      </c>
      <c r="AV322" s="1014">
        <f t="shared" si="2"/>
        <v>28</v>
      </c>
      <c r="AW322" s="1015">
        <f t="shared" si="2"/>
        <v>88</v>
      </c>
      <c r="AX322" s="1015">
        <f t="shared" si="2"/>
        <v>199</v>
      </c>
      <c r="AY322" s="1015">
        <f t="shared" ref="AY322:BH322" si="3">SUM(AY4:AY321)</f>
        <v>277</v>
      </c>
      <c r="AZ322" s="1015">
        <f t="shared" si="3"/>
        <v>0</v>
      </c>
      <c r="BA322" s="1015">
        <f t="shared" si="3"/>
        <v>0</v>
      </c>
      <c r="BB322" s="1015">
        <f t="shared" si="3"/>
        <v>0</v>
      </c>
      <c r="BC322" s="1015">
        <f t="shared" si="3"/>
        <v>9</v>
      </c>
      <c r="BD322" s="1015">
        <f t="shared" si="3"/>
        <v>11</v>
      </c>
      <c r="BE322" s="1014">
        <f t="shared" si="3"/>
        <v>127</v>
      </c>
      <c r="BF322" s="1014">
        <f t="shared" si="3"/>
        <v>106</v>
      </c>
      <c r="BG322" s="1014">
        <f t="shared" si="3"/>
        <v>31</v>
      </c>
      <c r="BH322" s="1014">
        <f t="shared" si="3"/>
        <v>30</v>
      </c>
      <c r="BJ322" s="1014">
        <f>SUM(BJ4:BJ321)</f>
        <v>307.5</v>
      </c>
      <c r="BK322" s="1014">
        <f t="shared" ref="BK322:BU322" si="4">SUM(BK4:BK321)</f>
        <v>303.5</v>
      </c>
      <c r="BL322" s="1014">
        <f t="shared" si="4"/>
        <v>323</v>
      </c>
      <c r="BM322" s="1014">
        <f t="shared" si="4"/>
        <v>316</v>
      </c>
      <c r="BN322" s="1014">
        <f t="shared" si="4"/>
        <v>328.5</v>
      </c>
      <c r="BO322" s="1014">
        <f t="shared" si="4"/>
        <v>322.5</v>
      </c>
      <c r="BP322" s="1014">
        <f t="shared" si="4"/>
        <v>331.5</v>
      </c>
      <c r="BQ322" s="1014">
        <f t="shared" si="4"/>
        <v>332.5</v>
      </c>
      <c r="BR322" s="1014">
        <f t="shared" si="4"/>
        <v>313</v>
      </c>
      <c r="BS322" s="1014">
        <f t="shared" si="4"/>
        <v>313</v>
      </c>
      <c r="BT322" s="1014">
        <f t="shared" si="4"/>
        <v>311.5</v>
      </c>
      <c r="BU322" s="1014">
        <f t="shared" si="4"/>
        <v>299.5</v>
      </c>
      <c r="BV322" s="1212">
        <f>SUM(BV60:BV321)</f>
        <v>52</v>
      </c>
      <c r="BW322" s="1212">
        <f t="shared" ref="BW322:CN322" si="5">SUM(BW60:BW321)</f>
        <v>43</v>
      </c>
      <c r="BX322" s="1212">
        <f t="shared" si="5"/>
        <v>46</v>
      </c>
      <c r="BY322" s="1212">
        <f t="shared" si="5"/>
        <v>48</v>
      </c>
      <c r="BZ322" s="1212">
        <f t="shared" si="5"/>
        <v>44</v>
      </c>
      <c r="CA322" s="1212">
        <f t="shared" si="5"/>
        <v>35</v>
      </c>
      <c r="CB322" s="1212">
        <f t="shared" si="5"/>
        <v>30</v>
      </c>
      <c r="CC322" s="1212">
        <f t="shared" si="5"/>
        <v>29</v>
      </c>
      <c r="CD322" s="1212">
        <f t="shared" si="5"/>
        <v>26</v>
      </c>
      <c r="CE322" s="1212">
        <f t="shared" si="5"/>
        <v>51</v>
      </c>
      <c r="CF322" s="1212">
        <f t="shared" si="5"/>
        <v>43</v>
      </c>
      <c r="CG322" s="1212">
        <f t="shared" si="5"/>
        <v>43</v>
      </c>
      <c r="CH322" s="1212">
        <f t="shared" si="5"/>
        <v>49</v>
      </c>
      <c r="CI322" s="1014">
        <f t="shared" si="5"/>
        <v>44</v>
      </c>
      <c r="CJ322" s="1014">
        <f t="shared" si="5"/>
        <v>43</v>
      </c>
      <c r="CK322" s="1014">
        <f t="shared" si="5"/>
        <v>43</v>
      </c>
      <c r="CL322" s="1014">
        <f t="shared" si="5"/>
        <v>44</v>
      </c>
      <c r="CM322" s="1014">
        <f t="shared" si="5"/>
        <v>42</v>
      </c>
      <c r="CN322" s="1014">
        <f t="shared" si="5"/>
        <v>44</v>
      </c>
      <c r="CO322" s="1015">
        <f t="shared" ref="CO322:CT322" si="6">SUM(CO4:CO321)</f>
        <v>63</v>
      </c>
      <c r="CP322" s="1015">
        <f t="shared" si="6"/>
        <v>63</v>
      </c>
      <c r="CQ322" s="1015">
        <f t="shared" si="6"/>
        <v>64</v>
      </c>
      <c r="CR322" s="1015">
        <f t="shared" si="6"/>
        <v>62</v>
      </c>
      <c r="CS322" s="1015">
        <f t="shared" si="6"/>
        <v>61</v>
      </c>
      <c r="CT322" s="1015">
        <f t="shared" si="6"/>
        <v>62</v>
      </c>
      <c r="CU322" s="1014">
        <f>SUM(CU60:CU321)</f>
        <v>51</v>
      </c>
      <c r="CV322" s="1014">
        <f>SUM(CV60:CV321)</f>
        <v>56</v>
      </c>
      <c r="CW322" s="1014">
        <f>SUM(CW60:CW321)</f>
        <v>58</v>
      </c>
      <c r="CX322" s="1015">
        <f>SUM(CX60:CX321)</f>
        <v>31</v>
      </c>
      <c r="CY322" s="1015">
        <f t="shared" ref="CY322:DD322" si="7">SUM(CY60:CY321)</f>
        <v>56</v>
      </c>
      <c r="CZ322" s="1015">
        <f t="shared" si="7"/>
        <v>54</v>
      </c>
      <c r="DA322" s="1015">
        <f t="shared" si="7"/>
        <v>55</v>
      </c>
      <c r="DB322" s="1015">
        <f t="shared" si="7"/>
        <v>58</v>
      </c>
      <c r="DC322" s="1015">
        <f t="shared" si="7"/>
        <v>47</v>
      </c>
      <c r="DD322" s="1015">
        <f t="shared" si="7"/>
        <v>58</v>
      </c>
      <c r="DE322" s="1015">
        <f t="shared" ref="DE322:DO322" si="8">SUM(DE60:DE321)</f>
        <v>23</v>
      </c>
      <c r="DF322" s="1015">
        <f t="shared" si="8"/>
        <v>37</v>
      </c>
      <c r="DG322" s="1015">
        <f t="shared" si="8"/>
        <v>40</v>
      </c>
      <c r="DH322" s="1015">
        <f t="shared" si="8"/>
        <v>38</v>
      </c>
      <c r="DI322" s="1015">
        <f t="shared" si="8"/>
        <v>42</v>
      </c>
      <c r="DJ322" s="1015">
        <f t="shared" si="8"/>
        <v>29</v>
      </c>
      <c r="DK322" s="1015">
        <f t="shared" si="8"/>
        <v>14</v>
      </c>
      <c r="DL322" s="1015">
        <f t="shared" si="8"/>
        <v>12</v>
      </c>
      <c r="DM322" s="1015">
        <f t="shared" si="8"/>
        <v>13</v>
      </c>
      <c r="DN322" s="1015">
        <f t="shared" si="8"/>
        <v>44</v>
      </c>
      <c r="DO322" s="1015">
        <f t="shared" si="8"/>
        <v>50</v>
      </c>
    </row>
    <row r="323" ht="26.25" customHeight="1" spans="1:119">
      <c r="A323" s="1208"/>
      <c r="L323" s="1206"/>
      <c r="N323" s="1208"/>
      <c r="O323" s="1208"/>
      <c r="Q323" s="1208"/>
      <c r="R323" s="1208"/>
      <c r="S323" s="1208"/>
      <c r="T323" s="1208"/>
      <c r="U323" s="1010"/>
      <c r="V323" s="1213"/>
      <c r="W323" s="1213"/>
      <c r="X323" s="1214"/>
      <c r="BE323" s="1213"/>
      <c r="BF323" s="1213"/>
      <c r="BG323" s="1213"/>
      <c r="BH323" s="1213"/>
      <c r="CX323" s="229"/>
      <c r="CY323" s="229"/>
    </row>
    <row r="324" ht="26.25" customHeight="1" spans="1:119">
      <c r="A324" s="1208"/>
      <c r="L324" s="1206"/>
      <c r="N324" s="1208"/>
      <c r="O324" s="1208"/>
      <c r="Q324" s="1208"/>
      <c r="R324" s="1208"/>
      <c r="S324" s="1208"/>
      <c r="T324" s="1208"/>
      <c r="U324" s="1010"/>
      <c r="V324" s="1213"/>
      <c r="W324" s="1213"/>
      <c r="X324" s="1214"/>
      <c r="BE324" s="1213"/>
      <c r="BF324" s="1213"/>
      <c r="BG324" s="1213"/>
      <c r="BH324" s="1213"/>
      <c r="CX324" s="229"/>
      <c r="CY324" s="229"/>
    </row>
    <row r="325" ht="26.25" customHeight="1" spans="1:119">
      <c r="A325" s="1208"/>
      <c r="L325" s="1206"/>
      <c r="N325" s="1208"/>
      <c r="O325" s="1208"/>
      <c r="Q325" s="1208"/>
      <c r="R325" s="1208"/>
      <c r="S325" s="1208"/>
      <c r="T325" s="1208"/>
      <c r="U325" s="1010"/>
      <c r="V325" s="1213"/>
      <c r="W325" s="1213"/>
      <c r="X325" s="1214"/>
      <c r="BE325" s="1213"/>
      <c r="BF325" s="1213"/>
      <c r="BG325" s="1213"/>
      <c r="BH325" s="1213"/>
      <c r="CX325" s="229"/>
      <c r="CY325" s="229"/>
    </row>
    <row r="326" ht="26.25" customHeight="1" spans="1:119">
      <c r="A326" s="1208"/>
      <c r="L326" s="1206"/>
      <c r="N326" s="1208"/>
      <c r="O326" s="1208"/>
      <c r="Q326" s="1208"/>
      <c r="R326" s="1208"/>
      <c r="S326" s="1208"/>
      <c r="T326" s="1208"/>
      <c r="U326" s="1010"/>
      <c r="V326" s="1213"/>
      <c r="W326" s="1213"/>
      <c r="X326" s="1214"/>
      <c r="BE326" s="1213"/>
      <c r="BF326" s="1213"/>
      <c r="BG326" s="1213"/>
      <c r="BH326" s="1213"/>
      <c r="CX326" s="229"/>
      <c r="CY326" s="229"/>
    </row>
    <row r="327" ht="26.25" customHeight="1" spans="1:119">
      <c r="A327" s="1208"/>
      <c r="L327" s="1206"/>
      <c r="N327" s="1208"/>
      <c r="O327" s="1208"/>
      <c r="Q327" s="1208"/>
      <c r="R327" s="1208"/>
      <c r="S327" s="1208"/>
      <c r="T327" s="1208"/>
      <c r="U327" s="1010"/>
      <c r="V327" s="1213"/>
      <c r="W327" s="1213"/>
      <c r="X327" s="1214"/>
      <c r="BE327" s="1213"/>
      <c r="BF327" s="1213"/>
      <c r="BG327" s="1213"/>
      <c r="BH327" s="1213"/>
      <c r="CX327" s="229"/>
      <c r="CY327" s="229"/>
    </row>
    <row r="328" ht="26.25" customHeight="1" spans="1:119">
      <c r="A328" s="1208"/>
      <c r="L328" s="1206"/>
      <c r="N328" s="1208"/>
      <c r="O328" s="1208"/>
      <c r="Q328" s="1208"/>
      <c r="R328" s="1208"/>
      <c r="S328" s="1208"/>
      <c r="T328" s="1208"/>
      <c r="U328" s="1010"/>
      <c r="V328" s="1213"/>
      <c r="W328" s="1213"/>
      <c r="X328" s="1214"/>
      <c r="BE328" s="1213"/>
      <c r="BF328" s="1213"/>
      <c r="BG328" s="1213"/>
      <c r="BH328" s="1213"/>
      <c r="CX328" s="229"/>
      <c r="CY328" s="229"/>
    </row>
    <row r="329" ht="26.25" customHeight="1" spans="1:119">
      <c r="A329" s="1208"/>
      <c r="L329" s="1206"/>
      <c r="N329" s="1208"/>
      <c r="O329" s="1208"/>
      <c r="Q329" s="1208"/>
      <c r="R329" s="1208"/>
      <c r="S329" s="1208"/>
      <c r="T329" s="1208"/>
      <c r="U329" s="1010"/>
      <c r="V329" s="1213"/>
      <c r="W329" s="1213"/>
      <c r="X329" s="1214"/>
      <c r="BE329" s="1213"/>
      <c r="BF329" s="1213"/>
      <c r="BG329" s="1213"/>
      <c r="BH329" s="1213"/>
      <c r="CX329" s="229"/>
      <c r="CY329" s="229"/>
    </row>
    <row r="330" ht="26.25" customHeight="1" spans="1:119">
      <c r="A330" s="1208"/>
      <c r="L330" s="1206"/>
      <c r="N330" s="1208"/>
      <c r="O330" s="1208"/>
      <c r="Q330" s="1208"/>
      <c r="R330" s="1208"/>
      <c r="S330" s="1208"/>
      <c r="T330" s="1208"/>
      <c r="U330" s="1010"/>
      <c r="V330" s="1213"/>
      <c r="W330" s="1213"/>
      <c r="X330" s="1214"/>
      <c r="BE330" s="1213"/>
      <c r="BF330" s="1213"/>
      <c r="BG330" s="1213"/>
      <c r="BH330" s="1213"/>
      <c r="CX330" s="229"/>
      <c r="CY330" s="229"/>
    </row>
    <row r="331" ht="26.25" customHeight="1" spans="1:119">
      <c r="A331" s="1208"/>
      <c r="L331" s="1206"/>
      <c r="N331" s="1208"/>
      <c r="O331" s="1208"/>
      <c r="Q331" s="1208"/>
      <c r="R331" s="1208"/>
      <c r="S331" s="1208"/>
      <c r="T331" s="1208"/>
      <c r="U331" s="1010"/>
      <c r="V331" s="1213"/>
      <c r="W331" s="1213"/>
      <c r="X331" s="1214"/>
      <c r="BE331" s="1213"/>
      <c r="BF331" s="1213"/>
      <c r="BG331" s="1213"/>
      <c r="BH331" s="1213"/>
      <c r="CX331" s="229"/>
      <c r="CY331" s="229"/>
    </row>
    <row r="332" ht="26.25" customHeight="1" spans="1:119">
      <c r="A332" s="1208"/>
      <c r="L332" s="1206"/>
      <c r="N332" s="1208"/>
      <c r="O332" s="1208"/>
      <c r="Q332" s="1208"/>
      <c r="R332" s="1208"/>
      <c r="S332" s="1208"/>
      <c r="T332" s="1208"/>
      <c r="U332" s="1010"/>
      <c r="V332" s="1213"/>
      <c r="W332" s="1213"/>
      <c r="X332" s="1214"/>
      <c r="BE332" s="1213"/>
      <c r="BF332" s="1213"/>
      <c r="BG332" s="1213"/>
      <c r="BH332" s="1213"/>
      <c r="CX332" s="229"/>
      <c r="CY332" s="229"/>
    </row>
    <row r="333" ht="26.25" customHeight="1" spans="1:119">
      <c r="A333" s="1208"/>
      <c r="L333" s="1206"/>
      <c r="N333" s="1208"/>
      <c r="O333" s="1208"/>
      <c r="Q333" s="1208"/>
      <c r="R333" s="1208"/>
      <c r="S333" s="1208"/>
      <c r="T333" s="1208"/>
      <c r="U333" s="1010"/>
      <c r="V333" s="1213"/>
      <c r="W333" s="1213"/>
      <c r="X333" s="1214"/>
      <c r="BE333" s="1213"/>
      <c r="BF333" s="1213"/>
      <c r="BG333" s="1213"/>
      <c r="BH333" s="1213"/>
      <c r="CX333" s="229"/>
      <c r="CY333" s="229"/>
    </row>
    <row r="334" ht="26.25" customHeight="1" spans="1:119">
      <c r="A334" s="1208"/>
      <c r="L334" s="1206"/>
      <c r="N334" s="1208"/>
      <c r="O334" s="1208"/>
      <c r="Q334" s="1208"/>
      <c r="R334" s="1208"/>
      <c r="S334" s="1208"/>
      <c r="T334" s="1208"/>
      <c r="U334" s="1010"/>
      <c r="V334" s="1213"/>
      <c r="W334" s="1213"/>
      <c r="X334" s="1214"/>
      <c r="BE334" s="1213"/>
      <c r="BF334" s="1213"/>
      <c r="BG334" s="1213"/>
      <c r="BH334" s="1213"/>
      <c r="CX334" s="229"/>
      <c r="CY334" s="229"/>
    </row>
    <row r="335" ht="26.25" customHeight="1" spans="1:119">
      <c r="A335" s="1208"/>
      <c r="L335" s="1206"/>
      <c r="N335" s="1208"/>
      <c r="O335" s="1208"/>
      <c r="Q335" s="1208"/>
      <c r="R335" s="1208"/>
      <c r="S335" s="1208"/>
      <c r="T335" s="1208"/>
      <c r="U335" s="1010"/>
      <c r="V335" s="1213"/>
      <c r="W335" s="1213"/>
      <c r="X335" s="1214"/>
      <c r="BE335" s="1213"/>
      <c r="BF335" s="1213"/>
      <c r="BG335" s="1213"/>
      <c r="BH335" s="1213"/>
      <c r="CX335" s="229"/>
      <c r="CY335" s="229"/>
    </row>
    <row r="336" ht="26.25" customHeight="1" spans="1:119">
      <c r="A336" s="1208"/>
      <c r="L336" s="1206"/>
      <c r="N336" s="1208"/>
      <c r="O336" s="1208"/>
      <c r="Q336" s="1208"/>
      <c r="R336" s="1208"/>
      <c r="S336" s="1208"/>
      <c r="T336" s="1208"/>
      <c r="U336" s="1010"/>
      <c r="V336" s="1213"/>
      <c r="W336" s="1213"/>
      <c r="X336" s="1214"/>
      <c r="BE336" s="1213"/>
      <c r="BF336" s="1213"/>
      <c r="BG336" s="1213"/>
      <c r="BH336" s="1213"/>
      <c r="CX336" s="229"/>
      <c r="CY336" s="229"/>
    </row>
    <row r="337" ht="26.25" customHeight="1" spans="1:103">
      <c r="A337" s="1208"/>
      <c r="L337" s="1206"/>
      <c r="N337" s="1208"/>
      <c r="O337" s="1208"/>
      <c r="Q337" s="1208"/>
      <c r="R337" s="1208"/>
      <c r="S337" s="1208"/>
      <c r="T337" s="1208"/>
      <c r="U337" s="1010"/>
      <c r="V337" s="1213"/>
      <c r="W337" s="1213"/>
      <c r="X337" s="1214"/>
      <c r="BE337" s="1213"/>
      <c r="BF337" s="1213"/>
      <c r="BG337" s="1213"/>
      <c r="BH337" s="1213"/>
      <c r="CX337" s="229"/>
      <c r="CY337" s="229"/>
    </row>
    <row r="338" ht="26.25" customHeight="1" spans="1:103">
      <c r="A338" s="1208"/>
      <c r="L338" s="1206"/>
      <c r="N338" s="1208"/>
      <c r="O338" s="1208"/>
      <c r="Q338" s="1208"/>
      <c r="R338" s="1208"/>
      <c r="S338" s="1208"/>
      <c r="T338" s="1208"/>
      <c r="U338" s="1010"/>
      <c r="V338" s="1213"/>
      <c r="W338" s="1213"/>
      <c r="X338" s="1214"/>
      <c r="BE338" s="1213"/>
      <c r="BF338" s="1213"/>
      <c r="BG338" s="1213"/>
      <c r="BH338" s="1213"/>
      <c r="CX338" s="229"/>
      <c r="CY338" s="229"/>
    </row>
    <row r="339" ht="26.25" customHeight="1" spans="1:103">
      <c r="A339" s="1208"/>
      <c r="L339" s="1206"/>
      <c r="N339" s="1208"/>
      <c r="O339" s="1208"/>
      <c r="Q339" s="1208"/>
      <c r="R339" s="1208"/>
      <c r="S339" s="1208"/>
      <c r="T339" s="1208"/>
      <c r="U339" s="1010"/>
      <c r="V339" s="1213"/>
      <c r="W339" s="1213"/>
      <c r="X339" s="1214"/>
      <c r="BE339" s="1213"/>
      <c r="BF339" s="1213"/>
      <c r="BG339" s="1213"/>
      <c r="BH339" s="1213"/>
      <c r="CX339" s="229"/>
      <c r="CY339" s="229"/>
    </row>
    <row r="340" ht="26.25" customHeight="1" spans="1:103">
      <c r="A340" s="1208"/>
      <c r="L340" s="1206"/>
      <c r="N340" s="1208"/>
      <c r="O340" s="1208"/>
      <c r="Q340" s="1208"/>
      <c r="R340" s="1208"/>
      <c r="S340" s="1208"/>
      <c r="T340" s="1208"/>
      <c r="U340" s="1010"/>
      <c r="V340" s="1213"/>
      <c r="W340" s="1213"/>
      <c r="X340" s="1214"/>
      <c r="BE340" s="1213"/>
      <c r="BF340" s="1213"/>
      <c r="BG340" s="1213"/>
      <c r="BH340" s="1213"/>
      <c r="CX340" s="229"/>
      <c r="CY340" s="229"/>
    </row>
    <row r="341" ht="26.25" customHeight="1" spans="1:103">
      <c r="A341" s="1208"/>
      <c r="L341" s="1206"/>
      <c r="N341" s="1208"/>
      <c r="O341" s="1208"/>
      <c r="Q341" s="1208"/>
      <c r="R341" s="1208"/>
      <c r="S341" s="1208"/>
      <c r="T341" s="1208"/>
      <c r="U341" s="1010"/>
      <c r="V341" s="1213"/>
      <c r="W341" s="1213"/>
      <c r="X341" s="1214"/>
      <c r="BE341" s="1213"/>
      <c r="BF341" s="1213"/>
      <c r="BG341" s="1213"/>
      <c r="BH341" s="1213"/>
      <c r="CX341" s="229"/>
      <c r="CY341" s="229"/>
    </row>
    <row r="342" ht="26.25" customHeight="1" spans="1:103">
      <c r="A342" s="1208"/>
      <c r="L342" s="1206"/>
      <c r="N342" s="1208"/>
      <c r="O342" s="1208"/>
      <c r="Q342" s="1208"/>
      <c r="R342" s="1208"/>
      <c r="S342" s="1208"/>
      <c r="T342" s="1208"/>
      <c r="U342" s="1010"/>
      <c r="V342" s="1213"/>
      <c r="W342" s="1213"/>
      <c r="X342" s="1214"/>
      <c r="BE342" s="1213"/>
      <c r="BF342" s="1213"/>
      <c r="BG342" s="1213"/>
      <c r="BH342" s="1213"/>
      <c r="CX342" s="229"/>
      <c r="CY342" s="229"/>
    </row>
    <row r="343" ht="26.25" customHeight="1" spans="1:103">
      <c r="A343" s="1208"/>
      <c r="L343" s="1206"/>
      <c r="N343" s="1208"/>
      <c r="O343" s="1208"/>
      <c r="Q343" s="1208"/>
      <c r="R343" s="1208"/>
      <c r="S343" s="1208"/>
      <c r="T343" s="1208"/>
      <c r="U343" s="1010"/>
      <c r="V343" s="1213"/>
      <c r="W343" s="1213"/>
      <c r="X343" s="1214"/>
      <c r="BE343" s="1213"/>
      <c r="BF343" s="1213"/>
      <c r="BG343" s="1213"/>
      <c r="BH343" s="1213"/>
      <c r="CX343" s="229"/>
      <c r="CY343" s="229"/>
    </row>
    <row r="344" ht="26.25" customHeight="1" spans="1:103">
      <c r="A344" s="1208"/>
      <c r="L344" s="1206"/>
      <c r="N344" s="1208"/>
      <c r="O344" s="1208"/>
      <c r="Q344" s="1208"/>
      <c r="R344" s="1208"/>
      <c r="S344" s="1208"/>
      <c r="T344" s="1208"/>
      <c r="U344" s="1010"/>
      <c r="V344" s="1213"/>
      <c r="W344" s="1213"/>
      <c r="X344" s="1214"/>
      <c r="BE344" s="1213"/>
      <c r="BF344" s="1213"/>
      <c r="BG344" s="1213"/>
      <c r="BH344" s="1213"/>
      <c r="CX344" s="229"/>
      <c r="CY344" s="229"/>
    </row>
    <row r="345" ht="26.25" customHeight="1" spans="1:103">
      <c r="A345" s="1208"/>
      <c r="L345" s="1206"/>
      <c r="N345" s="1208"/>
      <c r="O345" s="1208"/>
      <c r="Q345" s="1208"/>
      <c r="R345" s="1208"/>
      <c r="S345" s="1208"/>
      <c r="T345" s="1208"/>
      <c r="U345" s="1010"/>
      <c r="V345" s="1213"/>
      <c r="W345" s="1213"/>
      <c r="X345" s="1214"/>
      <c r="BE345" s="1213"/>
      <c r="BF345" s="1213"/>
      <c r="BG345" s="1213"/>
      <c r="BH345" s="1213"/>
      <c r="CX345" s="229"/>
      <c r="CY345" s="229"/>
    </row>
    <row r="346" ht="26.25" customHeight="1" spans="1:103">
      <c r="A346" s="1208"/>
      <c r="L346" s="1206"/>
      <c r="N346" s="1208"/>
      <c r="O346" s="1208"/>
      <c r="Q346" s="1208"/>
      <c r="R346" s="1208"/>
      <c r="S346" s="1208"/>
      <c r="T346" s="1208"/>
      <c r="U346" s="1010"/>
      <c r="V346" s="1213"/>
      <c r="W346" s="1213"/>
      <c r="X346" s="1214"/>
      <c r="BE346" s="1213"/>
      <c r="BF346" s="1213"/>
      <c r="BG346" s="1213"/>
      <c r="BH346" s="1213"/>
      <c r="CX346" s="229"/>
      <c r="CY346" s="229"/>
    </row>
    <row r="347" ht="26.25" customHeight="1" spans="1:103">
      <c r="A347" s="1208"/>
      <c r="L347" s="1206"/>
      <c r="N347" s="1208"/>
      <c r="O347" s="1208"/>
      <c r="Q347" s="1208"/>
      <c r="R347" s="1208"/>
      <c r="S347" s="1208"/>
      <c r="T347" s="1208"/>
      <c r="U347" s="1010"/>
      <c r="V347" s="1213"/>
      <c r="W347" s="1213"/>
      <c r="X347" s="1214"/>
      <c r="BE347" s="1213"/>
      <c r="BF347" s="1213"/>
      <c r="BG347" s="1213"/>
      <c r="BH347" s="1213"/>
      <c r="CX347" s="229"/>
      <c r="CY347" s="229"/>
    </row>
    <row r="348" ht="26.25" customHeight="1" spans="1:103">
      <c r="A348" s="1208"/>
      <c r="L348" s="1206"/>
      <c r="N348" s="1208"/>
      <c r="O348" s="1208"/>
      <c r="Q348" s="1208"/>
      <c r="R348" s="1208"/>
      <c r="S348" s="1208"/>
      <c r="T348" s="1208"/>
      <c r="U348" s="1010"/>
      <c r="V348" s="1213"/>
      <c r="W348" s="1213"/>
      <c r="X348" s="1214"/>
      <c r="BE348" s="1213"/>
      <c r="BF348" s="1213"/>
      <c r="BG348" s="1213"/>
      <c r="BH348" s="1213"/>
      <c r="CX348" s="229"/>
      <c r="CY348" s="229"/>
    </row>
    <row r="349" ht="26.25" customHeight="1" spans="1:103">
      <c r="A349" s="1208"/>
      <c r="L349" s="1206"/>
      <c r="N349" s="1208"/>
      <c r="O349" s="1208"/>
      <c r="Q349" s="1208"/>
      <c r="R349" s="1208"/>
      <c r="S349" s="1208"/>
      <c r="T349" s="1208"/>
      <c r="U349" s="1010"/>
      <c r="V349" s="1213"/>
      <c r="W349" s="1213"/>
      <c r="X349" s="1214"/>
      <c r="BE349" s="1213"/>
      <c r="BF349" s="1213"/>
      <c r="BG349" s="1213"/>
      <c r="BH349" s="1213"/>
      <c r="CX349" s="229"/>
      <c r="CY349" s="229"/>
    </row>
    <row r="350" ht="26.25" customHeight="1" spans="1:103">
      <c r="A350" s="1208"/>
      <c r="L350" s="1206"/>
      <c r="N350" s="1208"/>
      <c r="O350" s="1208"/>
      <c r="Q350" s="1208"/>
      <c r="R350" s="1208"/>
      <c r="S350" s="1208"/>
      <c r="T350" s="1208"/>
      <c r="U350" s="1010"/>
      <c r="V350" s="1213"/>
      <c r="W350" s="1213"/>
      <c r="X350" s="1214"/>
      <c r="BE350" s="1213"/>
      <c r="BF350" s="1213"/>
      <c r="BG350" s="1213"/>
      <c r="BH350" s="1213"/>
      <c r="CX350" s="229"/>
      <c r="CY350" s="229"/>
    </row>
    <row r="351" ht="26.25" customHeight="1" spans="1:103">
      <c r="A351" s="1208"/>
      <c r="L351" s="1206"/>
      <c r="N351" s="1208"/>
      <c r="O351" s="1208"/>
      <c r="Q351" s="1208"/>
      <c r="R351" s="1208"/>
      <c r="S351" s="1208"/>
      <c r="T351" s="1208"/>
      <c r="U351" s="1010"/>
      <c r="V351" s="1213"/>
      <c r="W351" s="1213"/>
      <c r="X351" s="1214"/>
      <c r="BE351" s="1213"/>
      <c r="BF351" s="1213"/>
      <c r="BG351" s="1213"/>
      <c r="BH351" s="1213"/>
      <c r="CX351" s="229"/>
      <c r="CY351" s="229"/>
    </row>
    <row r="352" ht="26.25" customHeight="1" spans="1:103">
      <c r="A352" s="1208"/>
      <c r="L352" s="1206"/>
      <c r="N352" s="1208"/>
      <c r="O352" s="1208"/>
      <c r="Q352" s="1208"/>
      <c r="R352" s="1208"/>
      <c r="S352" s="1208"/>
      <c r="T352" s="1208"/>
      <c r="U352" s="1010"/>
      <c r="V352" s="1213"/>
      <c r="W352" s="1213"/>
      <c r="X352" s="1214"/>
      <c r="BE352" s="1213"/>
      <c r="BF352" s="1213"/>
      <c r="BG352" s="1213"/>
      <c r="BH352" s="1213"/>
      <c r="CX352" s="229"/>
      <c r="CY352" s="229"/>
    </row>
    <row r="353" ht="26.25" customHeight="1" spans="1:103">
      <c r="A353" s="1208"/>
      <c r="L353" s="1206"/>
      <c r="N353" s="1208"/>
      <c r="O353" s="1208"/>
      <c r="Q353" s="1208"/>
      <c r="R353" s="1208"/>
      <c r="S353" s="1208"/>
      <c r="T353" s="1208"/>
      <c r="U353" s="1010"/>
      <c r="V353" s="1213"/>
      <c r="W353" s="1213"/>
      <c r="X353" s="1214"/>
      <c r="BE353" s="1213"/>
      <c r="BF353" s="1213"/>
      <c r="BG353" s="1213"/>
      <c r="BH353" s="1213"/>
      <c r="CX353" s="229"/>
      <c r="CY353" s="229"/>
    </row>
    <row r="354" ht="26.25" customHeight="1" spans="1:103">
      <c r="A354" s="1208"/>
      <c r="L354" s="1206"/>
      <c r="N354" s="1208"/>
      <c r="O354" s="1208"/>
      <c r="Q354" s="1208"/>
      <c r="R354" s="1208"/>
      <c r="S354" s="1208"/>
      <c r="T354" s="1208"/>
      <c r="U354" s="1010"/>
      <c r="V354" s="1213"/>
      <c r="W354" s="1213"/>
      <c r="X354" s="1214"/>
      <c r="BE354" s="1213"/>
      <c r="BF354" s="1213"/>
      <c r="BG354" s="1213"/>
      <c r="BH354" s="1213"/>
      <c r="CX354" s="229"/>
      <c r="CY354" s="229"/>
    </row>
    <row r="355" ht="26.25" customHeight="1" spans="1:103">
      <c r="A355" s="1208"/>
      <c r="L355" s="1206"/>
      <c r="N355" s="1208"/>
      <c r="O355" s="1208"/>
      <c r="Q355" s="1208"/>
      <c r="R355" s="1208"/>
      <c r="S355" s="1208"/>
      <c r="T355" s="1208"/>
      <c r="U355" s="1010"/>
      <c r="V355" s="1213"/>
      <c r="W355" s="1213"/>
      <c r="X355" s="1214"/>
      <c r="BE355" s="1213"/>
      <c r="BF355" s="1213"/>
      <c r="BG355" s="1213"/>
      <c r="BH355" s="1213"/>
      <c r="CX355" s="229"/>
      <c r="CY355" s="229"/>
    </row>
    <row r="356" ht="26.25" customHeight="1" spans="1:103">
      <c r="A356" s="1208"/>
      <c r="L356" s="1206"/>
      <c r="N356" s="1208"/>
      <c r="O356" s="1208"/>
      <c r="Q356" s="1208"/>
      <c r="R356" s="1208"/>
      <c r="S356" s="1208"/>
      <c r="T356" s="1208"/>
      <c r="U356" s="1010"/>
      <c r="V356" s="1213"/>
      <c r="W356" s="1213"/>
      <c r="X356" s="1214"/>
      <c r="BE356" s="1213"/>
      <c r="BF356" s="1213"/>
      <c r="BG356" s="1213"/>
      <c r="BH356" s="1213"/>
      <c r="CX356" s="229"/>
      <c r="CY356" s="229"/>
    </row>
    <row r="357" ht="26.25" customHeight="1" spans="1:103">
      <c r="A357" s="1208"/>
      <c r="L357" s="1206"/>
      <c r="N357" s="1208"/>
      <c r="O357" s="1208"/>
      <c r="Q357" s="1208"/>
      <c r="R357" s="1208"/>
      <c r="S357" s="1208"/>
      <c r="T357" s="1208"/>
      <c r="U357" s="1010"/>
      <c r="V357" s="1213"/>
      <c r="W357" s="1213"/>
      <c r="X357" s="1214"/>
      <c r="BE357" s="1213"/>
      <c r="BF357" s="1213"/>
      <c r="BG357" s="1213"/>
      <c r="BH357" s="1213"/>
      <c r="CX357" s="229"/>
      <c r="CY357" s="229"/>
    </row>
    <row r="358" ht="26.25" customHeight="1" spans="1:103">
      <c r="A358" s="1208"/>
      <c r="L358" s="1206"/>
      <c r="N358" s="1208"/>
      <c r="O358" s="1208"/>
      <c r="Q358" s="1208"/>
      <c r="R358" s="1208"/>
      <c r="S358" s="1208"/>
      <c r="T358" s="1208"/>
      <c r="U358" s="1010"/>
      <c r="V358" s="1213"/>
      <c r="W358" s="1213"/>
      <c r="X358" s="1214"/>
      <c r="BE358" s="1213"/>
      <c r="BF358" s="1213"/>
      <c r="BG358" s="1213"/>
      <c r="BH358" s="1213"/>
      <c r="CX358" s="229"/>
      <c r="CY358" s="229"/>
    </row>
    <row r="359" ht="26.25" customHeight="1" spans="1:103">
      <c r="A359" s="1208"/>
      <c r="L359" s="1206"/>
      <c r="N359" s="1208"/>
      <c r="O359" s="1208"/>
      <c r="Q359" s="1208"/>
      <c r="R359" s="1208"/>
      <c r="S359" s="1208"/>
      <c r="T359" s="1208"/>
      <c r="U359" s="1010"/>
      <c r="V359" s="1213"/>
      <c r="W359" s="1213"/>
      <c r="X359" s="1214"/>
      <c r="BE359" s="1213"/>
      <c r="BF359" s="1213"/>
      <c r="BG359" s="1213"/>
      <c r="BH359" s="1213"/>
      <c r="CX359" s="229"/>
      <c r="CY359" s="229"/>
    </row>
    <row r="360" ht="26.25" customHeight="1" spans="1:103">
      <c r="A360" s="1208"/>
      <c r="L360" s="1206"/>
      <c r="N360" s="1208"/>
      <c r="O360" s="1208"/>
      <c r="Q360" s="1208"/>
      <c r="R360" s="1208"/>
      <c r="S360" s="1208"/>
      <c r="T360" s="1208"/>
      <c r="U360" s="1010"/>
      <c r="V360" s="1213"/>
      <c r="W360" s="1213"/>
      <c r="X360" s="1214"/>
      <c r="BE360" s="1213"/>
      <c r="BF360" s="1213"/>
      <c r="BG360" s="1213"/>
      <c r="BH360" s="1213"/>
      <c r="CX360" s="229"/>
      <c r="CY360" s="229"/>
    </row>
    <row r="361" ht="26.25" customHeight="1" spans="1:103">
      <c r="A361" s="1208"/>
      <c r="L361" s="1206"/>
      <c r="N361" s="1208"/>
      <c r="O361" s="1208"/>
      <c r="Q361" s="1208"/>
      <c r="R361" s="1208"/>
      <c r="S361" s="1208"/>
      <c r="T361" s="1208"/>
      <c r="U361" s="1010"/>
      <c r="V361" s="1213"/>
      <c r="W361" s="1213"/>
      <c r="X361" s="1214"/>
      <c r="BE361" s="1213"/>
      <c r="BF361" s="1213"/>
      <c r="BG361" s="1213"/>
      <c r="BH361" s="1213"/>
      <c r="CX361" s="229"/>
      <c r="CY361" s="229"/>
    </row>
    <row r="362" ht="26.25" customHeight="1" spans="1:103">
      <c r="A362" s="1208"/>
      <c r="L362" s="1206"/>
      <c r="N362" s="1208"/>
      <c r="O362" s="1208"/>
      <c r="Q362" s="1208"/>
      <c r="R362" s="1208"/>
      <c r="S362" s="1208"/>
      <c r="T362" s="1208"/>
      <c r="U362" s="1010"/>
      <c r="V362" s="1213"/>
      <c r="W362" s="1213"/>
      <c r="X362" s="1214"/>
      <c r="BE362" s="1213"/>
      <c r="BF362" s="1213"/>
      <c r="BG362" s="1213"/>
      <c r="BH362" s="1213"/>
      <c r="CX362" s="229"/>
      <c r="CY362" s="229"/>
    </row>
    <row r="363" ht="26.25" customHeight="1" spans="1:103">
      <c r="A363" s="1208"/>
      <c r="L363" s="1206"/>
      <c r="N363" s="1208"/>
      <c r="O363" s="1208"/>
      <c r="Q363" s="1208"/>
      <c r="R363" s="1208"/>
      <c r="S363" s="1208"/>
      <c r="T363" s="1208"/>
      <c r="U363" s="1010"/>
      <c r="V363" s="1213"/>
      <c r="W363" s="1213"/>
      <c r="X363" s="1214"/>
      <c r="BE363" s="1213"/>
      <c r="BF363" s="1213"/>
      <c r="BG363" s="1213"/>
      <c r="BH363" s="1213"/>
      <c r="CX363" s="229"/>
      <c r="CY363" s="229"/>
    </row>
    <row r="364" ht="26.25" customHeight="1" spans="1:103">
      <c r="A364" s="1208"/>
      <c r="L364" s="1206"/>
      <c r="N364" s="1208"/>
      <c r="O364" s="1208"/>
      <c r="Q364" s="1208"/>
      <c r="R364" s="1208"/>
      <c r="S364" s="1208"/>
      <c r="T364" s="1208"/>
      <c r="U364" s="1010"/>
      <c r="V364" s="1213"/>
      <c r="W364" s="1213"/>
      <c r="X364" s="1214"/>
      <c r="BE364" s="1213"/>
      <c r="BF364" s="1213"/>
      <c r="BG364" s="1213"/>
      <c r="BH364" s="1213"/>
      <c r="CX364" s="229"/>
      <c r="CY364" s="229"/>
    </row>
    <row r="365" ht="26.25" customHeight="1" spans="1:103">
      <c r="A365" s="1208"/>
      <c r="L365" s="1206"/>
      <c r="N365" s="1208"/>
      <c r="O365" s="1208"/>
      <c r="Q365" s="1208"/>
      <c r="R365" s="1208"/>
      <c r="S365" s="1208"/>
      <c r="T365" s="1208"/>
      <c r="U365" s="1010"/>
      <c r="V365" s="1213"/>
      <c r="W365" s="1213"/>
      <c r="X365" s="1214"/>
      <c r="BE365" s="1213"/>
      <c r="BF365" s="1213"/>
      <c r="BG365" s="1213"/>
      <c r="BH365" s="1213"/>
      <c r="CX365" s="229"/>
      <c r="CY365" s="229"/>
    </row>
    <row r="366" ht="26.25" customHeight="1" spans="1:103">
      <c r="A366" s="1208"/>
      <c r="L366" s="1206"/>
      <c r="N366" s="1208"/>
      <c r="O366" s="1208"/>
      <c r="Q366" s="1208"/>
      <c r="R366" s="1208"/>
      <c r="S366" s="1208"/>
      <c r="T366" s="1208"/>
      <c r="U366" s="1010"/>
      <c r="V366" s="1213"/>
      <c r="W366" s="1213"/>
      <c r="X366" s="1214"/>
      <c r="BE366" s="1213"/>
      <c r="BF366" s="1213"/>
      <c r="BG366" s="1213"/>
      <c r="BH366" s="1213"/>
      <c r="CX366" s="229"/>
      <c r="CY366" s="229"/>
    </row>
    <row r="367" ht="26.25" customHeight="1" spans="1:103">
      <c r="A367" s="1208"/>
      <c r="L367" s="1206"/>
      <c r="N367" s="1208"/>
      <c r="O367" s="1208"/>
      <c r="Q367" s="1208"/>
      <c r="R367" s="1208"/>
      <c r="S367" s="1208"/>
      <c r="T367" s="1208"/>
      <c r="U367" s="1010"/>
      <c r="V367" s="1213"/>
      <c r="W367" s="1213"/>
      <c r="X367" s="1214"/>
      <c r="BE367" s="1213"/>
      <c r="BF367" s="1213"/>
      <c r="BG367" s="1213"/>
      <c r="BH367" s="1213"/>
      <c r="CX367" s="229"/>
      <c r="CY367" s="229"/>
    </row>
    <row r="368" ht="26.25" customHeight="1" spans="1:103">
      <c r="A368" s="1208"/>
      <c r="L368" s="1206"/>
      <c r="N368" s="1208"/>
      <c r="O368" s="1208"/>
      <c r="Q368" s="1208"/>
      <c r="R368" s="1208"/>
      <c r="S368" s="1208"/>
      <c r="T368" s="1208"/>
      <c r="U368" s="1010"/>
      <c r="V368" s="1213"/>
      <c r="W368" s="1213"/>
      <c r="X368" s="1214"/>
      <c r="BE368" s="1213"/>
      <c r="BF368" s="1213"/>
      <c r="BG368" s="1213"/>
      <c r="BH368" s="1213"/>
      <c r="CX368" s="229"/>
      <c r="CY368" s="229"/>
    </row>
    <row r="369" ht="26.25" customHeight="1" spans="1:103">
      <c r="A369" s="1208"/>
      <c r="L369" s="1206"/>
      <c r="N369" s="1208"/>
      <c r="O369" s="1208"/>
      <c r="Q369" s="1208"/>
      <c r="R369" s="1208"/>
      <c r="S369" s="1208"/>
      <c r="T369" s="1208"/>
      <c r="U369" s="1010"/>
      <c r="V369" s="1213"/>
      <c r="W369" s="1213"/>
      <c r="X369" s="1214"/>
      <c r="BE369" s="1213"/>
      <c r="BF369" s="1213"/>
      <c r="BG369" s="1213"/>
      <c r="BH369" s="1213"/>
      <c r="CX369" s="229"/>
      <c r="CY369" s="229"/>
    </row>
    <row r="370" ht="26.25" customHeight="1" spans="1:103">
      <c r="A370" s="1208"/>
      <c r="N370" s="1208"/>
      <c r="O370" s="1208"/>
      <c r="Q370" s="1208"/>
      <c r="R370" s="1208"/>
      <c r="S370" s="1208"/>
      <c r="T370" s="1208"/>
      <c r="U370" s="1010"/>
      <c r="V370" s="1213"/>
      <c r="W370" s="1213"/>
      <c r="X370" s="1214"/>
      <c r="BE370" s="1213"/>
      <c r="BF370" s="1213"/>
      <c r="BG370" s="1213"/>
      <c r="BH370" s="1213"/>
      <c r="CX370" s="229"/>
      <c r="CY370" s="229"/>
    </row>
    <row r="371" ht="26.25" customHeight="1" spans="1:103">
      <c r="A371" s="1208"/>
      <c r="N371" s="1208"/>
      <c r="O371" s="1208"/>
      <c r="Q371" s="1208"/>
      <c r="R371" s="1208"/>
      <c r="S371" s="1208"/>
      <c r="T371" s="1208"/>
      <c r="U371" s="1010"/>
      <c r="V371" s="1213"/>
      <c r="W371" s="1213"/>
      <c r="X371" s="1214"/>
      <c r="BE371" s="1213"/>
      <c r="BF371" s="1213"/>
      <c r="BG371" s="1213"/>
      <c r="BH371" s="1213"/>
      <c r="CX371" s="229"/>
      <c r="CY371" s="229"/>
    </row>
    <row r="372" ht="26.25" customHeight="1" spans="1:103">
      <c r="A372" s="1208"/>
      <c r="N372" s="1208"/>
      <c r="O372" s="1208"/>
      <c r="Q372" s="1208"/>
      <c r="R372" s="1208"/>
      <c r="S372" s="1208"/>
      <c r="T372" s="1208"/>
      <c r="U372" s="1010"/>
      <c r="V372" s="1213"/>
      <c r="W372" s="1213"/>
      <c r="X372" s="1214"/>
      <c r="BE372" s="1213"/>
      <c r="BF372" s="1213"/>
      <c r="BG372" s="1213"/>
      <c r="BH372" s="1213"/>
      <c r="CX372" s="229"/>
      <c r="CY372" s="229"/>
    </row>
    <row r="373" ht="26.25" customHeight="1" spans="1:103">
      <c r="A373" s="1208"/>
      <c r="N373" s="1208"/>
      <c r="O373" s="1208"/>
      <c r="Q373" s="1208"/>
      <c r="R373" s="1208"/>
      <c r="BE373" s="1213"/>
      <c r="BF373" s="1213"/>
      <c r="BG373" s="1213"/>
      <c r="BH373" s="1213"/>
      <c r="CX373" s="229"/>
      <c r="CY373" s="229"/>
    </row>
    <row r="374" ht="26.25" customHeight="1" spans="1:103">
      <c r="A374" s="1208"/>
      <c r="N374" s="1208"/>
      <c r="O374" s="1208"/>
      <c r="Q374" s="1208"/>
      <c r="R374" s="1208"/>
      <c r="BE374" s="1213"/>
      <c r="BF374" s="1213"/>
      <c r="BG374" s="1213"/>
      <c r="BH374" s="1213"/>
      <c r="CX374" s="229"/>
      <c r="CY374" s="229"/>
    </row>
    <row r="375" ht="26.25" customHeight="1" spans="1:103">
      <c r="A375" s="1208"/>
      <c r="N375" s="1208"/>
      <c r="O375" s="1208"/>
      <c r="Q375" s="1208"/>
      <c r="R375" s="1208"/>
      <c r="BE375" s="1213"/>
      <c r="BF375" s="1213"/>
      <c r="BG375" s="1213"/>
      <c r="BH375" s="1213"/>
      <c r="CX375" s="229"/>
      <c r="CY375" s="229"/>
    </row>
    <row r="376" ht="26.25" customHeight="1" spans="1:103">
      <c r="A376" s="1208"/>
      <c r="N376" s="1208"/>
      <c r="O376" s="1208"/>
      <c r="Q376" s="1208"/>
      <c r="R376" s="1208"/>
      <c r="BE376" s="1213"/>
      <c r="BF376" s="1213"/>
      <c r="BG376" s="1213"/>
      <c r="BH376" s="1213"/>
      <c r="CX376" s="229"/>
      <c r="CY376" s="229"/>
    </row>
    <row r="377" ht="26.25" customHeight="1" spans="1:103">
      <c r="A377" s="1208"/>
      <c r="N377" s="1208"/>
      <c r="O377" s="1208"/>
      <c r="Q377" s="1208"/>
      <c r="R377" s="1208"/>
      <c r="BE377" s="1213"/>
      <c r="BF377" s="1213"/>
      <c r="BG377" s="1213"/>
      <c r="BH377" s="1213"/>
      <c r="CX377" s="229"/>
      <c r="CY377" s="229"/>
    </row>
    <row r="378" ht="26.25" customHeight="1" spans="1:103">
      <c r="A378" s="1208"/>
      <c r="N378" s="1208"/>
      <c r="O378" s="1208"/>
      <c r="Q378" s="1208"/>
      <c r="R378" s="1208"/>
      <c r="BE378" s="1213"/>
      <c r="BF378" s="1213"/>
      <c r="BG378" s="1213"/>
      <c r="BH378" s="1213"/>
      <c r="CX378" s="229"/>
      <c r="CY378" s="229"/>
    </row>
    <row r="379" ht="26.25" customHeight="1" spans="1:103">
      <c r="A379" s="1208"/>
      <c r="N379" s="1208"/>
      <c r="O379" s="1208"/>
      <c r="Q379" s="1208"/>
      <c r="R379" s="1208"/>
      <c r="BE379" s="1213"/>
      <c r="BF379" s="1213"/>
      <c r="BG379" s="1213"/>
      <c r="BH379" s="1213"/>
      <c r="CX379" s="229"/>
      <c r="CY379" s="229"/>
    </row>
    <row r="380" ht="26.25" customHeight="1" spans="1:103">
      <c r="A380" s="1208"/>
      <c r="N380" s="1208"/>
      <c r="O380" s="1208"/>
      <c r="Q380" s="1208"/>
      <c r="R380" s="1208"/>
      <c r="BE380" s="1213"/>
      <c r="BF380" s="1213"/>
      <c r="BG380" s="1213"/>
      <c r="BH380" s="1213"/>
      <c r="CX380" s="229"/>
      <c r="CY380" s="229"/>
    </row>
    <row r="381" ht="26.25" customHeight="1" spans="1:103">
      <c r="A381" s="1208"/>
      <c r="N381" s="1208"/>
      <c r="O381" s="1208"/>
      <c r="Q381" s="1208"/>
      <c r="R381" s="1208"/>
      <c r="BE381" s="1213"/>
      <c r="BF381" s="1213"/>
      <c r="BG381" s="1213"/>
      <c r="BH381" s="1213"/>
      <c r="CX381" s="229"/>
      <c r="CY381" s="229"/>
    </row>
    <row r="382" ht="26.25" customHeight="1" spans="1:103">
      <c r="A382" s="1208"/>
      <c r="N382" s="1208"/>
      <c r="O382" s="1208"/>
      <c r="Q382" s="1208"/>
      <c r="R382" s="1208"/>
      <c r="BE382" s="1213"/>
      <c r="BF382" s="1213"/>
      <c r="BG382" s="1213"/>
      <c r="BH382" s="1213"/>
      <c r="CX382" s="229"/>
      <c r="CY382" s="229"/>
    </row>
    <row r="383" ht="26.25" customHeight="1" spans="1:103">
      <c r="A383" s="1208"/>
      <c r="N383" s="1208"/>
      <c r="O383" s="1208"/>
      <c r="Q383" s="1208"/>
      <c r="R383" s="1208"/>
      <c r="BE383" s="1213"/>
      <c r="BF383" s="1213"/>
      <c r="BG383" s="1213"/>
      <c r="BH383" s="1213"/>
      <c r="CX383" s="229"/>
      <c r="CY383" s="229"/>
    </row>
    <row r="384" ht="26.25" customHeight="1" spans="1:103">
      <c r="A384" s="1208"/>
      <c r="N384" s="1208"/>
      <c r="O384" s="1208"/>
      <c r="Q384" s="1208"/>
      <c r="R384" s="1208"/>
      <c r="BE384" s="1213"/>
      <c r="BF384" s="1213"/>
      <c r="BG384" s="1213"/>
      <c r="BH384" s="1213"/>
      <c r="CX384" s="229"/>
      <c r="CY384" s="229"/>
    </row>
    <row r="385" ht="26.25" customHeight="1" spans="1:103">
      <c r="A385" s="1208"/>
      <c r="N385" s="1208"/>
      <c r="O385" s="1208"/>
      <c r="CX385" s="229"/>
      <c r="CY385" s="229"/>
    </row>
    <row r="386" ht="26.25" customHeight="1" spans="1:103">
      <c r="A386" s="1208"/>
      <c r="N386" s="1208"/>
      <c r="O386" s="1208"/>
      <c r="CX386" s="229"/>
      <c r="CY386" s="229"/>
    </row>
    <row r="387" ht="26.25" customHeight="1" spans="1:103">
      <c r="A387" s="1208"/>
      <c r="N387" s="1208"/>
      <c r="O387" s="1208"/>
      <c r="CX387" s="229"/>
      <c r="CY387" s="229"/>
    </row>
    <row r="388" ht="26.25" customHeight="1" spans="1:103">
      <c r="A388" s="1208"/>
      <c r="N388" s="1208"/>
      <c r="O388" s="1208"/>
      <c r="CX388" s="229"/>
      <c r="CY388" s="229"/>
    </row>
    <row r="389" ht="26.25" customHeight="1" spans="1:103">
      <c r="A389" s="1208"/>
      <c r="N389" s="1208"/>
      <c r="O389" s="1208"/>
      <c r="CX389" s="229"/>
      <c r="CY389" s="229"/>
    </row>
    <row r="390" ht="26.25" customHeight="1" spans="1:103">
      <c r="A390" s="1208"/>
      <c r="N390" s="1208"/>
      <c r="O390" s="1208"/>
      <c r="CX390" s="229"/>
      <c r="CY390" s="229"/>
    </row>
    <row r="391" ht="26.25" customHeight="1" spans="1:103">
      <c r="A391" s="1208"/>
      <c r="N391" s="1208"/>
      <c r="O391" s="1208"/>
      <c r="CX391" s="229"/>
      <c r="CY391" s="229"/>
    </row>
    <row r="392" ht="26.25" customHeight="1" spans="1:103">
      <c r="A392" s="1208"/>
      <c r="N392" s="1208"/>
      <c r="O392" s="1208"/>
      <c r="CX392" s="229"/>
      <c r="CY392" s="229"/>
    </row>
    <row r="393" ht="26.25" customHeight="1" spans="1:103">
      <c r="A393" s="1208"/>
      <c r="N393" s="1208"/>
      <c r="O393" s="1208"/>
      <c r="CX393" s="229"/>
      <c r="CY393" s="229"/>
    </row>
    <row r="394" ht="26.25" customHeight="1" spans="1:103">
      <c r="A394" s="1208"/>
      <c r="N394" s="1208"/>
      <c r="O394" s="1208"/>
      <c r="CX394" s="229"/>
      <c r="CY394" s="229"/>
    </row>
    <row r="395" ht="26.25" customHeight="1" spans="1:103">
      <c r="A395" s="1208"/>
      <c r="N395" s="1208"/>
      <c r="O395" s="1208"/>
      <c r="CX395" s="229"/>
      <c r="CY395" s="229"/>
    </row>
    <row r="396" ht="26.25" customHeight="1" spans="1:103">
      <c r="A396" s="1208"/>
      <c r="N396" s="1208"/>
      <c r="O396" s="1208"/>
      <c r="CX396" s="229"/>
      <c r="CY396" s="229"/>
    </row>
    <row r="397" ht="26.25" customHeight="1" spans="1:103">
      <c r="A397" s="1208"/>
      <c r="N397" s="1208"/>
      <c r="O397" s="1208"/>
      <c r="CX397" s="229"/>
      <c r="CY397" s="229"/>
    </row>
    <row r="398" ht="26.25" customHeight="1" spans="1:103">
      <c r="A398" s="1208"/>
      <c r="N398" s="1208"/>
      <c r="O398" s="1208"/>
      <c r="CX398" s="229"/>
      <c r="CY398" s="229"/>
    </row>
    <row r="399" ht="26.25" customHeight="1" spans="1:103">
      <c r="A399" s="1208"/>
      <c r="N399" s="1208"/>
      <c r="O399" s="1208"/>
      <c r="CX399" s="229"/>
      <c r="CY399" s="229"/>
    </row>
    <row r="400" ht="26.25" customHeight="1" spans="1:103">
      <c r="A400" s="1208"/>
      <c r="N400" s="1208"/>
      <c r="O400" s="1208"/>
      <c r="CX400" s="229"/>
      <c r="CY400" s="229"/>
    </row>
    <row r="401" ht="26.25" customHeight="1" spans="1:103">
      <c r="A401" s="1208"/>
      <c r="N401" s="1208"/>
      <c r="O401" s="1208"/>
      <c r="CX401" s="229"/>
      <c r="CY401" s="229"/>
    </row>
    <row r="402" ht="26.25" customHeight="1" spans="1:103">
      <c r="A402" s="1208"/>
      <c r="N402" s="1208"/>
      <c r="O402" s="1208"/>
      <c r="CX402" s="229"/>
      <c r="CY402" s="229"/>
    </row>
    <row r="403" ht="26.25" customHeight="1" spans="1:103">
      <c r="A403" s="1208"/>
      <c r="N403" s="1208"/>
      <c r="O403" s="1208"/>
      <c r="CX403" s="229"/>
      <c r="CY403" s="229"/>
    </row>
    <row r="404" ht="26.25" customHeight="1" spans="1:103">
      <c r="A404" s="1208"/>
      <c r="N404" s="1208"/>
      <c r="O404" s="1208"/>
      <c r="CX404" s="229"/>
      <c r="CY404" s="229"/>
    </row>
    <row r="405" ht="26.25" customHeight="1" spans="1:103">
      <c r="A405" s="1208"/>
      <c r="N405" s="1208"/>
      <c r="O405" s="1208"/>
      <c r="CX405" s="229"/>
      <c r="CY405" s="229"/>
    </row>
    <row r="406" ht="26.25" customHeight="1" spans="1:103">
      <c r="A406" s="1208"/>
      <c r="N406" s="1208"/>
      <c r="O406" s="1208"/>
      <c r="CX406" s="229"/>
      <c r="CY406" s="229"/>
    </row>
    <row r="407" ht="26.25" customHeight="1" spans="1:103">
      <c r="A407" s="1208"/>
      <c r="N407" s="1208"/>
      <c r="O407" s="1208"/>
      <c r="CX407" s="229"/>
      <c r="CY407" s="229"/>
    </row>
    <row r="408" ht="26.25" customHeight="1" spans="1:103">
      <c r="A408" s="1208"/>
      <c r="N408" s="1208"/>
      <c r="O408" s="1208"/>
      <c r="CX408" s="229"/>
      <c r="CY408" s="229"/>
    </row>
    <row r="409" ht="26.25" customHeight="1" spans="1:103">
      <c r="A409" s="1208"/>
      <c r="N409" s="1208"/>
      <c r="O409" s="1208"/>
      <c r="CX409" s="229"/>
      <c r="CY409" s="229"/>
    </row>
    <row r="410" ht="26.25" customHeight="1" spans="1:103">
      <c r="A410" s="1208"/>
      <c r="N410" s="1208"/>
      <c r="O410" s="1208"/>
      <c r="CX410" s="229"/>
      <c r="CY410" s="229"/>
    </row>
    <row r="411" ht="26.25" customHeight="1" spans="1:103">
      <c r="A411" s="1208"/>
      <c r="N411" s="1208"/>
      <c r="O411" s="1208"/>
      <c r="CX411" s="229"/>
      <c r="CY411" s="229"/>
    </row>
    <row r="412" ht="26.25" customHeight="1" spans="1:103">
      <c r="A412" s="1208"/>
      <c r="N412" s="1208"/>
      <c r="O412" s="1208"/>
      <c r="CX412" s="229"/>
      <c r="CY412" s="229"/>
    </row>
    <row r="413" ht="26.25" customHeight="1" spans="1:103">
      <c r="A413" s="1208"/>
      <c r="N413" s="1208"/>
      <c r="O413" s="1208"/>
      <c r="CX413" s="229"/>
      <c r="CY413" s="229"/>
    </row>
    <row r="414" ht="26.25" customHeight="1" spans="1:103">
      <c r="A414" s="1208"/>
      <c r="N414" s="1208"/>
      <c r="O414" s="1208"/>
      <c r="CX414" s="229"/>
      <c r="CY414" s="229"/>
    </row>
    <row r="415" ht="26.25" customHeight="1" spans="1:103">
      <c r="A415" s="1208"/>
      <c r="N415" s="1208"/>
      <c r="O415" s="1208"/>
      <c r="CX415" s="229"/>
      <c r="CY415" s="229"/>
    </row>
    <row r="416" ht="26.25" customHeight="1" spans="1:103">
      <c r="A416" s="1208"/>
      <c r="N416" s="1208"/>
      <c r="O416" s="1208"/>
      <c r="CX416" s="229"/>
      <c r="CY416" s="229"/>
    </row>
    <row r="417" ht="26.25" customHeight="1" spans="1:103">
      <c r="A417" s="1208"/>
      <c r="N417" s="1208"/>
      <c r="O417" s="1208"/>
      <c r="CX417" s="229"/>
      <c r="CY417" s="229"/>
    </row>
    <row r="418" ht="26.25" customHeight="1" spans="1:103">
      <c r="A418" s="1208"/>
      <c r="N418" s="1208"/>
      <c r="O418" s="1208"/>
      <c r="CX418" s="229"/>
      <c r="CY418" s="229"/>
    </row>
    <row r="419" ht="26.25" customHeight="1" spans="1:103">
      <c r="A419" s="1208"/>
      <c r="N419" s="1208"/>
      <c r="O419" s="1208"/>
      <c r="CX419" s="229"/>
      <c r="CY419" s="229"/>
    </row>
    <row r="420" ht="26.25" customHeight="1" spans="1:103">
      <c r="A420" s="1208"/>
      <c r="N420" s="1208"/>
      <c r="O420" s="1208"/>
      <c r="CX420" s="229"/>
      <c r="CY420" s="229"/>
    </row>
    <row r="421" ht="26.25" customHeight="1" spans="1:103">
      <c r="A421" s="1208"/>
      <c r="N421" s="1208"/>
      <c r="O421" s="1208"/>
      <c r="CX421" s="229"/>
      <c r="CY421" s="229"/>
    </row>
    <row r="422" ht="26.25" customHeight="1" spans="1:103">
      <c r="A422" s="1208"/>
      <c r="N422" s="1208"/>
      <c r="O422" s="1208"/>
      <c r="CX422" s="229"/>
      <c r="CY422" s="229"/>
    </row>
    <row r="423" ht="26.25" customHeight="1" spans="1:103">
      <c r="A423" s="1208"/>
      <c r="N423" s="1208"/>
      <c r="O423" s="1208"/>
      <c r="CX423" s="229"/>
      <c r="CY423" s="229"/>
    </row>
    <row r="424" ht="26.25" customHeight="1" spans="1:103">
      <c r="A424" s="1208"/>
      <c r="N424" s="1208"/>
      <c r="O424" s="1208"/>
      <c r="CX424" s="229"/>
      <c r="CY424" s="229"/>
    </row>
    <row r="425" ht="26.25" customHeight="1" spans="1:103">
      <c r="A425" s="1208"/>
      <c r="N425" s="1208"/>
      <c r="O425" s="1208"/>
      <c r="CX425" s="229"/>
      <c r="CY425" s="229"/>
    </row>
    <row r="426" ht="26.25" customHeight="1" spans="1:103">
      <c r="A426" s="1208"/>
      <c r="N426" s="1208"/>
      <c r="O426" s="1208"/>
      <c r="CX426" s="229"/>
      <c r="CY426" s="229"/>
    </row>
    <row r="427" ht="26.25" customHeight="1" spans="1:103">
      <c r="A427" s="1208"/>
      <c r="N427" s="1208"/>
      <c r="O427" s="1208"/>
      <c r="CX427" s="229"/>
      <c r="CY427" s="229"/>
    </row>
    <row r="428" ht="26.25" customHeight="1" spans="1:103">
      <c r="A428" s="1208"/>
      <c r="N428" s="1208"/>
      <c r="O428" s="1208"/>
      <c r="CX428" s="229"/>
      <c r="CY428" s="229"/>
    </row>
    <row r="429" ht="26.25" customHeight="1" spans="1:103">
      <c r="A429" s="1208"/>
      <c r="N429" s="1208"/>
      <c r="O429" s="1208"/>
      <c r="CX429" s="229"/>
      <c r="CY429" s="229"/>
    </row>
    <row r="430" ht="26.25" customHeight="1" spans="1:103">
      <c r="A430" s="1208"/>
      <c r="N430" s="1208"/>
      <c r="O430" s="1208"/>
      <c r="CX430" s="229"/>
      <c r="CY430" s="229"/>
    </row>
    <row r="431" ht="26.25" customHeight="1" spans="1:103">
      <c r="A431" s="1208"/>
      <c r="N431" s="1208"/>
      <c r="O431" s="1208"/>
      <c r="CX431" s="229"/>
      <c r="CY431" s="229"/>
    </row>
    <row r="432" ht="26.25" customHeight="1" spans="1:103">
      <c r="A432" s="1208"/>
      <c r="N432" s="1208"/>
      <c r="O432" s="1208"/>
      <c r="CX432" s="229"/>
      <c r="CY432" s="229"/>
    </row>
    <row r="433" ht="26.25" customHeight="1" spans="1:103">
      <c r="A433" s="1208"/>
      <c r="N433" s="1208"/>
      <c r="O433" s="1208"/>
      <c r="CX433" s="229"/>
      <c r="CY433" s="229"/>
    </row>
    <row r="434" ht="26.25" customHeight="1" spans="1:103">
      <c r="A434" s="1208"/>
      <c r="N434" s="1208"/>
      <c r="O434" s="1208"/>
      <c r="CX434" s="229"/>
      <c r="CY434" s="229"/>
    </row>
    <row r="435" ht="26.25" customHeight="1" spans="1:103">
      <c r="A435" s="1208"/>
      <c r="N435" s="1208"/>
      <c r="O435" s="1208"/>
      <c r="CX435" s="229"/>
      <c r="CY435" s="229"/>
    </row>
    <row r="436" ht="26.25" customHeight="1" spans="1:103">
      <c r="A436" s="1208"/>
      <c r="N436" s="1208"/>
      <c r="O436" s="1208"/>
      <c r="CX436" s="229"/>
      <c r="CY436" s="229"/>
    </row>
    <row r="437" ht="26.25" customHeight="1" spans="1:103">
      <c r="A437" s="1208"/>
      <c r="N437" s="1208"/>
      <c r="O437" s="1208"/>
      <c r="CX437" s="229"/>
      <c r="CY437" s="229"/>
    </row>
    <row r="438" ht="26.25" customHeight="1" spans="1:103">
      <c r="A438" s="1208"/>
      <c r="N438" s="1208"/>
      <c r="O438" s="1208"/>
      <c r="CX438" s="229"/>
      <c r="CY438" s="229"/>
    </row>
    <row r="439" ht="26.25" customHeight="1" spans="1:103">
      <c r="A439" s="1208"/>
      <c r="N439" s="1208"/>
      <c r="O439" s="1208"/>
      <c r="CX439" s="229"/>
      <c r="CY439" s="229"/>
    </row>
    <row r="440" ht="26.25" customHeight="1" spans="1:103">
      <c r="A440" s="1208"/>
      <c r="N440" s="1208"/>
      <c r="O440" s="1208"/>
      <c r="CX440" s="229"/>
      <c r="CY440" s="229"/>
    </row>
    <row r="441" ht="26.25" customHeight="1" spans="1:103">
      <c r="A441" s="1208"/>
      <c r="N441" s="1208"/>
      <c r="O441" s="1208"/>
      <c r="CX441" s="229"/>
      <c r="CY441" s="229"/>
    </row>
    <row r="442" ht="26.25" customHeight="1" spans="1:103">
      <c r="A442" s="1208"/>
      <c r="N442" s="1208"/>
      <c r="O442" s="1208"/>
      <c r="CX442" s="229"/>
      <c r="CY442" s="229"/>
    </row>
    <row r="443" ht="26.25" customHeight="1" spans="1:103">
      <c r="A443" s="1208"/>
      <c r="N443" s="1208"/>
      <c r="O443" s="1208"/>
      <c r="CX443" s="229"/>
      <c r="CY443" s="229"/>
    </row>
    <row r="444" ht="26.25" customHeight="1" spans="1:103">
      <c r="A444" s="1208"/>
      <c r="N444" s="1208"/>
      <c r="O444" s="1208"/>
      <c r="CX444" s="229"/>
      <c r="CY444" s="229"/>
    </row>
    <row r="445" ht="26.25" customHeight="1" spans="1:103">
      <c r="A445" s="1208"/>
      <c r="N445" s="1208"/>
      <c r="O445" s="1208"/>
      <c r="CX445" s="229"/>
      <c r="CY445" s="229"/>
    </row>
    <row r="446" ht="26.25" customHeight="1" spans="1:103">
      <c r="A446" s="1208"/>
      <c r="N446" s="1208"/>
      <c r="O446" s="1208"/>
      <c r="CX446" s="229"/>
      <c r="CY446" s="229"/>
    </row>
    <row r="447" ht="26.25" customHeight="1" spans="1:103">
      <c r="A447" s="1208"/>
      <c r="N447" s="1208"/>
      <c r="O447" s="1208"/>
      <c r="CX447" s="229"/>
      <c r="CY447" s="229"/>
    </row>
    <row r="448" ht="26.25" customHeight="1" spans="1:103">
      <c r="A448" s="1208"/>
      <c r="N448" s="1208"/>
      <c r="O448" s="1208"/>
      <c r="CX448" s="229"/>
      <c r="CY448" s="229"/>
    </row>
    <row r="449" ht="26.25" customHeight="1" spans="1:103">
      <c r="A449" s="1208"/>
      <c r="N449" s="1208"/>
      <c r="O449" s="1208"/>
      <c r="CX449" s="229"/>
      <c r="CY449" s="229"/>
    </row>
    <row r="450" ht="26.25" customHeight="1" spans="1:103">
      <c r="A450" s="1208"/>
      <c r="N450" s="1208"/>
      <c r="O450" s="1208"/>
      <c r="CX450" s="229"/>
      <c r="CY450" s="229"/>
    </row>
    <row r="451" ht="26.25" customHeight="1" spans="1:103">
      <c r="A451" s="1208"/>
      <c r="N451" s="1208"/>
      <c r="O451" s="1208"/>
      <c r="CX451" s="229"/>
      <c r="CY451" s="229"/>
    </row>
    <row r="452" ht="26.25" customHeight="1" spans="1:103">
      <c r="A452" s="1208"/>
      <c r="N452" s="1208"/>
      <c r="O452" s="1208"/>
      <c r="CX452" s="229"/>
      <c r="CY452" s="229"/>
    </row>
    <row r="453" ht="26.25" customHeight="1" spans="1:103">
      <c r="A453" s="1208"/>
      <c r="N453" s="1208"/>
      <c r="O453" s="1208"/>
      <c r="CX453" s="229"/>
      <c r="CY453" s="229"/>
    </row>
    <row r="454" ht="26.25" customHeight="1" spans="1:103">
      <c r="A454" s="1208"/>
      <c r="N454" s="1208"/>
      <c r="O454" s="1208"/>
      <c r="CX454" s="229"/>
      <c r="CY454" s="229"/>
    </row>
    <row r="455" ht="26.25" customHeight="1" spans="1:103">
      <c r="A455" s="1208"/>
      <c r="N455" s="1208"/>
      <c r="O455" s="1208"/>
      <c r="CX455" s="229"/>
      <c r="CY455" s="229"/>
    </row>
    <row r="456" ht="26.25" customHeight="1" spans="1:103">
      <c r="A456" s="1208"/>
      <c r="N456" s="1208"/>
      <c r="O456" s="1208"/>
      <c r="CX456" s="229"/>
      <c r="CY456" s="229"/>
    </row>
    <row r="457" ht="26.25" customHeight="1" spans="1:103">
      <c r="A457" s="1208"/>
      <c r="N457" s="1208"/>
      <c r="O457" s="1208"/>
      <c r="CX457" s="229"/>
      <c r="CY457" s="229"/>
    </row>
    <row r="458" ht="26.25" customHeight="1" spans="1:103">
      <c r="A458" s="1208"/>
      <c r="N458" s="1208"/>
      <c r="O458" s="1208"/>
      <c r="CX458" s="229"/>
      <c r="CY458" s="229"/>
    </row>
    <row r="459" ht="26.25" customHeight="1" spans="1:103">
      <c r="A459" s="1208"/>
      <c r="N459" s="1208"/>
      <c r="O459" s="1208"/>
      <c r="CX459" s="229"/>
      <c r="CY459" s="229"/>
    </row>
    <row r="460" ht="26.25" customHeight="1" spans="1:103">
      <c r="A460" s="1208"/>
      <c r="N460" s="1208"/>
      <c r="O460" s="1208"/>
      <c r="CX460" s="229"/>
      <c r="CY460" s="229"/>
    </row>
    <row r="461" ht="26.25" customHeight="1" spans="1:103">
      <c r="A461" s="1208"/>
      <c r="N461" s="1208"/>
      <c r="O461" s="1208"/>
      <c r="CX461" s="229"/>
      <c r="CY461" s="229"/>
    </row>
    <row r="462" ht="26.25" customHeight="1" spans="1:103">
      <c r="A462" s="1208"/>
      <c r="N462" s="1208"/>
      <c r="O462" s="1208"/>
      <c r="CX462" s="229"/>
      <c r="CY462" s="229"/>
    </row>
    <row r="463" ht="26.25" customHeight="1" spans="1:103">
      <c r="A463" s="1208"/>
      <c r="N463" s="1208"/>
      <c r="O463" s="1208"/>
      <c r="CX463" s="229"/>
      <c r="CY463" s="229"/>
    </row>
    <row r="464" ht="26.25" customHeight="1" spans="1:103">
      <c r="A464" s="1208"/>
      <c r="N464" s="1208"/>
      <c r="O464" s="1208"/>
      <c r="CX464" s="229"/>
      <c r="CY464" s="229"/>
    </row>
    <row r="465" ht="26.25" customHeight="1" spans="1:103">
      <c r="A465" s="1208"/>
      <c r="N465" s="1208"/>
      <c r="O465" s="1208"/>
      <c r="CX465" s="229"/>
      <c r="CY465" s="229"/>
    </row>
    <row r="466" ht="26.25" customHeight="1" spans="1:103">
      <c r="A466" s="1208"/>
      <c r="N466" s="1208"/>
      <c r="O466" s="1208"/>
      <c r="CX466" s="229"/>
      <c r="CY466" s="229"/>
    </row>
    <row r="467" ht="26.25" customHeight="1" spans="1:103">
      <c r="A467" s="1208"/>
      <c r="N467" s="1208"/>
      <c r="O467" s="1208"/>
      <c r="CX467" s="229"/>
      <c r="CY467" s="229"/>
    </row>
    <row r="468" ht="26.25" customHeight="1" spans="1:103">
      <c r="A468" s="1208"/>
      <c r="N468" s="1208"/>
      <c r="O468" s="1208"/>
      <c r="CX468" s="229"/>
      <c r="CY468" s="229"/>
    </row>
    <row r="469" ht="26.25" customHeight="1" spans="1:103">
      <c r="A469" s="1208"/>
      <c r="N469" s="1208"/>
      <c r="O469" s="1208"/>
      <c r="CX469" s="229"/>
      <c r="CY469" s="229"/>
    </row>
    <row r="470" ht="26.25" customHeight="1" spans="1:103">
      <c r="A470" s="1208"/>
      <c r="N470" s="1208"/>
      <c r="O470" s="1208"/>
      <c r="CX470" s="229"/>
      <c r="CY470" s="229"/>
    </row>
    <row r="471" ht="26.25" customHeight="1" spans="1:103">
      <c r="A471" s="1208"/>
      <c r="N471" s="1208"/>
      <c r="O471" s="1208"/>
      <c r="CX471" s="229"/>
      <c r="CY471" s="229"/>
    </row>
    <row r="472" ht="26.25" customHeight="1" spans="1:103">
      <c r="A472" s="1208"/>
      <c r="N472" s="1208"/>
      <c r="O472" s="1208"/>
      <c r="CX472" s="229"/>
      <c r="CY472" s="229"/>
    </row>
    <row r="473" ht="26.25" customHeight="1" spans="1:103">
      <c r="A473" s="1208"/>
      <c r="N473" s="1208"/>
      <c r="O473" s="1208"/>
      <c r="CX473" s="229"/>
      <c r="CY473" s="229"/>
    </row>
    <row r="474" ht="26.25" customHeight="1" spans="1:103">
      <c r="A474" s="1208"/>
      <c r="N474" s="1208"/>
      <c r="O474" s="1208"/>
      <c r="CX474" s="229"/>
      <c r="CY474" s="229"/>
    </row>
    <row r="475" ht="26.25" customHeight="1" spans="1:103">
      <c r="A475" s="1208"/>
      <c r="N475" s="1208"/>
      <c r="O475" s="1208"/>
      <c r="CX475" s="229"/>
      <c r="CY475" s="229"/>
    </row>
    <row r="476" ht="26.25" customHeight="1" spans="1:103">
      <c r="A476" s="1208"/>
      <c r="N476" s="1208"/>
      <c r="O476" s="1208"/>
      <c r="CX476" s="229"/>
      <c r="CY476" s="229"/>
    </row>
    <row r="477" ht="26.25" customHeight="1" spans="1:103">
      <c r="A477" s="1208"/>
      <c r="N477" s="1208"/>
      <c r="O477" s="1208"/>
      <c r="CX477" s="229"/>
      <c r="CY477" s="229"/>
    </row>
    <row r="478" ht="26.25" customHeight="1" spans="1:103">
      <c r="A478" s="1208"/>
      <c r="N478" s="1208"/>
      <c r="O478" s="1208"/>
      <c r="CX478" s="229"/>
      <c r="CY478" s="229"/>
    </row>
    <row r="479" ht="26.25" customHeight="1" spans="1:103">
      <c r="A479" s="1208"/>
      <c r="N479" s="1208"/>
      <c r="O479" s="1208"/>
      <c r="CX479" s="229"/>
      <c r="CY479" s="229"/>
    </row>
    <row r="480" ht="26.25" customHeight="1" spans="1:103">
      <c r="A480" s="1208"/>
      <c r="N480" s="1208"/>
      <c r="O480" s="1208"/>
      <c r="CX480" s="229"/>
      <c r="CY480" s="229"/>
    </row>
    <row r="481" ht="26.25" customHeight="1" spans="1:103">
      <c r="A481" s="1208"/>
      <c r="N481" s="1208"/>
      <c r="O481" s="1208"/>
      <c r="CX481" s="229"/>
      <c r="CY481" s="229"/>
    </row>
    <row r="482" ht="26.25" customHeight="1" spans="1:103">
      <c r="A482" s="1208"/>
      <c r="N482" s="1208"/>
      <c r="O482" s="1208"/>
      <c r="CX482" s="229"/>
      <c r="CY482" s="229"/>
    </row>
    <row r="483" ht="26.25" customHeight="1" spans="1:103">
      <c r="A483" s="1208"/>
      <c r="N483" s="1208"/>
      <c r="O483" s="1208"/>
      <c r="CX483" s="229"/>
      <c r="CY483" s="229"/>
    </row>
    <row r="484" ht="26.25" customHeight="1" spans="1:103">
      <c r="N484" s="1208"/>
      <c r="O484" s="1208"/>
      <c r="CX484" s="229"/>
      <c r="CY484" s="229"/>
    </row>
    <row r="485" ht="26.25" customHeight="1" spans="1:103">
      <c r="N485" s="1208"/>
      <c r="O485" s="1208"/>
      <c r="CX485" s="229"/>
      <c r="CY485" s="229"/>
    </row>
    <row r="486" ht="26.25" customHeight="1" spans="1:103">
      <c r="N486" s="1208"/>
      <c r="O486" s="1208"/>
      <c r="CX486" s="229"/>
      <c r="CY486" s="229"/>
    </row>
    <row r="487" ht="26.25" customHeight="1" spans="1:103">
      <c r="N487" s="1208"/>
      <c r="O487" s="1208"/>
      <c r="CX487" s="229"/>
      <c r="CY487" s="229"/>
    </row>
    <row r="488" ht="26.25" customHeight="1" spans="1:103">
      <c r="N488" s="1208"/>
      <c r="O488" s="1208"/>
      <c r="CX488" s="229"/>
      <c r="CY488" s="229"/>
    </row>
    <row r="489" ht="26.25" customHeight="1" spans="1:103">
      <c r="N489" s="1208"/>
      <c r="O489" s="1208"/>
      <c r="CX489" s="229"/>
      <c r="CY489" s="229"/>
    </row>
    <row r="490" ht="26.25" customHeight="1" spans="1:103">
      <c r="N490" s="1208"/>
      <c r="O490" s="1208"/>
      <c r="CX490" s="229"/>
      <c r="CY490" s="229"/>
    </row>
    <row r="491" ht="26.25" customHeight="1" spans="1:103">
      <c r="N491" s="1208"/>
      <c r="O491" s="1208"/>
      <c r="CX491" s="229"/>
      <c r="CY491" s="229"/>
    </row>
    <row r="492" ht="26.25" customHeight="1" spans="1:103">
      <c r="N492" s="1208"/>
      <c r="O492" s="1208"/>
      <c r="CX492" s="229"/>
      <c r="CY492" s="229"/>
    </row>
    <row r="493" ht="26.25" customHeight="1" spans="1:103">
      <c r="N493" s="1208"/>
      <c r="O493" s="1208"/>
      <c r="CX493" s="229"/>
      <c r="CY493" s="229"/>
    </row>
    <row r="494" ht="26.25" customHeight="1" spans="1:103">
      <c r="N494" s="1208"/>
      <c r="O494" s="1208"/>
      <c r="CX494" s="229"/>
      <c r="CY494" s="229"/>
    </row>
    <row r="495" ht="26.25" customHeight="1" spans="1:103">
      <c r="N495" s="1208"/>
      <c r="O495" s="1208"/>
      <c r="CX495" s="229"/>
      <c r="CY495" s="229"/>
    </row>
    <row r="496" ht="26.25" customHeight="1" spans="1:103">
      <c r="N496" s="1208"/>
      <c r="O496" s="1208"/>
      <c r="CX496" s="229"/>
      <c r="CY496" s="229"/>
    </row>
    <row r="497" ht="26.25" customHeight="1" spans="14:103">
      <c r="N497" s="1208"/>
      <c r="O497" s="1208"/>
      <c r="CX497" s="229"/>
      <c r="CY497" s="229"/>
    </row>
    <row r="498" ht="26.25" customHeight="1" spans="14:103">
      <c r="N498" s="1208"/>
      <c r="O498" s="1208"/>
      <c r="CX498" s="229"/>
      <c r="CY498" s="229"/>
    </row>
    <row r="499" ht="26.25" customHeight="1" spans="14:103">
      <c r="N499" s="1208"/>
      <c r="O499" s="1208"/>
      <c r="CX499" s="229"/>
      <c r="CY499" s="229"/>
    </row>
    <row r="500" ht="26.25" customHeight="1" spans="14:103">
      <c r="N500" s="1208"/>
      <c r="O500" s="1208"/>
      <c r="CX500" s="229"/>
      <c r="CY500" s="229"/>
    </row>
    <row r="501" ht="26.25" customHeight="1" spans="14:103">
      <c r="N501" s="1208"/>
      <c r="O501" s="1208"/>
      <c r="CX501" s="229"/>
      <c r="CY501" s="229"/>
    </row>
    <row r="502" ht="26.25" customHeight="1" spans="14:103">
      <c r="CX502" s="229"/>
      <c r="CY502" s="229"/>
    </row>
    <row r="503" ht="26.25" customHeight="1" spans="14:103">
      <c r="CX503" s="229"/>
      <c r="CY503" s="229"/>
    </row>
    <row r="504" ht="26.25" customHeight="1" spans="14:103">
      <c r="CX504" s="229"/>
      <c r="CY504" s="229"/>
    </row>
    <row r="505" ht="26.25" customHeight="1" spans="14:103">
      <c r="CX505" s="229"/>
      <c r="CY505" s="229"/>
    </row>
    <row r="506" ht="26.25" customHeight="1" spans="14:103">
      <c r="CX506" s="229"/>
      <c r="CY506" s="229"/>
    </row>
    <row r="507" ht="26.25" customHeight="1" spans="14:103">
      <c r="CX507" s="229"/>
      <c r="CY507" s="229"/>
    </row>
    <row r="508" ht="26.25" customHeight="1" spans="14:103">
      <c r="CX508" s="229"/>
      <c r="CY508" s="229"/>
    </row>
    <row r="509" ht="26.25" customHeight="1" spans="14:103">
      <c r="CX509" s="229"/>
      <c r="CY509" s="229"/>
    </row>
    <row r="510" ht="26.25" customHeight="1" spans="14:103">
      <c r="CX510" s="229"/>
      <c r="CY510" s="229"/>
    </row>
    <row r="511" ht="26.25" customHeight="1" spans="14:103">
      <c r="CX511" s="229"/>
      <c r="CY511" s="229"/>
    </row>
    <row r="512" ht="26.25" customHeight="1" spans="14:103">
      <c r="CX512" s="229"/>
      <c r="CY512" s="229"/>
    </row>
    <row r="513" ht="26.25" customHeight="1" spans="102:103">
      <c r="CX513" s="229"/>
      <c r="CY513" s="229"/>
    </row>
    <row r="514" ht="26.25" customHeight="1" spans="102:103">
      <c r="CX514" s="229"/>
      <c r="CY514" s="229"/>
    </row>
    <row r="515" ht="26.25" customHeight="1" spans="102:103">
      <c r="CX515" s="229"/>
      <c r="CY515" s="229"/>
    </row>
    <row r="516" ht="26.25" customHeight="1" spans="102:103">
      <c r="CX516" s="229"/>
      <c r="CY516" s="229"/>
    </row>
    <row r="517" ht="26.25" customHeight="1" spans="102:103">
      <c r="CX517" s="229"/>
      <c r="CY517" s="229"/>
    </row>
    <row r="518" ht="26.25" customHeight="1" spans="102:103">
      <c r="CX518" s="229"/>
      <c r="CY518" s="229"/>
    </row>
    <row r="519" ht="26.25" customHeight="1" spans="102:103">
      <c r="CX519" s="229"/>
      <c r="CY519" s="229"/>
    </row>
    <row r="520" ht="26.25" customHeight="1" spans="102:103">
      <c r="CX520" s="229"/>
      <c r="CY520" s="229"/>
    </row>
    <row r="521" ht="26.25" customHeight="1" spans="102:103">
      <c r="CX521" s="229"/>
      <c r="CY521" s="229"/>
    </row>
    <row r="522" ht="26.25" customHeight="1" spans="102:103">
      <c r="CX522" s="229"/>
      <c r="CY522" s="229"/>
    </row>
    <row r="523" ht="26.25" customHeight="1" spans="102:103">
      <c r="CX523" s="229"/>
      <c r="CY523" s="229"/>
    </row>
    <row r="524" ht="26.25" customHeight="1" spans="102:103">
      <c r="CX524" s="229"/>
      <c r="CY524" s="229"/>
    </row>
    <row r="525" ht="26.25" customHeight="1" spans="102:103">
      <c r="CX525" s="229"/>
      <c r="CY525" s="229"/>
    </row>
    <row r="526" ht="26.25" customHeight="1" spans="102:103">
      <c r="CX526" s="229"/>
      <c r="CY526" s="229"/>
    </row>
    <row r="527" ht="26.25" customHeight="1" spans="102:103">
      <c r="CX527" s="229"/>
      <c r="CY527" s="229"/>
    </row>
    <row r="528" ht="26.25" customHeight="1" spans="102:103">
      <c r="CX528" s="229"/>
      <c r="CY528" s="229"/>
    </row>
    <row r="529" ht="26.25" customHeight="1" spans="102:103">
      <c r="CX529" s="229"/>
      <c r="CY529" s="229"/>
    </row>
    <row r="530" ht="26.25" customHeight="1" spans="102:103">
      <c r="CX530" s="229"/>
      <c r="CY530" s="229"/>
    </row>
    <row r="531" ht="26.25" customHeight="1" spans="102:103">
      <c r="CX531" s="229"/>
      <c r="CY531" s="229"/>
    </row>
    <row r="532" ht="26.25" customHeight="1" spans="102:103">
      <c r="CX532" s="229"/>
      <c r="CY532" s="229"/>
    </row>
    <row r="533" ht="26.25" customHeight="1" spans="102:103">
      <c r="CX533" s="229"/>
      <c r="CY533" s="229"/>
    </row>
    <row r="534" ht="26.25" customHeight="1" spans="102:103">
      <c r="CX534" s="229"/>
      <c r="CY534" s="229"/>
    </row>
    <row r="535" ht="26.25" customHeight="1" spans="102:103">
      <c r="CX535" s="229"/>
      <c r="CY535" s="229"/>
    </row>
    <row r="536" ht="26.25" customHeight="1" spans="102:103">
      <c r="CX536" s="229"/>
      <c r="CY536" s="229"/>
    </row>
    <row r="537" ht="26.25" customHeight="1" spans="102:103">
      <c r="CX537" s="229"/>
      <c r="CY537" s="229"/>
    </row>
    <row r="538" ht="26.25" customHeight="1" spans="102:103">
      <c r="CX538" s="229"/>
      <c r="CY538" s="229"/>
    </row>
    <row r="539" ht="26.25" customHeight="1" spans="102:103">
      <c r="CX539" s="229"/>
      <c r="CY539" s="229"/>
    </row>
    <row r="540" ht="26.25" customHeight="1" spans="102:103">
      <c r="CX540" s="229"/>
      <c r="CY540" s="229"/>
    </row>
    <row r="541" ht="26.25" customHeight="1" spans="102:103">
      <c r="CX541" s="229"/>
      <c r="CY541" s="229"/>
    </row>
    <row r="542" ht="26.25" customHeight="1" spans="102:103">
      <c r="CX542" s="229"/>
      <c r="CY542" s="229"/>
    </row>
    <row r="543" ht="26.25" customHeight="1" spans="102:103">
      <c r="CX543" s="229"/>
      <c r="CY543" s="229"/>
    </row>
    <row r="544" ht="26.25" customHeight="1" spans="102:103">
      <c r="CX544" s="229"/>
      <c r="CY544" s="229"/>
    </row>
    <row r="545" ht="26.25" customHeight="1" spans="102:103">
      <c r="CX545" s="229"/>
      <c r="CY545" s="229"/>
    </row>
    <row r="546" ht="26.25" customHeight="1" spans="102:103">
      <c r="CX546" s="229"/>
      <c r="CY546" s="229"/>
    </row>
    <row r="547" ht="26.25" customHeight="1" spans="102:103">
      <c r="CX547" s="229"/>
      <c r="CY547" s="229"/>
    </row>
    <row r="548" ht="26.25" customHeight="1" spans="102:103">
      <c r="CX548" s="229"/>
      <c r="CY548" s="229"/>
    </row>
    <row r="549" ht="26.25" customHeight="1" spans="102:103">
      <c r="CX549" s="229"/>
      <c r="CY549" s="229"/>
    </row>
    <row r="550" ht="26.25" customHeight="1" spans="102:103">
      <c r="CX550" s="229"/>
      <c r="CY550" s="229"/>
    </row>
    <row r="551" ht="26.25" customHeight="1" spans="102:103">
      <c r="CX551" s="229"/>
      <c r="CY551" s="229"/>
    </row>
    <row r="552" ht="26.25" customHeight="1" spans="102:103">
      <c r="CX552" s="229"/>
      <c r="CY552" s="229"/>
    </row>
    <row r="553" ht="26.25" customHeight="1" spans="102:103">
      <c r="CX553" s="229"/>
      <c r="CY553" s="229"/>
    </row>
    <row r="554" ht="26.25" customHeight="1" spans="102:103">
      <c r="CX554" s="229"/>
      <c r="CY554" s="229"/>
    </row>
    <row r="555" ht="26.25" customHeight="1" spans="102:103">
      <c r="CX555" s="229"/>
      <c r="CY555" s="229"/>
    </row>
    <row r="556" ht="26.25" customHeight="1" spans="102:103">
      <c r="CX556" s="229"/>
      <c r="CY556" s="229"/>
    </row>
    <row r="557" ht="26.25" customHeight="1" spans="102:103">
      <c r="CX557" s="229"/>
      <c r="CY557" s="229"/>
    </row>
    <row r="558" ht="26.25" customHeight="1" spans="102:103">
      <c r="CX558" s="229"/>
      <c r="CY558" s="229"/>
    </row>
    <row r="559" ht="26.25" customHeight="1" spans="102:103">
      <c r="CX559" s="229"/>
      <c r="CY559" s="229"/>
    </row>
    <row r="560" ht="26.25" customHeight="1" spans="102:103">
      <c r="CX560" s="229"/>
      <c r="CY560" s="229"/>
    </row>
    <row r="561" ht="26.25" customHeight="1" spans="102:103">
      <c r="CX561" s="229"/>
      <c r="CY561" s="229"/>
    </row>
    <row r="562" ht="26.25" customHeight="1" spans="102:103">
      <c r="CX562" s="229"/>
      <c r="CY562" s="229"/>
    </row>
    <row r="563" ht="26.25" customHeight="1" spans="102:103">
      <c r="CX563" s="229"/>
      <c r="CY563" s="229"/>
    </row>
    <row r="564" ht="26.25" customHeight="1" spans="102:103">
      <c r="CX564" s="229"/>
      <c r="CY564" s="229"/>
    </row>
    <row r="565" ht="26.25" customHeight="1" spans="102:103">
      <c r="CX565" s="229"/>
      <c r="CY565" s="229"/>
    </row>
    <row r="566" ht="26.25" customHeight="1" spans="102:103">
      <c r="CX566" s="229"/>
      <c r="CY566" s="229"/>
    </row>
    <row r="567" ht="26.25" customHeight="1" spans="102:103">
      <c r="CX567" s="229"/>
      <c r="CY567" s="229"/>
    </row>
    <row r="568" ht="26.25" customHeight="1" spans="102:103">
      <c r="CX568" s="229"/>
      <c r="CY568" s="229"/>
    </row>
    <row r="569" ht="26.25" customHeight="1" spans="102:103">
      <c r="CX569" s="229"/>
      <c r="CY569" s="229"/>
    </row>
    <row r="570" ht="26.25" customHeight="1" spans="102:103">
      <c r="CX570" s="229"/>
      <c r="CY570" s="229"/>
    </row>
    <row r="571" ht="26.25" customHeight="1" spans="102:103">
      <c r="CX571" s="229"/>
      <c r="CY571" s="229"/>
    </row>
    <row r="572" ht="26.25" customHeight="1" spans="102:103">
      <c r="CX572" s="229"/>
      <c r="CY572" s="229"/>
    </row>
    <row r="573" ht="26.25" customHeight="1" spans="102:103">
      <c r="CX573" s="229"/>
      <c r="CY573" s="229"/>
    </row>
    <row r="574" ht="26.25" customHeight="1" spans="102:103">
      <c r="CX574" s="229"/>
      <c r="CY574" s="229"/>
    </row>
    <row r="575" ht="26.25" customHeight="1" spans="102:103">
      <c r="CX575" s="229"/>
      <c r="CY575" s="229"/>
    </row>
    <row r="576" ht="26.25" customHeight="1" spans="102:103">
      <c r="CX576" s="229"/>
      <c r="CY576" s="229"/>
    </row>
    <row r="577" ht="26.25" customHeight="1" spans="102:103">
      <c r="CX577" s="229"/>
      <c r="CY577" s="229"/>
    </row>
    <row r="578" ht="26.25" customHeight="1" spans="102:103">
      <c r="CX578" s="229"/>
      <c r="CY578" s="229"/>
    </row>
    <row r="579" ht="26.25" customHeight="1" spans="102:103">
      <c r="CX579" s="229"/>
      <c r="CY579" s="229"/>
    </row>
    <row r="580" ht="26.25" customHeight="1" spans="102:103">
      <c r="CX580" s="229"/>
      <c r="CY580" s="229"/>
    </row>
    <row r="581" ht="26.25" customHeight="1" spans="102:103">
      <c r="CX581" s="229"/>
      <c r="CY581" s="229"/>
    </row>
    <row r="582" ht="26.25" customHeight="1" spans="102:103">
      <c r="CX582" s="229"/>
      <c r="CY582" s="229"/>
    </row>
    <row r="583" ht="26.25" customHeight="1" spans="102:103">
      <c r="CX583" s="229"/>
      <c r="CY583" s="229"/>
    </row>
    <row r="584" ht="26.25" customHeight="1" spans="102:103">
      <c r="CX584" s="229"/>
      <c r="CY584" s="229"/>
    </row>
    <row r="585" ht="26.25" customHeight="1" spans="102:103">
      <c r="CX585" s="229"/>
      <c r="CY585" s="229"/>
    </row>
    <row r="586" ht="26.25" customHeight="1" spans="102:103">
      <c r="CX586" s="229"/>
      <c r="CY586" s="229"/>
    </row>
    <row r="587" ht="26.25" customHeight="1" spans="102:103">
      <c r="CX587" s="229"/>
      <c r="CY587" s="229"/>
    </row>
    <row r="588" ht="26.25" customHeight="1" spans="102:103">
      <c r="CX588" s="229"/>
      <c r="CY588" s="229"/>
    </row>
    <row r="589" ht="26.25" customHeight="1" spans="102:103">
      <c r="CX589" s="229"/>
      <c r="CY589" s="229"/>
    </row>
    <row r="590" ht="26.25" customHeight="1" spans="102:103">
      <c r="CX590" s="229"/>
      <c r="CY590" s="229"/>
    </row>
    <row r="591" ht="26.25" customHeight="1" spans="102:103">
      <c r="CX591" s="229"/>
      <c r="CY591" s="229"/>
    </row>
    <row r="592" ht="26.25" customHeight="1" spans="102:103">
      <c r="CX592" s="229"/>
      <c r="CY592" s="229"/>
    </row>
    <row r="593" ht="26.25" customHeight="1" spans="102:103">
      <c r="CX593" s="229"/>
      <c r="CY593" s="229"/>
    </row>
    <row r="594" ht="26.25" customHeight="1" spans="102:103">
      <c r="CX594" s="229"/>
      <c r="CY594" s="229"/>
    </row>
    <row r="595" ht="26.25" customHeight="1" spans="102:103">
      <c r="CX595" s="229"/>
      <c r="CY595" s="229"/>
    </row>
    <row r="596" ht="26.25" customHeight="1" spans="102:103">
      <c r="CX596" s="229"/>
      <c r="CY596" s="229"/>
    </row>
    <row r="597" ht="26.25" customHeight="1" spans="102:103">
      <c r="CX597" s="229"/>
      <c r="CY597" s="229"/>
    </row>
    <row r="598" ht="26.25" customHeight="1" spans="102:103">
      <c r="CX598" s="229"/>
      <c r="CY598" s="229"/>
    </row>
    <row r="599" ht="26.25" customHeight="1" spans="102:103">
      <c r="CX599" s="229"/>
      <c r="CY599" s="229"/>
    </row>
    <row r="600" ht="26.25" customHeight="1" spans="102:103">
      <c r="CX600" s="229"/>
      <c r="CY600" s="229"/>
    </row>
    <row r="601" ht="26.25" customHeight="1" spans="102:103">
      <c r="CX601" s="229"/>
      <c r="CY601" s="229"/>
    </row>
    <row r="602" ht="26.25" customHeight="1" spans="102:103">
      <c r="CX602" s="229"/>
      <c r="CY602" s="229"/>
    </row>
    <row r="603" ht="26.25" customHeight="1" spans="102:103">
      <c r="CX603" s="229"/>
      <c r="CY603" s="229"/>
    </row>
    <row r="604" ht="26.25" customHeight="1" spans="102:103">
      <c r="CX604" s="229"/>
      <c r="CY604" s="229"/>
    </row>
    <row r="605" ht="26.25" customHeight="1" spans="102:103">
      <c r="CX605" s="229"/>
      <c r="CY605" s="229"/>
    </row>
    <row r="606" ht="26.25" customHeight="1" spans="102:103">
      <c r="CX606" s="229"/>
      <c r="CY606" s="229"/>
    </row>
    <row r="607" ht="26.25" customHeight="1" spans="102:103">
      <c r="CX607" s="229"/>
      <c r="CY607" s="229"/>
    </row>
    <row r="608" ht="26.25" customHeight="1" spans="102:103">
      <c r="CX608" s="229"/>
      <c r="CY608" s="229"/>
    </row>
    <row r="609" ht="26.25" customHeight="1" spans="102:103">
      <c r="CX609" s="229"/>
      <c r="CY609" s="229"/>
    </row>
    <row r="610" ht="26.25" customHeight="1" spans="102:103">
      <c r="CX610" s="229"/>
      <c r="CY610" s="229"/>
    </row>
    <row r="611" ht="26.25" customHeight="1" spans="102:103">
      <c r="CX611" s="229"/>
      <c r="CY611" s="229"/>
    </row>
    <row r="612" ht="26.25" customHeight="1" spans="102:103">
      <c r="CX612" s="229"/>
      <c r="CY612" s="229"/>
    </row>
    <row r="613" ht="26.25" customHeight="1" spans="102:103">
      <c r="CX613" s="229"/>
      <c r="CY613" s="229"/>
    </row>
    <row r="614" ht="26.25" customHeight="1" spans="102:103">
      <c r="CX614" s="229"/>
      <c r="CY614" s="229"/>
    </row>
    <row r="615" ht="26.25" customHeight="1" spans="102:103">
      <c r="CX615" s="229"/>
      <c r="CY615" s="229"/>
    </row>
    <row r="616" ht="26.25" customHeight="1" spans="102:103">
      <c r="CX616" s="229"/>
      <c r="CY616" s="229"/>
    </row>
    <row r="617" ht="26.25" customHeight="1" spans="102:103">
      <c r="CX617" s="229"/>
      <c r="CY617" s="229"/>
    </row>
    <row r="618" ht="26.25" customHeight="1" spans="102:103">
      <c r="CX618" s="229"/>
      <c r="CY618" s="229"/>
    </row>
    <row r="619" ht="26.25" customHeight="1" spans="102:103">
      <c r="CX619" s="229"/>
      <c r="CY619" s="229"/>
    </row>
    <row r="620" ht="26.25" customHeight="1" spans="102:103">
      <c r="CX620" s="229"/>
      <c r="CY620" s="229"/>
    </row>
    <row r="621" ht="26.25" customHeight="1" spans="102:103">
      <c r="CX621" s="229"/>
      <c r="CY621" s="229"/>
    </row>
    <row r="622" ht="26.25" customHeight="1" spans="102:103">
      <c r="CX622" s="229"/>
      <c r="CY622" s="229"/>
    </row>
    <row r="623" ht="26.25" customHeight="1" spans="102:103">
      <c r="CX623" s="229"/>
      <c r="CY623" s="229"/>
    </row>
    <row r="624" ht="26.25" customHeight="1" spans="102:103">
      <c r="CX624" s="229"/>
      <c r="CY624" s="229"/>
    </row>
    <row r="625" ht="26.25" customHeight="1" spans="102:103">
      <c r="CX625" s="229"/>
      <c r="CY625" s="229"/>
    </row>
    <row r="626" ht="26.25" customHeight="1" spans="102:103">
      <c r="CX626" s="229"/>
      <c r="CY626" s="229"/>
    </row>
    <row r="627" ht="26.25" customHeight="1" spans="102:103">
      <c r="CX627" s="229"/>
      <c r="CY627" s="229"/>
    </row>
    <row r="628" ht="26.25" customHeight="1" spans="102:103">
      <c r="CX628" s="229"/>
      <c r="CY628" s="229"/>
    </row>
    <row r="629" ht="26.25" customHeight="1" spans="102:103">
      <c r="CX629" s="229"/>
      <c r="CY629" s="229"/>
    </row>
    <row r="630" ht="26.25" customHeight="1" spans="102:103">
      <c r="CX630" s="229"/>
      <c r="CY630" s="229"/>
    </row>
    <row r="631" ht="26.25" customHeight="1" spans="102:103">
      <c r="CX631" s="229"/>
      <c r="CY631" s="229"/>
    </row>
    <row r="632" ht="26.25" customHeight="1" spans="102:103">
      <c r="CX632" s="229"/>
      <c r="CY632" s="229"/>
    </row>
    <row r="633" ht="26.25" customHeight="1" spans="102:103">
      <c r="CX633" s="229"/>
      <c r="CY633" s="229"/>
    </row>
    <row r="634" ht="26.25" customHeight="1" spans="102:103">
      <c r="CX634" s="229"/>
      <c r="CY634" s="229"/>
    </row>
    <row r="635" ht="26.25" customHeight="1" spans="102:103">
      <c r="CX635" s="229"/>
      <c r="CY635" s="229"/>
    </row>
    <row r="636" ht="26.25" customHeight="1" spans="102:103">
      <c r="CX636" s="229"/>
      <c r="CY636" s="229"/>
    </row>
    <row r="637" ht="26.25" customHeight="1" spans="102:103">
      <c r="CX637" s="229"/>
      <c r="CY637" s="229"/>
    </row>
    <row r="638" ht="26.25" customHeight="1" spans="102:103">
      <c r="CX638" s="229"/>
      <c r="CY638" s="229"/>
    </row>
    <row r="639" ht="26.25" customHeight="1" spans="102:103">
      <c r="CX639" s="229"/>
      <c r="CY639" s="229"/>
    </row>
    <row r="640" ht="26.25" customHeight="1" spans="102:103">
      <c r="CX640" s="229"/>
      <c r="CY640" s="229"/>
    </row>
    <row r="641" ht="26.25" customHeight="1" spans="102:103">
      <c r="CX641" s="229"/>
      <c r="CY641" s="229"/>
    </row>
    <row r="642" ht="26.25" customHeight="1" spans="102:103">
      <c r="CX642" s="229"/>
      <c r="CY642" s="229"/>
    </row>
    <row r="643" ht="26.25" customHeight="1" spans="102:103">
      <c r="CX643" s="229"/>
      <c r="CY643" s="229"/>
    </row>
    <row r="644" ht="26.25" customHeight="1" spans="102:103">
      <c r="CX644" s="229"/>
      <c r="CY644" s="229"/>
    </row>
    <row r="645" ht="26.25" customHeight="1" spans="102:103">
      <c r="CX645" s="229"/>
      <c r="CY645" s="229"/>
    </row>
    <row r="646" ht="26.25" customHeight="1" spans="102:103">
      <c r="CX646" s="229"/>
      <c r="CY646" s="229"/>
    </row>
    <row r="647" ht="26.25" customHeight="1" spans="102:103">
      <c r="CX647" s="229"/>
      <c r="CY647" s="229"/>
    </row>
    <row r="648" ht="26.25" customHeight="1" spans="102:103">
      <c r="CX648" s="229"/>
      <c r="CY648" s="229"/>
    </row>
    <row r="649" ht="26.25" customHeight="1" spans="102:103">
      <c r="CX649" s="229"/>
      <c r="CY649" s="229"/>
    </row>
    <row r="650" ht="26.25" customHeight="1" spans="102:103">
      <c r="CX650" s="229"/>
      <c r="CY650" s="229"/>
    </row>
    <row r="651" ht="26.25" customHeight="1" spans="102:103">
      <c r="CX651" s="229"/>
      <c r="CY651" s="229"/>
    </row>
    <row r="652" ht="26.25" customHeight="1" spans="102:103">
      <c r="CX652" s="229"/>
      <c r="CY652" s="229"/>
    </row>
    <row r="653" ht="26.25" customHeight="1" spans="102:103">
      <c r="CX653" s="229"/>
      <c r="CY653" s="229"/>
    </row>
    <row r="654" ht="26.25" customHeight="1" spans="102:103">
      <c r="CX654" s="229"/>
      <c r="CY654" s="229"/>
    </row>
    <row r="655" ht="26.25" customHeight="1" spans="102:103">
      <c r="CX655" s="229"/>
      <c r="CY655" s="229"/>
    </row>
    <row r="656" ht="26.25" customHeight="1" spans="102:103">
      <c r="CX656" s="229"/>
      <c r="CY656" s="229"/>
    </row>
    <row r="657" ht="26.25" customHeight="1" spans="102:103">
      <c r="CX657" s="229"/>
      <c r="CY657" s="229"/>
    </row>
    <row r="658" ht="26.25" customHeight="1" spans="102:103">
      <c r="CX658" s="229"/>
      <c r="CY658" s="229"/>
    </row>
    <row r="659" ht="26.25" customHeight="1" spans="102:103">
      <c r="CX659" s="229"/>
      <c r="CY659" s="229"/>
    </row>
    <row r="660" ht="26.25" customHeight="1" spans="102:103">
      <c r="CX660" s="229"/>
      <c r="CY660" s="229"/>
    </row>
    <row r="661" ht="26.25" customHeight="1" spans="102:103">
      <c r="CX661" s="229"/>
      <c r="CY661" s="229"/>
    </row>
    <row r="662" ht="26.25" customHeight="1" spans="102:103">
      <c r="CX662" s="229"/>
      <c r="CY662" s="229"/>
    </row>
    <row r="663" ht="26.25" customHeight="1" spans="102:103">
      <c r="CX663" s="229"/>
      <c r="CY663" s="229"/>
    </row>
    <row r="664" ht="26.25" customHeight="1" spans="102:103">
      <c r="CX664" s="229"/>
      <c r="CY664" s="229"/>
    </row>
    <row r="665" ht="26.25" customHeight="1" spans="102:103">
      <c r="CX665" s="229"/>
      <c r="CY665" s="229"/>
    </row>
    <row r="666" ht="26.25" customHeight="1" spans="102:103">
      <c r="CX666" s="229"/>
      <c r="CY666" s="229"/>
    </row>
    <row r="667" ht="26.25" customHeight="1" spans="102:103">
      <c r="CX667" s="229"/>
      <c r="CY667" s="229"/>
    </row>
    <row r="668" ht="26.25" customHeight="1" spans="102:103">
      <c r="CX668" s="229"/>
      <c r="CY668" s="229"/>
    </row>
    <row r="669" ht="26.25" customHeight="1" spans="102:103">
      <c r="CX669" s="229"/>
      <c r="CY669" s="229"/>
    </row>
    <row r="670" ht="26.25" customHeight="1" spans="102:103">
      <c r="CX670" s="229"/>
      <c r="CY670" s="229"/>
    </row>
    <row r="671" ht="26.25" customHeight="1" spans="102:103">
      <c r="CX671" s="229"/>
      <c r="CY671" s="229"/>
    </row>
    <row r="672" ht="26.25" customHeight="1" spans="102:103">
      <c r="CX672" s="229"/>
      <c r="CY672" s="229"/>
    </row>
    <row r="673" ht="26.25" customHeight="1" spans="102:103">
      <c r="CX673" s="229"/>
      <c r="CY673" s="229"/>
    </row>
    <row r="674" ht="26.25" customHeight="1" spans="102:103">
      <c r="CX674" s="229"/>
      <c r="CY674" s="229"/>
    </row>
    <row r="675" ht="26.25" customHeight="1" spans="102:103">
      <c r="CX675" s="229"/>
      <c r="CY675" s="229"/>
    </row>
    <row r="676" ht="26.25" customHeight="1" spans="102:103">
      <c r="CX676" s="229"/>
      <c r="CY676" s="229"/>
    </row>
    <row r="677" ht="26.25" customHeight="1" spans="102:103">
      <c r="CX677" s="229"/>
      <c r="CY677" s="229"/>
    </row>
    <row r="678" ht="26.25" customHeight="1" spans="102:103">
      <c r="CX678" s="229"/>
      <c r="CY678" s="229"/>
    </row>
    <row r="679" ht="26.25" customHeight="1" spans="102:103">
      <c r="CX679" s="229"/>
      <c r="CY679" s="229"/>
    </row>
    <row r="680" ht="26.25" customHeight="1" spans="102:103">
      <c r="CX680" s="229"/>
      <c r="CY680" s="229"/>
    </row>
    <row r="681" ht="26.25" customHeight="1" spans="102:103">
      <c r="CX681" s="229"/>
      <c r="CY681" s="229"/>
    </row>
    <row r="682" ht="26.25" customHeight="1" spans="102:103">
      <c r="CX682" s="229"/>
      <c r="CY682" s="229"/>
    </row>
    <row r="683" ht="26.25" customHeight="1" spans="102:103">
      <c r="CX683" s="229"/>
      <c r="CY683" s="229"/>
    </row>
    <row r="684" ht="26.25" customHeight="1" spans="102:103">
      <c r="CX684" s="229"/>
      <c r="CY684" s="229"/>
    </row>
    <row r="685" ht="26.25" customHeight="1" spans="102:103">
      <c r="CX685" s="229"/>
      <c r="CY685" s="229"/>
    </row>
    <row r="686" ht="26.25" customHeight="1" spans="102:103">
      <c r="CX686" s="229"/>
      <c r="CY686" s="229"/>
    </row>
    <row r="687" ht="26.25" customHeight="1" spans="102:103">
      <c r="CX687" s="229"/>
      <c r="CY687" s="229"/>
    </row>
    <row r="688" ht="26.25" customHeight="1" spans="102:103">
      <c r="CX688" s="229"/>
      <c r="CY688" s="229"/>
    </row>
    <row r="689" ht="26.25" customHeight="1" spans="102:103">
      <c r="CX689" s="229"/>
      <c r="CY689" s="229"/>
    </row>
    <row r="690" ht="26.25" customHeight="1" spans="102:103">
      <c r="CX690" s="229"/>
      <c r="CY690" s="229"/>
    </row>
    <row r="691" ht="26.25" customHeight="1" spans="102:103">
      <c r="CX691" s="229"/>
      <c r="CY691" s="229"/>
    </row>
    <row r="692" ht="26.25" customHeight="1" spans="102:103">
      <c r="CX692" s="229"/>
      <c r="CY692" s="229"/>
    </row>
    <row r="693" ht="26.25" customHeight="1" spans="102:103">
      <c r="CX693" s="229"/>
      <c r="CY693" s="229"/>
    </row>
    <row r="694" ht="26.25" customHeight="1" spans="102:103">
      <c r="CX694" s="229"/>
      <c r="CY694" s="229"/>
    </row>
    <row r="695" ht="26.25" customHeight="1" spans="102:103">
      <c r="CX695" s="229"/>
      <c r="CY695" s="229"/>
    </row>
    <row r="696" ht="26.25" customHeight="1" spans="102:103">
      <c r="CX696" s="229"/>
      <c r="CY696" s="229"/>
    </row>
    <row r="697" ht="26.25" customHeight="1" spans="102:103">
      <c r="CX697" s="229"/>
      <c r="CY697" s="229"/>
    </row>
    <row r="698" ht="26.25" customHeight="1" spans="102:103">
      <c r="CX698" s="229"/>
      <c r="CY698" s="229"/>
    </row>
    <row r="699" ht="26.25" customHeight="1" spans="102:103">
      <c r="CX699" s="229"/>
      <c r="CY699" s="229"/>
    </row>
    <row r="700" ht="26.25" customHeight="1" spans="102:103">
      <c r="CX700" s="229"/>
      <c r="CY700" s="229"/>
    </row>
    <row r="701" ht="26.25" customHeight="1" spans="102:103">
      <c r="CX701" s="229"/>
      <c r="CY701" s="229"/>
    </row>
    <row r="702" ht="26.25" customHeight="1" spans="102:103">
      <c r="CX702" s="229"/>
      <c r="CY702" s="229"/>
    </row>
    <row r="703" ht="26.25" customHeight="1" spans="102:103">
      <c r="CX703" s="229"/>
      <c r="CY703" s="229"/>
    </row>
    <row r="704" ht="26.25" customHeight="1" spans="102:103">
      <c r="CX704" s="229"/>
      <c r="CY704" s="229"/>
    </row>
    <row r="705" ht="26.25" customHeight="1" spans="102:103">
      <c r="CX705" s="229"/>
      <c r="CY705" s="229"/>
    </row>
    <row r="706" ht="26.25" customHeight="1" spans="102:103">
      <c r="CX706" s="229"/>
      <c r="CY706" s="229"/>
    </row>
    <row r="707" ht="26.25" customHeight="1" spans="102:103">
      <c r="CX707" s="229"/>
      <c r="CY707" s="229"/>
    </row>
    <row r="708" ht="26.25" customHeight="1" spans="102:103">
      <c r="CX708" s="229"/>
      <c r="CY708" s="229"/>
    </row>
    <row r="709" ht="26.25" customHeight="1" spans="102:103">
      <c r="CX709" s="229"/>
      <c r="CY709" s="229"/>
    </row>
    <row r="710" ht="26.25" customHeight="1" spans="102:103">
      <c r="CX710" s="229"/>
      <c r="CY710" s="229"/>
    </row>
    <row r="711" ht="26.25" customHeight="1" spans="102:103">
      <c r="CX711" s="229"/>
      <c r="CY711" s="229"/>
    </row>
    <row r="712" ht="26.25" customHeight="1" spans="102:103">
      <c r="CX712" s="229"/>
      <c r="CY712" s="229"/>
    </row>
    <row r="713" ht="26.25" customHeight="1" spans="102:103">
      <c r="CX713" s="229"/>
      <c r="CY713" s="229"/>
    </row>
    <row r="714" ht="26.25" customHeight="1" spans="102:103">
      <c r="CX714" s="229"/>
      <c r="CY714" s="229"/>
    </row>
    <row r="715" ht="26.25" customHeight="1" spans="102:103">
      <c r="CX715" s="229"/>
      <c r="CY715" s="229"/>
    </row>
    <row r="716" ht="26.25" customHeight="1" spans="102:103">
      <c r="CX716" s="229"/>
      <c r="CY716" s="229"/>
    </row>
    <row r="717" ht="26.25" customHeight="1" spans="102:103">
      <c r="CX717" s="229"/>
      <c r="CY717" s="229"/>
    </row>
    <row r="718" ht="26.25" customHeight="1" spans="102:103">
      <c r="CX718" s="229"/>
      <c r="CY718" s="229"/>
    </row>
    <row r="719" ht="26.25" customHeight="1" spans="102:103">
      <c r="CX719" s="229"/>
      <c r="CY719" s="229"/>
    </row>
    <row r="720" ht="26.25" customHeight="1" spans="102:103">
      <c r="CX720" s="229"/>
      <c r="CY720" s="229"/>
    </row>
    <row r="721" ht="26.25" customHeight="1" spans="102:103">
      <c r="CX721" s="229"/>
      <c r="CY721" s="229"/>
    </row>
    <row r="722" ht="26.25" customHeight="1" spans="102:103">
      <c r="CX722" s="229"/>
      <c r="CY722" s="229"/>
    </row>
    <row r="723" ht="26.25" customHeight="1" spans="102:103">
      <c r="CX723" s="229"/>
      <c r="CY723" s="229"/>
    </row>
    <row r="724" ht="26.25" customHeight="1" spans="102:103">
      <c r="CX724" s="229"/>
      <c r="CY724" s="229"/>
    </row>
    <row r="725" ht="26.25" customHeight="1" spans="102:103">
      <c r="CX725" s="229"/>
      <c r="CY725" s="229"/>
    </row>
    <row r="726" ht="26.25" customHeight="1" spans="102:103">
      <c r="CX726" s="229"/>
      <c r="CY726" s="229"/>
    </row>
    <row r="727" ht="26.25" customHeight="1" spans="102:103">
      <c r="CX727" s="229"/>
      <c r="CY727" s="229"/>
    </row>
    <row r="728" ht="26.25" customHeight="1" spans="102:103">
      <c r="CX728" s="229"/>
      <c r="CY728" s="229"/>
    </row>
    <row r="729" ht="26.25" customHeight="1" spans="102:103">
      <c r="CX729" s="229"/>
      <c r="CY729" s="229"/>
    </row>
    <row r="730" ht="26.25" customHeight="1" spans="102:103">
      <c r="CX730" s="229"/>
      <c r="CY730" s="229"/>
    </row>
    <row r="731" ht="26.25" customHeight="1" spans="102:103">
      <c r="CX731" s="229"/>
      <c r="CY731" s="229"/>
    </row>
    <row r="732" ht="26.25" customHeight="1" spans="102:103">
      <c r="CX732" s="229"/>
      <c r="CY732" s="229"/>
    </row>
    <row r="733" ht="26.25" customHeight="1" spans="102:103">
      <c r="CX733" s="229"/>
      <c r="CY733" s="229"/>
    </row>
    <row r="734" ht="26.25" customHeight="1" spans="102:103">
      <c r="CX734" s="229"/>
      <c r="CY734" s="229"/>
    </row>
    <row r="735" ht="26.25" customHeight="1" spans="102:103">
      <c r="CX735" s="229"/>
      <c r="CY735" s="229"/>
    </row>
    <row r="736" ht="26.25" customHeight="1" spans="102:103">
      <c r="CX736" s="229"/>
      <c r="CY736" s="229"/>
    </row>
    <row r="737" ht="26.25" customHeight="1" spans="102:103">
      <c r="CX737" s="229"/>
      <c r="CY737" s="229"/>
    </row>
    <row r="738" ht="26.25" customHeight="1" spans="102:103">
      <c r="CX738" s="229"/>
      <c r="CY738" s="229"/>
    </row>
    <row r="739" ht="26.25" customHeight="1" spans="102:103">
      <c r="CX739" s="229"/>
      <c r="CY739" s="229"/>
    </row>
    <row r="740" ht="26.25" customHeight="1" spans="102:103">
      <c r="CX740" s="229"/>
      <c r="CY740" s="229"/>
    </row>
    <row r="741" ht="26.25" customHeight="1" spans="102:103">
      <c r="CX741" s="229"/>
      <c r="CY741" s="229"/>
    </row>
    <row r="742" ht="26.25" customHeight="1" spans="102:103">
      <c r="CX742" s="229"/>
      <c r="CY742" s="229"/>
    </row>
    <row r="743" ht="26.25" customHeight="1" spans="102:103">
      <c r="CX743" s="229"/>
      <c r="CY743" s="229"/>
    </row>
    <row r="744" ht="26.25" customHeight="1" spans="102:103">
      <c r="CX744" s="229"/>
      <c r="CY744" s="229"/>
    </row>
    <row r="745" ht="26.25" customHeight="1" spans="102:103">
      <c r="CX745" s="229"/>
      <c r="CY745" s="229"/>
    </row>
    <row r="746" ht="26.25" customHeight="1" spans="102:103">
      <c r="CX746" s="229"/>
      <c r="CY746" s="229"/>
    </row>
    <row r="747" ht="26.25" customHeight="1" spans="102:103">
      <c r="CX747" s="229"/>
      <c r="CY747" s="229"/>
    </row>
    <row r="748" ht="26.25" customHeight="1" spans="102:103">
      <c r="CX748" s="229"/>
      <c r="CY748" s="229"/>
    </row>
    <row r="749" ht="26.25" customHeight="1" spans="102:103">
      <c r="CX749" s="229"/>
      <c r="CY749" s="229"/>
    </row>
    <row r="750" ht="26.25" customHeight="1" spans="102:103">
      <c r="CX750" s="229"/>
      <c r="CY750" s="229"/>
    </row>
    <row r="751" ht="26.25" customHeight="1" spans="102:103">
      <c r="CX751" s="229"/>
      <c r="CY751" s="229"/>
    </row>
    <row r="752" ht="26.25" customHeight="1" spans="102:103">
      <c r="CX752" s="229"/>
      <c r="CY752" s="229"/>
    </row>
    <row r="753" ht="26.25" customHeight="1" spans="102:103">
      <c r="CX753" s="229"/>
      <c r="CY753" s="229"/>
    </row>
    <row r="754" ht="26.25" customHeight="1" spans="102:103">
      <c r="CX754" s="229"/>
      <c r="CY754" s="229"/>
    </row>
    <row r="755" ht="26.25" customHeight="1" spans="102:103">
      <c r="CX755" s="229"/>
      <c r="CY755" s="229"/>
    </row>
    <row r="756" ht="26.25" customHeight="1" spans="102:103">
      <c r="CX756" s="229"/>
      <c r="CY756" s="229"/>
    </row>
    <row r="757" ht="26.25" customHeight="1" spans="102:103">
      <c r="CX757" s="229"/>
      <c r="CY757" s="229"/>
    </row>
    <row r="758" ht="26.25" customHeight="1" spans="102:103">
      <c r="CX758" s="229"/>
      <c r="CY758" s="229"/>
    </row>
    <row r="759" ht="26.25" customHeight="1" spans="102:103">
      <c r="CX759" s="229"/>
      <c r="CY759" s="229"/>
    </row>
    <row r="760" ht="26.25" customHeight="1" spans="102:103">
      <c r="CX760" s="229"/>
      <c r="CY760" s="229"/>
    </row>
    <row r="761" ht="26.25" customHeight="1" spans="102:103">
      <c r="CX761" s="229"/>
      <c r="CY761" s="229"/>
    </row>
    <row r="762" ht="26.25" customHeight="1" spans="102:103">
      <c r="CX762" s="229"/>
      <c r="CY762" s="229"/>
    </row>
    <row r="763" ht="26.25" customHeight="1" spans="102:103">
      <c r="CX763" s="229"/>
      <c r="CY763" s="229"/>
    </row>
    <row r="764" ht="26.25" customHeight="1" spans="102:103">
      <c r="CX764" s="229"/>
      <c r="CY764" s="229"/>
    </row>
    <row r="765" ht="26.25" customHeight="1" spans="102:103">
      <c r="CX765" s="229"/>
      <c r="CY765" s="229"/>
    </row>
    <row r="766" ht="26.25" customHeight="1" spans="102:103">
      <c r="CX766" s="229"/>
      <c r="CY766" s="229"/>
    </row>
    <row r="767" ht="26.25" customHeight="1" spans="102:103">
      <c r="CX767" s="229"/>
      <c r="CY767" s="229"/>
    </row>
    <row r="768" ht="26.25" customHeight="1" spans="102:103">
      <c r="CX768" s="229"/>
      <c r="CY768" s="229"/>
    </row>
    <row r="769" ht="26.25" customHeight="1" spans="102:103">
      <c r="CX769" s="229"/>
      <c r="CY769" s="229"/>
    </row>
    <row r="770" ht="26.25" customHeight="1" spans="102:103">
      <c r="CX770" s="229"/>
      <c r="CY770" s="229"/>
    </row>
    <row r="771" ht="26.25" customHeight="1" spans="102:103">
      <c r="CX771" s="229"/>
      <c r="CY771" s="229"/>
    </row>
    <row r="772" ht="26.25" customHeight="1" spans="102:103">
      <c r="CX772" s="229"/>
      <c r="CY772" s="229"/>
    </row>
    <row r="773" ht="26.25" customHeight="1" spans="102:103">
      <c r="CX773" s="229"/>
      <c r="CY773" s="229"/>
    </row>
    <row r="774" ht="26.25" customHeight="1" spans="102:103">
      <c r="CX774" s="229"/>
      <c r="CY774" s="229"/>
    </row>
    <row r="775" ht="26.25" customHeight="1" spans="102:103">
      <c r="CX775" s="229"/>
      <c r="CY775" s="229"/>
    </row>
    <row r="776" ht="26.25" customHeight="1" spans="102:103">
      <c r="CX776" s="229"/>
      <c r="CY776" s="229"/>
    </row>
    <row r="777" ht="26.25" customHeight="1" spans="102:103">
      <c r="CX777" s="229"/>
      <c r="CY777" s="229"/>
    </row>
    <row r="778" ht="26.25" customHeight="1" spans="102:103">
      <c r="CX778" s="229"/>
      <c r="CY778" s="229"/>
    </row>
    <row r="779" ht="26.25" customHeight="1" spans="102:103">
      <c r="CX779" s="229"/>
      <c r="CY779" s="229"/>
    </row>
    <row r="780" ht="26.25" customHeight="1" spans="102:103">
      <c r="CX780" s="229"/>
      <c r="CY780" s="229"/>
    </row>
    <row r="781" ht="26.25" customHeight="1" spans="102:103">
      <c r="CX781" s="229"/>
      <c r="CY781" s="229"/>
    </row>
    <row r="782" ht="26.25" customHeight="1" spans="102:103">
      <c r="CX782" s="229"/>
      <c r="CY782" s="229"/>
    </row>
    <row r="783" ht="26.25" customHeight="1" spans="102:103">
      <c r="CX783" s="229"/>
      <c r="CY783" s="229"/>
    </row>
    <row r="784" ht="26.25" customHeight="1" spans="102:103">
      <c r="CX784" s="229"/>
      <c r="CY784" s="229"/>
    </row>
    <row r="785" ht="26.25" customHeight="1" spans="102:103">
      <c r="CX785" s="229"/>
      <c r="CY785" s="229"/>
    </row>
    <row r="786" ht="26.25" customHeight="1" spans="102:103">
      <c r="CX786" s="229"/>
      <c r="CY786" s="229"/>
    </row>
    <row r="787" ht="26.25" customHeight="1" spans="102:103">
      <c r="CX787" s="229"/>
      <c r="CY787" s="229"/>
    </row>
    <row r="788" ht="26.25" customHeight="1" spans="102:103">
      <c r="CX788" s="229"/>
      <c r="CY788" s="229"/>
    </row>
    <row r="789" ht="26.25" customHeight="1" spans="102:103">
      <c r="CX789" s="229"/>
      <c r="CY789" s="229"/>
    </row>
    <row r="790" ht="26.25" customHeight="1" spans="102:103">
      <c r="CX790" s="229"/>
      <c r="CY790" s="229"/>
    </row>
    <row r="791" ht="26.25" customHeight="1" spans="102:103">
      <c r="CX791" s="229"/>
      <c r="CY791" s="229"/>
    </row>
    <row r="792" ht="26.25" customHeight="1" spans="102:103">
      <c r="CX792" s="229"/>
      <c r="CY792" s="229"/>
    </row>
    <row r="793" ht="26.25" customHeight="1" spans="102:103">
      <c r="CX793" s="229"/>
      <c r="CY793" s="229"/>
    </row>
    <row r="794" ht="26.25" customHeight="1" spans="102:103">
      <c r="CX794" s="229"/>
      <c r="CY794" s="229"/>
    </row>
    <row r="795" ht="26.25" customHeight="1" spans="102:103">
      <c r="CX795" s="229"/>
      <c r="CY795" s="229"/>
    </row>
    <row r="796" ht="26.25" customHeight="1" spans="102:103">
      <c r="CX796" s="229"/>
      <c r="CY796" s="229"/>
    </row>
    <row r="797" ht="26.25" customHeight="1" spans="102:103">
      <c r="CX797" s="229"/>
      <c r="CY797" s="229"/>
    </row>
    <row r="798" ht="26.25" customHeight="1" spans="102:103">
      <c r="CX798" s="229"/>
      <c r="CY798" s="229"/>
    </row>
    <row r="799" ht="26.25" customHeight="1" spans="102:103">
      <c r="CX799" s="229"/>
      <c r="CY799" s="229"/>
    </row>
    <row r="800" ht="26.25" customHeight="1" spans="102:103">
      <c r="CX800" s="229"/>
      <c r="CY800" s="229"/>
    </row>
    <row r="801" ht="26.25" customHeight="1" spans="102:103">
      <c r="CX801" s="229"/>
      <c r="CY801" s="229"/>
    </row>
    <row r="802" ht="26.25" customHeight="1" spans="102:103">
      <c r="CX802" s="229"/>
      <c r="CY802" s="229"/>
    </row>
    <row r="803" ht="26.25" customHeight="1" spans="102:103">
      <c r="CX803" s="229"/>
      <c r="CY803" s="229"/>
    </row>
    <row r="804" ht="26.25" customHeight="1" spans="102:103">
      <c r="CX804" s="229"/>
      <c r="CY804" s="229"/>
    </row>
    <row r="805" ht="26.25" customHeight="1" spans="102:103">
      <c r="CX805" s="229"/>
      <c r="CY805" s="229"/>
    </row>
    <row r="806" ht="26.25" customHeight="1" spans="102:103">
      <c r="CX806" s="229"/>
      <c r="CY806" s="229"/>
    </row>
    <row r="807" ht="26.25" customHeight="1" spans="102:103">
      <c r="CX807" s="229"/>
      <c r="CY807" s="229"/>
    </row>
    <row r="808" ht="26.25" customHeight="1" spans="102:103">
      <c r="CX808" s="229"/>
      <c r="CY808" s="229"/>
    </row>
    <row r="809" ht="26.25" customHeight="1" spans="102:103">
      <c r="CX809" s="229"/>
      <c r="CY809" s="229"/>
    </row>
    <row r="810" ht="26.25" customHeight="1" spans="102:103">
      <c r="CX810" s="229"/>
      <c r="CY810" s="229"/>
    </row>
    <row r="811" ht="26.25" customHeight="1" spans="102:103">
      <c r="CX811" s="229"/>
      <c r="CY811" s="229"/>
    </row>
    <row r="812" ht="26.25" customHeight="1" spans="102:103">
      <c r="CX812" s="229"/>
      <c r="CY812" s="229"/>
    </row>
    <row r="813" ht="26.25" customHeight="1" spans="102:103">
      <c r="CX813" s="229"/>
      <c r="CY813" s="229"/>
    </row>
    <row r="814" ht="26.25" customHeight="1" spans="102:103">
      <c r="CX814" s="229"/>
      <c r="CY814" s="229"/>
    </row>
    <row r="815" ht="26.25" customHeight="1" spans="102:103">
      <c r="CX815" s="229"/>
      <c r="CY815" s="229"/>
    </row>
    <row r="816" ht="26.25" customHeight="1" spans="102:103">
      <c r="CX816" s="229"/>
      <c r="CY816" s="229"/>
    </row>
    <row r="817" ht="26.25" customHeight="1" spans="102:103">
      <c r="CX817" s="229"/>
      <c r="CY817" s="229"/>
    </row>
    <row r="818" ht="26.25" customHeight="1" spans="102:103">
      <c r="CX818" s="229"/>
      <c r="CY818" s="229"/>
    </row>
    <row r="819" ht="26.25" customHeight="1" spans="102:103">
      <c r="CX819" s="229"/>
      <c r="CY819" s="229"/>
    </row>
    <row r="820" ht="26.25" customHeight="1" spans="102:103">
      <c r="CX820" s="229"/>
      <c r="CY820" s="229"/>
    </row>
    <row r="821" ht="26.25" customHeight="1" spans="102:103">
      <c r="CX821" s="229"/>
      <c r="CY821" s="229"/>
    </row>
    <row r="822" ht="26.25" customHeight="1" spans="102:103">
      <c r="CX822" s="229"/>
      <c r="CY822" s="229"/>
    </row>
    <row r="823" ht="26.25" customHeight="1" spans="102:103">
      <c r="CX823" s="229"/>
      <c r="CY823" s="229"/>
    </row>
    <row r="824" ht="26.25" customHeight="1" spans="102:103">
      <c r="CX824" s="229"/>
      <c r="CY824" s="229"/>
    </row>
    <row r="825" ht="26.25" customHeight="1" spans="102:103">
      <c r="CX825" s="229"/>
      <c r="CY825" s="229"/>
    </row>
    <row r="826" ht="26.25" customHeight="1" spans="102:103">
      <c r="CX826" s="229"/>
      <c r="CY826" s="229"/>
    </row>
    <row r="827" ht="26.25" customHeight="1" spans="102:103">
      <c r="CX827" s="229"/>
      <c r="CY827" s="229"/>
    </row>
    <row r="828" ht="26.25" customHeight="1" spans="102:103">
      <c r="CX828" s="229"/>
      <c r="CY828" s="229"/>
    </row>
    <row r="829" ht="26.25" customHeight="1" spans="102:103">
      <c r="CX829" s="229"/>
      <c r="CY829" s="229"/>
    </row>
    <row r="830" ht="26.25" customHeight="1" spans="102:103">
      <c r="CX830" s="229"/>
      <c r="CY830" s="229"/>
    </row>
    <row r="831" ht="26.25" customHeight="1" spans="102:103">
      <c r="CX831" s="229"/>
      <c r="CY831" s="229"/>
    </row>
    <row r="832" ht="26.25" customHeight="1" spans="102:103">
      <c r="CX832" s="229"/>
      <c r="CY832" s="229"/>
    </row>
    <row r="833" ht="26.25" customHeight="1" spans="102:103">
      <c r="CX833" s="229"/>
      <c r="CY833" s="229"/>
    </row>
    <row r="834" ht="26.25" customHeight="1" spans="102:103">
      <c r="CX834" s="229"/>
      <c r="CY834" s="229"/>
    </row>
    <row r="835" ht="26.25" customHeight="1" spans="102:103">
      <c r="CX835" s="229"/>
      <c r="CY835" s="229"/>
    </row>
    <row r="836" ht="26.25" customHeight="1" spans="102:103">
      <c r="CX836" s="229"/>
      <c r="CY836" s="229"/>
    </row>
    <row r="837" ht="26.25" customHeight="1" spans="102:103">
      <c r="CX837" s="229"/>
      <c r="CY837" s="229"/>
    </row>
    <row r="838" ht="26.25" customHeight="1" spans="102:103">
      <c r="CX838" s="229"/>
      <c r="CY838" s="229"/>
    </row>
    <row r="839" ht="26.25" customHeight="1" spans="102:103">
      <c r="CX839" s="229"/>
      <c r="CY839" s="229"/>
    </row>
    <row r="840" ht="26.25" customHeight="1" spans="102:103">
      <c r="CX840" s="229"/>
      <c r="CY840" s="229"/>
    </row>
    <row r="841" ht="26.25" customHeight="1" spans="102:103">
      <c r="CX841" s="229"/>
      <c r="CY841" s="229"/>
    </row>
    <row r="842" ht="26.25" customHeight="1" spans="102:103">
      <c r="CX842" s="229"/>
      <c r="CY842" s="229"/>
    </row>
    <row r="843" ht="26.25" customHeight="1" spans="102:103">
      <c r="CX843" s="229"/>
      <c r="CY843" s="229"/>
    </row>
    <row r="844" ht="26.25" customHeight="1" spans="102:103">
      <c r="CX844" s="229"/>
      <c r="CY844" s="229"/>
    </row>
    <row r="845" ht="26.25" customHeight="1" spans="102:103">
      <c r="CX845" s="229"/>
      <c r="CY845" s="229"/>
    </row>
    <row r="846" ht="26.25" customHeight="1" spans="102:103">
      <c r="CX846" s="229"/>
      <c r="CY846" s="229"/>
    </row>
    <row r="847" ht="26.25" customHeight="1" spans="102:103">
      <c r="CX847" s="229"/>
      <c r="CY847" s="229"/>
    </row>
    <row r="848" ht="26.25" customHeight="1" spans="102:103">
      <c r="CX848" s="229"/>
      <c r="CY848" s="229"/>
    </row>
    <row r="849" ht="26.25" customHeight="1" spans="102:103">
      <c r="CX849" s="229"/>
      <c r="CY849" s="229"/>
    </row>
    <row r="850" ht="26.25" customHeight="1" spans="102:103">
      <c r="CX850" s="229"/>
      <c r="CY850" s="229"/>
    </row>
    <row r="851" ht="26.25" customHeight="1" spans="102:103">
      <c r="CX851" s="229"/>
      <c r="CY851" s="229"/>
    </row>
    <row r="852" ht="26.25" customHeight="1" spans="102:103">
      <c r="CX852" s="229"/>
      <c r="CY852" s="229"/>
    </row>
    <row r="853" ht="26.25" customHeight="1" spans="102:103">
      <c r="CX853" s="229"/>
      <c r="CY853" s="229"/>
    </row>
    <row r="854" ht="26.25" customHeight="1" spans="102:103">
      <c r="CX854" s="229"/>
      <c r="CY854" s="229"/>
    </row>
    <row r="855" ht="26.25" customHeight="1" spans="102:103">
      <c r="CX855" s="229"/>
      <c r="CY855" s="229"/>
    </row>
    <row r="856" ht="26.25" customHeight="1" spans="102:103">
      <c r="CX856" s="229"/>
      <c r="CY856" s="229"/>
    </row>
    <row r="857" ht="26.25" customHeight="1" spans="102:103">
      <c r="CX857" s="229"/>
      <c r="CY857" s="229"/>
    </row>
    <row r="858" ht="26.25" customHeight="1" spans="102:103">
      <c r="CX858" s="229"/>
      <c r="CY858" s="229"/>
    </row>
    <row r="859" ht="26.25" customHeight="1" spans="102:103">
      <c r="CX859" s="229"/>
      <c r="CY859" s="229"/>
    </row>
    <row r="860" ht="26.25" customHeight="1" spans="102:103">
      <c r="CX860" s="229"/>
      <c r="CY860" s="229"/>
    </row>
    <row r="861" ht="26.25" customHeight="1" spans="102:103">
      <c r="CX861" s="229"/>
      <c r="CY861" s="229"/>
    </row>
    <row r="862" ht="26.25" customHeight="1" spans="102:103">
      <c r="CX862" s="229"/>
      <c r="CY862" s="229"/>
    </row>
    <row r="863" ht="26.25" customHeight="1" spans="102:103">
      <c r="CX863" s="229"/>
      <c r="CY863" s="229"/>
    </row>
    <row r="864" ht="26.25" customHeight="1" spans="102:103">
      <c r="CX864" s="229"/>
      <c r="CY864" s="229"/>
    </row>
    <row r="865" ht="26.25" customHeight="1" spans="102:103">
      <c r="CX865" s="229"/>
      <c r="CY865" s="229"/>
    </row>
    <row r="866" ht="26.25" customHeight="1" spans="102:103">
      <c r="CX866" s="229"/>
      <c r="CY866" s="229"/>
    </row>
    <row r="867" ht="26.25" customHeight="1" spans="102:103">
      <c r="CX867" s="229"/>
      <c r="CY867" s="229"/>
    </row>
    <row r="868" ht="26.25" customHeight="1" spans="102:103">
      <c r="CX868" s="229"/>
      <c r="CY868" s="229"/>
    </row>
    <row r="869" ht="26.25" customHeight="1" spans="102:103">
      <c r="CX869" s="229"/>
      <c r="CY869" s="229"/>
    </row>
    <row r="870" ht="26.25" customHeight="1" spans="102:103">
      <c r="CX870" s="229"/>
      <c r="CY870" s="229"/>
    </row>
    <row r="871" ht="26.25" customHeight="1" spans="102:103">
      <c r="CX871" s="229"/>
      <c r="CY871" s="229"/>
    </row>
    <row r="872" ht="26.25" customHeight="1" spans="102:103">
      <c r="CX872" s="229"/>
      <c r="CY872" s="229"/>
    </row>
    <row r="873" ht="26.25" customHeight="1" spans="102:103">
      <c r="CX873" s="229"/>
      <c r="CY873" s="229"/>
    </row>
    <row r="874" ht="26.25" customHeight="1" spans="102:103">
      <c r="CX874" s="229"/>
      <c r="CY874" s="229"/>
    </row>
    <row r="875" ht="26.25" customHeight="1" spans="102:103">
      <c r="CX875" s="229"/>
      <c r="CY875" s="229"/>
    </row>
    <row r="876" ht="26.25" customHeight="1" spans="102:103">
      <c r="CX876" s="229"/>
      <c r="CY876" s="229"/>
    </row>
    <row r="877" ht="26.25" customHeight="1" spans="102:103">
      <c r="CX877" s="229"/>
      <c r="CY877" s="229"/>
    </row>
    <row r="878" ht="26.25" customHeight="1" spans="102:103">
      <c r="CX878" s="229"/>
      <c r="CY878" s="229"/>
    </row>
    <row r="879" ht="26.25" customHeight="1" spans="102:103">
      <c r="CX879" s="229"/>
      <c r="CY879" s="229"/>
    </row>
    <row r="880" ht="26.25" customHeight="1" spans="102:103">
      <c r="CX880" s="229"/>
      <c r="CY880" s="229"/>
    </row>
    <row r="881" ht="26.25" customHeight="1" spans="102:103">
      <c r="CX881" s="229"/>
      <c r="CY881" s="229"/>
    </row>
    <row r="882" ht="26.25" customHeight="1" spans="102:103">
      <c r="CX882" s="229"/>
      <c r="CY882" s="229"/>
    </row>
    <row r="883" ht="26.25" customHeight="1" spans="102:103">
      <c r="CX883" s="229"/>
      <c r="CY883" s="229"/>
    </row>
    <row r="884" ht="26.25" customHeight="1" spans="102:103">
      <c r="CX884" s="229"/>
      <c r="CY884" s="229"/>
    </row>
    <row r="885" ht="26.25" customHeight="1" spans="102:103">
      <c r="CX885" s="229"/>
      <c r="CY885" s="229"/>
    </row>
    <row r="886" ht="26.25" customHeight="1" spans="102:103">
      <c r="CX886" s="229"/>
      <c r="CY886" s="229"/>
    </row>
    <row r="887" ht="26.25" customHeight="1" spans="102:103">
      <c r="CX887" s="229"/>
      <c r="CY887" s="229"/>
    </row>
    <row r="888" ht="26.25" customHeight="1" spans="102:103">
      <c r="CX888" s="229"/>
      <c r="CY888" s="229"/>
    </row>
    <row r="889" ht="26.25" customHeight="1" spans="102:103">
      <c r="CX889" s="229"/>
      <c r="CY889" s="229"/>
    </row>
    <row r="890" ht="26.25" customHeight="1" spans="102:103">
      <c r="CX890" s="229"/>
      <c r="CY890" s="229"/>
    </row>
    <row r="891" ht="26.25" customHeight="1" spans="102:103">
      <c r="CX891" s="229"/>
      <c r="CY891" s="229"/>
    </row>
    <row r="892" ht="26.25" customHeight="1" spans="102:103">
      <c r="CX892" s="229"/>
      <c r="CY892" s="229"/>
    </row>
    <row r="893" ht="26.25" customHeight="1" spans="102:103">
      <c r="CX893" s="229"/>
      <c r="CY893" s="229"/>
    </row>
    <row r="894" ht="26.25" customHeight="1" spans="102:103">
      <c r="CX894" s="229"/>
      <c r="CY894" s="229"/>
    </row>
    <row r="895" ht="26.25" customHeight="1" spans="102:103">
      <c r="CX895" s="229"/>
      <c r="CY895" s="229"/>
    </row>
    <row r="896" ht="26.25" customHeight="1" spans="102:103">
      <c r="CX896" s="229"/>
      <c r="CY896" s="229"/>
    </row>
    <row r="897" ht="26.25" customHeight="1" spans="102:103">
      <c r="CX897" s="229"/>
      <c r="CY897" s="229"/>
    </row>
    <row r="898" ht="26.25" customHeight="1" spans="102:103">
      <c r="CX898" s="229"/>
      <c r="CY898" s="229"/>
    </row>
    <row r="899" ht="26.25" customHeight="1" spans="102:103">
      <c r="CX899" s="229"/>
      <c r="CY899" s="229"/>
    </row>
    <row r="900" ht="26.25" customHeight="1" spans="102:103">
      <c r="CX900" s="229"/>
      <c r="CY900" s="229"/>
    </row>
    <row r="901" ht="26.25" customHeight="1" spans="102:103">
      <c r="CX901" s="229"/>
      <c r="CY901" s="229"/>
    </row>
    <row r="902" ht="26.25" customHeight="1" spans="102:103">
      <c r="CX902" s="229"/>
      <c r="CY902" s="229"/>
    </row>
    <row r="903" ht="26.25" customHeight="1" spans="102:103">
      <c r="CX903" s="229"/>
      <c r="CY903" s="229"/>
    </row>
    <row r="904" ht="26.25" customHeight="1" spans="102:103">
      <c r="CX904" s="229"/>
      <c r="CY904" s="229"/>
    </row>
    <row r="905" ht="26.25" customHeight="1" spans="102:103">
      <c r="CX905" s="229"/>
      <c r="CY905" s="229"/>
    </row>
    <row r="906" ht="26.25" customHeight="1" spans="102:103">
      <c r="CX906" s="229"/>
      <c r="CY906" s="229"/>
    </row>
    <row r="907" ht="26.25" customHeight="1" spans="102:103">
      <c r="CX907" s="229"/>
      <c r="CY907" s="229"/>
    </row>
    <row r="908" ht="26.25" customHeight="1" spans="102:103">
      <c r="CX908" s="229"/>
      <c r="CY908" s="229"/>
    </row>
    <row r="909" ht="26.25" customHeight="1" spans="102:103">
      <c r="CX909" s="229"/>
      <c r="CY909" s="229"/>
    </row>
    <row r="910" ht="26.25" customHeight="1" spans="102:103">
      <c r="CX910" s="229"/>
      <c r="CY910" s="229"/>
    </row>
    <row r="911" ht="26.25" customHeight="1" spans="102:103">
      <c r="CX911" s="229"/>
      <c r="CY911" s="229"/>
    </row>
    <row r="912" ht="26.25" customHeight="1" spans="102:103">
      <c r="CX912" s="229"/>
      <c r="CY912" s="229"/>
    </row>
    <row r="913" ht="26.25" customHeight="1" spans="102:103">
      <c r="CX913" s="229"/>
      <c r="CY913" s="229"/>
    </row>
    <row r="914" ht="26.25" customHeight="1" spans="102:103">
      <c r="CX914" s="229"/>
      <c r="CY914" s="229"/>
    </row>
    <row r="915" ht="26.25" customHeight="1" spans="102:103">
      <c r="CX915" s="229"/>
      <c r="CY915" s="229"/>
    </row>
    <row r="916" ht="26.25" customHeight="1" spans="102:103">
      <c r="CX916" s="229"/>
      <c r="CY916" s="229"/>
    </row>
    <row r="917" ht="26.25" customHeight="1" spans="102:103">
      <c r="CX917" s="229"/>
      <c r="CY917" s="229"/>
    </row>
    <row r="918" ht="26.25" customHeight="1" spans="102:103">
      <c r="CX918" s="229"/>
      <c r="CY918" s="229"/>
    </row>
    <row r="919" ht="26.25" customHeight="1" spans="102:103">
      <c r="CX919" s="229"/>
      <c r="CY919" s="229"/>
    </row>
    <row r="920" ht="26.25" customHeight="1" spans="102:103">
      <c r="CX920" s="229"/>
      <c r="CY920" s="229"/>
    </row>
    <row r="921" ht="26.25" customHeight="1" spans="102:103">
      <c r="CX921" s="229"/>
      <c r="CY921" s="229"/>
    </row>
    <row r="922" ht="26.25" customHeight="1" spans="102:103">
      <c r="CX922" s="229"/>
      <c r="CY922" s="229"/>
    </row>
    <row r="923" ht="26.25" customHeight="1" spans="102:103">
      <c r="CX923" s="229"/>
      <c r="CY923" s="229"/>
    </row>
    <row r="924" ht="26.25" customHeight="1" spans="102:103">
      <c r="CX924" s="229"/>
      <c r="CY924" s="229"/>
    </row>
    <row r="925" ht="26.25" customHeight="1" spans="102:103">
      <c r="CX925" s="229"/>
      <c r="CY925" s="229"/>
    </row>
    <row r="926" ht="26.25" customHeight="1" spans="102:103">
      <c r="CX926" s="229"/>
      <c r="CY926" s="229"/>
    </row>
    <row r="927" ht="26.25" customHeight="1" spans="102:103">
      <c r="CX927" s="229"/>
      <c r="CY927" s="229"/>
    </row>
    <row r="928" ht="26.25" customHeight="1" spans="102:103">
      <c r="CX928" s="229"/>
      <c r="CY928" s="229"/>
    </row>
    <row r="929" ht="26.25" customHeight="1" spans="102:103">
      <c r="CX929" s="229"/>
      <c r="CY929" s="229"/>
    </row>
    <row r="930" ht="26.25" customHeight="1" spans="102:103">
      <c r="CX930" s="229"/>
      <c r="CY930" s="229"/>
    </row>
    <row r="931" ht="26.25" customHeight="1" spans="102:103">
      <c r="CX931" s="229"/>
      <c r="CY931" s="229"/>
    </row>
    <row r="932" ht="26.25" customHeight="1" spans="102:103">
      <c r="CX932" s="229"/>
      <c r="CY932" s="229"/>
    </row>
    <row r="933" ht="26.25" customHeight="1" spans="102:103">
      <c r="CX933" s="229"/>
      <c r="CY933" s="229"/>
    </row>
    <row r="934" ht="26.25" customHeight="1" spans="102:103">
      <c r="CX934" s="229"/>
      <c r="CY934" s="229"/>
    </row>
    <row r="935" ht="26.25" customHeight="1" spans="102:103">
      <c r="CX935" s="229"/>
      <c r="CY935" s="229"/>
    </row>
    <row r="936" ht="26.25" customHeight="1" spans="102:103">
      <c r="CX936" s="229"/>
      <c r="CY936" s="229"/>
    </row>
    <row r="937" ht="26.25" customHeight="1" spans="102:103">
      <c r="CX937" s="229"/>
      <c r="CY937" s="229"/>
    </row>
    <row r="938" ht="26.25" customHeight="1" spans="102:103">
      <c r="CX938" s="229"/>
      <c r="CY938" s="229"/>
    </row>
    <row r="939" ht="26.25" customHeight="1" spans="102:103">
      <c r="CX939" s="229"/>
      <c r="CY939" s="229"/>
    </row>
    <row r="940" ht="26.25" customHeight="1" spans="102:103">
      <c r="CX940" s="229"/>
      <c r="CY940" s="229"/>
    </row>
    <row r="941" ht="26.25" customHeight="1" spans="102:103">
      <c r="CX941" s="229"/>
      <c r="CY941" s="229"/>
    </row>
    <row r="942" ht="26.25" customHeight="1" spans="102:103">
      <c r="CX942" s="229"/>
      <c r="CY942" s="229"/>
    </row>
    <row r="943" ht="26.25" customHeight="1" spans="102:103">
      <c r="CX943" s="229"/>
      <c r="CY943" s="229"/>
    </row>
    <row r="944" ht="26.25" customHeight="1" spans="102:103">
      <c r="CX944" s="229"/>
      <c r="CY944" s="229"/>
    </row>
    <row r="945" ht="26.25" customHeight="1" spans="102:103">
      <c r="CX945" s="229"/>
      <c r="CY945" s="229"/>
    </row>
    <row r="946" ht="26.25" customHeight="1" spans="102:103">
      <c r="CX946" s="229"/>
      <c r="CY946" s="229"/>
    </row>
    <row r="947" ht="26.25" customHeight="1" spans="102:103">
      <c r="CX947" s="229"/>
      <c r="CY947" s="229"/>
    </row>
    <row r="948" ht="26.25" customHeight="1" spans="102:103">
      <c r="CX948" s="229"/>
      <c r="CY948" s="229"/>
    </row>
    <row r="949" ht="26.25" customHeight="1" spans="102:103">
      <c r="CX949" s="229"/>
      <c r="CY949" s="229"/>
    </row>
    <row r="950" ht="26.25" customHeight="1" spans="102:103">
      <c r="CX950" s="229"/>
      <c r="CY950" s="229"/>
    </row>
    <row r="951" ht="26.25" customHeight="1" spans="102:103">
      <c r="CX951" s="229"/>
      <c r="CY951" s="229"/>
    </row>
    <row r="952" ht="26.25" customHeight="1" spans="102:103">
      <c r="CX952" s="229"/>
      <c r="CY952" s="229"/>
    </row>
    <row r="953" ht="26.25" customHeight="1" spans="102:103">
      <c r="CX953" s="229"/>
      <c r="CY953" s="229"/>
    </row>
    <row r="954" ht="26.25" customHeight="1" spans="102:103">
      <c r="CX954" s="229"/>
      <c r="CY954" s="229"/>
    </row>
    <row r="955" ht="26.25" customHeight="1" spans="102:103">
      <c r="CX955" s="229"/>
      <c r="CY955" s="229"/>
    </row>
    <row r="956" ht="26.25" customHeight="1" spans="102:103">
      <c r="CX956" s="229"/>
      <c r="CY956" s="229"/>
    </row>
    <row r="957" ht="26.25" customHeight="1" spans="102:103">
      <c r="CX957" s="229"/>
      <c r="CY957" s="229"/>
    </row>
    <row r="958" ht="26.25" customHeight="1" spans="102:103">
      <c r="CX958" s="229"/>
      <c r="CY958" s="229"/>
    </row>
    <row r="959" ht="26.25" customHeight="1" spans="102:103">
      <c r="CX959" s="229"/>
      <c r="CY959" s="229"/>
    </row>
    <row r="960" ht="26.25" customHeight="1" spans="102:103">
      <c r="CX960" s="229"/>
      <c r="CY960" s="229"/>
    </row>
    <row r="961" ht="26.25" customHeight="1" spans="102:103">
      <c r="CX961" s="229"/>
      <c r="CY961" s="229"/>
    </row>
    <row r="962" ht="26.25" customHeight="1" spans="102:103">
      <c r="CX962" s="229"/>
      <c r="CY962" s="229"/>
    </row>
    <row r="963" ht="26.25" customHeight="1" spans="102:103">
      <c r="CX963" s="229"/>
      <c r="CY963" s="229"/>
    </row>
    <row r="964" ht="26.25" customHeight="1" spans="102:103">
      <c r="CX964" s="229"/>
      <c r="CY964" s="229"/>
    </row>
    <row r="965" ht="26.25" customHeight="1" spans="102:103">
      <c r="CX965" s="229"/>
      <c r="CY965" s="229"/>
    </row>
    <row r="966" ht="26.25" customHeight="1" spans="102:103">
      <c r="CX966" s="229"/>
      <c r="CY966" s="229"/>
    </row>
    <row r="967" ht="26.25" customHeight="1" spans="102:103">
      <c r="CX967" s="229"/>
      <c r="CY967" s="229"/>
    </row>
    <row r="968" ht="26.25" customHeight="1" spans="102:103">
      <c r="CX968" s="229"/>
      <c r="CY968" s="229"/>
    </row>
    <row r="969" ht="26.25" customHeight="1" spans="102:103">
      <c r="CX969" s="229"/>
      <c r="CY969" s="229"/>
    </row>
    <row r="970" ht="26.25" customHeight="1" spans="102:103">
      <c r="CX970" s="229"/>
      <c r="CY970" s="229"/>
    </row>
    <row r="971" ht="26.25" customHeight="1" spans="102:103">
      <c r="CX971" s="229"/>
      <c r="CY971" s="229"/>
    </row>
    <row r="972" ht="26.25" customHeight="1" spans="102:103">
      <c r="CX972" s="229"/>
      <c r="CY972" s="229"/>
    </row>
    <row r="973" ht="26.25" customHeight="1" spans="102:103">
      <c r="CX973" s="229"/>
      <c r="CY973" s="229"/>
    </row>
    <row r="974" ht="26.25" customHeight="1" spans="102:103">
      <c r="CX974" s="229"/>
      <c r="CY974" s="229"/>
    </row>
    <row r="975" ht="26.25" customHeight="1" spans="102:103">
      <c r="CX975" s="229"/>
      <c r="CY975" s="229"/>
    </row>
    <row r="976" ht="26.25" customHeight="1" spans="102:103">
      <c r="CX976" s="229"/>
      <c r="CY976" s="229"/>
    </row>
    <row r="977" ht="26.25" customHeight="1" spans="102:103">
      <c r="CX977" s="229"/>
      <c r="CY977" s="229"/>
    </row>
    <row r="978" ht="26.25" customHeight="1" spans="102:103">
      <c r="CX978" s="229"/>
      <c r="CY978" s="229"/>
    </row>
    <row r="979" ht="26.25" customHeight="1" spans="102:103">
      <c r="CX979" s="229"/>
      <c r="CY979" s="229"/>
    </row>
    <row r="980" ht="26.25" customHeight="1" spans="102:103">
      <c r="CX980" s="229"/>
      <c r="CY980" s="229"/>
    </row>
    <row r="981" ht="26.25" customHeight="1" spans="102:103">
      <c r="CX981" s="229"/>
      <c r="CY981" s="229"/>
    </row>
    <row r="982" ht="26.25" customHeight="1" spans="102:103">
      <c r="CX982" s="229"/>
      <c r="CY982" s="229"/>
    </row>
    <row r="983" ht="26.25" customHeight="1" spans="102:103">
      <c r="CX983" s="229"/>
      <c r="CY983" s="229"/>
    </row>
    <row r="984" ht="26.25" customHeight="1" spans="102:103">
      <c r="CX984" s="229"/>
      <c r="CY984" s="229"/>
    </row>
    <row r="985" ht="26.25" customHeight="1" spans="102:103">
      <c r="CX985" s="229"/>
      <c r="CY985" s="229"/>
    </row>
    <row r="986" ht="26.25" customHeight="1" spans="102:103">
      <c r="CX986" s="229"/>
      <c r="CY986" s="229"/>
    </row>
    <row r="987" ht="26.25" customHeight="1" spans="102:103">
      <c r="CX987" s="229"/>
      <c r="CY987" s="229"/>
    </row>
    <row r="988" ht="26.25" customHeight="1" spans="102:103">
      <c r="CX988" s="229"/>
      <c r="CY988" s="229"/>
    </row>
    <row r="989" ht="26.25" customHeight="1" spans="102:103">
      <c r="CX989" s="229"/>
      <c r="CY989" s="229"/>
    </row>
    <row r="990" ht="26.25" customHeight="1" spans="102:103">
      <c r="CX990" s="229"/>
      <c r="CY990" s="229"/>
    </row>
    <row r="991" ht="26.25" customHeight="1" spans="102:103">
      <c r="CX991" s="229"/>
      <c r="CY991" s="229"/>
    </row>
    <row r="992" ht="26.25" customHeight="1" spans="102:103">
      <c r="CX992" s="229"/>
      <c r="CY992" s="229"/>
    </row>
    <row r="993" ht="26.25" customHeight="1" spans="102:103">
      <c r="CX993" s="229"/>
      <c r="CY993" s="229"/>
    </row>
    <row r="994" ht="26.25" customHeight="1" spans="102:103">
      <c r="CX994" s="229"/>
      <c r="CY994" s="229"/>
    </row>
    <row r="995" ht="26.25" customHeight="1" spans="102:103">
      <c r="CX995" s="229"/>
      <c r="CY995" s="229"/>
    </row>
    <row r="996" ht="26.25" customHeight="1" spans="102:103">
      <c r="CX996" s="229"/>
      <c r="CY996" s="229"/>
    </row>
    <row r="997" ht="26.25" customHeight="1" spans="102:103">
      <c r="CX997" s="229"/>
      <c r="CY997" s="229"/>
    </row>
    <row r="998" ht="26.25" customHeight="1" spans="102:103">
      <c r="CX998" s="229"/>
      <c r="CY998" s="229"/>
    </row>
    <row r="999" ht="26.25" customHeight="1" spans="102:103">
      <c r="CX999" s="229"/>
      <c r="CY999" s="229"/>
    </row>
    <row r="1000" ht="26.25" customHeight="1" spans="102:103">
      <c r="CX1000" s="229"/>
      <c r="CY1000" s="229"/>
    </row>
    <row r="1001" ht="26.25" customHeight="1" spans="102:103">
      <c r="CX1001" s="229"/>
      <c r="CY1001" s="229"/>
    </row>
    <row r="1002" ht="26.25" customHeight="1" spans="102:103">
      <c r="CX1002" s="229"/>
      <c r="CY1002" s="229"/>
    </row>
    <row r="1003" ht="26.25" customHeight="1" spans="102:103">
      <c r="CX1003" s="229"/>
      <c r="CY1003" s="229"/>
    </row>
    <row r="1004" ht="26.25" customHeight="1" spans="102:103">
      <c r="CX1004" s="229"/>
      <c r="CY1004" s="229"/>
    </row>
    <row r="1005" ht="26.25" customHeight="1" spans="102:103">
      <c r="CX1005" s="229"/>
      <c r="CY1005" s="229"/>
    </row>
    <row r="1006" ht="26.25" customHeight="1" spans="102:103">
      <c r="CX1006" s="229"/>
      <c r="CY1006" s="229"/>
    </row>
    <row r="1007" ht="26.25" customHeight="1" spans="102:103">
      <c r="CX1007" s="229"/>
      <c r="CY1007" s="229"/>
    </row>
    <row r="1008" ht="26.25" customHeight="1" spans="102:103">
      <c r="CX1008" s="229"/>
      <c r="CY1008" s="229"/>
    </row>
    <row r="1009" ht="26.25" customHeight="1" spans="102:103">
      <c r="CX1009" s="229"/>
      <c r="CY1009" s="229"/>
    </row>
    <row r="1010" ht="26.25" customHeight="1" spans="102:103">
      <c r="CX1010" s="229"/>
      <c r="CY1010" s="229"/>
    </row>
    <row r="1011" ht="26.25" customHeight="1" spans="102:103">
      <c r="CX1011" s="229"/>
      <c r="CY1011" s="229"/>
    </row>
    <row r="1012" ht="26.25" customHeight="1" spans="102:103">
      <c r="CX1012" s="229"/>
      <c r="CY1012" s="229"/>
    </row>
    <row r="1013" ht="26.25" customHeight="1" spans="102:103">
      <c r="CX1013" s="229"/>
      <c r="CY1013" s="229"/>
    </row>
    <row r="1014" ht="26.25" customHeight="1" spans="102:103">
      <c r="CX1014" s="229"/>
      <c r="CY1014" s="229"/>
    </row>
    <row r="1015" ht="26.25" customHeight="1" spans="102:103">
      <c r="CX1015" s="229"/>
      <c r="CY1015" s="229"/>
    </row>
    <row r="1016" ht="26.25" customHeight="1" spans="102:103">
      <c r="CX1016" s="229"/>
      <c r="CY1016" s="229"/>
    </row>
    <row r="1017" ht="26.25" customHeight="1" spans="102:103">
      <c r="CX1017" s="229"/>
      <c r="CY1017" s="229"/>
    </row>
    <row r="1018" ht="26.25" customHeight="1" spans="102:103">
      <c r="CX1018" s="229"/>
      <c r="CY1018" s="229"/>
    </row>
    <row r="1019" ht="26.25" customHeight="1" spans="102:103">
      <c r="CX1019" s="229"/>
      <c r="CY1019" s="229"/>
    </row>
    <row r="1020" ht="26.25" customHeight="1" spans="102:103">
      <c r="CX1020" s="229"/>
      <c r="CY1020" s="229"/>
    </row>
    <row r="1021" ht="26.25" customHeight="1" spans="102:103">
      <c r="CX1021" s="229"/>
      <c r="CY1021" s="229"/>
    </row>
    <row r="1022" ht="26.25" customHeight="1" spans="102:103">
      <c r="CX1022" s="229"/>
      <c r="CY1022" s="229"/>
    </row>
    <row r="1023" ht="26.25" customHeight="1" spans="102:103">
      <c r="CX1023" s="229"/>
      <c r="CY1023" s="229"/>
    </row>
    <row r="1024" ht="26.25" customHeight="1" spans="102:103">
      <c r="CX1024" s="229"/>
      <c r="CY1024" s="229"/>
    </row>
    <row r="1025" ht="26.25" customHeight="1" spans="102:103">
      <c r="CX1025" s="229"/>
      <c r="CY1025" s="229"/>
    </row>
    <row r="1026" ht="26.25" customHeight="1" spans="102:103">
      <c r="CX1026" s="229"/>
      <c r="CY1026" s="229"/>
    </row>
    <row r="1027" ht="26.25" customHeight="1" spans="102:103">
      <c r="CX1027" s="229"/>
      <c r="CY1027" s="229"/>
    </row>
    <row r="1028" ht="26.25" customHeight="1" spans="102:103">
      <c r="CX1028" s="229"/>
      <c r="CY1028" s="229"/>
    </row>
    <row r="1029" ht="26.25" customHeight="1" spans="102:103">
      <c r="CX1029" s="229"/>
      <c r="CY1029" s="229"/>
    </row>
    <row r="1030" ht="26.25" customHeight="1" spans="102:103">
      <c r="CX1030" s="229"/>
      <c r="CY1030" s="229"/>
    </row>
    <row r="1031" ht="26.25" customHeight="1" spans="102:103">
      <c r="CX1031" s="229"/>
      <c r="CY1031" s="229"/>
    </row>
    <row r="1032" ht="26.25" customHeight="1" spans="102:103">
      <c r="CX1032" s="229"/>
      <c r="CY1032" s="229"/>
    </row>
    <row r="1033" ht="26.25" customHeight="1" spans="102:103">
      <c r="CX1033" s="229"/>
      <c r="CY1033" s="229"/>
    </row>
    <row r="1034" ht="26.25" customHeight="1" spans="102:103">
      <c r="CX1034" s="229"/>
      <c r="CY1034" s="229"/>
    </row>
    <row r="1035" ht="26.25" customHeight="1" spans="102:103">
      <c r="CX1035" s="229"/>
      <c r="CY1035" s="229"/>
    </row>
    <row r="1036" ht="26.25" customHeight="1" spans="102:103">
      <c r="CX1036" s="229"/>
      <c r="CY1036" s="229"/>
    </row>
    <row r="1037" ht="26.25" customHeight="1" spans="102:103">
      <c r="CX1037" s="229"/>
      <c r="CY1037" s="229"/>
    </row>
    <row r="1038" ht="26.25" customHeight="1" spans="102:103">
      <c r="CX1038" s="229"/>
      <c r="CY1038" s="229"/>
    </row>
    <row r="1039" ht="26.25" customHeight="1" spans="102:103">
      <c r="CX1039" s="229"/>
      <c r="CY1039" s="229"/>
    </row>
    <row r="1040" ht="26.25" customHeight="1" spans="102:103">
      <c r="CX1040" s="229"/>
      <c r="CY1040" s="229"/>
    </row>
    <row r="1041" ht="26.25" customHeight="1" spans="102:103">
      <c r="CX1041" s="229"/>
      <c r="CY1041" s="229"/>
    </row>
    <row r="1042" ht="26.25" customHeight="1" spans="102:103">
      <c r="CX1042" s="229"/>
      <c r="CY1042" s="229"/>
    </row>
    <row r="1043" ht="26.25" customHeight="1" spans="102:103">
      <c r="CX1043" s="229"/>
      <c r="CY1043" s="229"/>
    </row>
    <row r="1044" ht="26.25" customHeight="1" spans="102:103">
      <c r="CX1044" s="229"/>
      <c r="CY1044" s="229"/>
    </row>
    <row r="1045" ht="26.25" customHeight="1" spans="102:103">
      <c r="CX1045" s="229"/>
      <c r="CY1045" s="229"/>
    </row>
    <row r="1046" ht="26.25" customHeight="1" spans="102:103">
      <c r="CX1046" s="229"/>
      <c r="CY1046" s="229"/>
    </row>
    <row r="1047" ht="26.25" customHeight="1" spans="102:103">
      <c r="CX1047" s="229"/>
      <c r="CY1047" s="229"/>
    </row>
    <row r="1048" ht="26.25" customHeight="1" spans="102:103">
      <c r="CX1048" s="229"/>
      <c r="CY1048" s="229"/>
    </row>
    <row r="1049" ht="26.25" customHeight="1" spans="102:103">
      <c r="CX1049" s="229"/>
      <c r="CY1049" s="229"/>
    </row>
    <row r="1050" ht="26.25" customHeight="1" spans="102:103">
      <c r="CX1050" s="229"/>
      <c r="CY1050" s="229"/>
    </row>
    <row r="1051" ht="26.25" customHeight="1" spans="102:103">
      <c r="CX1051" s="229"/>
      <c r="CY1051" s="229"/>
    </row>
    <row r="1052" ht="26.25" customHeight="1" spans="102:103">
      <c r="CX1052" s="229"/>
      <c r="CY1052" s="229"/>
    </row>
    <row r="1053" ht="26.25" customHeight="1" spans="102:103">
      <c r="CX1053" s="229"/>
      <c r="CY1053" s="229"/>
    </row>
    <row r="1054" ht="26.25" customHeight="1" spans="102:103">
      <c r="CX1054" s="229"/>
      <c r="CY1054" s="229"/>
    </row>
    <row r="1055" ht="26.25" customHeight="1" spans="102:103">
      <c r="CX1055" s="229"/>
      <c r="CY1055" s="229"/>
    </row>
    <row r="1056" ht="26.25" customHeight="1" spans="102:103">
      <c r="CX1056" s="229"/>
      <c r="CY1056" s="229"/>
    </row>
    <row r="1057" ht="26.25" customHeight="1" spans="102:103">
      <c r="CX1057" s="229"/>
      <c r="CY1057" s="229"/>
    </row>
    <row r="1058" ht="26.25" customHeight="1" spans="102:103">
      <c r="CX1058" s="229"/>
      <c r="CY1058" s="229"/>
    </row>
    <row r="1059" ht="26.25" customHeight="1" spans="102:103">
      <c r="CX1059" s="229"/>
      <c r="CY1059" s="229"/>
    </row>
    <row r="1060" ht="26.25" customHeight="1" spans="102:103">
      <c r="CX1060" s="229"/>
      <c r="CY1060" s="229"/>
    </row>
    <row r="1061" ht="26.25" customHeight="1" spans="102:103">
      <c r="CX1061" s="229"/>
      <c r="CY1061" s="229"/>
    </row>
    <row r="1062" ht="26.25" customHeight="1" spans="102:103">
      <c r="CX1062" s="229"/>
      <c r="CY1062" s="229"/>
    </row>
    <row r="1063" ht="26.25" customHeight="1" spans="102:103">
      <c r="CX1063" s="229"/>
      <c r="CY1063" s="229"/>
    </row>
    <row r="1064" ht="26.25" customHeight="1" spans="102:103">
      <c r="CX1064" s="229"/>
      <c r="CY1064" s="229"/>
    </row>
    <row r="1065" ht="26.25" customHeight="1" spans="102:103">
      <c r="CX1065" s="229"/>
      <c r="CY1065" s="229"/>
    </row>
    <row r="1066" ht="26.25" customHeight="1" spans="102:103">
      <c r="CX1066" s="229"/>
      <c r="CY1066" s="229"/>
    </row>
    <row r="1067" ht="26.25" customHeight="1" spans="102:103">
      <c r="CX1067" s="229"/>
      <c r="CY1067" s="229"/>
    </row>
    <row r="1068" ht="26.25" customHeight="1" spans="102:103">
      <c r="CX1068" s="229"/>
      <c r="CY1068" s="229"/>
    </row>
    <row r="1069" ht="26.25" customHeight="1" spans="102:103">
      <c r="CX1069" s="229"/>
      <c r="CY1069" s="229"/>
    </row>
    <row r="1070" ht="26.25" customHeight="1" spans="102:103">
      <c r="CX1070" s="229"/>
      <c r="CY1070" s="229"/>
    </row>
    <row r="1071" ht="26.25" customHeight="1" spans="102:103">
      <c r="CX1071" s="229"/>
      <c r="CY1071" s="229"/>
    </row>
    <row r="1072" ht="26.25" customHeight="1" spans="102:103">
      <c r="CX1072" s="229"/>
      <c r="CY1072" s="229"/>
    </row>
    <row r="1073" ht="26.25" customHeight="1" spans="102:103">
      <c r="CX1073" s="229"/>
      <c r="CY1073" s="229"/>
    </row>
    <row r="1074" ht="26.25" customHeight="1" spans="102:103">
      <c r="CX1074" s="229"/>
      <c r="CY1074" s="229"/>
    </row>
    <row r="1075" ht="26.25" customHeight="1" spans="102:103">
      <c r="CX1075" s="229"/>
      <c r="CY1075" s="229"/>
    </row>
    <row r="1076" ht="26.25" customHeight="1" spans="102:103">
      <c r="CX1076" s="229"/>
      <c r="CY1076" s="229"/>
    </row>
    <row r="1077" ht="26.25" customHeight="1" spans="102:103">
      <c r="CX1077" s="229"/>
      <c r="CY1077" s="229"/>
    </row>
    <row r="1078" ht="26.25" customHeight="1" spans="102:103">
      <c r="CX1078" s="229"/>
      <c r="CY1078" s="229"/>
    </row>
    <row r="1079" ht="26.25" customHeight="1" spans="102:103">
      <c r="CX1079" s="229"/>
      <c r="CY1079" s="229"/>
    </row>
    <row r="1080" ht="26.25" customHeight="1" spans="102:103">
      <c r="CX1080" s="229"/>
      <c r="CY1080" s="229"/>
    </row>
    <row r="1081" ht="26.25" customHeight="1" spans="102:103">
      <c r="CX1081" s="229"/>
      <c r="CY1081" s="229"/>
    </row>
    <row r="1082" ht="26.25" customHeight="1" spans="102:103">
      <c r="CX1082" s="229"/>
      <c r="CY1082" s="229"/>
    </row>
    <row r="1083" ht="26.25" customHeight="1" spans="102:103">
      <c r="CX1083" s="229"/>
      <c r="CY1083" s="229"/>
    </row>
    <row r="1084" ht="26.25" customHeight="1" spans="102:103">
      <c r="CX1084" s="229"/>
      <c r="CY1084" s="229"/>
    </row>
    <row r="1085" ht="26.25" customHeight="1" spans="102:103">
      <c r="CX1085" s="229"/>
      <c r="CY1085" s="229"/>
    </row>
    <row r="1086" ht="26.25" customHeight="1" spans="102:103">
      <c r="CX1086" s="229"/>
      <c r="CY1086" s="229"/>
    </row>
    <row r="1087" ht="26.25" customHeight="1" spans="102:103">
      <c r="CX1087" s="229"/>
      <c r="CY1087" s="229"/>
    </row>
    <row r="1088" ht="26.25" customHeight="1" spans="102:103">
      <c r="CX1088" s="229"/>
      <c r="CY1088" s="229"/>
    </row>
    <row r="1089" ht="26.25" customHeight="1" spans="102:103">
      <c r="CX1089" s="229"/>
      <c r="CY1089" s="229"/>
    </row>
    <row r="1090" ht="26.25" customHeight="1" spans="102:103">
      <c r="CX1090" s="229"/>
      <c r="CY1090" s="229"/>
    </row>
    <row r="1091" ht="26.25" customHeight="1" spans="102:103">
      <c r="CX1091" s="229"/>
      <c r="CY1091" s="229"/>
    </row>
    <row r="1092" ht="26.25" customHeight="1" spans="102:103">
      <c r="CX1092" s="229"/>
      <c r="CY1092" s="229"/>
    </row>
    <row r="1093" ht="26.25" customHeight="1" spans="102:103">
      <c r="CX1093" s="229"/>
      <c r="CY1093" s="229"/>
    </row>
    <row r="1094" ht="26.25" customHeight="1" spans="102:103">
      <c r="CX1094" s="229"/>
      <c r="CY1094" s="229"/>
    </row>
    <row r="1095" ht="26.25" customHeight="1" spans="102:103">
      <c r="CX1095" s="229"/>
      <c r="CY1095" s="229"/>
    </row>
    <row r="1096" ht="26.25" customHeight="1" spans="102:103">
      <c r="CX1096" s="229"/>
      <c r="CY1096" s="229"/>
    </row>
    <row r="1097" ht="26.25" customHeight="1" spans="102:103">
      <c r="CX1097" s="229"/>
      <c r="CY1097" s="229"/>
    </row>
    <row r="1098" ht="26.25" customHeight="1" spans="102:103">
      <c r="CX1098" s="229"/>
      <c r="CY1098" s="229"/>
    </row>
    <row r="1099" ht="26.25" customHeight="1" spans="102:103">
      <c r="CX1099" s="229"/>
      <c r="CY1099" s="229"/>
    </row>
    <row r="1100" ht="26.25" customHeight="1" spans="102:103">
      <c r="CX1100" s="229"/>
      <c r="CY1100" s="229"/>
    </row>
    <row r="1101" ht="26.25" customHeight="1" spans="102:103">
      <c r="CX1101" s="229"/>
      <c r="CY1101" s="229"/>
    </row>
    <row r="1102" ht="26.25" customHeight="1" spans="102:103">
      <c r="CX1102" s="229"/>
      <c r="CY1102" s="229"/>
    </row>
    <row r="1103" ht="26.25" customHeight="1" spans="102:103">
      <c r="CX1103" s="229"/>
      <c r="CY1103" s="229"/>
    </row>
    <row r="1104" ht="26.25" customHeight="1" spans="102:103">
      <c r="CX1104" s="229"/>
      <c r="CY1104" s="229"/>
    </row>
    <row r="1105" ht="26.25" customHeight="1" spans="102:103">
      <c r="CX1105" s="229"/>
      <c r="CY1105" s="229"/>
    </row>
    <row r="1106" ht="26.25" customHeight="1" spans="102:103">
      <c r="CX1106" s="229"/>
      <c r="CY1106" s="229"/>
    </row>
    <row r="1107" ht="26.25" customHeight="1" spans="102:103">
      <c r="CX1107" s="229"/>
      <c r="CY1107" s="229"/>
    </row>
    <row r="1108" ht="26.25" customHeight="1" spans="102:103">
      <c r="CX1108" s="229"/>
      <c r="CY1108" s="229"/>
    </row>
    <row r="1109" ht="26.25" customHeight="1" spans="102:103">
      <c r="CX1109" s="229"/>
      <c r="CY1109" s="229"/>
    </row>
    <row r="1110" ht="26.25" customHeight="1" spans="102:103">
      <c r="CX1110" s="229"/>
      <c r="CY1110" s="229"/>
    </row>
    <row r="1111" ht="26.25" customHeight="1" spans="102:103">
      <c r="CX1111" s="229"/>
      <c r="CY1111" s="229"/>
    </row>
    <row r="1112" ht="26.25" customHeight="1" spans="102:103">
      <c r="CX1112" s="229"/>
      <c r="CY1112" s="229"/>
    </row>
    <row r="1113" ht="26.25" customHeight="1" spans="102:103">
      <c r="CX1113" s="229"/>
      <c r="CY1113" s="229"/>
    </row>
    <row r="1114" ht="26.25" customHeight="1" spans="102:103">
      <c r="CX1114" s="229"/>
      <c r="CY1114" s="229"/>
    </row>
    <row r="1115" ht="26.25" customHeight="1" spans="102:103">
      <c r="CX1115" s="229"/>
      <c r="CY1115" s="229"/>
    </row>
    <row r="1116" ht="26.25" customHeight="1" spans="102:103">
      <c r="CX1116" s="229"/>
      <c r="CY1116" s="229"/>
    </row>
    <row r="1117" ht="26.25" customHeight="1" spans="102:103">
      <c r="CX1117" s="229"/>
      <c r="CY1117" s="229"/>
    </row>
    <row r="1118" ht="26.25" customHeight="1" spans="102:103">
      <c r="CX1118" s="229"/>
      <c r="CY1118" s="229"/>
    </row>
    <row r="1119" ht="26.25" customHeight="1" spans="102:103">
      <c r="CX1119" s="229"/>
      <c r="CY1119" s="229"/>
    </row>
    <row r="1120" ht="26.25" customHeight="1" spans="102:103">
      <c r="CX1120" s="229"/>
      <c r="CY1120" s="229"/>
    </row>
    <row r="1121" ht="26.25" customHeight="1" spans="102:103">
      <c r="CX1121" s="229"/>
      <c r="CY1121" s="229"/>
    </row>
    <row r="1122" ht="26.25" customHeight="1" spans="102:103">
      <c r="CX1122" s="229"/>
      <c r="CY1122" s="229"/>
    </row>
    <row r="1123" ht="26.25" customHeight="1" spans="102:103">
      <c r="CX1123" s="229"/>
      <c r="CY1123" s="229"/>
    </row>
    <row r="1124" ht="26.25" customHeight="1" spans="102:103">
      <c r="CX1124" s="229"/>
      <c r="CY1124" s="229"/>
    </row>
    <row r="1125" ht="26.25" customHeight="1" spans="102:103">
      <c r="CX1125" s="229"/>
      <c r="CY1125" s="229"/>
    </row>
    <row r="1126" ht="26.25" customHeight="1" spans="102:103">
      <c r="CX1126" s="229"/>
      <c r="CY1126" s="229"/>
    </row>
    <row r="1127" ht="26.25" customHeight="1" spans="102:103">
      <c r="CX1127" s="229"/>
      <c r="CY1127" s="229"/>
    </row>
    <row r="1128" ht="26.25" customHeight="1" spans="102:103">
      <c r="CX1128" s="229"/>
      <c r="CY1128" s="229"/>
    </row>
    <row r="1129" ht="26.25" customHeight="1" spans="102:103">
      <c r="CX1129" s="229"/>
      <c r="CY1129" s="229"/>
    </row>
    <row r="1130" ht="26.25" customHeight="1" spans="102:103">
      <c r="CX1130" s="229"/>
      <c r="CY1130" s="229"/>
    </row>
    <row r="1131" ht="26.25" customHeight="1" spans="102:103">
      <c r="CX1131" s="229"/>
      <c r="CY1131" s="229"/>
    </row>
    <row r="1132" ht="26.25" customHeight="1" spans="102:103">
      <c r="CX1132" s="229"/>
      <c r="CY1132" s="229"/>
    </row>
    <row r="1133" ht="26.25" customHeight="1" spans="102:103">
      <c r="CX1133" s="229"/>
      <c r="CY1133" s="229"/>
    </row>
    <row r="1134" ht="26.25" customHeight="1" spans="102:103">
      <c r="CX1134" s="229"/>
      <c r="CY1134" s="229"/>
    </row>
    <row r="1135" ht="26.25" customHeight="1" spans="102:103">
      <c r="CX1135" s="229"/>
      <c r="CY1135" s="229"/>
    </row>
    <row r="1136" ht="26.25" customHeight="1" spans="102:103">
      <c r="CX1136" s="229"/>
      <c r="CY1136" s="229"/>
    </row>
    <row r="1137" ht="26.25" customHeight="1" spans="102:103">
      <c r="CX1137" s="229"/>
      <c r="CY1137" s="229"/>
    </row>
    <row r="1138" ht="26.25" customHeight="1" spans="102:103">
      <c r="CX1138" s="229"/>
      <c r="CY1138" s="229"/>
    </row>
    <row r="1139" ht="26.25" customHeight="1" spans="102:103">
      <c r="CX1139" s="229"/>
      <c r="CY1139" s="229"/>
    </row>
    <row r="1140" ht="26.25" customHeight="1" spans="102:103">
      <c r="CX1140" s="229"/>
      <c r="CY1140" s="229"/>
    </row>
    <row r="1141" ht="26.25" customHeight="1" spans="102:103">
      <c r="CX1141" s="229"/>
      <c r="CY1141" s="229"/>
    </row>
    <row r="1142" ht="26.25" customHeight="1" spans="102:103">
      <c r="CX1142" s="229"/>
      <c r="CY1142" s="229"/>
    </row>
    <row r="1143" ht="26.25" customHeight="1" spans="102:103">
      <c r="CX1143" s="229"/>
      <c r="CY1143" s="229"/>
    </row>
    <row r="1144" ht="26.25" customHeight="1" spans="102:103">
      <c r="CX1144" s="229"/>
      <c r="CY1144" s="229"/>
    </row>
    <row r="1145" ht="26.25" customHeight="1" spans="102:103">
      <c r="CX1145" s="229"/>
      <c r="CY1145" s="229"/>
    </row>
    <row r="1146" ht="26.25" customHeight="1" spans="102:103">
      <c r="CX1146" s="229"/>
      <c r="CY1146" s="229"/>
    </row>
    <row r="1147" ht="26.25" customHeight="1" spans="102:103">
      <c r="CX1147" s="229"/>
      <c r="CY1147" s="229"/>
    </row>
    <row r="1148" ht="26.25" customHeight="1" spans="102:103">
      <c r="CX1148" s="229"/>
      <c r="CY1148" s="229"/>
    </row>
    <row r="1149" ht="26.25" customHeight="1" spans="102:103">
      <c r="CX1149" s="229"/>
      <c r="CY1149" s="229"/>
    </row>
    <row r="1150" ht="26.25" customHeight="1" spans="102:103">
      <c r="CX1150" s="229"/>
      <c r="CY1150" s="229"/>
    </row>
    <row r="1151" ht="26.25" customHeight="1" spans="102:103">
      <c r="CX1151" s="229"/>
      <c r="CY1151" s="229"/>
    </row>
    <row r="1152" ht="26.25" customHeight="1" spans="102:103">
      <c r="CX1152" s="229"/>
      <c r="CY1152" s="229"/>
    </row>
    <row r="1153" ht="26.25" customHeight="1" spans="102:103">
      <c r="CX1153" s="229"/>
      <c r="CY1153" s="229"/>
    </row>
    <row r="1154" ht="26.25" customHeight="1" spans="102:103">
      <c r="CX1154" s="229"/>
      <c r="CY1154" s="229"/>
    </row>
    <row r="1155" ht="26.25" customHeight="1" spans="102:103">
      <c r="CX1155" s="229"/>
      <c r="CY1155" s="229"/>
    </row>
    <row r="1156" ht="26.25" customHeight="1" spans="102:103">
      <c r="CX1156" s="229"/>
      <c r="CY1156" s="229"/>
    </row>
    <row r="1157" ht="26.25" customHeight="1" spans="102:103">
      <c r="CX1157" s="229"/>
      <c r="CY1157" s="229"/>
    </row>
    <row r="1158" ht="26.25" customHeight="1" spans="102:103">
      <c r="CX1158" s="229"/>
      <c r="CY1158" s="229"/>
    </row>
    <row r="1159" ht="26.25" customHeight="1" spans="102:103">
      <c r="CX1159" s="229"/>
      <c r="CY1159" s="229"/>
    </row>
    <row r="1160" ht="26.25" customHeight="1" spans="102:103">
      <c r="CX1160" s="229"/>
      <c r="CY1160" s="229"/>
    </row>
    <row r="1161" ht="26.25" customHeight="1" spans="102:103">
      <c r="CX1161" s="229"/>
      <c r="CY1161" s="229"/>
    </row>
    <row r="1162" ht="26.25" customHeight="1" spans="102:103">
      <c r="CX1162" s="229"/>
      <c r="CY1162" s="229"/>
    </row>
    <row r="1163" ht="26.25" customHeight="1" spans="102:103">
      <c r="CX1163" s="229"/>
      <c r="CY1163" s="229"/>
    </row>
    <row r="1164" ht="26.25" customHeight="1" spans="102:103">
      <c r="CX1164" s="229"/>
      <c r="CY1164" s="229"/>
    </row>
    <row r="1165" ht="26.25" customHeight="1" spans="102:103">
      <c r="CX1165" s="229"/>
      <c r="CY1165" s="229"/>
    </row>
    <row r="1166" ht="26.25" customHeight="1" spans="102:103">
      <c r="CX1166" s="229"/>
      <c r="CY1166" s="229"/>
    </row>
    <row r="1167" ht="26.25" customHeight="1" spans="102:103">
      <c r="CX1167" s="229"/>
      <c r="CY1167" s="229"/>
    </row>
    <row r="1168" ht="26.25" customHeight="1" spans="102:103">
      <c r="CX1168" s="229"/>
      <c r="CY1168" s="229"/>
    </row>
    <row r="1169" ht="26.25" customHeight="1" spans="102:103">
      <c r="CX1169" s="229"/>
      <c r="CY1169" s="229"/>
    </row>
    <row r="1170" ht="26.25" customHeight="1" spans="102:103">
      <c r="CX1170" s="229"/>
      <c r="CY1170" s="229"/>
    </row>
    <row r="1171" ht="26.25" customHeight="1" spans="102:103">
      <c r="CX1171" s="229"/>
      <c r="CY1171" s="229"/>
    </row>
    <row r="1172" ht="26.25" customHeight="1" spans="102:103">
      <c r="CX1172" s="229"/>
      <c r="CY1172" s="229"/>
    </row>
    <row r="1173" ht="26.25" customHeight="1" spans="102:103">
      <c r="CX1173" s="229"/>
      <c r="CY1173" s="229"/>
    </row>
    <row r="1174" ht="26.25" customHeight="1" spans="102:103">
      <c r="CX1174" s="229"/>
      <c r="CY1174" s="229"/>
    </row>
    <row r="1175" ht="26.25" customHeight="1" spans="102:103">
      <c r="CX1175" s="229"/>
      <c r="CY1175" s="229"/>
    </row>
    <row r="1176" ht="26.25" customHeight="1" spans="102:103">
      <c r="CX1176" s="229"/>
      <c r="CY1176" s="229"/>
    </row>
    <row r="1177" ht="26.25" customHeight="1" spans="102:103">
      <c r="CX1177" s="229"/>
      <c r="CY1177" s="229"/>
    </row>
    <row r="1178" ht="26.25" customHeight="1" spans="102:103">
      <c r="CX1178" s="229"/>
      <c r="CY1178" s="229"/>
    </row>
    <row r="1179" ht="26.25" customHeight="1" spans="102:103">
      <c r="CX1179" s="229"/>
      <c r="CY1179" s="229"/>
    </row>
    <row r="1180" ht="26.25" customHeight="1" spans="102:103">
      <c r="CX1180" s="229"/>
      <c r="CY1180" s="229"/>
    </row>
    <row r="1181" ht="26.25" customHeight="1" spans="102:103">
      <c r="CX1181" s="229"/>
      <c r="CY1181" s="229"/>
    </row>
    <row r="1182" ht="26.25" customHeight="1" spans="102:103">
      <c r="CX1182" s="229"/>
      <c r="CY1182" s="229"/>
    </row>
    <row r="1183" ht="26.25" customHeight="1" spans="102:103">
      <c r="CX1183" s="229"/>
      <c r="CY1183" s="229"/>
    </row>
    <row r="1184" ht="26.25" customHeight="1" spans="102:103">
      <c r="CX1184" s="229"/>
      <c r="CY1184" s="229"/>
    </row>
    <row r="1185" ht="26.25" customHeight="1" spans="102:103">
      <c r="CX1185" s="229"/>
      <c r="CY1185" s="229"/>
    </row>
    <row r="1186" ht="26.25" customHeight="1" spans="102:103">
      <c r="CX1186" s="229"/>
      <c r="CY1186" s="229"/>
    </row>
    <row r="1187" ht="26.25" customHeight="1" spans="102:103">
      <c r="CX1187" s="229"/>
      <c r="CY1187" s="229"/>
    </row>
    <row r="1188" ht="26.25" customHeight="1" spans="102:103">
      <c r="CX1188" s="229"/>
      <c r="CY1188" s="229"/>
    </row>
    <row r="1189" ht="26.25" customHeight="1" spans="102:103">
      <c r="CX1189" s="229"/>
      <c r="CY1189" s="229"/>
    </row>
    <row r="1190" ht="26.25" customHeight="1" spans="102:103">
      <c r="CX1190" s="229"/>
      <c r="CY1190" s="229"/>
    </row>
    <row r="1191" ht="26.25" customHeight="1" spans="102:103">
      <c r="CX1191" s="229"/>
      <c r="CY1191" s="229"/>
    </row>
    <row r="1192" ht="26.25" customHeight="1" spans="102:103">
      <c r="CX1192" s="229"/>
      <c r="CY1192" s="229"/>
    </row>
    <row r="1193" ht="26.25" customHeight="1" spans="102:103">
      <c r="CX1193" s="229"/>
      <c r="CY1193" s="229"/>
    </row>
    <row r="1194" ht="26.25" customHeight="1" spans="102:103">
      <c r="CX1194" s="229"/>
      <c r="CY1194" s="229"/>
    </row>
    <row r="1195" ht="26.25" customHeight="1" spans="102:103">
      <c r="CX1195" s="229"/>
      <c r="CY1195" s="229"/>
    </row>
    <row r="1196" ht="26.25" customHeight="1" spans="102:103">
      <c r="CX1196" s="229"/>
      <c r="CY1196" s="229"/>
    </row>
    <row r="1197" ht="26.25" customHeight="1" spans="102:103">
      <c r="CX1197" s="229"/>
      <c r="CY1197" s="229"/>
    </row>
    <row r="1198" ht="26.25" customHeight="1" spans="102:103">
      <c r="CX1198" s="229"/>
      <c r="CY1198" s="229"/>
    </row>
    <row r="1199" ht="26.25" customHeight="1" spans="102:103">
      <c r="CX1199" s="229"/>
      <c r="CY1199" s="229"/>
    </row>
    <row r="1200" ht="26.25" customHeight="1" spans="102:103">
      <c r="CX1200" s="229"/>
      <c r="CY1200" s="229"/>
    </row>
    <row r="1201" ht="26.25" customHeight="1" spans="102:103">
      <c r="CX1201" s="229"/>
      <c r="CY1201" s="229"/>
    </row>
    <row r="1202" ht="26.25" customHeight="1" spans="102:103">
      <c r="CX1202" s="229"/>
      <c r="CY1202" s="229"/>
    </row>
    <row r="1203" ht="26.25" customHeight="1" spans="102:103">
      <c r="CX1203" s="229"/>
      <c r="CY1203" s="229"/>
    </row>
    <row r="1204" ht="26.25" customHeight="1" spans="102:103">
      <c r="CX1204" s="229"/>
      <c r="CY1204" s="229"/>
    </row>
    <row r="1205" ht="26.25" customHeight="1" spans="102:103">
      <c r="CX1205" s="229"/>
      <c r="CY1205" s="229"/>
    </row>
    <row r="1206" ht="26.25" customHeight="1" spans="102:103">
      <c r="CX1206" s="229"/>
      <c r="CY1206" s="229"/>
    </row>
    <row r="1207" ht="26.25" customHeight="1" spans="102:103">
      <c r="CX1207" s="229"/>
      <c r="CY1207" s="229"/>
    </row>
    <row r="1208" ht="26.25" customHeight="1" spans="102:103">
      <c r="CX1208" s="229"/>
      <c r="CY1208" s="229"/>
    </row>
    <row r="1209" ht="26.25" customHeight="1" spans="102:103">
      <c r="CX1209" s="229"/>
      <c r="CY1209" s="229"/>
    </row>
    <row r="1210" ht="26.25" customHeight="1" spans="102:103">
      <c r="CX1210" s="229"/>
      <c r="CY1210" s="229"/>
    </row>
    <row r="1211" ht="26.25" customHeight="1" spans="102:103">
      <c r="CX1211" s="229"/>
      <c r="CY1211" s="229"/>
    </row>
    <row r="1212" ht="26.25" customHeight="1" spans="102:103">
      <c r="CX1212" s="229"/>
      <c r="CY1212" s="229"/>
    </row>
    <row r="1213" ht="26.25" customHeight="1" spans="102:103">
      <c r="CX1213" s="229"/>
      <c r="CY1213" s="229"/>
    </row>
    <row r="1214" ht="26.25" customHeight="1" spans="102:103">
      <c r="CX1214" s="229"/>
      <c r="CY1214" s="229"/>
    </row>
    <row r="1215" ht="26.25" customHeight="1" spans="102:103">
      <c r="CX1215" s="229"/>
      <c r="CY1215" s="229"/>
    </row>
    <row r="1216" ht="26.25" customHeight="1" spans="102:103">
      <c r="CX1216" s="229"/>
      <c r="CY1216" s="229"/>
    </row>
    <row r="1217" ht="26.25" customHeight="1" spans="102:103">
      <c r="CX1217" s="229"/>
      <c r="CY1217" s="229"/>
    </row>
    <row r="1218" ht="26.25" customHeight="1" spans="102:103">
      <c r="CX1218" s="229"/>
      <c r="CY1218" s="229"/>
    </row>
    <row r="1219" ht="26.25" customHeight="1" spans="102:103">
      <c r="CX1219" s="229"/>
      <c r="CY1219" s="229"/>
    </row>
    <row r="1220" ht="26.25" customHeight="1" spans="102:103">
      <c r="CX1220" s="229"/>
      <c r="CY1220" s="229"/>
    </row>
    <row r="1221" ht="26.25" customHeight="1" spans="102:103">
      <c r="CX1221" s="229"/>
      <c r="CY1221" s="229"/>
    </row>
    <row r="1222" ht="26.25" customHeight="1" spans="102:103">
      <c r="CX1222" s="229"/>
      <c r="CY1222" s="229"/>
    </row>
    <row r="1223" ht="26.25" customHeight="1" spans="102:103">
      <c r="CX1223" s="229"/>
      <c r="CY1223" s="229"/>
    </row>
    <row r="1224" ht="26.25" customHeight="1" spans="102:103">
      <c r="CX1224" s="229"/>
      <c r="CY1224" s="229"/>
    </row>
    <row r="1225" ht="26.25" customHeight="1" spans="102:103">
      <c r="CX1225" s="229"/>
      <c r="CY1225" s="229"/>
    </row>
    <row r="1226" ht="26.25" customHeight="1" spans="102:103">
      <c r="CX1226" s="229"/>
      <c r="CY1226" s="229"/>
    </row>
    <row r="1227" ht="26.25" customHeight="1" spans="102:103">
      <c r="CX1227" s="229"/>
      <c r="CY1227" s="229"/>
    </row>
    <row r="1228" ht="26.25" customHeight="1" spans="102:103">
      <c r="CX1228" s="229"/>
      <c r="CY1228" s="229"/>
    </row>
    <row r="1229" ht="26.25" customHeight="1" spans="102:103">
      <c r="CX1229" s="229"/>
      <c r="CY1229" s="229"/>
    </row>
    <row r="1230" ht="26.25" customHeight="1" spans="102:103">
      <c r="CX1230" s="229"/>
      <c r="CY1230" s="229"/>
    </row>
    <row r="1231" ht="26.25" customHeight="1" spans="102:103">
      <c r="CX1231" s="229"/>
      <c r="CY1231" s="229"/>
    </row>
    <row r="1232" ht="26.25" customHeight="1" spans="102:103">
      <c r="CX1232" s="229"/>
      <c r="CY1232" s="229"/>
    </row>
    <row r="1233" ht="26.25" customHeight="1" spans="102:103">
      <c r="CX1233" s="229"/>
      <c r="CY1233" s="229"/>
    </row>
    <row r="1234" ht="26.25" customHeight="1" spans="102:103">
      <c r="CX1234" s="229"/>
      <c r="CY1234" s="229"/>
    </row>
    <row r="1235" ht="26.25" customHeight="1" spans="102:103">
      <c r="CX1235" s="229"/>
      <c r="CY1235" s="229"/>
    </row>
    <row r="1236" ht="26.25" customHeight="1" spans="102:103">
      <c r="CX1236" s="229"/>
      <c r="CY1236" s="229"/>
    </row>
    <row r="1237" ht="26.25" customHeight="1" spans="102:103">
      <c r="CX1237" s="229"/>
      <c r="CY1237" s="229"/>
    </row>
    <row r="1238" ht="26.25" customHeight="1" spans="102:103">
      <c r="CX1238" s="229"/>
      <c r="CY1238" s="229"/>
    </row>
    <row r="1239" ht="26.25" customHeight="1" spans="102:103">
      <c r="CX1239" s="229"/>
      <c r="CY1239" s="229"/>
    </row>
    <row r="1240" ht="26.25" customHeight="1" spans="102:103">
      <c r="CX1240" s="229"/>
      <c r="CY1240" s="229"/>
    </row>
    <row r="1241" ht="26.25" customHeight="1" spans="102:103">
      <c r="CX1241" s="229"/>
      <c r="CY1241" s="229"/>
    </row>
    <row r="1242" ht="26.25" customHeight="1" spans="102:103">
      <c r="CX1242" s="229"/>
      <c r="CY1242" s="229"/>
    </row>
    <row r="1243" ht="26.25" customHeight="1" spans="102:103">
      <c r="CX1243" s="229"/>
      <c r="CY1243" s="229"/>
    </row>
    <row r="1244" ht="26.25" customHeight="1" spans="102:103">
      <c r="CX1244" s="229"/>
      <c r="CY1244" s="229"/>
    </row>
    <row r="1245" ht="26.25" customHeight="1" spans="102:103">
      <c r="CX1245" s="229"/>
      <c r="CY1245" s="229"/>
    </row>
    <row r="1246" ht="26.25" customHeight="1" spans="102:103">
      <c r="CX1246" s="229"/>
      <c r="CY1246" s="229"/>
    </row>
    <row r="1247" ht="26.25" customHeight="1" spans="102:103">
      <c r="CX1247" s="229"/>
      <c r="CY1247" s="229"/>
    </row>
    <row r="1248" ht="26.25" customHeight="1" spans="102:103">
      <c r="CX1248" s="229"/>
      <c r="CY1248" s="229"/>
    </row>
    <row r="1249" ht="26.25" customHeight="1" spans="102:103">
      <c r="CX1249" s="229"/>
      <c r="CY1249" s="229"/>
    </row>
    <row r="1250" ht="26.25" customHeight="1" spans="102:103">
      <c r="CX1250" s="229"/>
      <c r="CY1250" s="229"/>
    </row>
    <row r="1251" ht="26.25" customHeight="1" spans="102:103">
      <c r="CX1251" s="229"/>
      <c r="CY1251" s="229"/>
    </row>
    <row r="1252" ht="26.25" customHeight="1" spans="102:103">
      <c r="CX1252" s="229"/>
      <c r="CY1252" s="229"/>
    </row>
    <row r="1253" ht="26.25" customHeight="1" spans="102:103">
      <c r="CX1253" s="229"/>
      <c r="CY1253" s="229"/>
    </row>
    <row r="1254" ht="26.25" customHeight="1" spans="102:103">
      <c r="CX1254" s="229"/>
      <c r="CY1254" s="229"/>
    </row>
    <row r="1255" ht="26.25" customHeight="1" spans="102:103">
      <c r="CX1255" s="229"/>
      <c r="CY1255" s="229"/>
    </row>
    <row r="1256" ht="26.25" customHeight="1" spans="102:103">
      <c r="CX1256" s="229"/>
      <c r="CY1256" s="229"/>
    </row>
    <row r="1257" ht="26.25" customHeight="1" spans="102:103">
      <c r="CX1257" s="229"/>
      <c r="CY1257" s="229"/>
    </row>
    <row r="1258" ht="26.25" customHeight="1" spans="102:103">
      <c r="CX1258" s="229"/>
      <c r="CY1258" s="229"/>
    </row>
    <row r="1259" ht="26.25" customHeight="1" spans="102:103">
      <c r="CX1259" s="229"/>
      <c r="CY1259" s="229"/>
    </row>
    <row r="1260" ht="26.25" customHeight="1" spans="102:103">
      <c r="CX1260" s="229"/>
      <c r="CY1260" s="229"/>
    </row>
    <row r="1261" ht="26.25" customHeight="1" spans="102:103">
      <c r="CX1261" s="229"/>
      <c r="CY1261" s="229"/>
    </row>
    <row r="1262" ht="26.25" customHeight="1" spans="102:103">
      <c r="CX1262" s="229"/>
      <c r="CY1262" s="229"/>
    </row>
    <row r="1263" ht="26.25" customHeight="1" spans="102:103">
      <c r="CX1263" s="229"/>
      <c r="CY1263" s="229"/>
    </row>
    <row r="1264" ht="26.25" customHeight="1" spans="102:103">
      <c r="CX1264" s="229"/>
      <c r="CY1264" s="229"/>
    </row>
    <row r="1265" ht="26.25" customHeight="1" spans="102:103">
      <c r="CX1265" s="229"/>
      <c r="CY1265" s="229"/>
    </row>
    <row r="1266" ht="26.25" customHeight="1" spans="102:103">
      <c r="CX1266" s="229"/>
      <c r="CY1266" s="229"/>
    </row>
    <row r="1267" ht="26.25" customHeight="1" spans="102:103">
      <c r="CX1267" s="229"/>
      <c r="CY1267" s="229"/>
    </row>
    <row r="1268" ht="26.25" customHeight="1" spans="102:103">
      <c r="CX1268" s="229"/>
      <c r="CY1268" s="229"/>
    </row>
    <row r="1269" ht="26.25" customHeight="1" spans="102:103">
      <c r="CX1269" s="229"/>
      <c r="CY1269" s="229"/>
    </row>
    <row r="1270" ht="26.25" customHeight="1" spans="102:103">
      <c r="CX1270" s="229"/>
      <c r="CY1270" s="229"/>
    </row>
    <row r="1271" ht="26.25" customHeight="1" spans="102:103">
      <c r="CX1271" s="229"/>
      <c r="CY1271" s="229"/>
    </row>
    <row r="1272" ht="26.25" customHeight="1" spans="102:103">
      <c r="CX1272" s="229"/>
      <c r="CY1272" s="229"/>
    </row>
    <row r="1273" ht="26.25" customHeight="1" spans="102:103">
      <c r="CX1273" s="229"/>
      <c r="CY1273" s="229"/>
    </row>
    <row r="1274" ht="26.25" customHeight="1" spans="102:103">
      <c r="CX1274" s="229"/>
      <c r="CY1274" s="229"/>
    </row>
    <row r="1275" ht="26.25" customHeight="1" spans="102:103">
      <c r="CX1275" s="229"/>
      <c r="CY1275" s="229"/>
    </row>
    <row r="1276" ht="26.25" customHeight="1" spans="102:103">
      <c r="CX1276" s="229"/>
      <c r="CY1276" s="229"/>
    </row>
    <row r="1277" ht="26.25" customHeight="1" spans="102:103">
      <c r="CX1277" s="229"/>
      <c r="CY1277" s="229"/>
    </row>
    <row r="1278" ht="26.25" customHeight="1" spans="102:103">
      <c r="CX1278" s="229"/>
      <c r="CY1278" s="229"/>
    </row>
    <row r="1279" ht="26.25" customHeight="1" spans="102:103">
      <c r="CX1279" s="229"/>
      <c r="CY1279" s="229"/>
    </row>
    <row r="1280" ht="26.25" customHeight="1" spans="102:103">
      <c r="CX1280" s="229"/>
      <c r="CY1280" s="229"/>
    </row>
    <row r="1281" ht="26.25" customHeight="1" spans="102:103">
      <c r="CX1281" s="229"/>
      <c r="CY1281" s="229"/>
    </row>
    <row r="1282" ht="26.25" customHeight="1" spans="102:103">
      <c r="CX1282" s="229"/>
      <c r="CY1282" s="229"/>
    </row>
    <row r="1283" ht="26.25" customHeight="1" spans="102:103">
      <c r="CX1283" s="229"/>
      <c r="CY1283" s="229"/>
    </row>
    <row r="1284" ht="26.25" customHeight="1" spans="102:103">
      <c r="CX1284" s="229"/>
      <c r="CY1284" s="229"/>
    </row>
    <row r="1285" ht="26.25" customHeight="1" spans="102:103">
      <c r="CX1285" s="229"/>
      <c r="CY1285" s="229"/>
    </row>
    <row r="1286" ht="26.25" customHeight="1" spans="102:103">
      <c r="CX1286" s="229"/>
      <c r="CY1286" s="229"/>
    </row>
    <row r="1287" ht="26.25" customHeight="1" spans="102:103">
      <c r="CX1287" s="229"/>
      <c r="CY1287" s="229"/>
    </row>
    <row r="1288" ht="26.25" customHeight="1" spans="102:103">
      <c r="CX1288" s="229"/>
      <c r="CY1288" s="229"/>
    </row>
    <row r="1289" ht="26.25" customHeight="1" spans="102:103">
      <c r="CX1289" s="229"/>
      <c r="CY1289" s="229"/>
    </row>
    <row r="1290" ht="26.25" customHeight="1" spans="102:103">
      <c r="CX1290" s="229"/>
      <c r="CY1290" s="229"/>
    </row>
    <row r="1291" ht="26.25" customHeight="1" spans="102:103">
      <c r="CX1291" s="229"/>
      <c r="CY1291" s="229"/>
    </row>
    <row r="1292" ht="26.25" customHeight="1" spans="102:103">
      <c r="CX1292" s="229"/>
      <c r="CY1292" s="229"/>
    </row>
    <row r="1293" ht="26.25" customHeight="1" spans="102:103">
      <c r="CX1293" s="229"/>
      <c r="CY1293" s="229"/>
    </row>
    <row r="1294" ht="26.25" customHeight="1" spans="102:103">
      <c r="CX1294" s="229"/>
      <c r="CY1294" s="229"/>
    </row>
    <row r="1295" ht="26.25" customHeight="1" spans="102:103">
      <c r="CX1295" s="229"/>
      <c r="CY1295" s="229"/>
    </row>
    <row r="1296" ht="26.25" customHeight="1" spans="102:103">
      <c r="CX1296" s="229"/>
      <c r="CY1296" s="229"/>
    </row>
    <row r="1297" ht="26.25" customHeight="1" spans="102:103">
      <c r="CX1297" s="229"/>
      <c r="CY1297" s="229"/>
    </row>
    <row r="1298" ht="26.25" customHeight="1" spans="102:103">
      <c r="CX1298" s="229"/>
      <c r="CY1298" s="229"/>
    </row>
    <row r="1299" ht="26.25" customHeight="1" spans="102:103">
      <c r="CX1299" s="229"/>
      <c r="CY1299" s="229"/>
    </row>
    <row r="1300" ht="26.25" customHeight="1" spans="102:103">
      <c r="CX1300" s="229"/>
      <c r="CY1300" s="229"/>
    </row>
    <row r="1301" ht="26.25" customHeight="1" spans="102:103">
      <c r="CX1301" s="229"/>
      <c r="CY1301" s="229"/>
    </row>
    <row r="1302" ht="26.25" customHeight="1" spans="102:103">
      <c r="CX1302" s="229"/>
      <c r="CY1302" s="229"/>
    </row>
    <row r="1303" ht="26.25" customHeight="1" spans="102:103">
      <c r="CX1303" s="229"/>
      <c r="CY1303" s="229"/>
    </row>
    <row r="1304" ht="26.25" customHeight="1" spans="102:103">
      <c r="CX1304" s="229"/>
      <c r="CY1304" s="229"/>
    </row>
    <row r="1305" ht="26.25" customHeight="1" spans="102:103">
      <c r="CX1305" s="229"/>
      <c r="CY1305" s="229"/>
    </row>
    <row r="1306" ht="26.25" customHeight="1" spans="102:103">
      <c r="CX1306" s="229"/>
      <c r="CY1306" s="229"/>
    </row>
    <row r="1307" ht="26.25" customHeight="1" spans="102:103">
      <c r="CX1307" s="229"/>
      <c r="CY1307" s="229"/>
    </row>
    <row r="1308" ht="26.25" customHeight="1" spans="102:103">
      <c r="CX1308" s="229"/>
      <c r="CY1308" s="229"/>
    </row>
    <row r="1309" ht="26.25" customHeight="1" spans="102:103">
      <c r="CX1309" s="229"/>
      <c r="CY1309" s="229"/>
    </row>
    <row r="1310" ht="26.25" customHeight="1" spans="102:103">
      <c r="CX1310" s="229"/>
      <c r="CY1310" s="229"/>
    </row>
    <row r="1311" ht="26.25" customHeight="1" spans="102:103">
      <c r="CX1311" s="229"/>
      <c r="CY1311" s="229"/>
    </row>
    <row r="1312" ht="26.25" customHeight="1" spans="102:103">
      <c r="CX1312" s="229"/>
      <c r="CY1312" s="229"/>
    </row>
    <row r="1313" ht="26.25" customHeight="1" spans="102:103">
      <c r="CX1313" s="229"/>
      <c r="CY1313" s="229"/>
    </row>
    <row r="1314" ht="26.25" customHeight="1" spans="102:103">
      <c r="CX1314" s="229"/>
      <c r="CY1314" s="229"/>
    </row>
    <row r="1315" ht="26.25" customHeight="1" spans="102:103">
      <c r="CX1315" s="229"/>
      <c r="CY1315" s="229"/>
    </row>
    <row r="1316" ht="26.25" customHeight="1" spans="102:103">
      <c r="CX1316" s="229"/>
      <c r="CY1316" s="229"/>
    </row>
    <row r="1317" ht="26.25" customHeight="1" spans="102:103">
      <c r="CX1317" s="229"/>
      <c r="CY1317" s="229"/>
    </row>
    <row r="1318" ht="26.25" customHeight="1" spans="102:103">
      <c r="CX1318" s="229"/>
      <c r="CY1318" s="229"/>
    </row>
    <row r="1319" ht="26.25" customHeight="1" spans="102:103">
      <c r="CX1319" s="229"/>
      <c r="CY1319" s="229"/>
    </row>
    <row r="1320" ht="26.25" customHeight="1" spans="102:103">
      <c r="CX1320" s="229"/>
      <c r="CY1320" s="229"/>
    </row>
    <row r="1321" ht="26.25" customHeight="1" spans="102:103">
      <c r="CX1321" s="229"/>
      <c r="CY1321" s="229"/>
    </row>
    <row r="1322" ht="26.25" customHeight="1" spans="102:103">
      <c r="CX1322" s="229"/>
      <c r="CY1322" s="229"/>
    </row>
    <row r="1323" ht="26.25" customHeight="1" spans="102:103">
      <c r="CX1323" s="229"/>
      <c r="CY1323" s="229"/>
    </row>
    <row r="1324" ht="26.25" customHeight="1" spans="102:103">
      <c r="CX1324" s="229"/>
      <c r="CY1324" s="229"/>
    </row>
    <row r="1325" ht="26.25" customHeight="1" spans="102:103">
      <c r="CX1325" s="229"/>
      <c r="CY1325" s="229"/>
    </row>
    <row r="1326" ht="26.25" customHeight="1" spans="102:103">
      <c r="CX1326" s="229"/>
      <c r="CY1326" s="229"/>
    </row>
    <row r="1327" ht="26.25" customHeight="1" spans="102:103">
      <c r="CX1327" s="229"/>
      <c r="CY1327" s="229"/>
    </row>
    <row r="1328" ht="26.25" customHeight="1" spans="102:103">
      <c r="CX1328" s="229"/>
      <c r="CY1328" s="229"/>
    </row>
    <row r="1329" ht="26.25" customHeight="1" spans="102:103">
      <c r="CX1329" s="229"/>
      <c r="CY1329" s="229"/>
    </row>
    <row r="1330" ht="26.25" customHeight="1" spans="102:103">
      <c r="CX1330" s="229"/>
      <c r="CY1330" s="229"/>
    </row>
    <row r="1331" ht="26.25" customHeight="1" spans="102:103">
      <c r="CX1331" s="229"/>
      <c r="CY1331" s="229"/>
    </row>
    <row r="1332" ht="26.25" customHeight="1" spans="102:103">
      <c r="CX1332" s="229"/>
      <c r="CY1332" s="229"/>
    </row>
    <row r="1333" ht="26.25" customHeight="1" spans="102:103">
      <c r="CX1333" s="229"/>
      <c r="CY1333" s="229"/>
    </row>
    <row r="1334" ht="26.25" customHeight="1" spans="102:103">
      <c r="CX1334" s="229"/>
      <c r="CY1334" s="229"/>
    </row>
    <row r="1335" ht="26.25" customHeight="1" spans="102:103">
      <c r="CX1335" s="229"/>
      <c r="CY1335" s="229"/>
    </row>
    <row r="1336" ht="26.25" customHeight="1" spans="102:103">
      <c r="CX1336" s="229"/>
      <c r="CY1336" s="229"/>
    </row>
    <row r="1337" ht="26.25" customHeight="1" spans="102:103">
      <c r="CX1337" s="229"/>
      <c r="CY1337" s="229"/>
    </row>
    <row r="1338" ht="26.25" customHeight="1" spans="102:103">
      <c r="CX1338" s="229"/>
      <c r="CY1338" s="229"/>
    </row>
    <row r="1339" ht="26.25" customHeight="1" spans="102:103">
      <c r="CX1339" s="229"/>
      <c r="CY1339" s="229"/>
    </row>
    <row r="1340" ht="26.25" customHeight="1" spans="102:103">
      <c r="CX1340" s="229"/>
      <c r="CY1340" s="229"/>
    </row>
    <row r="1341" ht="26.25" customHeight="1" spans="102:103">
      <c r="CX1341" s="229"/>
      <c r="CY1341" s="229"/>
    </row>
    <row r="1342" ht="26.25" customHeight="1" spans="102:103">
      <c r="CX1342" s="229"/>
      <c r="CY1342" s="229"/>
    </row>
    <row r="1343" ht="26.25" customHeight="1" spans="102:103">
      <c r="CX1343" s="229"/>
      <c r="CY1343" s="229"/>
    </row>
    <row r="1344" ht="26.25" customHeight="1" spans="102:103">
      <c r="CX1344" s="229"/>
      <c r="CY1344" s="229"/>
    </row>
    <row r="1345" ht="26.25" customHeight="1" spans="102:103">
      <c r="CX1345" s="229"/>
      <c r="CY1345" s="229"/>
    </row>
    <row r="1346" ht="26.25" customHeight="1" spans="102:103">
      <c r="CX1346" s="229"/>
      <c r="CY1346" s="229"/>
    </row>
    <row r="1347" ht="26.25" customHeight="1" spans="102:103">
      <c r="CX1347" s="229"/>
      <c r="CY1347" s="229"/>
    </row>
    <row r="1348" ht="26.25" customHeight="1" spans="102:103">
      <c r="CX1348" s="229"/>
      <c r="CY1348" s="229"/>
    </row>
    <row r="1349" ht="26.25" customHeight="1" spans="102:103">
      <c r="CX1349" s="229"/>
      <c r="CY1349" s="229"/>
    </row>
    <row r="1350" ht="26.25" customHeight="1" spans="102:103">
      <c r="CX1350" s="229"/>
      <c r="CY1350" s="229"/>
    </row>
    <row r="1351" ht="26.25" customHeight="1" spans="102:103">
      <c r="CX1351" s="229"/>
      <c r="CY1351" s="229"/>
    </row>
    <row r="1352" ht="26.25" customHeight="1" spans="102:103">
      <c r="CX1352" s="229"/>
      <c r="CY1352" s="229"/>
    </row>
    <row r="1353" ht="26.25" customHeight="1" spans="102:103">
      <c r="CX1353" s="229"/>
      <c r="CY1353" s="229"/>
    </row>
    <row r="1354" ht="26.25" customHeight="1" spans="102:103">
      <c r="CX1354" s="229"/>
      <c r="CY1354" s="229"/>
    </row>
    <row r="1355" ht="26.25" customHeight="1" spans="102:103">
      <c r="CX1355" s="229"/>
      <c r="CY1355" s="229"/>
    </row>
    <row r="1356" ht="26.25" customHeight="1" spans="102:103">
      <c r="CX1356" s="229"/>
      <c r="CY1356" s="229"/>
    </row>
    <row r="1357" ht="26.25" customHeight="1" spans="102:103">
      <c r="CX1357" s="229"/>
      <c r="CY1357" s="229"/>
    </row>
    <row r="1358" ht="26.25" customHeight="1" spans="102:103">
      <c r="CX1358" s="229"/>
      <c r="CY1358" s="229"/>
    </row>
    <row r="1359" ht="26.25" customHeight="1" spans="102:103">
      <c r="CX1359" s="229"/>
      <c r="CY1359" s="229"/>
    </row>
    <row r="1360" ht="26.25" customHeight="1" spans="102:103">
      <c r="CX1360" s="229"/>
      <c r="CY1360" s="229"/>
    </row>
    <row r="1361" ht="26.25" customHeight="1" spans="102:103">
      <c r="CX1361" s="229"/>
      <c r="CY1361" s="229"/>
    </row>
    <row r="1362" ht="26.25" customHeight="1" spans="102:103">
      <c r="CX1362" s="229"/>
      <c r="CY1362" s="229"/>
    </row>
    <row r="1363" ht="26.25" customHeight="1" spans="102:103">
      <c r="CX1363" s="229"/>
      <c r="CY1363" s="229"/>
    </row>
    <row r="1364" ht="26.25" customHeight="1" spans="102:103">
      <c r="CX1364" s="229"/>
      <c r="CY1364" s="229"/>
    </row>
    <row r="1365" ht="26.25" customHeight="1" spans="102:103">
      <c r="CX1365" s="229"/>
      <c r="CY1365" s="229"/>
    </row>
    <row r="1366" ht="26.25" customHeight="1" spans="102:103">
      <c r="CX1366" s="229"/>
      <c r="CY1366" s="229"/>
    </row>
    <row r="1367" ht="26.25" customHeight="1" spans="102:103">
      <c r="CX1367" s="229"/>
      <c r="CY1367" s="229"/>
    </row>
    <row r="1368" ht="26.25" customHeight="1" spans="102:103">
      <c r="CX1368" s="229"/>
      <c r="CY1368" s="229"/>
    </row>
    <row r="1369" ht="26.25" customHeight="1" spans="102:103">
      <c r="CX1369" s="229"/>
      <c r="CY1369" s="229"/>
    </row>
    <row r="1370" ht="26.25" customHeight="1" spans="102:103">
      <c r="CX1370" s="229"/>
      <c r="CY1370" s="229"/>
    </row>
    <row r="1371" ht="26.25" customHeight="1" spans="102:103">
      <c r="CX1371" s="229"/>
      <c r="CY1371" s="229"/>
    </row>
    <row r="1372" ht="26.25" customHeight="1" spans="102:103">
      <c r="CX1372" s="229"/>
      <c r="CY1372" s="229"/>
    </row>
    <row r="1373" ht="26.25" customHeight="1" spans="102:103">
      <c r="CX1373" s="229"/>
      <c r="CY1373" s="229"/>
    </row>
    <row r="1374" ht="26.25" customHeight="1" spans="102:103">
      <c r="CX1374" s="229"/>
      <c r="CY1374" s="229"/>
    </row>
    <row r="1375" ht="26.25" customHeight="1" spans="102:103">
      <c r="CX1375" s="229"/>
      <c r="CY1375" s="229"/>
    </row>
    <row r="1376" ht="26.25" customHeight="1" spans="102:103">
      <c r="CX1376" s="229"/>
      <c r="CY1376" s="229"/>
    </row>
    <row r="1377" ht="26.25" customHeight="1" spans="102:103">
      <c r="CX1377" s="229"/>
      <c r="CY1377" s="229"/>
    </row>
    <row r="1378" ht="26.25" customHeight="1" spans="102:103">
      <c r="CX1378" s="229"/>
      <c r="CY1378" s="229"/>
    </row>
    <row r="1379" ht="26.25" customHeight="1" spans="102:103">
      <c r="CX1379" s="229"/>
      <c r="CY1379" s="229"/>
    </row>
    <row r="1380" ht="26.25" customHeight="1" spans="102:103">
      <c r="CX1380" s="229"/>
      <c r="CY1380" s="229"/>
    </row>
    <row r="1381" ht="26.25" customHeight="1" spans="102:103">
      <c r="CX1381" s="229"/>
      <c r="CY1381" s="229"/>
    </row>
    <row r="1382" ht="26.25" customHeight="1" spans="102:103">
      <c r="CX1382" s="229"/>
      <c r="CY1382" s="229"/>
    </row>
    <row r="1383" ht="26.25" customHeight="1" spans="102:103">
      <c r="CX1383" s="229"/>
      <c r="CY1383" s="229"/>
    </row>
    <row r="1384" ht="26.25" customHeight="1" spans="102:103">
      <c r="CX1384" s="229"/>
      <c r="CY1384" s="229"/>
    </row>
    <row r="1385" ht="26.25" customHeight="1" spans="102:103">
      <c r="CX1385" s="229"/>
      <c r="CY1385" s="229"/>
    </row>
    <row r="1386" ht="26.25" customHeight="1" spans="102:103">
      <c r="CX1386" s="229"/>
      <c r="CY1386" s="229"/>
    </row>
    <row r="1387" ht="26.25" customHeight="1" spans="102:103">
      <c r="CX1387" s="229"/>
      <c r="CY1387" s="229"/>
    </row>
    <row r="1388" ht="26.25" customHeight="1" spans="102:103">
      <c r="CX1388" s="229"/>
      <c r="CY1388" s="229"/>
    </row>
    <row r="1389" ht="26.25" customHeight="1" spans="102:103">
      <c r="CX1389" s="229"/>
      <c r="CY1389" s="229"/>
    </row>
    <row r="1390" ht="26.25" customHeight="1" spans="102:103">
      <c r="CX1390" s="229"/>
      <c r="CY1390" s="229"/>
    </row>
    <row r="1391" ht="26.25" customHeight="1" spans="102:103">
      <c r="CX1391" s="229"/>
      <c r="CY1391" s="229"/>
    </row>
    <row r="1392" ht="26.25" customHeight="1" spans="102:103">
      <c r="CX1392" s="229"/>
      <c r="CY1392" s="229"/>
    </row>
    <row r="1393" ht="26.25" customHeight="1" spans="102:103">
      <c r="CX1393" s="229"/>
      <c r="CY1393" s="229"/>
    </row>
    <row r="1394" ht="26.25" customHeight="1" spans="102:103">
      <c r="CX1394" s="229"/>
      <c r="CY1394" s="229"/>
    </row>
    <row r="1395" ht="26.25" customHeight="1" spans="102:103">
      <c r="CX1395" s="229"/>
      <c r="CY1395" s="229"/>
    </row>
    <row r="1396" ht="26.25" customHeight="1" spans="102:103">
      <c r="CX1396" s="229"/>
      <c r="CY1396" s="229"/>
    </row>
    <row r="1397" ht="26.25" customHeight="1" spans="102:103">
      <c r="CX1397" s="229"/>
      <c r="CY1397" s="229"/>
    </row>
    <row r="1398" ht="26.25" customHeight="1" spans="102:103">
      <c r="CX1398" s="229"/>
      <c r="CY1398" s="229"/>
    </row>
    <row r="1399" ht="26.25" customHeight="1" spans="102:103">
      <c r="CX1399" s="229"/>
      <c r="CY1399" s="229"/>
    </row>
    <row r="1400" ht="26.25" customHeight="1" spans="102:103">
      <c r="CX1400" s="229"/>
      <c r="CY1400" s="229"/>
    </row>
    <row r="1401" ht="26.25" customHeight="1" spans="102:103">
      <c r="CX1401" s="229"/>
      <c r="CY1401" s="229"/>
    </row>
    <row r="1402" ht="26.25" customHeight="1" spans="102:103">
      <c r="CX1402" s="229"/>
      <c r="CY1402" s="229"/>
    </row>
    <row r="1403" ht="26.25" customHeight="1" spans="102:103">
      <c r="CX1403" s="229"/>
      <c r="CY1403" s="229"/>
    </row>
    <row r="1404" ht="26.25" customHeight="1" spans="102:103">
      <c r="CX1404" s="229"/>
      <c r="CY1404" s="229"/>
    </row>
    <row r="1405" ht="26.25" customHeight="1" spans="102:103">
      <c r="CX1405" s="229"/>
      <c r="CY1405" s="229"/>
    </row>
    <row r="1406" ht="26.25" customHeight="1" spans="102:103">
      <c r="CX1406" s="229"/>
      <c r="CY1406" s="229"/>
    </row>
    <row r="1407" ht="26.25" customHeight="1" spans="102:103">
      <c r="CX1407" s="229"/>
      <c r="CY1407" s="229"/>
    </row>
    <row r="1408" ht="26.25" customHeight="1" spans="102:103">
      <c r="CX1408" s="229"/>
      <c r="CY1408" s="229"/>
    </row>
    <row r="1409" ht="26.25" customHeight="1" spans="102:103">
      <c r="CX1409" s="229"/>
      <c r="CY1409" s="229"/>
    </row>
    <row r="1410" ht="26.25" customHeight="1" spans="102:103">
      <c r="CX1410" s="229"/>
      <c r="CY1410" s="229"/>
    </row>
    <row r="1411" ht="26.25" customHeight="1" spans="102:103">
      <c r="CX1411" s="229"/>
      <c r="CY1411" s="229"/>
    </row>
    <row r="1412" ht="26.25" customHeight="1" spans="102:103">
      <c r="CX1412" s="229"/>
      <c r="CY1412" s="229"/>
    </row>
    <row r="1413" ht="26.25" customHeight="1" spans="102:103">
      <c r="CX1413" s="229"/>
      <c r="CY1413" s="229"/>
    </row>
    <row r="1414" ht="26.25" customHeight="1" spans="102:103">
      <c r="CX1414" s="229"/>
      <c r="CY1414" s="229"/>
    </row>
    <row r="1415" ht="26.25" customHeight="1" spans="102:103">
      <c r="CX1415" s="229"/>
      <c r="CY1415" s="229"/>
    </row>
    <row r="1416" ht="26.25" customHeight="1" spans="102:103">
      <c r="CX1416" s="229"/>
      <c r="CY1416" s="229"/>
    </row>
    <row r="1417" ht="26.25" customHeight="1" spans="102:103">
      <c r="CX1417" s="229"/>
      <c r="CY1417" s="229"/>
    </row>
    <row r="1418" ht="26.25" customHeight="1" spans="102:103">
      <c r="CX1418" s="229"/>
      <c r="CY1418" s="229"/>
    </row>
    <row r="1419" ht="26.25" customHeight="1" spans="102:103">
      <c r="CX1419" s="229"/>
      <c r="CY1419" s="229"/>
    </row>
    <row r="1420" ht="26.25" customHeight="1" spans="102:103">
      <c r="CX1420" s="229"/>
      <c r="CY1420" s="229"/>
    </row>
    <row r="1421" ht="26.25" customHeight="1" spans="102:103">
      <c r="CX1421" s="229"/>
      <c r="CY1421" s="229"/>
    </row>
    <row r="1422" ht="26.25" customHeight="1" spans="102:103">
      <c r="CX1422" s="229"/>
      <c r="CY1422" s="229"/>
    </row>
    <row r="1423" ht="26.25" customHeight="1" spans="102:103">
      <c r="CX1423" s="229"/>
      <c r="CY1423" s="229"/>
    </row>
    <row r="1424" ht="26.25" customHeight="1" spans="102:103">
      <c r="CX1424" s="229"/>
      <c r="CY1424" s="229"/>
    </row>
    <row r="1425" ht="26.25" customHeight="1" spans="102:103">
      <c r="CX1425" s="229"/>
      <c r="CY1425" s="229"/>
    </row>
    <row r="1426" ht="26.25" customHeight="1" spans="102:103">
      <c r="CX1426" s="229"/>
      <c r="CY1426" s="229"/>
    </row>
    <row r="1427" ht="26.25" customHeight="1" spans="102:103">
      <c r="CX1427" s="229"/>
      <c r="CY1427" s="229"/>
    </row>
    <row r="1428" ht="26.25" customHeight="1" spans="102:103">
      <c r="CX1428" s="229"/>
      <c r="CY1428" s="229"/>
    </row>
    <row r="1429" ht="26.25" customHeight="1" spans="102:103">
      <c r="CX1429" s="229"/>
      <c r="CY1429" s="229"/>
    </row>
    <row r="1430" ht="26.25" customHeight="1" spans="102:103">
      <c r="CX1430" s="229"/>
      <c r="CY1430" s="229"/>
    </row>
    <row r="1431" ht="26.25" customHeight="1" spans="102:103">
      <c r="CX1431" s="229"/>
      <c r="CY1431" s="229"/>
    </row>
    <row r="1432" ht="26.25" customHeight="1" spans="102:103">
      <c r="CX1432" s="229"/>
      <c r="CY1432" s="229"/>
    </row>
    <row r="1433" ht="26.25" customHeight="1" spans="102:103">
      <c r="CX1433" s="229"/>
      <c r="CY1433" s="229"/>
    </row>
    <row r="1434" ht="26.25" customHeight="1" spans="102:103">
      <c r="CX1434" s="229"/>
      <c r="CY1434" s="229"/>
    </row>
    <row r="1435" ht="26.25" customHeight="1" spans="102:103">
      <c r="CX1435" s="229"/>
      <c r="CY1435" s="229"/>
    </row>
    <row r="1436" ht="26.25" customHeight="1" spans="102:103">
      <c r="CX1436" s="229"/>
      <c r="CY1436" s="229"/>
    </row>
    <row r="1437" ht="26.25" customHeight="1" spans="102:103">
      <c r="CX1437" s="229"/>
      <c r="CY1437" s="229"/>
    </row>
    <row r="1438" ht="26.25" customHeight="1" spans="102:103">
      <c r="CX1438" s="229"/>
      <c r="CY1438" s="229"/>
    </row>
    <row r="1439" ht="26.25" customHeight="1" spans="102:103">
      <c r="CX1439" s="229"/>
      <c r="CY1439" s="229"/>
    </row>
    <row r="1440" ht="26.25" customHeight="1" spans="102:103">
      <c r="CX1440" s="229"/>
      <c r="CY1440" s="229"/>
    </row>
    <row r="1441" ht="26.25" customHeight="1" spans="102:103">
      <c r="CX1441" s="229"/>
      <c r="CY1441" s="229"/>
    </row>
    <row r="1442" ht="26.25" customHeight="1" spans="102:103">
      <c r="CX1442" s="229"/>
      <c r="CY1442" s="229"/>
    </row>
    <row r="1443" ht="26.25" customHeight="1" spans="102:103">
      <c r="CX1443" s="229"/>
      <c r="CY1443" s="229"/>
    </row>
    <row r="1444" ht="26.25" customHeight="1" spans="102:103">
      <c r="CX1444" s="229"/>
      <c r="CY1444" s="229"/>
    </row>
    <row r="1445" ht="26.25" customHeight="1" spans="102:103">
      <c r="CX1445" s="229"/>
      <c r="CY1445" s="229"/>
    </row>
    <row r="1446" ht="26.25" customHeight="1" spans="102:103">
      <c r="CX1446" s="229"/>
      <c r="CY1446" s="229"/>
    </row>
    <row r="1447" ht="26.25" customHeight="1" spans="102:103">
      <c r="CX1447" s="229"/>
      <c r="CY1447" s="229"/>
    </row>
    <row r="1448" ht="26.25" customHeight="1" spans="102:103">
      <c r="CX1448" s="229"/>
      <c r="CY1448" s="229"/>
    </row>
    <row r="1449" ht="26.25" customHeight="1" spans="102:103">
      <c r="CX1449" s="229"/>
      <c r="CY1449" s="229"/>
    </row>
    <row r="1450" ht="26.25" customHeight="1" spans="102:103">
      <c r="CX1450" s="229"/>
      <c r="CY1450" s="229"/>
    </row>
    <row r="1451" ht="26.25" customHeight="1" spans="102:103">
      <c r="CX1451" s="229"/>
      <c r="CY1451" s="229"/>
    </row>
    <row r="1452" ht="26.25" customHeight="1" spans="102:103">
      <c r="CX1452" s="229"/>
      <c r="CY1452" s="229"/>
    </row>
    <row r="1453" ht="26.25" customHeight="1" spans="102:103">
      <c r="CX1453" s="229"/>
      <c r="CY1453" s="229"/>
    </row>
    <row r="1454" ht="26.25" customHeight="1" spans="102:103">
      <c r="CX1454" s="229"/>
      <c r="CY1454" s="229"/>
    </row>
    <row r="1455" ht="26.25" customHeight="1" spans="102:103">
      <c r="CX1455" s="229"/>
      <c r="CY1455" s="229"/>
    </row>
    <row r="1456" ht="26.25" customHeight="1" spans="102:103">
      <c r="CX1456" s="229"/>
      <c r="CY1456" s="229"/>
    </row>
    <row r="1457" ht="26.25" customHeight="1" spans="102:103">
      <c r="CX1457" s="229"/>
      <c r="CY1457" s="229"/>
    </row>
    <row r="1458" ht="26.25" customHeight="1" spans="102:103">
      <c r="CX1458" s="229"/>
      <c r="CY1458" s="229"/>
    </row>
    <row r="1459" ht="26.25" customHeight="1" spans="102:103">
      <c r="CX1459" s="229"/>
      <c r="CY1459" s="229"/>
    </row>
    <row r="1460" ht="26.25" customHeight="1" spans="102:103">
      <c r="CX1460" s="229"/>
      <c r="CY1460" s="229"/>
    </row>
    <row r="1461" ht="26.25" customHeight="1" spans="102:103">
      <c r="CX1461" s="229"/>
      <c r="CY1461" s="229"/>
    </row>
    <row r="1462" ht="26.25" customHeight="1" spans="102:103">
      <c r="CX1462" s="229"/>
      <c r="CY1462" s="229"/>
    </row>
    <row r="1463" ht="26.25" customHeight="1" spans="102:103">
      <c r="CX1463" s="229"/>
      <c r="CY1463" s="229"/>
    </row>
    <row r="1464" ht="26.25" customHeight="1" spans="102:103">
      <c r="CX1464" s="229"/>
      <c r="CY1464" s="229"/>
    </row>
    <row r="1465" ht="26.25" customHeight="1" spans="102:103">
      <c r="CX1465" s="229"/>
      <c r="CY1465" s="229"/>
    </row>
    <row r="1466" ht="26.25" customHeight="1" spans="102:103">
      <c r="CX1466" s="229"/>
      <c r="CY1466" s="229"/>
    </row>
    <row r="1467" ht="26.25" customHeight="1" spans="102:103">
      <c r="CX1467" s="229"/>
      <c r="CY1467" s="229"/>
    </row>
    <row r="1468" ht="26.25" customHeight="1" spans="102:103">
      <c r="CX1468" s="229"/>
      <c r="CY1468" s="229"/>
    </row>
    <row r="1469" ht="26.25" customHeight="1" spans="102:103">
      <c r="CX1469" s="229"/>
      <c r="CY1469" s="229"/>
    </row>
    <row r="1470" ht="26.25" customHeight="1" spans="102:103">
      <c r="CX1470" s="229"/>
      <c r="CY1470" s="229"/>
    </row>
    <row r="1471" ht="26.25" customHeight="1" spans="102:103">
      <c r="CX1471" s="229"/>
      <c r="CY1471" s="229"/>
    </row>
    <row r="1472" ht="26.25" customHeight="1" spans="102:103">
      <c r="CX1472" s="229"/>
      <c r="CY1472" s="229"/>
    </row>
    <row r="1473" ht="26.25" customHeight="1" spans="102:103">
      <c r="CX1473" s="229"/>
      <c r="CY1473" s="229"/>
    </row>
    <row r="1474" ht="26.25" customHeight="1" spans="102:103">
      <c r="CX1474" s="229"/>
      <c r="CY1474" s="229"/>
    </row>
    <row r="1475" ht="26.25" customHeight="1" spans="102:103">
      <c r="CX1475" s="229"/>
      <c r="CY1475" s="229"/>
    </row>
    <row r="1476" ht="26.25" customHeight="1" spans="102:103">
      <c r="CX1476" s="229"/>
      <c r="CY1476" s="229"/>
    </row>
    <row r="1477" ht="26.25" customHeight="1" spans="102:103">
      <c r="CX1477" s="229"/>
      <c r="CY1477" s="229"/>
    </row>
    <row r="1478" ht="26.25" customHeight="1" spans="102:103">
      <c r="CX1478" s="229"/>
      <c r="CY1478" s="229"/>
    </row>
    <row r="1479" ht="26.25" customHeight="1" spans="102:103">
      <c r="CX1479" s="229"/>
      <c r="CY1479" s="229"/>
    </row>
    <row r="1480" ht="26.25" customHeight="1" spans="102:103">
      <c r="CX1480" s="229"/>
      <c r="CY1480" s="229"/>
    </row>
    <row r="1481" ht="26.25" customHeight="1" spans="102:103">
      <c r="CX1481" s="229"/>
      <c r="CY1481" s="229"/>
    </row>
    <row r="1482" ht="26.25" customHeight="1" spans="102:103">
      <c r="CX1482" s="229"/>
      <c r="CY1482" s="229"/>
    </row>
    <row r="1483" ht="26.25" customHeight="1" spans="102:103">
      <c r="CX1483" s="229"/>
      <c r="CY1483" s="229"/>
    </row>
    <row r="1484" ht="26.25" customHeight="1" spans="102:103">
      <c r="CX1484" s="229"/>
      <c r="CY1484" s="229"/>
    </row>
    <row r="1485" ht="26.25" customHeight="1" spans="102:103">
      <c r="CX1485" s="229"/>
      <c r="CY1485" s="229"/>
    </row>
    <row r="1486" ht="26.25" customHeight="1" spans="102:103">
      <c r="CX1486" s="229"/>
      <c r="CY1486" s="229"/>
    </row>
    <row r="1487" ht="26.25" customHeight="1" spans="102:103">
      <c r="CX1487" s="229"/>
      <c r="CY1487" s="229"/>
    </row>
    <row r="1488" ht="26.25" customHeight="1" spans="102:103">
      <c r="CX1488" s="229"/>
      <c r="CY1488" s="229"/>
    </row>
    <row r="1489" ht="26.25" customHeight="1" spans="102:103">
      <c r="CX1489" s="229"/>
      <c r="CY1489" s="229"/>
    </row>
    <row r="1490" ht="26.25" customHeight="1" spans="102:103">
      <c r="CX1490" s="229"/>
      <c r="CY1490" s="229"/>
    </row>
    <row r="1491" ht="26.25" customHeight="1" spans="102:103">
      <c r="CX1491" s="229"/>
      <c r="CY1491" s="229"/>
    </row>
    <row r="1492" ht="26.25" customHeight="1" spans="102:103">
      <c r="CX1492" s="229"/>
      <c r="CY1492" s="229"/>
    </row>
    <row r="1493" ht="26.25" customHeight="1" spans="102:103">
      <c r="CX1493" s="229"/>
      <c r="CY1493" s="229"/>
    </row>
    <row r="1494" ht="26.25" customHeight="1" spans="102:103">
      <c r="CX1494" s="229"/>
      <c r="CY1494" s="229"/>
    </row>
    <row r="1495" ht="26.25" customHeight="1" spans="102:103">
      <c r="CX1495" s="229"/>
      <c r="CY1495" s="229"/>
    </row>
    <row r="1496" ht="26.25" customHeight="1" spans="102:103">
      <c r="CX1496" s="229"/>
      <c r="CY1496" s="229"/>
    </row>
    <row r="1497" ht="26.25" customHeight="1" spans="102:103">
      <c r="CX1497" s="229"/>
      <c r="CY1497" s="229"/>
    </row>
    <row r="1498" ht="26.25" customHeight="1" spans="102:103">
      <c r="CX1498" s="229"/>
      <c r="CY1498" s="229"/>
    </row>
    <row r="1499" ht="26.25" customHeight="1" spans="102:103">
      <c r="CX1499" s="229"/>
      <c r="CY1499" s="229"/>
    </row>
    <row r="1500" ht="26.25" customHeight="1" spans="102:103">
      <c r="CX1500" s="229"/>
      <c r="CY1500" s="229"/>
    </row>
    <row r="1501" ht="26.25" customHeight="1" spans="102:103">
      <c r="CX1501" s="229"/>
      <c r="CY1501" s="229"/>
    </row>
    <row r="1502" ht="26.25" customHeight="1" spans="102:103">
      <c r="CX1502" s="229"/>
      <c r="CY1502" s="229"/>
    </row>
    <row r="1503" ht="26.25" customHeight="1" spans="102:103">
      <c r="CX1503" s="229"/>
      <c r="CY1503" s="229"/>
    </row>
    <row r="1504" ht="26.25" customHeight="1" spans="102:103">
      <c r="CX1504" s="229"/>
      <c r="CY1504" s="229"/>
    </row>
    <row r="1505" ht="26.25" customHeight="1" spans="102:103">
      <c r="CX1505" s="229"/>
      <c r="CY1505" s="229"/>
    </row>
    <row r="1506" ht="26.25" customHeight="1" spans="102:103">
      <c r="CX1506" s="229"/>
      <c r="CY1506" s="229"/>
    </row>
    <row r="1507" ht="26.25" customHeight="1" spans="102:103">
      <c r="CX1507" s="229"/>
      <c r="CY1507" s="229"/>
    </row>
    <row r="1508" ht="26.25" customHeight="1" spans="102:103">
      <c r="CX1508" s="229"/>
      <c r="CY1508" s="229"/>
    </row>
    <row r="1509" ht="26.25" customHeight="1" spans="102:103">
      <c r="CX1509" s="229"/>
      <c r="CY1509" s="229"/>
    </row>
    <row r="1510" ht="26.25" customHeight="1" spans="102:103">
      <c r="CX1510" s="229"/>
      <c r="CY1510" s="229"/>
    </row>
    <row r="1511" ht="26.25" customHeight="1" spans="102:103">
      <c r="CX1511" s="229"/>
      <c r="CY1511" s="229"/>
    </row>
    <row r="1512" ht="26.25" customHeight="1" spans="102:103">
      <c r="CX1512" s="229"/>
      <c r="CY1512" s="229"/>
    </row>
    <row r="1513" ht="26.25" customHeight="1" spans="102:103">
      <c r="CX1513" s="229"/>
      <c r="CY1513" s="229"/>
    </row>
    <row r="1514" ht="26.25" customHeight="1" spans="102:103">
      <c r="CX1514" s="229"/>
      <c r="CY1514" s="229"/>
    </row>
    <row r="1515" ht="26.25" customHeight="1" spans="102:103">
      <c r="CX1515" s="229"/>
      <c r="CY1515" s="229"/>
    </row>
    <row r="1516" ht="26.25" customHeight="1" spans="102:103">
      <c r="CX1516" s="229"/>
      <c r="CY1516" s="229"/>
    </row>
    <row r="1517" ht="26.25" customHeight="1" spans="102:103">
      <c r="CX1517" s="229"/>
      <c r="CY1517" s="229"/>
    </row>
    <row r="1518" ht="26.25" customHeight="1" spans="102:103">
      <c r="CX1518" s="229"/>
      <c r="CY1518" s="229"/>
    </row>
    <row r="1519" ht="26.25" customHeight="1" spans="102:103">
      <c r="CX1519" s="229"/>
      <c r="CY1519" s="229"/>
    </row>
    <row r="1520" ht="26.25" customHeight="1" spans="102:103">
      <c r="CX1520" s="229"/>
      <c r="CY1520" s="229"/>
    </row>
    <row r="1521" ht="26.25" customHeight="1" spans="102:103">
      <c r="CX1521" s="229"/>
      <c r="CY1521" s="229"/>
    </row>
    <row r="1522" ht="26.25" customHeight="1" spans="102:103">
      <c r="CX1522" s="229"/>
      <c r="CY1522" s="229"/>
    </row>
    <row r="1523" ht="26.25" customHeight="1" spans="102:103">
      <c r="CX1523" s="229"/>
      <c r="CY1523" s="229"/>
    </row>
    <row r="1524" ht="26.25" customHeight="1" spans="102:103">
      <c r="CX1524" s="229"/>
      <c r="CY1524" s="229"/>
    </row>
    <row r="1525" ht="26.25" customHeight="1" spans="102:103">
      <c r="CX1525" s="229"/>
      <c r="CY1525" s="229"/>
    </row>
    <row r="1526" ht="26.25" customHeight="1" spans="102:103">
      <c r="CX1526" s="229"/>
      <c r="CY1526" s="229"/>
    </row>
    <row r="1527" ht="26.25" customHeight="1" spans="102:103">
      <c r="CX1527" s="229"/>
      <c r="CY1527" s="229"/>
    </row>
    <row r="1528" ht="26.25" customHeight="1" spans="102:103">
      <c r="CX1528" s="229"/>
      <c r="CY1528" s="229"/>
    </row>
    <row r="1529" ht="26.25" customHeight="1" spans="102:103">
      <c r="CX1529" s="229"/>
      <c r="CY1529" s="229"/>
    </row>
    <row r="1530" ht="26.25" customHeight="1" spans="102:103">
      <c r="CX1530" s="229"/>
      <c r="CY1530" s="229"/>
    </row>
    <row r="1531" ht="26.25" customHeight="1" spans="102:103">
      <c r="CX1531" s="229"/>
      <c r="CY1531" s="229"/>
    </row>
    <row r="1532" ht="26.25" customHeight="1" spans="102:103">
      <c r="CX1532" s="229"/>
      <c r="CY1532" s="229"/>
    </row>
    <row r="1533" ht="26.25" customHeight="1" spans="102:103">
      <c r="CX1533" s="229"/>
      <c r="CY1533" s="229"/>
    </row>
    <row r="1534" ht="26.25" customHeight="1" spans="102:103">
      <c r="CX1534" s="229"/>
      <c r="CY1534" s="229"/>
    </row>
    <row r="1535" ht="26.25" customHeight="1" spans="102:103">
      <c r="CX1535" s="229"/>
      <c r="CY1535" s="229"/>
    </row>
    <row r="1536" ht="26.25" customHeight="1" spans="102:103">
      <c r="CX1536" s="229"/>
      <c r="CY1536" s="229"/>
    </row>
    <row r="1537" ht="26.25" customHeight="1" spans="102:103">
      <c r="CX1537" s="229"/>
      <c r="CY1537" s="229"/>
    </row>
    <row r="1538" ht="26.25" customHeight="1" spans="102:103">
      <c r="CX1538" s="229"/>
      <c r="CY1538" s="229"/>
    </row>
    <row r="1539" ht="26.25" customHeight="1" spans="102:103">
      <c r="CX1539" s="229"/>
      <c r="CY1539" s="229"/>
    </row>
    <row r="1540" ht="26.25" customHeight="1" spans="102:103">
      <c r="CX1540" s="229"/>
      <c r="CY1540" s="229"/>
    </row>
    <row r="1541" ht="26.25" customHeight="1" spans="102:103">
      <c r="CX1541" s="229"/>
      <c r="CY1541" s="229"/>
    </row>
    <row r="1542" ht="26.25" customHeight="1" spans="102:103">
      <c r="CX1542" s="229"/>
      <c r="CY1542" s="229"/>
    </row>
    <row r="1543" ht="26.25" customHeight="1" spans="102:103">
      <c r="CX1543" s="229"/>
      <c r="CY1543" s="229"/>
    </row>
    <row r="1544" ht="26.25" customHeight="1" spans="102:103">
      <c r="CX1544" s="229"/>
      <c r="CY1544" s="229"/>
    </row>
    <row r="1545" ht="26.25" customHeight="1" spans="102:103">
      <c r="CX1545" s="229"/>
      <c r="CY1545" s="229"/>
    </row>
    <row r="1546" ht="26.25" customHeight="1" spans="102:103">
      <c r="CX1546" s="229"/>
      <c r="CY1546" s="229"/>
    </row>
    <row r="1547" ht="26.25" customHeight="1" spans="102:103">
      <c r="CX1547" s="229"/>
      <c r="CY1547" s="229"/>
    </row>
    <row r="1548" ht="26.25" customHeight="1" spans="102:103">
      <c r="CX1548" s="229"/>
      <c r="CY1548" s="229"/>
    </row>
    <row r="1549" ht="26.25" customHeight="1" spans="102:103">
      <c r="CX1549" s="229"/>
      <c r="CY1549" s="229"/>
    </row>
    <row r="1550" ht="26.25" customHeight="1" spans="102:103">
      <c r="CX1550" s="229"/>
      <c r="CY1550" s="229"/>
    </row>
    <row r="1551" ht="26.25" customHeight="1" spans="102:103">
      <c r="CX1551" s="229"/>
      <c r="CY1551" s="229"/>
    </row>
    <row r="1552" ht="26.25" customHeight="1" spans="102:103">
      <c r="CX1552" s="229"/>
      <c r="CY1552" s="229"/>
    </row>
    <row r="1553" ht="26.25" customHeight="1" spans="102:103">
      <c r="CX1553" s="229"/>
      <c r="CY1553" s="229"/>
    </row>
    <row r="1554" ht="26.25" customHeight="1" spans="102:103">
      <c r="CX1554" s="229"/>
      <c r="CY1554" s="229"/>
    </row>
    <row r="1555" ht="26.25" customHeight="1" spans="102:103">
      <c r="CX1555" s="229"/>
      <c r="CY1555" s="229"/>
    </row>
    <row r="1556" ht="26.25" customHeight="1" spans="102:103">
      <c r="CX1556" s="229"/>
      <c r="CY1556" s="229"/>
    </row>
    <row r="1557" ht="26.25" customHeight="1" spans="102:103">
      <c r="CX1557" s="229"/>
      <c r="CY1557" s="229"/>
    </row>
    <row r="1558" ht="26.25" customHeight="1" spans="102:103">
      <c r="CX1558" s="229"/>
      <c r="CY1558" s="229"/>
    </row>
    <row r="1559" ht="26.25" customHeight="1" spans="102:103">
      <c r="CX1559" s="229"/>
      <c r="CY1559" s="229"/>
    </row>
    <row r="1560" ht="26.25" customHeight="1" spans="102:103">
      <c r="CX1560" s="229"/>
      <c r="CY1560" s="229"/>
    </row>
    <row r="1561" ht="26.25" customHeight="1" spans="102:103">
      <c r="CX1561" s="229"/>
      <c r="CY1561" s="229"/>
    </row>
    <row r="1562" ht="26.25" customHeight="1" spans="102:103">
      <c r="CX1562" s="229"/>
      <c r="CY1562" s="229"/>
    </row>
    <row r="1563" ht="26.25" customHeight="1" spans="102:103">
      <c r="CX1563" s="229"/>
      <c r="CY1563" s="229"/>
    </row>
    <row r="1564" ht="26.25" customHeight="1" spans="102:103">
      <c r="CX1564" s="229"/>
      <c r="CY1564" s="229"/>
    </row>
    <row r="1565" ht="26.25" customHeight="1" spans="102:103">
      <c r="CX1565" s="229"/>
      <c r="CY1565" s="229"/>
    </row>
    <row r="1566" ht="26.25" customHeight="1" spans="102:103">
      <c r="CX1566" s="229"/>
      <c r="CY1566" s="229"/>
    </row>
    <row r="1567" ht="26.25" customHeight="1" spans="102:103">
      <c r="CX1567" s="229"/>
      <c r="CY1567" s="229"/>
    </row>
    <row r="1568" ht="26.25" customHeight="1" spans="102:103">
      <c r="CX1568" s="229"/>
      <c r="CY1568" s="229"/>
    </row>
    <row r="1569" ht="26.25" customHeight="1" spans="102:103">
      <c r="CX1569" s="229"/>
      <c r="CY1569" s="229"/>
    </row>
    <row r="1570" ht="26.25" customHeight="1" spans="102:103">
      <c r="CX1570" s="229"/>
      <c r="CY1570" s="229"/>
    </row>
    <row r="1571" ht="26.25" customHeight="1" spans="102:103">
      <c r="CX1571" s="229"/>
      <c r="CY1571" s="229"/>
    </row>
    <row r="1572" ht="26.25" customHeight="1" spans="102:103">
      <c r="CX1572" s="229"/>
      <c r="CY1572" s="229"/>
    </row>
    <row r="1573" ht="26.25" customHeight="1" spans="102:103">
      <c r="CX1573" s="229"/>
      <c r="CY1573" s="229"/>
    </row>
    <row r="1574" ht="26.25" customHeight="1" spans="102:103">
      <c r="CX1574" s="229"/>
      <c r="CY1574" s="229"/>
    </row>
    <row r="1575" ht="26.25" customHeight="1" spans="102:103">
      <c r="CX1575" s="229"/>
      <c r="CY1575" s="229"/>
    </row>
    <row r="1576" ht="26.25" customHeight="1" spans="102:103">
      <c r="CX1576" s="229"/>
      <c r="CY1576" s="229"/>
    </row>
    <row r="1577" ht="26.25" customHeight="1" spans="102:103">
      <c r="CX1577" s="229"/>
      <c r="CY1577" s="229"/>
    </row>
    <row r="1578" ht="26.25" customHeight="1" spans="102:103">
      <c r="CX1578" s="229"/>
      <c r="CY1578" s="229"/>
    </row>
    <row r="1579" ht="26.25" customHeight="1" spans="102:103">
      <c r="CX1579" s="229"/>
      <c r="CY1579" s="229"/>
    </row>
    <row r="1580" ht="26.25" customHeight="1" spans="102:103">
      <c r="CX1580" s="229"/>
      <c r="CY1580" s="229"/>
    </row>
    <row r="1581" ht="26.25" customHeight="1" spans="102:103">
      <c r="CX1581" s="229"/>
      <c r="CY1581" s="229"/>
    </row>
    <row r="1582" ht="26.25" customHeight="1" spans="102:103">
      <c r="CX1582" s="229"/>
      <c r="CY1582" s="229"/>
    </row>
    <row r="1583" ht="26.25" customHeight="1" spans="102:103">
      <c r="CX1583" s="229"/>
      <c r="CY1583" s="229"/>
    </row>
    <row r="1584" ht="26.25" customHeight="1" spans="102:103">
      <c r="CX1584" s="229"/>
      <c r="CY1584" s="229"/>
    </row>
    <row r="1585" ht="26.25" customHeight="1" spans="102:103">
      <c r="CX1585" s="229"/>
      <c r="CY1585" s="229"/>
    </row>
    <row r="1586" ht="26.25" customHeight="1" spans="102:103">
      <c r="CX1586" s="229"/>
      <c r="CY1586" s="229"/>
    </row>
    <row r="1587" ht="26.25" customHeight="1" spans="102:103">
      <c r="CX1587" s="229"/>
      <c r="CY1587" s="229"/>
    </row>
    <row r="1588" ht="26.25" customHeight="1" spans="102:103">
      <c r="CX1588" s="229"/>
      <c r="CY1588" s="229"/>
    </row>
    <row r="1589" ht="26.25" customHeight="1" spans="102:103">
      <c r="CX1589" s="229"/>
      <c r="CY1589" s="229"/>
    </row>
    <row r="1590" ht="26.25" customHeight="1" spans="102:103">
      <c r="CX1590" s="229"/>
      <c r="CY1590" s="229"/>
    </row>
    <row r="1591" ht="26.25" customHeight="1" spans="102:103">
      <c r="CX1591" s="229"/>
      <c r="CY1591" s="229"/>
    </row>
    <row r="1592" ht="26.25" customHeight="1" spans="102:103">
      <c r="CX1592" s="229"/>
      <c r="CY1592" s="229"/>
    </row>
    <row r="1593" ht="26.25" customHeight="1" spans="102:103">
      <c r="CX1593" s="229"/>
      <c r="CY1593" s="229"/>
    </row>
    <row r="1594" ht="26.25" customHeight="1" spans="102:103">
      <c r="CX1594" s="229"/>
      <c r="CY1594" s="229"/>
    </row>
    <row r="1595" ht="26.25" customHeight="1" spans="102:103">
      <c r="CX1595" s="229"/>
      <c r="CY1595" s="229"/>
    </row>
    <row r="1596" ht="26.25" customHeight="1" spans="102:103">
      <c r="CX1596" s="229"/>
      <c r="CY1596" s="229"/>
    </row>
    <row r="1597" ht="26.25" customHeight="1" spans="102:103">
      <c r="CX1597" s="229"/>
      <c r="CY1597" s="229"/>
    </row>
    <row r="1598" ht="26.25" customHeight="1" spans="102:103">
      <c r="CX1598" s="229"/>
      <c r="CY1598" s="229"/>
    </row>
    <row r="1599" ht="26.25" customHeight="1" spans="102:103">
      <c r="CX1599" s="229"/>
      <c r="CY1599" s="229"/>
    </row>
    <row r="1600" ht="26.25" customHeight="1" spans="102:103">
      <c r="CX1600" s="229"/>
      <c r="CY1600" s="229"/>
    </row>
    <row r="1601" ht="26.25" customHeight="1" spans="102:103">
      <c r="CX1601" s="229"/>
      <c r="CY1601" s="229"/>
    </row>
    <row r="1602" ht="26.25" customHeight="1" spans="102:103">
      <c r="CX1602" s="229"/>
      <c r="CY1602" s="229"/>
    </row>
    <row r="1603" ht="26.25" customHeight="1" spans="102:103">
      <c r="CX1603" s="229"/>
      <c r="CY1603" s="229"/>
    </row>
    <row r="1604" ht="26.25" customHeight="1" spans="102:103">
      <c r="CX1604" s="229"/>
      <c r="CY1604" s="229"/>
    </row>
    <row r="1605" ht="26.25" customHeight="1" spans="102:103">
      <c r="CX1605" s="229"/>
      <c r="CY1605" s="229"/>
    </row>
    <row r="1606" ht="26.25" customHeight="1" spans="102:103">
      <c r="CX1606" s="229"/>
      <c r="CY1606" s="229"/>
    </row>
    <row r="1607" ht="26.25" customHeight="1" spans="102:103">
      <c r="CX1607" s="229"/>
      <c r="CY1607" s="229"/>
    </row>
    <row r="1608" ht="26.25" customHeight="1" spans="102:103">
      <c r="CX1608" s="229"/>
      <c r="CY1608" s="229"/>
    </row>
    <row r="1609" ht="26.25" customHeight="1" spans="102:103">
      <c r="CX1609" s="229"/>
      <c r="CY1609" s="229"/>
    </row>
    <row r="1610" ht="26.25" customHeight="1" spans="102:103">
      <c r="CX1610" s="229"/>
      <c r="CY1610" s="229"/>
    </row>
    <row r="1611" ht="26.25" customHeight="1" spans="102:103">
      <c r="CX1611" s="229"/>
      <c r="CY1611" s="229"/>
    </row>
    <row r="1612" ht="26.25" customHeight="1" spans="102:103">
      <c r="CX1612" s="229"/>
      <c r="CY1612" s="229"/>
    </row>
    <row r="1613" ht="26.25" customHeight="1" spans="102:103">
      <c r="CX1613" s="229"/>
      <c r="CY1613" s="229"/>
    </row>
    <row r="1614" ht="26.25" customHeight="1" spans="102:103">
      <c r="CX1614" s="229"/>
      <c r="CY1614" s="229"/>
    </row>
    <row r="1615" ht="26.25" customHeight="1" spans="102:103">
      <c r="CX1615" s="229"/>
      <c r="CY1615" s="229"/>
    </row>
    <row r="1616" ht="26.25" customHeight="1" spans="102:103">
      <c r="CX1616" s="229"/>
      <c r="CY1616" s="229"/>
    </row>
    <row r="1617" ht="26.25" customHeight="1" spans="102:103">
      <c r="CX1617" s="229"/>
      <c r="CY1617" s="229"/>
    </row>
    <row r="1618" ht="26.25" customHeight="1" spans="102:103">
      <c r="CX1618" s="229"/>
      <c r="CY1618" s="229"/>
    </row>
    <row r="1619" ht="26.25" customHeight="1" spans="102:103">
      <c r="CX1619" s="229"/>
      <c r="CY1619" s="229"/>
    </row>
    <row r="1620" ht="26.25" customHeight="1" spans="102:103">
      <c r="CX1620" s="229"/>
      <c r="CY1620" s="229"/>
    </row>
    <row r="1621" ht="26.25" customHeight="1" spans="102:103">
      <c r="CX1621" s="229"/>
      <c r="CY1621" s="229"/>
    </row>
    <row r="1622" ht="26.25" customHeight="1" spans="102:103">
      <c r="CX1622" s="229"/>
      <c r="CY1622" s="229"/>
    </row>
    <row r="1623" ht="26.25" customHeight="1" spans="102:103">
      <c r="CX1623" s="229"/>
      <c r="CY1623" s="229"/>
    </row>
    <row r="1624" ht="26.25" customHeight="1" spans="102:103">
      <c r="CX1624" s="229"/>
      <c r="CY1624" s="229"/>
    </row>
    <row r="1625" ht="26.25" customHeight="1" spans="102:103">
      <c r="CX1625" s="229"/>
      <c r="CY1625" s="229"/>
    </row>
    <row r="1626" ht="26.25" customHeight="1" spans="102:103">
      <c r="CX1626" s="229"/>
      <c r="CY1626" s="229"/>
    </row>
    <row r="1627" ht="26.25" customHeight="1" spans="102:103">
      <c r="CX1627" s="229"/>
      <c r="CY1627" s="229"/>
    </row>
    <row r="1628" ht="26.25" customHeight="1" spans="102:103">
      <c r="CX1628" s="229"/>
      <c r="CY1628" s="229"/>
    </row>
    <row r="1629" ht="26.25" customHeight="1" spans="102:103">
      <c r="CX1629" s="229"/>
      <c r="CY1629" s="229"/>
    </row>
    <row r="1630" ht="26.25" customHeight="1" spans="102:103">
      <c r="CX1630" s="229"/>
      <c r="CY1630" s="229"/>
    </row>
    <row r="1631" ht="26.25" customHeight="1" spans="102:103">
      <c r="CX1631" s="229"/>
      <c r="CY1631" s="229"/>
    </row>
    <row r="1632" ht="26.25" customHeight="1" spans="102:103">
      <c r="CX1632" s="229"/>
      <c r="CY1632" s="229"/>
    </row>
    <row r="1633" ht="26.25" customHeight="1" spans="102:103">
      <c r="CX1633" s="229"/>
      <c r="CY1633" s="229"/>
    </row>
    <row r="1634" ht="26.25" customHeight="1" spans="102:103">
      <c r="CX1634" s="229"/>
      <c r="CY1634" s="229"/>
    </row>
    <row r="1635" ht="26.25" customHeight="1" spans="102:103">
      <c r="CX1635" s="229"/>
      <c r="CY1635" s="229"/>
    </row>
    <row r="1636" ht="26.25" customHeight="1" spans="102:103">
      <c r="CX1636" s="229"/>
      <c r="CY1636" s="229"/>
    </row>
    <row r="1637" ht="26.25" customHeight="1" spans="102:103">
      <c r="CX1637" s="229"/>
      <c r="CY1637" s="229"/>
    </row>
    <row r="1638" ht="26.25" customHeight="1" spans="102:103">
      <c r="CX1638" s="229"/>
      <c r="CY1638" s="229"/>
    </row>
    <row r="1639" ht="26.25" customHeight="1" spans="102:103">
      <c r="CX1639" s="229"/>
      <c r="CY1639" s="229"/>
    </row>
    <row r="1640" ht="26.25" customHeight="1" spans="102:103">
      <c r="CX1640" s="229"/>
      <c r="CY1640" s="229"/>
    </row>
    <row r="1641" ht="26.25" customHeight="1" spans="102:103">
      <c r="CX1641" s="229"/>
      <c r="CY1641" s="229"/>
    </row>
    <row r="1642" ht="26.25" customHeight="1" spans="102:103">
      <c r="CX1642" s="229"/>
      <c r="CY1642" s="229"/>
    </row>
    <row r="1643" ht="26.25" customHeight="1" spans="102:103">
      <c r="CX1643" s="229"/>
      <c r="CY1643" s="229"/>
    </row>
    <row r="1644" ht="26.25" customHeight="1" spans="102:103">
      <c r="CX1644" s="229"/>
      <c r="CY1644" s="229"/>
    </row>
    <row r="1645" ht="26.25" customHeight="1" spans="102:103">
      <c r="CX1645" s="229"/>
      <c r="CY1645" s="229"/>
    </row>
    <row r="1646" ht="26.25" customHeight="1" spans="102:103">
      <c r="CX1646" s="229"/>
      <c r="CY1646" s="229"/>
    </row>
    <row r="1647" ht="26.25" customHeight="1" spans="102:103">
      <c r="CX1647" s="229"/>
      <c r="CY1647" s="229"/>
    </row>
    <row r="1648" ht="26.25" customHeight="1" spans="102:103">
      <c r="CX1648" s="229"/>
      <c r="CY1648" s="229"/>
    </row>
    <row r="1649" ht="26.25" customHeight="1" spans="102:103">
      <c r="CX1649" s="229"/>
      <c r="CY1649" s="229"/>
    </row>
    <row r="1650" ht="26.25" customHeight="1" spans="102:103">
      <c r="CX1650" s="229"/>
      <c r="CY1650" s="229"/>
    </row>
    <row r="1651" ht="26.25" customHeight="1" spans="102:103">
      <c r="CX1651" s="229"/>
      <c r="CY1651" s="229"/>
    </row>
    <row r="1652" ht="26.25" customHeight="1" spans="102:103">
      <c r="CX1652" s="229"/>
      <c r="CY1652" s="229"/>
    </row>
    <row r="1653" ht="26.25" customHeight="1" spans="102:103">
      <c r="CX1653" s="229"/>
      <c r="CY1653" s="229"/>
    </row>
    <row r="1654" ht="26.25" customHeight="1" spans="102:103">
      <c r="CX1654" s="229"/>
      <c r="CY1654" s="229"/>
    </row>
    <row r="1655" ht="26.25" customHeight="1" spans="102:103">
      <c r="CX1655" s="229"/>
      <c r="CY1655" s="229"/>
    </row>
    <row r="1656" ht="26.25" customHeight="1" spans="102:103">
      <c r="CX1656" s="229"/>
      <c r="CY1656" s="229"/>
    </row>
    <row r="1657" ht="26.25" customHeight="1" spans="102:103">
      <c r="CX1657" s="229"/>
      <c r="CY1657" s="229"/>
    </row>
    <row r="1658" ht="26.25" customHeight="1" spans="102:103">
      <c r="CX1658" s="229"/>
      <c r="CY1658" s="229"/>
    </row>
    <row r="1659" ht="26.25" customHeight="1" spans="102:103">
      <c r="CX1659" s="229"/>
      <c r="CY1659" s="229"/>
    </row>
    <row r="1660" ht="26.25" customHeight="1" spans="102:103">
      <c r="CX1660" s="229"/>
      <c r="CY1660" s="229"/>
    </row>
    <row r="1661" ht="26.25" customHeight="1" spans="102:103">
      <c r="CX1661" s="229"/>
      <c r="CY1661" s="229"/>
    </row>
    <row r="1662" ht="26.25" customHeight="1" spans="102:103">
      <c r="CX1662" s="229"/>
      <c r="CY1662" s="229"/>
    </row>
    <row r="1663" ht="26.25" customHeight="1" spans="102:103">
      <c r="CX1663" s="229"/>
      <c r="CY1663" s="229"/>
    </row>
    <row r="1664" ht="26.25" customHeight="1" spans="102:103">
      <c r="CX1664" s="229"/>
      <c r="CY1664" s="229"/>
    </row>
    <row r="1665" ht="26.25" customHeight="1" spans="102:103">
      <c r="CX1665" s="229"/>
      <c r="CY1665" s="229"/>
    </row>
    <row r="1666" ht="26.25" customHeight="1" spans="102:103">
      <c r="CX1666" s="229"/>
      <c r="CY1666" s="229"/>
    </row>
    <row r="1667" ht="26.25" customHeight="1" spans="102:103">
      <c r="CX1667" s="229"/>
      <c r="CY1667" s="229"/>
    </row>
    <row r="1668" ht="26.25" customHeight="1" spans="102:103">
      <c r="CX1668" s="229"/>
      <c r="CY1668" s="229"/>
    </row>
    <row r="1669" ht="26.25" customHeight="1" spans="102:103">
      <c r="CX1669" s="229"/>
      <c r="CY1669" s="229"/>
    </row>
    <row r="1670" ht="26.25" customHeight="1" spans="102:103">
      <c r="CX1670" s="229"/>
      <c r="CY1670" s="229"/>
    </row>
    <row r="1671" ht="26.25" customHeight="1" spans="102:103">
      <c r="CX1671" s="229"/>
      <c r="CY1671" s="229"/>
    </row>
    <row r="1672" ht="26.25" customHeight="1" spans="102:103">
      <c r="CX1672" s="229"/>
      <c r="CY1672" s="229"/>
    </row>
    <row r="1673" ht="26.25" customHeight="1" spans="102:103">
      <c r="CX1673" s="229"/>
      <c r="CY1673" s="229"/>
    </row>
    <row r="1674" ht="26.25" customHeight="1" spans="102:103">
      <c r="CX1674" s="229"/>
      <c r="CY1674" s="229"/>
    </row>
    <row r="1675" ht="26.25" customHeight="1" spans="102:103">
      <c r="CX1675" s="229"/>
      <c r="CY1675" s="229"/>
    </row>
    <row r="1676" ht="26.25" customHeight="1" spans="102:103">
      <c r="CX1676" s="229"/>
      <c r="CY1676" s="229"/>
    </row>
    <row r="1677" ht="26.25" customHeight="1" spans="102:103">
      <c r="CX1677" s="229"/>
      <c r="CY1677" s="229"/>
    </row>
    <row r="1678" ht="26.25" customHeight="1" spans="102:103">
      <c r="CX1678" s="229"/>
      <c r="CY1678" s="229"/>
    </row>
    <row r="1679" ht="26.25" customHeight="1" spans="102:103">
      <c r="CX1679" s="229"/>
      <c r="CY1679" s="229"/>
    </row>
    <row r="1680" ht="26.25" customHeight="1" spans="102:103">
      <c r="CX1680" s="229"/>
      <c r="CY1680" s="229"/>
    </row>
    <row r="1681" ht="26.25" customHeight="1" spans="102:103">
      <c r="CX1681" s="229"/>
      <c r="CY1681" s="229"/>
    </row>
    <row r="1682" ht="26.25" customHeight="1" spans="102:103">
      <c r="CX1682" s="229"/>
      <c r="CY1682" s="229"/>
    </row>
    <row r="1683" ht="26.25" customHeight="1" spans="102:103">
      <c r="CX1683" s="229"/>
      <c r="CY1683" s="229"/>
    </row>
    <row r="1684" ht="26.25" customHeight="1" spans="102:103">
      <c r="CX1684" s="229"/>
      <c r="CY1684" s="229"/>
    </row>
    <row r="1685" ht="26.25" customHeight="1" spans="102:103">
      <c r="CX1685" s="229"/>
      <c r="CY1685" s="229"/>
    </row>
    <row r="1686" ht="26.25" customHeight="1" spans="102:103">
      <c r="CX1686" s="229"/>
      <c r="CY1686" s="229"/>
    </row>
    <row r="1687" ht="26.25" customHeight="1" spans="102:103">
      <c r="CX1687" s="229"/>
      <c r="CY1687" s="229"/>
    </row>
    <row r="1688" ht="26.25" customHeight="1" spans="102:103">
      <c r="CX1688" s="229"/>
      <c r="CY1688" s="229"/>
    </row>
    <row r="1689" ht="26.25" customHeight="1" spans="102:103">
      <c r="CX1689" s="229"/>
      <c r="CY1689" s="229"/>
    </row>
    <row r="1690" ht="26.25" customHeight="1" spans="102:103">
      <c r="CX1690" s="229"/>
      <c r="CY1690" s="229"/>
    </row>
    <row r="1691" ht="26.25" customHeight="1" spans="102:103">
      <c r="CX1691" s="229"/>
      <c r="CY1691" s="229"/>
    </row>
    <row r="1692" ht="26.25" customHeight="1" spans="102:103">
      <c r="CX1692" s="229"/>
      <c r="CY1692" s="229"/>
    </row>
    <row r="1693" ht="26.25" customHeight="1" spans="102:103">
      <c r="CX1693" s="229"/>
      <c r="CY1693" s="229"/>
    </row>
    <row r="1694" ht="26.25" customHeight="1" spans="102:103">
      <c r="CX1694" s="229"/>
      <c r="CY1694" s="229"/>
    </row>
    <row r="1695" ht="26.25" customHeight="1" spans="102:103">
      <c r="CX1695" s="229"/>
      <c r="CY1695" s="229"/>
    </row>
    <row r="1696" ht="26.25" customHeight="1" spans="102:103">
      <c r="CX1696" s="229"/>
      <c r="CY1696" s="229"/>
    </row>
    <row r="1697" ht="26.25" customHeight="1" spans="102:103">
      <c r="CX1697" s="229"/>
      <c r="CY1697" s="229"/>
    </row>
    <row r="1698" ht="26.25" customHeight="1" spans="102:103">
      <c r="CX1698" s="229"/>
      <c r="CY1698" s="229"/>
    </row>
    <row r="1699" ht="26.25" customHeight="1" spans="102:103">
      <c r="CX1699" s="229"/>
      <c r="CY1699" s="229"/>
    </row>
    <row r="1700" ht="26.25" customHeight="1" spans="102:103">
      <c r="CX1700" s="229"/>
      <c r="CY1700" s="229"/>
    </row>
    <row r="1701" ht="26.25" customHeight="1" spans="102:103">
      <c r="CX1701" s="229"/>
      <c r="CY1701" s="229"/>
    </row>
    <row r="1702" ht="26.25" customHeight="1" spans="102:103">
      <c r="CX1702" s="229"/>
      <c r="CY1702" s="229"/>
    </row>
    <row r="1703" ht="26.25" customHeight="1" spans="102:103">
      <c r="CX1703" s="229"/>
      <c r="CY1703" s="229"/>
    </row>
    <row r="1704" ht="26.25" customHeight="1" spans="102:103">
      <c r="CX1704" s="229"/>
      <c r="CY1704" s="229"/>
    </row>
    <row r="1705" ht="26.25" customHeight="1" spans="102:103">
      <c r="CX1705" s="229"/>
      <c r="CY1705" s="229"/>
    </row>
    <row r="1706" ht="26.25" customHeight="1" spans="102:103">
      <c r="CX1706" s="229"/>
      <c r="CY1706" s="229"/>
    </row>
    <row r="1707" ht="26.25" customHeight="1" spans="102:103">
      <c r="CX1707" s="229"/>
      <c r="CY1707" s="229"/>
    </row>
    <row r="1708" ht="26.25" customHeight="1" spans="102:103">
      <c r="CX1708" s="229"/>
      <c r="CY1708" s="229"/>
    </row>
    <row r="1709" ht="26.25" customHeight="1" spans="102:103">
      <c r="CX1709" s="229"/>
      <c r="CY1709" s="229"/>
    </row>
    <row r="1710" ht="26.25" customHeight="1" spans="102:103">
      <c r="CX1710" s="229"/>
      <c r="CY1710" s="229"/>
    </row>
    <row r="1711" ht="26.25" customHeight="1" spans="102:103">
      <c r="CX1711" s="229"/>
      <c r="CY1711" s="229"/>
    </row>
    <row r="1712" ht="26.25" customHeight="1" spans="102:103">
      <c r="CX1712" s="229"/>
      <c r="CY1712" s="229"/>
    </row>
    <row r="1713" ht="26.25" customHeight="1" spans="102:103">
      <c r="CX1713" s="229"/>
      <c r="CY1713" s="229"/>
    </row>
    <row r="1714" ht="26.25" customHeight="1" spans="102:103">
      <c r="CX1714" s="229"/>
      <c r="CY1714" s="229"/>
    </row>
    <row r="1715" ht="26.25" customHeight="1" spans="102:103">
      <c r="CX1715" s="229"/>
      <c r="CY1715" s="229"/>
    </row>
    <row r="1716" ht="26.25" customHeight="1" spans="102:103">
      <c r="CX1716" s="229"/>
      <c r="CY1716" s="229"/>
    </row>
    <row r="1717" ht="26.25" customHeight="1" spans="102:103">
      <c r="CX1717" s="229"/>
      <c r="CY1717" s="229"/>
    </row>
    <row r="1718" ht="26.25" customHeight="1" spans="102:103">
      <c r="CX1718" s="229"/>
      <c r="CY1718" s="229"/>
    </row>
    <row r="1719" ht="26.25" customHeight="1" spans="102:103">
      <c r="CX1719" s="229"/>
      <c r="CY1719" s="229"/>
    </row>
    <row r="1720" ht="26.25" customHeight="1" spans="102:103">
      <c r="CX1720" s="229"/>
      <c r="CY1720" s="229"/>
    </row>
    <row r="1721" ht="26.25" customHeight="1" spans="102:103">
      <c r="CX1721" s="229"/>
      <c r="CY1721" s="229"/>
    </row>
    <row r="1722" ht="26.25" customHeight="1" spans="102:103">
      <c r="CX1722" s="229"/>
      <c r="CY1722" s="229"/>
    </row>
    <row r="1723" ht="26.25" customHeight="1" spans="102:103">
      <c r="CX1723" s="229"/>
      <c r="CY1723" s="229"/>
    </row>
    <row r="1724" ht="26.25" customHeight="1" spans="102:103">
      <c r="CX1724" s="229"/>
      <c r="CY1724" s="229"/>
    </row>
    <row r="1725" ht="26.25" customHeight="1" spans="102:103">
      <c r="CX1725" s="229"/>
      <c r="CY1725" s="229"/>
    </row>
    <row r="1726" ht="26.25" customHeight="1" spans="102:103">
      <c r="CX1726" s="229"/>
      <c r="CY1726" s="229"/>
    </row>
    <row r="1727" ht="26.25" customHeight="1" spans="102:103">
      <c r="CX1727" s="229"/>
      <c r="CY1727" s="229"/>
    </row>
    <row r="1728" ht="26.25" customHeight="1" spans="102:103">
      <c r="CX1728" s="229"/>
      <c r="CY1728" s="229"/>
    </row>
    <row r="1729" ht="26.25" customHeight="1" spans="102:103">
      <c r="CX1729" s="229"/>
      <c r="CY1729" s="229"/>
    </row>
    <row r="1730" ht="26.25" customHeight="1" spans="102:103">
      <c r="CX1730" s="229"/>
      <c r="CY1730" s="229"/>
    </row>
    <row r="1731" ht="26.25" customHeight="1" spans="102:103">
      <c r="CX1731" s="229"/>
      <c r="CY1731" s="229"/>
    </row>
    <row r="1732" ht="26.25" customHeight="1" spans="102:103">
      <c r="CX1732" s="229"/>
      <c r="CY1732" s="229"/>
    </row>
    <row r="1733" ht="26.25" customHeight="1" spans="102:103">
      <c r="CX1733" s="229"/>
      <c r="CY1733" s="229"/>
    </row>
    <row r="1734" ht="26.25" customHeight="1" spans="102:103">
      <c r="CX1734" s="229"/>
      <c r="CY1734" s="229"/>
    </row>
    <row r="1735" ht="26.25" customHeight="1" spans="102:103">
      <c r="CX1735" s="229"/>
      <c r="CY1735" s="229"/>
    </row>
    <row r="1736" ht="26.25" customHeight="1" spans="102:103">
      <c r="CX1736" s="229"/>
      <c r="CY1736" s="229"/>
    </row>
    <row r="1737" ht="26.25" customHeight="1" spans="102:103">
      <c r="CX1737" s="229"/>
      <c r="CY1737" s="229"/>
    </row>
    <row r="1738" ht="26.25" customHeight="1" spans="102:103">
      <c r="CX1738" s="229"/>
      <c r="CY1738" s="229"/>
    </row>
    <row r="1739" ht="26.25" customHeight="1" spans="102:103">
      <c r="CX1739" s="229"/>
      <c r="CY1739" s="229"/>
    </row>
    <row r="1740" ht="26.25" customHeight="1" spans="102:103">
      <c r="CX1740" s="229"/>
      <c r="CY1740" s="229"/>
    </row>
    <row r="1741" ht="26.25" customHeight="1" spans="102:103">
      <c r="CX1741" s="229"/>
      <c r="CY1741" s="229"/>
    </row>
    <row r="1742" ht="26.25" customHeight="1" spans="102:103">
      <c r="CX1742" s="229"/>
      <c r="CY1742" s="229"/>
    </row>
    <row r="1743" ht="26.25" customHeight="1" spans="102:103">
      <c r="CX1743" s="229"/>
      <c r="CY1743" s="229"/>
    </row>
    <row r="1744" ht="26.25" customHeight="1" spans="102:103">
      <c r="CX1744" s="229"/>
      <c r="CY1744" s="229"/>
    </row>
    <row r="1745" ht="26.25" customHeight="1" spans="102:103">
      <c r="CX1745" s="229"/>
      <c r="CY1745" s="229"/>
    </row>
    <row r="1746" ht="26.25" customHeight="1" spans="102:103">
      <c r="CX1746" s="229"/>
      <c r="CY1746" s="229"/>
    </row>
    <row r="1747" ht="26.25" customHeight="1" spans="102:103">
      <c r="CX1747" s="229"/>
      <c r="CY1747" s="229"/>
    </row>
    <row r="1748" ht="26.25" customHeight="1" spans="102:103">
      <c r="CX1748" s="229"/>
      <c r="CY1748" s="229"/>
    </row>
    <row r="1749" ht="26.25" customHeight="1" spans="102:103">
      <c r="CX1749" s="229"/>
      <c r="CY1749" s="229"/>
    </row>
    <row r="1750" ht="26.25" customHeight="1" spans="102:103">
      <c r="CX1750" s="229"/>
      <c r="CY1750" s="229"/>
    </row>
    <row r="1751" ht="26.25" customHeight="1" spans="102:103">
      <c r="CX1751" s="229"/>
      <c r="CY1751" s="229"/>
    </row>
    <row r="1752" ht="26.25" customHeight="1" spans="102:103">
      <c r="CX1752" s="229"/>
      <c r="CY1752" s="229"/>
    </row>
    <row r="1753" ht="26.25" customHeight="1" spans="102:103">
      <c r="CX1753" s="229"/>
      <c r="CY1753" s="229"/>
    </row>
    <row r="1754" ht="26.25" customHeight="1" spans="102:103">
      <c r="CX1754" s="229"/>
      <c r="CY1754" s="229"/>
    </row>
    <row r="1755" ht="26.25" customHeight="1" spans="102:103">
      <c r="CX1755" s="229"/>
      <c r="CY1755" s="229"/>
    </row>
    <row r="1756" ht="26.25" customHeight="1" spans="102:103">
      <c r="CX1756" s="229"/>
      <c r="CY1756" s="229"/>
    </row>
    <row r="1757" ht="26.25" customHeight="1" spans="102:103">
      <c r="CX1757" s="229"/>
      <c r="CY1757" s="229"/>
    </row>
    <row r="1758" ht="26.25" customHeight="1" spans="102:103">
      <c r="CX1758" s="229"/>
      <c r="CY1758" s="229"/>
    </row>
    <row r="1759" ht="26.25" customHeight="1" spans="102:103">
      <c r="CX1759" s="229"/>
      <c r="CY1759" s="229"/>
    </row>
    <row r="1760" ht="26.25" customHeight="1" spans="102:103">
      <c r="CX1760" s="229"/>
      <c r="CY1760" s="229"/>
    </row>
    <row r="1761" ht="26.25" customHeight="1" spans="102:103">
      <c r="CX1761" s="229"/>
      <c r="CY1761" s="229"/>
    </row>
    <row r="1762" ht="26.25" customHeight="1" spans="102:103">
      <c r="CX1762" s="229"/>
      <c r="CY1762" s="229"/>
    </row>
    <row r="1763" ht="26.25" customHeight="1" spans="102:103">
      <c r="CX1763" s="229"/>
      <c r="CY1763" s="229"/>
    </row>
    <row r="1764" ht="26.25" customHeight="1" spans="102:103">
      <c r="CX1764" s="229"/>
      <c r="CY1764" s="229"/>
    </row>
    <row r="1765" ht="26.25" customHeight="1" spans="102:103">
      <c r="CX1765" s="229"/>
      <c r="CY1765" s="229"/>
    </row>
    <row r="1766" ht="26.25" customHeight="1" spans="102:103">
      <c r="CX1766" s="229"/>
      <c r="CY1766" s="229"/>
    </row>
    <row r="1767" ht="26.25" customHeight="1" spans="102:103">
      <c r="CX1767" s="229"/>
      <c r="CY1767" s="229"/>
    </row>
    <row r="1768" ht="26.25" customHeight="1" spans="102:103">
      <c r="CX1768" s="229"/>
      <c r="CY1768" s="229"/>
    </row>
    <row r="1769" ht="26.25" customHeight="1" spans="102:103">
      <c r="CX1769" s="229"/>
      <c r="CY1769" s="229"/>
    </row>
    <row r="1770" ht="26.25" customHeight="1" spans="102:103">
      <c r="CX1770" s="229"/>
      <c r="CY1770" s="229"/>
    </row>
    <row r="1771" ht="26.25" customHeight="1" spans="102:103">
      <c r="CX1771" s="229"/>
      <c r="CY1771" s="229"/>
    </row>
    <row r="1772" ht="26.25" customHeight="1" spans="102:103">
      <c r="CX1772" s="229"/>
      <c r="CY1772" s="229"/>
    </row>
    <row r="1773" ht="26.25" customHeight="1" spans="102:103">
      <c r="CX1773" s="229"/>
      <c r="CY1773" s="229"/>
    </row>
    <row r="1774" ht="26.25" customHeight="1" spans="102:103">
      <c r="CX1774" s="229"/>
      <c r="CY1774" s="229"/>
    </row>
    <row r="1775" ht="26.25" customHeight="1" spans="102:103">
      <c r="CX1775" s="229"/>
      <c r="CY1775" s="229"/>
    </row>
    <row r="1776" ht="26.25" customHeight="1" spans="102:103">
      <c r="CX1776" s="229"/>
      <c r="CY1776" s="229"/>
    </row>
    <row r="1777" ht="26.25" customHeight="1" spans="102:103">
      <c r="CX1777" s="229"/>
      <c r="CY1777" s="229"/>
    </row>
    <row r="1778" ht="26.25" customHeight="1" spans="102:103">
      <c r="CX1778" s="229"/>
      <c r="CY1778" s="229"/>
    </row>
    <row r="1779" ht="26.25" customHeight="1" spans="102:103">
      <c r="CX1779" s="229"/>
      <c r="CY1779" s="229"/>
    </row>
    <row r="1780" ht="26.25" customHeight="1" spans="102:103">
      <c r="CX1780" s="229"/>
      <c r="CY1780" s="229"/>
    </row>
    <row r="1781" ht="26.25" customHeight="1" spans="102:103">
      <c r="CX1781" s="229"/>
      <c r="CY1781" s="229"/>
    </row>
    <row r="1782" ht="26.25" customHeight="1" spans="102:103">
      <c r="CX1782" s="229"/>
      <c r="CY1782" s="229"/>
    </row>
    <row r="1783" ht="26.25" customHeight="1" spans="102:103">
      <c r="CX1783" s="229"/>
      <c r="CY1783" s="229"/>
    </row>
    <row r="1784" ht="26.25" customHeight="1" spans="102:103">
      <c r="CX1784" s="229"/>
      <c r="CY1784" s="229"/>
    </row>
    <row r="1785" ht="26.25" customHeight="1" spans="102:103">
      <c r="CX1785" s="229"/>
      <c r="CY1785" s="229"/>
    </row>
    <row r="1786" ht="26.25" customHeight="1" spans="102:103">
      <c r="CX1786" s="229"/>
      <c r="CY1786" s="229"/>
    </row>
    <row r="1787" ht="26.25" customHeight="1" spans="102:103">
      <c r="CX1787" s="229"/>
      <c r="CY1787" s="229"/>
    </row>
    <row r="1788" ht="26.25" customHeight="1" spans="102:103">
      <c r="CX1788" s="229"/>
      <c r="CY1788" s="229"/>
    </row>
    <row r="1789" ht="26.25" customHeight="1" spans="102:103">
      <c r="CX1789" s="229"/>
      <c r="CY1789" s="229"/>
    </row>
    <row r="1790" ht="26.25" customHeight="1" spans="102:103">
      <c r="CX1790" s="229"/>
      <c r="CY1790" s="229"/>
    </row>
    <row r="1791" ht="26.25" customHeight="1" spans="102:103">
      <c r="CX1791" s="229"/>
      <c r="CY1791" s="229"/>
    </row>
    <row r="1792" ht="26.25" customHeight="1" spans="102:103">
      <c r="CX1792" s="229"/>
      <c r="CY1792" s="229"/>
    </row>
    <row r="1793" ht="26.25" customHeight="1" spans="102:103">
      <c r="CX1793" s="229"/>
      <c r="CY1793" s="229"/>
    </row>
    <row r="1794" ht="26.25" customHeight="1" spans="102:103">
      <c r="CX1794" s="229"/>
      <c r="CY1794" s="229"/>
    </row>
    <row r="1795" ht="26.25" customHeight="1" spans="102:103">
      <c r="CX1795" s="229"/>
      <c r="CY1795" s="229"/>
    </row>
    <row r="1796" ht="26.25" customHeight="1" spans="102:103">
      <c r="CX1796" s="229"/>
      <c r="CY1796" s="229"/>
    </row>
    <row r="1797" ht="26.25" customHeight="1" spans="102:103">
      <c r="CX1797" s="229"/>
      <c r="CY1797" s="229"/>
    </row>
    <row r="1798" ht="26.25" customHeight="1" spans="102:103">
      <c r="CX1798" s="229"/>
      <c r="CY1798" s="229"/>
    </row>
    <row r="1799" ht="26.25" customHeight="1" spans="102:103">
      <c r="CX1799" s="229"/>
      <c r="CY1799" s="229"/>
    </row>
    <row r="1800" ht="26.25" customHeight="1" spans="102:103">
      <c r="CX1800" s="229"/>
      <c r="CY1800" s="229"/>
    </row>
    <row r="1801" ht="26.25" customHeight="1" spans="102:103">
      <c r="CX1801" s="229"/>
      <c r="CY1801" s="229"/>
    </row>
    <row r="1802" ht="26.25" customHeight="1" spans="102:103">
      <c r="CX1802" s="229"/>
      <c r="CY1802" s="229"/>
    </row>
    <row r="1803" ht="26.25" customHeight="1" spans="102:103">
      <c r="CX1803" s="229"/>
      <c r="CY1803" s="229"/>
    </row>
    <row r="1804" ht="26.25" customHeight="1" spans="102:103">
      <c r="CX1804" s="229"/>
      <c r="CY1804" s="229"/>
    </row>
    <row r="1805" ht="26.25" customHeight="1" spans="102:103">
      <c r="CX1805" s="229"/>
      <c r="CY1805" s="229"/>
    </row>
    <row r="1806" ht="26.25" customHeight="1" spans="102:103">
      <c r="CX1806" s="229"/>
      <c r="CY1806" s="229"/>
    </row>
    <row r="1807" ht="26.25" customHeight="1" spans="102:103">
      <c r="CX1807" s="229"/>
      <c r="CY1807" s="229"/>
    </row>
    <row r="1808" ht="26.25" customHeight="1" spans="102:103">
      <c r="CX1808" s="229"/>
      <c r="CY1808" s="229"/>
    </row>
    <row r="1809" ht="26.25" customHeight="1" spans="102:103">
      <c r="CX1809" s="229"/>
      <c r="CY1809" s="229"/>
    </row>
    <row r="1810" ht="26.25" customHeight="1" spans="102:103">
      <c r="CX1810" s="229"/>
      <c r="CY1810" s="229"/>
    </row>
    <row r="1811" ht="26.25" customHeight="1" spans="102:103">
      <c r="CX1811" s="229"/>
      <c r="CY1811" s="229"/>
    </row>
    <row r="1812" ht="26.25" customHeight="1" spans="102:103">
      <c r="CX1812" s="229"/>
      <c r="CY1812" s="229"/>
    </row>
    <row r="1813" ht="26.25" customHeight="1" spans="102:103">
      <c r="CX1813" s="229"/>
      <c r="CY1813" s="229"/>
    </row>
    <row r="1814" ht="26.25" customHeight="1" spans="102:103">
      <c r="CX1814" s="229"/>
      <c r="CY1814" s="229"/>
    </row>
    <row r="1815" ht="26.25" customHeight="1" spans="102:103">
      <c r="CX1815" s="229"/>
      <c r="CY1815" s="229"/>
    </row>
    <row r="1816" ht="26.25" customHeight="1" spans="102:103">
      <c r="CX1816" s="229"/>
      <c r="CY1816" s="229"/>
    </row>
    <row r="1817" ht="26.25" customHeight="1" spans="102:103">
      <c r="CX1817" s="229"/>
      <c r="CY1817" s="229"/>
    </row>
    <row r="1818" ht="26.25" customHeight="1" spans="102:103">
      <c r="CX1818" s="229"/>
      <c r="CY1818" s="229"/>
    </row>
    <row r="1819" ht="26.25" customHeight="1" spans="102:103">
      <c r="CX1819" s="229"/>
      <c r="CY1819" s="229"/>
    </row>
    <row r="1820" ht="26.25" customHeight="1" spans="102:103">
      <c r="CX1820" s="229"/>
      <c r="CY1820" s="229"/>
    </row>
    <row r="1821" ht="26.25" customHeight="1" spans="102:103">
      <c r="CX1821" s="229"/>
      <c r="CY1821" s="229"/>
    </row>
    <row r="1822" ht="26.25" customHeight="1" spans="102:103">
      <c r="CX1822" s="229"/>
      <c r="CY1822" s="229"/>
    </row>
    <row r="1823" ht="26.25" customHeight="1" spans="102:103">
      <c r="CX1823" s="229"/>
      <c r="CY1823" s="229"/>
    </row>
    <row r="1824" ht="26.25" customHeight="1" spans="102:103">
      <c r="CX1824" s="229"/>
      <c r="CY1824" s="229"/>
    </row>
    <row r="1825" ht="26.25" customHeight="1" spans="102:103">
      <c r="CX1825" s="229"/>
      <c r="CY1825" s="229"/>
    </row>
    <row r="1826" ht="26.25" customHeight="1" spans="102:103">
      <c r="CX1826" s="229"/>
      <c r="CY1826" s="229"/>
    </row>
    <row r="1827" ht="26.25" customHeight="1" spans="102:103">
      <c r="CX1827" s="229"/>
      <c r="CY1827" s="229"/>
    </row>
    <row r="1828" ht="26.25" customHeight="1" spans="102:103">
      <c r="CX1828" s="229"/>
      <c r="CY1828" s="229"/>
    </row>
    <row r="1829" ht="26.25" customHeight="1" spans="102:103">
      <c r="CX1829" s="229"/>
      <c r="CY1829" s="229"/>
    </row>
    <row r="1830" ht="26.25" customHeight="1" spans="102:103">
      <c r="CX1830" s="229"/>
      <c r="CY1830" s="229"/>
    </row>
    <row r="1831" ht="26.25" customHeight="1" spans="102:103">
      <c r="CX1831" s="229"/>
      <c r="CY1831" s="229"/>
    </row>
    <row r="1832" ht="26.25" customHeight="1" spans="102:103">
      <c r="CX1832" s="229"/>
      <c r="CY1832" s="229"/>
    </row>
    <row r="1833" ht="26.25" customHeight="1" spans="102:103">
      <c r="CX1833" s="229"/>
      <c r="CY1833" s="229"/>
    </row>
    <row r="1834" ht="26.25" customHeight="1" spans="102:103">
      <c r="CX1834" s="229"/>
      <c r="CY1834" s="229"/>
    </row>
    <row r="1835" ht="26.25" customHeight="1" spans="102:103">
      <c r="CX1835" s="229"/>
      <c r="CY1835" s="229"/>
    </row>
    <row r="1836" ht="26.25" customHeight="1" spans="102:103">
      <c r="CX1836" s="229"/>
      <c r="CY1836" s="229"/>
    </row>
    <row r="1837" ht="26.25" customHeight="1" spans="102:103">
      <c r="CX1837" s="229"/>
      <c r="CY1837" s="229"/>
    </row>
    <row r="1838" ht="26.25" customHeight="1" spans="102:103">
      <c r="CX1838" s="229"/>
      <c r="CY1838" s="229"/>
    </row>
    <row r="1839" ht="26.25" customHeight="1" spans="102:103">
      <c r="CX1839" s="229"/>
      <c r="CY1839" s="229"/>
    </row>
    <row r="1840" ht="26.25" customHeight="1" spans="102:103">
      <c r="CX1840" s="229"/>
      <c r="CY1840" s="229"/>
    </row>
    <row r="1841" ht="26.25" customHeight="1" spans="102:103">
      <c r="CX1841" s="229"/>
      <c r="CY1841" s="229"/>
    </row>
    <row r="1842" ht="26.25" customHeight="1" spans="102:103">
      <c r="CX1842" s="229"/>
      <c r="CY1842" s="229"/>
    </row>
    <row r="1843" ht="26.25" customHeight="1" spans="102:103">
      <c r="CX1843" s="229"/>
      <c r="CY1843" s="229"/>
    </row>
    <row r="1844" ht="26.25" customHeight="1" spans="102:103">
      <c r="CX1844" s="229"/>
      <c r="CY1844" s="229"/>
    </row>
    <row r="1845" ht="26.25" customHeight="1" spans="102:103">
      <c r="CX1845" s="229"/>
      <c r="CY1845" s="229"/>
    </row>
    <row r="1846" ht="26.25" customHeight="1" spans="102:103">
      <c r="CX1846" s="229"/>
      <c r="CY1846" s="229"/>
    </row>
    <row r="1847" ht="26.25" customHeight="1" spans="102:103">
      <c r="CX1847" s="229"/>
      <c r="CY1847" s="229"/>
    </row>
    <row r="1848" ht="26.25" customHeight="1" spans="102:103">
      <c r="CX1848" s="229"/>
      <c r="CY1848" s="229"/>
    </row>
    <row r="1849" ht="26.25" customHeight="1" spans="102:103">
      <c r="CX1849" s="229"/>
      <c r="CY1849" s="229"/>
    </row>
    <row r="1850" ht="26.25" customHeight="1" spans="102:103">
      <c r="CX1850" s="229"/>
      <c r="CY1850" s="229"/>
    </row>
    <row r="1851" ht="26.25" customHeight="1" spans="102:103">
      <c r="CX1851" s="229"/>
      <c r="CY1851" s="229"/>
    </row>
    <row r="1852" ht="26.25" customHeight="1" spans="102:103">
      <c r="CX1852" s="229"/>
      <c r="CY1852" s="229"/>
    </row>
    <row r="1853" ht="26.25" customHeight="1" spans="102:103">
      <c r="CX1853" s="229"/>
      <c r="CY1853" s="229"/>
    </row>
    <row r="1854" ht="26.25" customHeight="1" spans="102:103">
      <c r="CX1854" s="229"/>
      <c r="CY1854" s="229"/>
    </row>
    <row r="1855" ht="26.25" customHeight="1" spans="102:103">
      <c r="CX1855" s="229"/>
      <c r="CY1855" s="229"/>
    </row>
    <row r="1856" ht="26.25" customHeight="1" spans="102:103">
      <c r="CX1856" s="229"/>
      <c r="CY1856" s="229"/>
    </row>
    <row r="1857" ht="26.25" customHeight="1" spans="102:103">
      <c r="CX1857" s="229"/>
      <c r="CY1857" s="229"/>
    </row>
    <row r="1858" ht="26.25" customHeight="1" spans="102:103">
      <c r="CX1858" s="229"/>
      <c r="CY1858" s="229"/>
    </row>
    <row r="1859" ht="26.25" customHeight="1" spans="102:103">
      <c r="CX1859" s="229"/>
      <c r="CY1859" s="229"/>
    </row>
    <row r="1860" ht="26.25" customHeight="1" spans="102:103">
      <c r="CX1860" s="229"/>
      <c r="CY1860" s="229"/>
    </row>
    <row r="1861" ht="26.25" customHeight="1" spans="102:103">
      <c r="CX1861" s="229"/>
      <c r="CY1861" s="229"/>
    </row>
    <row r="1862" ht="26.25" customHeight="1" spans="102:103">
      <c r="CX1862" s="229"/>
      <c r="CY1862" s="229"/>
    </row>
    <row r="1863" ht="26.25" customHeight="1" spans="102:103">
      <c r="CX1863" s="229"/>
      <c r="CY1863" s="229"/>
    </row>
    <row r="1864" ht="26.25" customHeight="1" spans="102:103">
      <c r="CX1864" s="229"/>
      <c r="CY1864" s="229"/>
    </row>
    <row r="1865" ht="26.25" customHeight="1" spans="102:103">
      <c r="CX1865" s="229"/>
      <c r="CY1865" s="229"/>
    </row>
    <row r="1866" ht="26.25" customHeight="1" spans="102:103">
      <c r="CX1866" s="229"/>
      <c r="CY1866" s="229"/>
    </row>
    <row r="1867" ht="26.25" customHeight="1" spans="102:103">
      <c r="CX1867" s="229"/>
      <c r="CY1867" s="229"/>
    </row>
    <row r="1868" ht="26.25" customHeight="1" spans="102:103">
      <c r="CX1868" s="229"/>
      <c r="CY1868" s="229"/>
    </row>
    <row r="1869" ht="26.25" customHeight="1" spans="102:103">
      <c r="CX1869" s="229"/>
      <c r="CY1869" s="229"/>
    </row>
    <row r="1870" ht="26.25" customHeight="1" spans="102:103">
      <c r="CX1870" s="229"/>
      <c r="CY1870" s="229"/>
    </row>
    <row r="1871" ht="26.25" customHeight="1" spans="102:103">
      <c r="CX1871" s="229"/>
      <c r="CY1871" s="229"/>
    </row>
    <row r="1872" ht="26.25" customHeight="1" spans="102:103">
      <c r="CX1872" s="229"/>
      <c r="CY1872" s="229"/>
    </row>
    <row r="1873" ht="26.25" customHeight="1" spans="102:103">
      <c r="CX1873" s="229"/>
      <c r="CY1873" s="229"/>
    </row>
    <row r="1874" ht="26.25" customHeight="1" spans="102:103">
      <c r="CX1874" s="229"/>
      <c r="CY1874" s="229"/>
    </row>
    <row r="1875" ht="26.25" customHeight="1" spans="102:103">
      <c r="CX1875" s="229"/>
      <c r="CY1875" s="229"/>
    </row>
    <row r="1876" ht="26.25" customHeight="1" spans="102:103">
      <c r="CX1876" s="229"/>
      <c r="CY1876" s="229"/>
    </row>
    <row r="1877" ht="26.25" customHeight="1" spans="102:103">
      <c r="CX1877" s="229"/>
      <c r="CY1877" s="229"/>
    </row>
    <row r="1878" ht="26.25" customHeight="1" spans="102:103">
      <c r="CX1878" s="229"/>
      <c r="CY1878" s="229"/>
    </row>
    <row r="1879" ht="26.25" customHeight="1" spans="102:103">
      <c r="CX1879" s="229"/>
      <c r="CY1879" s="229"/>
    </row>
    <row r="1880" ht="26.25" customHeight="1" spans="102:103">
      <c r="CX1880" s="229"/>
      <c r="CY1880" s="229"/>
    </row>
    <row r="1881" ht="26.25" customHeight="1" spans="102:103">
      <c r="CX1881" s="229"/>
      <c r="CY1881" s="229"/>
    </row>
    <row r="1882" ht="26.25" customHeight="1" spans="102:103">
      <c r="CX1882" s="229"/>
      <c r="CY1882" s="229"/>
    </row>
    <row r="1883" ht="26.25" customHeight="1" spans="102:103">
      <c r="CX1883" s="229"/>
      <c r="CY1883" s="229"/>
    </row>
    <row r="1884" ht="26.25" customHeight="1" spans="102:103">
      <c r="CX1884" s="229"/>
      <c r="CY1884" s="229"/>
    </row>
    <row r="1885" ht="26.25" customHeight="1" spans="102:103">
      <c r="CX1885" s="229"/>
      <c r="CY1885" s="229"/>
    </row>
    <row r="1886" ht="26.25" customHeight="1" spans="102:103">
      <c r="CX1886" s="229"/>
      <c r="CY1886" s="229"/>
    </row>
    <row r="1887" ht="26.25" customHeight="1" spans="102:103">
      <c r="CX1887" s="229"/>
      <c r="CY1887" s="229"/>
    </row>
    <row r="1888" ht="26.25" customHeight="1" spans="102:103">
      <c r="CX1888" s="229"/>
      <c r="CY1888" s="229"/>
    </row>
    <row r="1889" ht="26.25" customHeight="1" spans="102:103">
      <c r="CX1889" s="229"/>
      <c r="CY1889" s="229"/>
    </row>
    <row r="1890" ht="26.25" customHeight="1" spans="102:103">
      <c r="CX1890" s="229"/>
      <c r="CY1890" s="229"/>
    </row>
    <row r="1891" ht="26.25" customHeight="1" spans="102:103">
      <c r="CX1891" s="229"/>
      <c r="CY1891" s="229"/>
    </row>
    <row r="1892" ht="26.25" customHeight="1" spans="102:103">
      <c r="CX1892" s="229"/>
      <c r="CY1892" s="229"/>
    </row>
    <row r="1893" ht="26.25" customHeight="1" spans="102:103">
      <c r="CX1893" s="229"/>
      <c r="CY1893" s="229"/>
    </row>
    <row r="1894" ht="26.25" customHeight="1" spans="102:103">
      <c r="CX1894" s="229"/>
      <c r="CY1894" s="229"/>
    </row>
    <row r="1895" ht="26.25" customHeight="1" spans="102:103">
      <c r="CX1895" s="229"/>
      <c r="CY1895" s="229"/>
    </row>
    <row r="1896" ht="26.25" customHeight="1" spans="102:103">
      <c r="CX1896" s="229"/>
      <c r="CY1896" s="229"/>
    </row>
    <row r="1897" ht="26.25" customHeight="1" spans="102:103">
      <c r="CX1897" s="229"/>
      <c r="CY1897" s="229"/>
    </row>
    <row r="1898" ht="26.25" customHeight="1" spans="102:103">
      <c r="CX1898" s="229"/>
      <c r="CY1898" s="229"/>
    </row>
    <row r="1899" ht="26.25" customHeight="1" spans="102:103">
      <c r="CX1899" s="229"/>
      <c r="CY1899" s="229"/>
    </row>
    <row r="1900" ht="26.25" customHeight="1" spans="102:103">
      <c r="CX1900" s="229"/>
      <c r="CY1900" s="229"/>
    </row>
    <row r="1901" ht="26.25" customHeight="1" spans="102:103">
      <c r="CX1901" s="229"/>
      <c r="CY1901" s="229"/>
    </row>
    <row r="1902" ht="26.25" customHeight="1" spans="102:103">
      <c r="CX1902" s="229"/>
      <c r="CY1902" s="229"/>
    </row>
    <row r="1903" ht="26.25" customHeight="1" spans="102:103">
      <c r="CX1903" s="229"/>
      <c r="CY1903" s="229"/>
    </row>
    <row r="1904" ht="26.25" customHeight="1" spans="102:103">
      <c r="CX1904" s="229"/>
      <c r="CY1904" s="229"/>
    </row>
    <row r="1905" ht="26.25" customHeight="1" spans="102:103">
      <c r="CX1905" s="229"/>
      <c r="CY1905" s="229"/>
    </row>
    <row r="1906" ht="26.25" customHeight="1" spans="102:103">
      <c r="CX1906" s="229"/>
      <c r="CY1906" s="229"/>
    </row>
    <row r="1907" ht="26.25" customHeight="1" spans="102:103">
      <c r="CX1907" s="229"/>
      <c r="CY1907" s="229"/>
    </row>
    <row r="1908" ht="26.25" customHeight="1" spans="102:103">
      <c r="CX1908" s="229"/>
      <c r="CY1908" s="229"/>
    </row>
    <row r="1909" ht="26.25" customHeight="1" spans="102:103">
      <c r="CX1909" s="229"/>
      <c r="CY1909" s="229"/>
    </row>
    <row r="1910" ht="26.25" customHeight="1" spans="102:103">
      <c r="CX1910" s="229"/>
      <c r="CY1910" s="229"/>
    </row>
    <row r="1911" ht="26.25" customHeight="1" spans="102:103">
      <c r="CX1911" s="229"/>
      <c r="CY1911" s="229"/>
    </row>
    <row r="1912" ht="26.25" customHeight="1" spans="102:103">
      <c r="CX1912" s="229"/>
      <c r="CY1912" s="229"/>
    </row>
    <row r="1913" ht="26.25" customHeight="1" spans="102:103">
      <c r="CX1913" s="229"/>
      <c r="CY1913" s="229"/>
    </row>
    <row r="1914" ht="26.25" customHeight="1" spans="102:103">
      <c r="CX1914" s="229"/>
      <c r="CY1914" s="229"/>
    </row>
    <row r="1915" ht="26.25" customHeight="1" spans="102:103">
      <c r="CX1915" s="229"/>
      <c r="CY1915" s="229"/>
    </row>
    <row r="1916" ht="26.25" customHeight="1" spans="102:103">
      <c r="CX1916" s="229"/>
      <c r="CY1916" s="229"/>
    </row>
    <row r="1917" ht="26.25" customHeight="1" spans="102:103">
      <c r="CX1917" s="229"/>
      <c r="CY1917" s="229"/>
    </row>
    <row r="1918" ht="26.25" customHeight="1" spans="102:103">
      <c r="CX1918" s="229"/>
      <c r="CY1918" s="229"/>
    </row>
    <row r="1919" ht="26.25" customHeight="1" spans="102:103">
      <c r="CX1919" s="229"/>
      <c r="CY1919" s="229"/>
    </row>
    <row r="1920" ht="26.25" customHeight="1" spans="102:103">
      <c r="CX1920" s="229"/>
      <c r="CY1920" s="229"/>
    </row>
    <row r="1921" ht="26.25" customHeight="1" spans="102:103">
      <c r="CX1921" s="229"/>
      <c r="CY1921" s="229"/>
    </row>
    <row r="1922" ht="26.25" customHeight="1" spans="102:103">
      <c r="CX1922" s="229"/>
      <c r="CY1922" s="229"/>
    </row>
    <row r="1923" ht="26.25" customHeight="1" spans="102:103">
      <c r="CX1923" s="229"/>
      <c r="CY1923" s="229"/>
    </row>
    <row r="1924" ht="26.25" customHeight="1" spans="102:103">
      <c r="CX1924" s="229"/>
      <c r="CY1924" s="229"/>
    </row>
    <row r="1925" ht="26.25" customHeight="1" spans="102:103">
      <c r="CX1925" s="229"/>
      <c r="CY1925" s="229"/>
    </row>
    <row r="1926" ht="26.25" customHeight="1" spans="102:103">
      <c r="CX1926" s="229"/>
      <c r="CY1926" s="229"/>
    </row>
    <row r="1927" ht="26.25" customHeight="1" spans="102:103">
      <c r="CX1927" s="229"/>
      <c r="CY1927" s="229"/>
    </row>
    <row r="1928" ht="26.25" customHeight="1" spans="102:103">
      <c r="CX1928" s="229"/>
      <c r="CY1928" s="229"/>
    </row>
    <row r="1929" ht="26.25" customHeight="1" spans="102:103">
      <c r="CX1929" s="229"/>
      <c r="CY1929" s="229"/>
    </row>
    <row r="1930" ht="26.25" customHeight="1" spans="102:103">
      <c r="CX1930" s="229"/>
      <c r="CY1930" s="229"/>
    </row>
    <row r="1931" ht="26.25" customHeight="1" spans="102:103">
      <c r="CX1931" s="229"/>
      <c r="CY1931" s="229"/>
    </row>
    <row r="1932" ht="26.25" customHeight="1" spans="102:103">
      <c r="CX1932" s="229"/>
      <c r="CY1932" s="229"/>
    </row>
    <row r="1933" ht="26.25" customHeight="1" spans="102:103">
      <c r="CX1933" s="229"/>
      <c r="CY1933" s="229"/>
    </row>
    <row r="1934" ht="26.25" customHeight="1" spans="102:103">
      <c r="CX1934" s="229"/>
      <c r="CY1934" s="229"/>
    </row>
    <row r="1935" ht="26.25" customHeight="1" spans="102:103">
      <c r="CX1935" s="229"/>
      <c r="CY1935" s="229"/>
    </row>
    <row r="1936" ht="26.25" customHeight="1" spans="102:103">
      <c r="CX1936" s="229"/>
      <c r="CY1936" s="229"/>
    </row>
    <row r="1937" ht="26.25" customHeight="1" spans="102:103">
      <c r="CX1937" s="229"/>
      <c r="CY1937" s="229"/>
    </row>
    <row r="1938" ht="26.25" customHeight="1" spans="102:103">
      <c r="CX1938" s="229"/>
      <c r="CY1938" s="229"/>
    </row>
    <row r="1939" ht="26.25" customHeight="1" spans="102:103">
      <c r="CX1939" s="229"/>
      <c r="CY1939" s="229"/>
    </row>
    <row r="1940" ht="26.25" customHeight="1" spans="102:103">
      <c r="CX1940" s="229"/>
      <c r="CY1940" s="229"/>
    </row>
    <row r="1941" ht="26.25" customHeight="1" spans="102:103">
      <c r="CX1941" s="229"/>
      <c r="CY1941" s="229"/>
    </row>
    <row r="1942" ht="26.25" customHeight="1" spans="102:103">
      <c r="CX1942" s="229"/>
      <c r="CY1942" s="229"/>
    </row>
    <row r="1943" ht="26.25" customHeight="1" spans="102:103">
      <c r="CX1943" s="229"/>
      <c r="CY1943" s="229"/>
    </row>
    <row r="1944" ht="26.25" customHeight="1" spans="102:103">
      <c r="CX1944" s="229"/>
      <c r="CY1944" s="229"/>
    </row>
    <row r="1945" ht="26.25" customHeight="1" spans="102:103">
      <c r="CX1945" s="229"/>
      <c r="CY1945" s="229"/>
    </row>
    <row r="1946" ht="26.25" customHeight="1" spans="102:103">
      <c r="CX1946" s="229"/>
      <c r="CY1946" s="229"/>
    </row>
    <row r="1947" ht="26.25" customHeight="1" spans="102:103">
      <c r="CX1947" s="229"/>
      <c r="CY1947" s="229"/>
    </row>
    <row r="1948" ht="26.25" customHeight="1" spans="102:103">
      <c r="CX1948" s="229"/>
      <c r="CY1948" s="229"/>
    </row>
    <row r="1949" ht="26.25" customHeight="1" spans="102:103">
      <c r="CX1949" s="229"/>
      <c r="CY1949" s="229"/>
    </row>
    <row r="1950" ht="26.25" customHeight="1" spans="102:103">
      <c r="CX1950" s="229"/>
      <c r="CY1950" s="229"/>
    </row>
    <row r="1951" ht="26.25" customHeight="1" spans="102:103">
      <c r="CX1951" s="229"/>
      <c r="CY1951" s="229"/>
    </row>
    <row r="1952" ht="26.25" customHeight="1" spans="102:103">
      <c r="CX1952" s="229"/>
      <c r="CY1952" s="229"/>
    </row>
    <row r="1953" ht="26.25" customHeight="1" spans="102:103">
      <c r="CX1953" s="229"/>
      <c r="CY1953" s="229"/>
    </row>
    <row r="1954" ht="26.25" customHeight="1" spans="102:103">
      <c r="CX1954" s="229"/>
      <c r="CY1954" s="229"/>
    </row>
    <row r="1955" ht="26.25" customHeight="1" spans="102:103">
      <c r="CX1955" s="229"/>
      <c r="CY1955" s="229"/>
    </row>
    <row r="1956" ht="26.25" customHeight="1" spans="102:103">
      <c r="CX1956" s="229"/>
      <c r="CY1956" s="229"/>
    </row>
    <row r="1957" ht="26.25" customHeight="1" spans="102:103">
      <c r="CX1957" s="229"/>
      <c r="CY1957" s="229"/>
    </row>
    <row r="1958" ht="26.25" customHeight="1" spans="102:103">
      <c r="CX1958" s="229"/>
      <c r="CY1958" s="229"/>
    </row>
    <row r="1959" ht="26.25" customHeight="1" spans="102:103">
      <c r="CX1959" s="229"/>
      <c r="CY1959" s="229"/>
    </row>
    <row r="1960" ht="26.25" customHeight="1" spans="102:103">
      <c r="CX1960" s="229"/>
      <c r="CY1960" s="229"/>
    </row>
    <row r="1961" ht="26.25" customHeight="1" spans="102:103">
      <c r="CX1961" s="229"/>
      <c r="CY1961" s="229"/>
    </row>
    <row r="1962" ht="26.25" customHeight="1" spans="102:103">
      <c r="CX1962" s="229"/>
      <c r="CY1962" s="229"/>
    </row>
    <row r="1963" ht="26.25" customHeight="1" spans="102:103">
      <c r="CX1963" s="229"/>
      <c r="CY1963" s="229"/>
    </row>
    <row r="1964" ht="26.25" customHeight="1" spans="102:103">
      <c r="CX1964" s="229"/>
      <c r="CY1964" s="229"/>
    </row>
    <row r="1965" ht="26.25" customHeight="1" spans="102:103">
      <c r="CX1965" s="229"/>
      <c r="CY1965" s="229"/>
    </row>
    <row r="1966" ht="26.25" customHeight="1" spans="102:103">
      <c r="CX1966" s="229"/>
      <c r="CY1966" s="229"/>
    </row>
    <row r="1967" ht="26.25" customHeight="1" spans="102:103">
      <c r="CX1967" s="229"/>
      <c r="CY1967" s="229"/>
    </row>
    <row r="1968" ht="26.25" customHeight="1" spans="102:103">
      <c r="CX1968" s="229"/>
      <c r="CY1968" s="229"/>
    </row>
    <row r="1969" ht="26.25" customHeight="1" spans="102:103">
      <c r="CX1969" s="229"/>
      <c r="CY1969" s="229"/>
    </row>
    <row r="1970" ht="26.25" customHeight="1" spans="102:103">
      <c r="CX1970" s="229"/>
      <c r="CY1970" s="229"/>
    </row>
    <row r="1971" ht="26.25" customHeight="1" spans="102:103">
      <c r="CX1971" s="229"/>
      <c r="CY1971" s="229"/>
    </row>
    <row r="1972" ht="26.25" customHeight="1" spans="102:103">
      <c r="CX1972" s="229"/>
      <c r="CY1972" s="229"/>
    </row>
    <row r="1973" ht="26.25" customHeight="1" spans="102:103">
      <c r="CX1973" s="229"/>
      <c r="CY1973" s="229"/>
    </row>
    <row r="1974" ht="26.25" customHeight="1" spans="102:103">
      <c r="CX1974" s="229"/>
      <c r="CY1974" s="229"/>
    </row>
    <row r="1975" ht="26.25" customHeight="1" spans="102:103">
      <c r="CX1975" s="229"/>
      <c r="CY1975" s="229"/>
    </row>
    <row r="1976" ht="26.25" customHeight="1" spans="102:103">
      <c r="CX1976" s="229"/>
      <c r="CY1976" s="229"/>
    </row>
    <row r="1977" ht="26.25" customHeight="1" spans="102:103">
      <c r="CX1977" s="229"/>
      <c r="CY1977" s="229"/>
    </row>
    <row r="1978" ht="26.25" customHeight="1" spans="102:103">
      <c r="CX1978" s="229"/>
      <c r="CY1978" s="229"/>
    </row>
    <row r="1979" ht="26.25" customHeight="1" spans="102:103">
      <c r="CX1979" s="229"/>
      <c r="CY1979" s="229"/>
    </row>
    <row r="1980" ht="26.25" customHeight="1" spans="102:103">
      <c r="CX1980" s="229"/>
      <c r="CY1980" s="229"/>
    </row>
    <row r="1981" ht="26.25" customHeight="1" spans="102:103">
      <c r="CX1981" s="229"/>
      <c r="CY1981" s="229"/>
    </row>
    <row r="1982" ht="26.25" customHeight="1" spans="102:103">
      <c r="CX1982" s="229"/>
      <c r="CY1982" s="229"/>
    </row>
    <row r="1983" ht="26.25" customHeight="1" spans="102:103">
      <c r="CX1983" s="229"/>
      <c r="CY1983" s="229"/>
    </row>
    <row r="1984" ht="26.25" customHeight="1" spans="102:103">
      <c r="CX1984" s="229"/>
      <c r="CY1984" s="229"/>
    </row>
    <row r="1985" ht="26.25" customHeight="1" spans="102:103">
      <c r="CX1985" s="229"/>
      <c r="CY1985" s="229"/>
    </row>
    <row r="1986" ht="26.25" customHeight="1" spans="102:103">
      <c r="CX1986" s="229"/>
      <c r="CY1986" s="229"/>
    </row>
    <row r="1987" ht="26.25" customHeight="1" spans="102:103">
      <c r="CX1987" s="229"/>
      <c r="CY1987" s="229"/>
    </row>
    <row r="1988" ht="26.25" customHeight="1" spans="102:103">
      <c r="CX1988" s="229"/>
      <c r="CY1988" s="229"/>
    </row>
    <row r="1989" ht="26.25" customHeight="1" spans="102:103">
      <c r="CX1989" s="229"/>
      <c r="CY1989" s="229"/>
    </row>
    <row r="1990" ht="26.25" customHeight="1" spans="102:103">
      <c r="CX1990" s="229"/>
      <c r="CY1990" s="229"/>
    </row>
    <row r="1991" ht="26.25" customHeight="1" spans="102:103">
      <c r="CX1991" s="229"/>
      <c r="CY1991" s="229"/>
    </row>
    <row r="1992" ht="26.25" customHeight="1" spans="102:103">
      <c r="CX1992" s="229"/>
      <c r="CY1992" s="229"/>
    </row>
    <row r="1993" ht="26.25" customHeight="1" spans="102:103">
      <c r="CX1993" s="229"/>
      <c r="CY1993" s="229"/>
    </row>
    <row r="1994" ht="26.25" customHeight="1" spans="102:103">
      <c r="CX1994" s="229"/>
      <c r="CY1994" s="229"/>
    </row>
    <row r="1995" ht="26.25" customHeight="1" spans="102:103">
      <c r="CX1995" s="229"/>
      <c r="CY1995" s="229"/>
    </row>
    <row r="1996" ht="26.25" customHeight="1" spans="102:103">
      <c r="CX1996" s="229"/>
      <c r="CY1996" s="229"/>
    </row>
    <row r="1997" ht="26.25" customHeight="1" spans="102:103">
      <c r="CX1997" s="229"/>
      <c r="CY1997" s="229"/>
    </row>
    <row r="1998" ht="26.25" customHeight="1" spans="102:103">
      <c r="CX1998" s="229"/>
      <c r="CY1998" s="229"/>
    </row>
    <row r="1999" ht="26.25" customHeight="1" spans="102:103">
      <c r="CX1999" s="229"/>
      <c r="CY1999" s="229"/>
    </row>
    <row r="2000" ht="26.25" customHeight="1" spans="102:103">
      <c r="CX2000" s="229"/>
      <c r="CY2000" s="229"/>
    </row>
    <row r="2001" ht="26.25" customHeight="1" spans="102:103">
      <c r="CX2001" s="229"/>
      <c r="CY2001" s="229"/>
    </row>
    <row r="2002" ht="26.25" customHeight="1" spans="102:103">
      <c r="CX2002" s="229"/>
      <c r="CY2002" s="229"/>
    </row>
    <row r="2003" ht="26.25" customHeight="1" spans="102:103">
      <c r="CX2003" s="229"/>
      <c r="CY2003" s="229"/>
    </row>
    <row r="2004" ht="26.25" customHeight="1" spans="102:103">
      <c r="CX2004" s="229"/>
      <c r="CY2004" s="229"/>
    </row>
    <row r="2005" ht="26.25" customHeight="1" spans="102:103">
      <c r="CX2005" s="229"/>
      <c r="CY2005" s="229"/>
    </row>
    <row r="2006" ht="26.25" customHeight="1" spans="102:103">
      <c r="CX2006" s="229"/>
      <c r="CY2006" s="229"/>
    </row>
    <row r="2007" ht="26.25" customHeight="1" spans="102:103">
      <c r="CX2007" s="229"/>
      <c r="CY2007" s="229"/>
    </row>
    <row r="2008" ht="26.25" customHeight="1" spans="102:103">
      <c r="CX2008" s="229"/>
      <c r="CY2008" s="229"/>
    </row>
    <row r="2009" ht="26.25" customHeight="1" spans="102:103">
      <c r="CX2009" s="229"/>
      <c r="CY2009" s="229"/>
    </row>
    <row r="2010" ht="26.25" customHeight="1" spans="102:103">
      <c r="CX2010" s="229"/>
      <c r="CY2010" s="229"/>
    </row>
    <row r="2011" ht="26.25" customHeight="1" spans="102:103">
      <c r="CX2011" s="229"/>
      <c r="CY2011" s="229"/>
    </row>
    <row r="2012" ht="26.25" customHeight="1" spans="102:103">
      <c r="CX2012" s="229"/>
      <c r="CY2012" s="229"/>
    </row>
    <row r="2013" ht="26.25" customHeight="1" spans="102:103">
      <c r="CX2013" s="229"/>
      <c r="CY2013" s="229"/>
    </row>
    <row r="2014" ht="26.25" customHeight="1" spans="102:103">
      <c r="CX2014" s="229"/>
      <c r="CY2014" s="229"/>
    </row>
    <row r="2015" ht="26.25" customHeight="1" spans="102:103">
      <c r="CX2015" s="229"/>
      <c r="CY2015" s="229"/>
    </row>
    <row r="2016" ht="26.25" customHeight="1" spans="102:103">
      <c r="CX2016" s="229"/>
      <c r="CY2016" s="229"/>
    </row>
    <row r="2017" ht="26.25" customHeight="1" spans="102:103">
      <c r="CX2017" s="229"/>
      <c r="CY2017" s="229"/>
    </row>
    <row r="2018" ht="26.25" customHeight="1" spans="102:103">
      <c r="CX2018" s="229"/>
      <c r="CY2018" s="229"/>
    </row>
    <row r="2019" ht="26.25" customHeight="1" spans="102:103">
      <c r="CX2019" s="229"/>
      <c r="CY2019" s="229"/>
    </row>
    <row r="2020" ht="26.25" customHeight="1" spans="102:103">
      <c r="CX2020" s="229"/>
      <c r="CY2020" s="229"/>
    </row>
    <row r="2021" ht="26.25" customHeight="1" spans="102:103">
      <c r="CX2021" s="229"/>
      <c r="CY2021" s="229"/>
    </row>
    <row r="2022" ht="26.25" customHeight="1" spans="102:103">
      <c r="CX2022" s="229"/>
      <c r="CY2022" s="229"/>
    </row>
    <row r="2023" ht="26.25" customHeight="1" spans="102:103">
      <c r="CX2023" s="229"/>
      <c r="CY2023" s="229"/>
    </row>
    <row r="2024" ht="26.25" customHeight="1" spans="102:103">
      <c r="CX2024" s="229"/>
      <c r="CY2024" s="229"/>
    </row>
    <row r="2025" ht="26.25" customHeight="1" spans="102:103">
      <c r="CX2025" s="229"/>
      <c r="CY2025" s="229"/>
    </row>
    <row r="2026" ht="26.25" customHeight="1" spans="102:103">
      <c r="CX2026" s="229"/>
      <c r="CY2026" s="229"/>
    </row>
    <row r="2027" ht="26.25" customHeight="1" spans="102:103">
      <c r="CX2027" s="229"/>
      <c r="CY2027" s="229"/>
    </row>
    <row r="2028" ht="26.25" customHeight="1" spans="102:103">
      <c r="CX2028" s="229"/>
      <c r="CY2028" s="229"/>
    </row>
    <row r="2029" ht="26.25" customHeight="1" spans="102:103">
      <c r="CX2029" s="229"/>
      <c r="CY2029" s="229"/>
    </row>
    <row r="2030" ht="26.25" customHeight="1" spans="102:103">
      <c r="CX2030" s="229"/>
      <c r="CY2030" s="229"/>
    </row>
    <row r="2031" ht="26.25" customHeight="1" spans="102:103">
      <c r="CX2031" s="229"/>
      <c r="CY2031" s="229"/>
    </row>
    <row r="2032" ht="26.25" customHeight="1" spans="102:103">
      <c r="CX2032" s="229"/>
      <c r="CY2032" s="229"/>
    </row>
    <row r="2033" ht="26.25" customHeight="1" spans="102:103">
      <c r="CX2033" s="229"/>
      <c r="CY2033" s="229"/>
    </row>
    <row r="2034" ht="26.25" customHeight="1" spans="102:103">
      <c r="CX2034" s="229"/>
      <c r="CY2034" s="229"/>
    </row>
    <row r="2035" ht="26.25" customHeight="1" spans="102:103">
      <c r="CX2035" s="229"/>
      <c r="CY2035" s="229"/>
    </row>
    <row r="2036" ht="26.25" customHeight="1" spans="102:103">
      <c r="CX2036" s="229"/>
      <c r="CY2036" s="229"/>
    </row>
    <row r="2037" ht="26.25" customHeight="1" spans="102:103">
      <c r="CX2037" s="229"/>
      <c r="CY2037" s="229"/>
    </row>
    <row r="2038" ht="26.25" customHeight="1" spans="102:103">
      <c r="CX2038" s="229"/>
      <c r="CY2038" s="229"/>
    </row>
    <row r="2039" ht="26.25" customHeight="1" spans="102:103">
      <c r="CX2039" s="229"/>
      <c r="CY2039" s="229"/>
    </row>
    <row r="2040" ht="26.25" customHeight="1" spans="102:103">
      <c r="CX2040" s="229"/>
      <c r="CY2040" s="229"/>
    </row>
    <row r="2041" ht="26.25" customHeight="1" spans="102:103">
      <c r="CX2041" s="229"/>
      <c r="CY2041" s="229"/>
    </row>
    <row r="2042" ht="26.25" customHeight="1" spans="102:103">
      <c r="CX2042" s="229"/>
      <c r="CY2042" s="229"/>
    </row>
    <row r="2043" ht="26.25" customHeight="1" spans="102:103">
      <c r="CX2043" s="229"/>
      <c r="CY2043" s="229"/>
    </row>
    <row r="2044" ht="26.25" customHeight="1" spans="102:103">
      <c r="CX2044" s="229"/>
      <c r="CY2044" s="229"/>
    </row>
    <row r="2045" ht="26.25" customHeight="1" spans="102:103">
      <c r="CX2045" s="229"/>
      <c r="CY2045" s="229"/>
    </row>
    <row r="2046" ht="26.25" customHeight="1" spans="102:103">
      <c r="CX2046" s="229"/>
      <c r="CY2046" s="229"/>
    </row>
    <row r="2047" ht="26.25" customHeight="1" spans="102:103">
      <c r="CX2047" s="229"/>
      <c r="CY2047" s="229"/>
    </row>
    <row r="2048" ht="26.25" customHeight="1" spans="102:103">
      <c r="CX2048" s="229"/>
      <c r="CY2048" s="229"/>
    </row>
    <row r="2049" ht="26.25" customHeight="1" spans="102:103">
      <c r="CX2049" s="229"/>
      <c r="CY2049" s="229"/>
    </row>
    <row r="2050" ht="26.25" customHeight="1" spans="102:103">
      <c r="CX2050" s="229"/>
      <c r="CY2050" s="229"/>
    </row>
    <row r="2051" ht="26.25" customHeight="1" spans="102:103">
      <c r="CX2051" s="229"/>
      <c r="CY2051" s="229"/>
    </row>
    <row r="2052" ht="26.25" customHeight="1" spans="102:103">
      <c r="CX2052" s="229"/>
      <c r="CY2052" s="229"/>
    </row>
    <row r="2053" ht="26.25" customHeight="1" spans="102:103">
      <c r="CX2053" s="229"/>
      <c r="CY2053" s="229"/>
    </row>
    <row r="2054" ht="26.25" customHeight="1" spans="102:103">
      <c r="CX2054" s="229"/>
      <c r="CY2054" s="229"/>
    </row>
    <row r="2055" ht="26.25" customHeight="1" spans="102:103">
      <c r="CX2055" s="229"/>
      <c r="CY2055" s="229"/>
    </row>
    <row r="2056" ht="26.25" customHeight="1" spans="102:103">
      <c r="CX2056" s="229"/>
      <c r="CY2056" s="229"/>
    </row>
    <row r="2057" ht="26.25" customHeight="1" spans="102:103">
      <c r="CX2057" s="229"/>
      <c r="CY2057" s="229"/>
    </row>
    <row r="2058" ht="26.25" customHeight="1" spans="102:103">
      <c r="CX2058" s="229"/>
      <c r="CY2058" s="229"/>
    </row>
    <row r="2059" ht="26.25" customHeight="1" spans="102:103">
      <c r="CX2059" s="229"/>
      <c r="CY2059" s="229"/>
    </row>
    <row r="2060" ht="26.25" customHeight="1" spans="102:103">
      <c r="CX2060" s="229"/>
      <c r="CY2060" s="229"/>
    </row>
    <row r="2061" ht="26.25" customHeight="1" spans="102:103">
      <c r="CX2061" s="229"/>
      <c r="CY2061" s="229"/>
    </row>
    <row r="2062" ht="26.25" customHeight="1" spans="102:103">
      <c r="CX2062" s="229"/>
      <c r="CY2062" s="229"/>
    </row>
    <row r="2063" ht="26.25" customHeight="1" spans="102:103">
      <c r="CX2063" s="229"/>
      <c r="CY2063" s="229"/>
    </row>
    <row r="2064" ht="26.25" customHeight="1" spans="102:103">
      <c r="CX2064" s="229"/>
      <c r="CY2064" s="229"/>
    </row>
    <row r="2065" ht="26.25" customHeight="1" spans="102:103">
      <c r="CX2065" s="229"/>
      <c r="CY2065" s="229"/>
    </row>
    <row r="2066" ht="26.25" customHeight="1" spans="102:103">
      <c r="CX2066" s="229"/>
      <c r="CY2066" s="229"/>
    </row>
    <row r="2067" ht="26.25" customHeight="1" spans="102:103">
      <c r="CX2067" s="229"/>
      <c r="CY2067" s="229"/>
    </row>
    <row r="2068" ht="26.25" customHeight="1" spans="102:103">
      <c r="CX2068" s="229"/>
      <c r="CY2068" s="229"/>
    </row>
    <row r="2069" ht="26.25" customHeight="1" spans="102:103">
      <c r="CX2069" s="229"/>
      <c r="CY2069" s="229"/>
    </row>
    <row r="2070" ht="26.25" customHeight="1" spans="102:103">
      <c r="CX2070" s="229"/>
      <c r="CY2070" s="229"/>
    </row>
    <row r="2071" ht="26.25" customHeight="1" spans="102:103">
      <c r="CX2071" s="229"/>
      <c r="CY2071" s="229"/>
    </row>
    <row r="2072" ht="26.25" customHeight="1" spans="102:103">
      <c r="CX2072" s="229"/>
      <c r="CY2072" s="229"/>
    </row>
    <row r="2073" ht="26.25" customHeight="1" spans="102:103">
      <c r="CX2073" s="229"/>
      <c r="CY2073" s="229"/>
    </row>
    <row r="2074" ht="26.25" customHeight="1" spans="102:103">
      <c r="CX2074" s="229"/>
      <c r="CY2074" s="229"/>
    </row>
    <row r="2075" ht="26.25" customHeight="1" spans="102:103">
      <c r="CX2075" s="229"/>
      <c r="CY2075" s="229"/>
    </row>
    <row r="2076" ht="26.25" customHeight="1" spans="102:103">
      <c r="CX2076" s="229"/>
      <c r="CY2076" s="229"/>
    </row>
    <row r="2077" ht="26.25" customHeight="1" spans="102:103">
      <c r="CX2077" s="229"/>
      <c r="CY2077" s="229"/>
    </row>
    <row r="2078" ht="26.25" customHeight="1" spans="102:103">
      <c r="CX2078" s="229"/>
      <c r="CY2078" s="229"/>
    </row>
    <row r="2079" ht="26.25" customHeight="1" spans="102:103">
      <c r="CX2079" s="229"/>
      <c r="CY2079" s="229"/>
    </row>
    <row r="2080" ht="26.25" customHeight="1" spans="102:103">
      <c r="CX2080" s="229"/>
      <c r="CY2080" s="229"/>
    </row>
    <row r="2081" ht="26.25" customHeight="1" spans="102:103">
      <c r="CX2081" s="229"/>
      <c r="CY2081" s="229"/>
    </row>
    <row r="2082" ht="26.25" customHeight="1" spans="102:103">
      <c r="CX2082" s="229"/>
      <c r="CY2082" s="229"/>
    </row>
    <row r="2083" ht="26.25" customHeight="1" spans="102:103">
      <c r="CX2083" s="229"/>
      <c r="CY2083" s="229"/>
    </row>
    <row r="2084" ht="26.25" customHeight="1" spans="102:103">
      <c r="CX2084" s="229"/>
      <c r="CY2084" s="229"/>
    </row>
    <row r="2085" ht="26.25" customHeight="1" spans="102:103">
      <c r="CX2085" s="229"/>
      <c r="CY2085" s="229"/>
    </row>
    <row r="2086" ht="26.25" customHeight="1" spans="102:103">
      <c r="CX2086" s="229"/>
      <c r="CY2086" s="229"/>
    </row>
    <row r="2087" ht="26.25" customHeight="1" spans="102:103">
      <c r="CX2087" s="229"/>
      <c r="CY2087" s="229"/>
    </row>
    <row r="2088" ht="26.25" customHeight="1" spans="102:103">
      <c r="CX2088" s="229"/>
      <c r="CY2088" s="229"/>
    </row>
    <row r="2089" ht="26.25" customHeight="1" spans="102:103">
      <c r="CX2089" s="229"/>
      <c r="CY2089" s="229"/>
    </row>
    <row r="2090" ht="26.25" customHeight="1" spans="102:103">
      <c r="CX2090" s="229"/>
      <c r="CY2090" s="229"/>
    </row>
    <row r="2091" ht="26.25" customHeight="1" spans="102:103">
      <c r="CX2091" s="229"/>
      <c r="CY2091" s="229"/>
    </row>
    <row r="2092" ht="26.25" customHeight="1" spans="102:103">
      <c r="CX2092" s="229"/>
      <c r="CY2092" s="229"/>
    </row>
    <row r="2093" ht="26.25" customHeight="1" spans="102:103">
      <c r="CX2093" s="229"/>
      <c r="CY2093" s="229"/>
    </row>
    <row r="2094" ht="26.25" customHeight="1" spans="102:103">
      <c r="CX2094" s="229"/>
      <c r="CY2094" s="229"/>
    </row>
    <row r="2095" ht="26.25" customHeight="1" spans="102:103">
      <c r="CX2095" s="229"/>
      <c r="CY2095" s="229"/>
    </row>
    <row r="2096" ht="26.25" customHeight="1" spans="102:103">
      <c r="CX2096" s="229"/>
      <c r="CY2096" s="229"/>
    </row>
    <row r="2097" ht="26.25" customHeight="1" spans="102:103">
      <c r="CX2097" s="229"/>
      <c r="CY2097" s="229"/>
    </row>
    <row r="2098" ht="26.25" customHeight="1" spans="102:103">
      <c r="CX2098" s="229"/>
      <c r="CY2098" s="229"/>
    </row>
    <row r="2099" ht="26.25" customHeight="1" spans="102:103">
      <c r="CX2099" s="229"/>
      <c r="CY2099" s="229"/>
    </row>
    <row r="2100" ht="26.25" customHeight="1" spans="102:103">
      <c r="CX2100" s="229"/>
      <c r="CY2100" s="229"/>
    </row>
    <row r="2101" ht="26.25" customHeight="1" spans="102:103">
      <c r="CX2101" s="229"/>
      <c r="CY2101" s="229"/>
    </row>
    <row r="2102" ht="26.25" customHeight="1" spans="102:103">
      <c r="CX2102" s="229"/>
      <c r="CY2102" s="229"/>
    </row>
    <row r="2103" ht="26.25" customHeight="1" spans="102:103">
      <c r="CX2103" s="229"/>
      <c r="CY2103" s="229"/>
    </row>
    <row r="2104" ht="26.25" customHeight="1" spans="102:103">
      <c r="CX2104" s="229"/>
      <c r="CY2104" s="229"/>
    </row>
    <row r="2105" ht="26.25" customHeight="1" spans="102:103">
      <c r="CX2105" s="229"/>
      <c r="CY2105" s="229"/>
    </row>
    <row r="2106" ht="26.25" customHeight="1" spans="102:103">
      <c r="CX2106" s="229"/>
      <c r="CY2106" s="229"/>
    </row>
    <row r="2107" ht="26.25" customHeight="1" spans="102:103">
      <c r="CX2107" s="229"/>
      <c r="CY2107" s="229"/>
    </row>
    <row r="2108" ht="26.25" customHeight="1" spans="102:103">
      <c r="CX2108" s="229"/>
      <c r="CY2108" s="229"/>
    </row>
    <row r="2109" ht="26.25" customHeight="1" spans="102:103">
      <c r="CX2109" s="229"/>
      <c r="CY2109" s="229"/>
    </row>
    <row r="2110" ht="26.25" customHeight="1" spans="102:103">
      <c r="CX2110" s="229"/>
      <c r="CY2110" s="229"/>
    </row>
    <row r="2111" ht="26.25" customHeight="1" spans="102:103">
      <c r="CX2111" s="229"/>
      <c r="CY2111" s="229"/>
    </row>
    <row r="2112" ht="26.25" customHeight="1" spans="102:103">
      <c r="CX2112" s="229"/>
      <c r="CY2112" s="229"/>
    </row>
    <row r="2113" ht="26.25" customHeight="1" spans="102:103">
      <c r="CX2113" s="229"/>
      <c r="CY2113" s="229"/>
    </row>
    <row r="2114" ht="26.25" customHeight="1" spans="102:103">
      <c r="CX2114" s="229"/>
      <c r="CY2114" s="229"/>
    </row>
    <row r="2115" ht="26.25" customHeight="1" spans="102:103">
      <c r="CX2115" s="229"/>
      <c r="CY2115" s="229"/>
    </row>
    <row r="2116" ht="26.25" customHeight="1" spans="102:103">
      <c r="CX2116" s="229"/>
      <c r="CY2116" s="229"/>
    </row>
    <row r="2117" ht="26.25" customHeight="1" spans="102:103">
      <c r="CX2117" s="229"/>
      <c r="CY2117" s="229"/>
    </row>
    <row r="2118" ht="26.25" customHeight="1" spans="102:103">
      <c r="CX2118" s="229"/>
      <c r="CY2118" s="229"/>
    </row>
    <row r="2119" ht="26.25" customHeight="1" spans="102:103">
      <c r="CX2119" s="229"/>
      <c r="CY2119" s="229"/>
    </row>
    <row r="2120" ht="26.25" customHeight="1" spans="102:103">
      <c r="CX2120" s="229"/>
      <c r="CY2120" s="229"/>
    </row>
    <row r="2121" ht="26.25" customHeight="1" spans="102:103">
      <c r="CX2121" s="229"/>
      <c r="CY2121" s="229"/>
    </row>
    <row r="2122" ht="26.25" customHeight="1" spans="102:103">
      <c r="CX2122" s="229"/>
      <c r="CY2122" s="229"/>
    </row>
    <row r="2123" ht="26.25" customHeight="1" spans="102:103">
      <c r="CX2123" s="229"/>
      <c r="CY2123" s="229"/>
    </row>
    <row r="2124" ht="26.25" customHeight="1" spans="102:103">
      <c r="CX2124" s="229"/>
      <c r="CY2124" s="229"/>
    </row>
    <row r="2125" ht="26.25" customHeight="1" spans="102:103">
      <c r="CX2125" s="229"/>
      <c r="CY2125" s="229"/>
    </row>
    <row r="2126" ht="26.25" customHeight="1" spans="102:103">
      <c r="CX2126" s="229"/>
      <c r="CY2126" s="229"/>
    </row>
    <row r="2127" ht="26.25" customHeight="1" spans="102:103">
      <c r="CX2127" s="229"/>
      <c r="CY2127" s="229"/>
    </row>
    <row r="2128" ht="26.25" customHeight="1" spans="102:103">
      <c r="CX2128" s="229"/>
      <c r="CY2128" s="229"/>
    </row>
    <row r="2129" ht="26.25" customHeight="1" spans="102:103">
      <c r="CX2129" s="229"/>
      <c r="CY2129" s="229"/>
    </row>
    <row r="2130" ht="26.25" customHeight="1" spans="102:103">
      <c r="CX2130" s="229"/>
      <c r="CY2130" s="229"/>
    </row>
    <row r="2131" ht="26.25" customHeight="1" spans="102:103">
      <c r="CX2131" s="229"/>
      <c r="CY2131" s="229"/>
    </row>
    <row r="2132" ht="26.25" customHeight="1" spans="102:103">
      <c r="CX2132" s="229"/>
      <c r="CY2132" s="229"/>
    </row>
    <row r="2133" ht="26.25" customHeight="1" spans="102:103">
      <c r="CX2133" s="229"/>
      <c r="CY2133" s="229"/>
    </row>
    <row r="2134" ht="26.25" customHeight="1" spans="102:103">
      <c r="CX2134" s="229"/>
      <c r="CY2134" s="229"/>
    </row>
    <row r="2135" ht="26.25" customHeight="1" spans="102:103">
      <c r="CX2135" s="229"/>
      <c r="CY2135" s="229"/>
    </row>
    <row r="2136" ht="26.25" customHeight="1" spans="102:103">
      <c r="CX2136" s="229"/>
      <c r="CY2136" s="229"/>
    </row>
    <row r="2137" ht="26.25" customHeight="1" spans="102:103">
      <c r="CX2137" s="229"/>
      <c r="CY2137" s="229"/>
    </row>
    <row r="2138" ht="26.25" customHeight="1" spans="102:103">
      <c r="CX2138" s="229"/>
      <c r="CY2138" s="229"/>
    </row>
    <row r="2139" ht="26.25" customHeight="1" spans="102:103">
      <c r="CX2139" s="229"/>
      <c r="CY2139" s="229"/>
    </row>
    <row r="2140" ht="26.25" customHeight="1" spans="102:103">
      <c r="CX2140" s="229"/>
      <c r="CY2140" s="229"/>
    </row>
    <row r="2141" ht="26.25" customHeight="1" spans="102:103">
      <c r="CX2141" s="229"/>
      <c r="CY2141" s="229"/>
    </row>
    <row r="2142" ht="26.25" customHeight="1" spans="102:103">
      <c r="CX2142" s="229"/>
      <c r="CY2142" s="229"/>
    </row>
    <row r="2143" ht="26.25" customHeight="1" spans="102:103">
      <c r="CX2143" s="229"/>
      <c r="CY2143" s="229"/>
    </row>
    <row r="2144" ht="26.25" customHeight="1" spans="102:103">
      <c r="CX2144" s="229"/>
      <c r="CY2144" s="229"/>
    </row>
    <row r="2145" ht="26.25" customHeight="1" spans="102:103">
      <c r="CX2145" s="229"/>
      <c r="CY2145" s="229"/>
    </row>
    <row r="2146" ht="26.25" customHeight="1" spans="102:103">
      <c r="CX2146" s="229"/>
      <c r="CY2146" s="229"/>
    </row>
    <row r="2147" ht="26.25" customHeight="1" spans="102:103">
      <c r="CX2147" s="229"/>
      <c r="CY2147" s="229"/>
    </row>
    <row r="2148" ht="26.25" customHeight="1" spans="102:103">
      <c r="CX2148" s="229"/>
      <c r="CY2148" s="229"/>
    </row>
    <row r="2149" ht="26.25" customHeight="1" spans="102:103">
      <c r="CX2149" s="229"/>
      <c r="CY2149" s="229"/>
    </row>
    <row r="2150" ht="26.25" customHeight="1" spans="102:103">
      <c r="CX2150" s="229"/>
      <c r="CY2150" s="229"/>
    </row>
    <row r="2151" ht="26.25" customHeight="1" spans="102:103">
      <c r="CX2151" s="229"/>
      <c r="CY2151" s="229"/>
    </row>
    <row r="2152" ht="26.25" customHeight="1" spans="102:103">
      <c r="CX2152" s="229"/>
      <c r="CY2152" s="229"/>
    </row>
    <row r="2153" ht="26.25" customHeight="1" spans="102:103">
      <c r="CX2153" s="229"/>
      <c r="CY2153" s="229"/>
    </row>
    <row r="2154" ht="26.25" customHeight="1" spans="102:103">
      <c r="CX2154" s="229"/>
      <c r="CY2154" s="229"/>
    </row>
    <row r="2155" ht="26.25" customHeight="1" spans="102:103">
      <c r="CX2155" s="229"/>
      <c r="CY2155" s="229"/>
    </row>
    <row r="2156" ht="26.25" customHeight="1" spans="102:103">
      <c r="CX2156" s="229"/>
      <c r="CY2156" s="229"/>
    </row>
    <row r="2157" ht="26.25" customHeight="1" spans="102:103">
      <c r="CX2157" s="229"/>
      <c r="CY2157" s="229"/>
    </row>
    <row r="2158" ht="26.25" customHeight="1" spans="102:103">
      <c r="CX2158" s="229"/>
      <c r="CY2158" s="229"/>
    </row>
    <row r="2159" ht="26.25" customHeight="1" spans="102:103">
      <c r="CX2159" s="229"/>
      <c r="CY2159" s="229"/>
    </row>
    <row r="2160" ht="26.25" customHeight="1" spans="102:103">
      <c r="CX2160" s="229"/>
      <c r="CY2160" s="229"/>
    </row>
    <row r="2161" ht="26.25" customHeight="1" spans="102:103">
      <c r="CX2161" s="229"/>
      <c r="CY2161" s="229"/>
    </row>
    <row r="2162" ht="26.25" customHeight="1" spans="102:103">
      <c r="CX2162" s="229"/>
      <c r="CY2162" s="229"/>
    </row>
    <row r="2163" ht="26.25" customHeight="1" spans="102:103">
      <c r="CX2163" s="229"/>
      <c r="CY2163" s="229"/>
    </row>
    <row r="2164" ht="26.25" customHeight="1" spans="102:103">
      <c r="CX2164" s="229"/>
      <c r="CY2164" s="229"/>
    </row>
    <row r="2165" ht="26.25" customHeight="1" spans="102:103">
      <c r="CX2165" s="229"/>
      <c r="CY2165" s="229"/>
    </row>
    <row r="2166" ht="26.25" customHeight="1" spans="102:103">
      <c r="CX2166" s="229"/>
      <c r="CY2166" s="229"/>
    </row>
    <row r="2167" ht="26.25" customHeight="1" spans="102:103">
      <c r="CX2167" s="229"/>
      <c r="CY2167" s="229"/>
    </row>
    <row r="2168" ht="26.25" customHeight="1" spans="102:103">
      <c r="CX2168" s="229"/>
      <c r="CY2168" s="229"/>
    </row>
    <row r="2169" ht="26.25" customHeight="1" spans="102:103">
      <c r="CX2169" s="229"/>
      <c r="CY2169" s="229"/>
    </row>
    <row r="2170" ht="26.25" customHeight="1" spans="102:103">
      <c r="CX2170" s="229"/>
      <c r="CY2170" s="229"/>
    </row>
    <row r="2171" ht="26.25" customHeight="1" spans="102:103">
      <c r="CX2171" s="229"/>
      <c r="CY2171" s="229"/>
    </row>
    <row r="2172" ht="26.25" customHeight="1" spans="102:103">
      <c r="CX2172" s="229"/>
      <c r="CY2172" s="229"/>
    </row>
    <row r="2173" ht="26.25" customHeight="1" spans="102:103">
      <c r="CX2173" s="229"/>
      <c r="CY2173" s="229"/>
    </row>
    <row r="2174" ht="26.25" customHeight="1" spans="102:103">
      <c r="CX2174" s="229"/>
      <c r="CY2174" s="229"/>
    </row>
    <row r="2175" ht="26.25" customHeight="1" spans="102:103">
      <c r="CX2175" s="229"/>
      <c r="CY2175" s="229"/>
    </row>
    <row r="2176" ht="26.25" customHeight="1" spans="102:103">
      <c r="CX2176" s="229"/>
      <c r="CY2176" s="229"/>
    </row>
    <row r="2177" ht="26.25" customHeight="1" spans="102:103">
      <c r="CX2177" s="229"/>
      <c r="CY2177" s="229"/>
    </row>
    <row r="2178" ht="26.25" customHeight="1" spans="102:103">
      <c r="CX2178" s="229"/>
      <c r="CY2178" s="229"/>
    </row>
    <row r="2179" ht="26.25" customHeight="1" spans="102:103">
      <c r="CX2179" s="229"/>
      <c r="CY2179" s="229"/>
    </row>
    <row r="2180" ht="26.25" customHeight="1" spans="102:103">
      <c r="CX2180" s="229"/>
      <c r="CY2180" s="229"/>
    </row>
    <row r="2181" ht="26.25" customHeight="1" spans="102:103">
      <c r="CX2181" s="229"/>
      <c r="CY2181" s="229"/>
    </row>
    <row r="2182" ht="26.25" customHeight="1" spans="102:103">
      <c r="CX2182" s="229"/>
      <c r="CY2182" s="229"/>
    </row>
    <row r="2183" ht="26.25" customHeight="1" spans="102:103">
      <c r="CX2183" s="229"/>
      <c r="CY2183" s="229"/>
    </row>
    <row r="2184" ht="26.25" customHeight="1" spans="102:103">
      <c r="CX2184" s="229"/>
      <c r="CY2184" s="229"/>
    </row>
    <row r="2185" ht="26.25" customHeight="1" spans="102:103">
      <c r="CX2185" s="229"/>
      <c r="CY2185" s="229"/>
    </row>
    <row r="2186" ht="26.25" customHeight="1" spans="102:103">
      <c r="CX2186" s="229"/>
      <c r="CY2186" s="229"/>
    </row>
    <row r="2187" ht="26.25" customHeight="1" spans="102:103">
      <c r="CX2187" s="229"/>
      <c r="CY2187" s="229"/>
    </row>
    <row r="2188" ht="26.25" customHeight="1" spans="102:103">
      <c r="CX2188" s="229"/>
      <c r="CY2188" s="229"/>
    </row>
    <row r="2189" ht="26.25" customHeight="1" spans="102:103">
      <c r="CX2189" s="229"/>
      <c r="CY2189" s="229"/>
    </row>
    <row r="2190" ht="26.25" customHeight="1" spans="102:103">
      <c r="CX2190" s="229"/>
      <c r="CY2190" s="229"/>
    </row>
    <row r="2191" ht="26.25" customHeight="1" spans="102:103">
      <c r="CX2191" s="229"/>
      <c r="CY2191" s="229"/>
    </row>
    <row r="2192" ht="26.25" customHeight="1" spans="102:103">
      <c r="CX2192" s="229"/>
      <c r="CY2192" s="229"/>
    </row>
    <row r="2193" ht="26.25" customHeight="1" spans="102:103">
      <c r="CX2193" s="229"/>
      <c r="CY2193" s="229"/>
    </row>
    <row r="2194" ht="26.25" customHeight="1" spans="102:103">
      <c r="CX2194" s="229"/>
      <c r="CY2194" s="229"/>
    </row>
    <row r="2195" ht="26.25" customHeight="1" spans="102:103">
      <c r="CX2195" s="229"/>
      <c r="CY2195" s="229"/>
    </row>
    <row r="2196" ht="26.25" customHeight="1" spans="102:103">
      <c r="CX2196" s="229"/>
      <c r="CY2196" s="229"/>
    </row>
    <row r="2197" ht="26.25" customHeight="1" spans="102:103">
      <c r="CX2197" s="229"/>
      <c r="CY2197" s="229"/>
    </row>
    <row r="2198" ht="26.25" customHeight="1" spans="102:103">
      <c r="CX2198" s="229"/>
      <c r="CY2198" s="229"/>
    </row>
    <row r="2199" ht="26.25" customHeight="1" spans="102:103">
      <c r="CX2199" s="229"/>
      <c r="CY2199" s="229"/>
    </row>
    <row r="2200" ht="26.25" customHeight="1" spans="102:103">
      <c r="CX2200" s="229"/>
      <c r="CY2200" s="229"/>
    </row>
    <row r="2201" ht="26.25" customHeight="1" spans="102:103">
      <c r="CX2201" s="229"/>
      <c r="CY2201" s="229"/>
    </row>
    <row r="2202" ht="26.25" customHeight="1" spans="102:103">
      <c r="CX2202" s="229"/>
      <c r="CY2202" s="229"/>
    </row>
    <row r="2203" ht="26.25" customHeight="1" spans="102:103">
      <c r="CX2203" s="229"/>
      <c r="CY2203" s="229"/>
    </row>
    <row r="2204" ht="26.25" customHeight="1" spans="102:103">
      <c r="CX2204" s="229"/>
      <c r="CY2204" s="229"/>
    </row>
    <row r="2205" ht="26.25" customHeight="1" spans="102:103">
      <c r="CX2205" s="229"/>
      <c r="CY2205" s="229"/>
    </row>
    <row r="2206" ht="26.25" customHeight="1" spans="102:103">
      <c r="CX2206" s="229"/>
      <c r="CY2206" s="229"/>
    </row>
    <row r="2207" ht="26.25" customHeight="1" spans="102:103">
      <c r="CX2207" s="229"/>
      <c r="CY2207" s="229"/>
    </row>
    <row r="2208" ht="26.25" customHeight="1" spans="102:103">
      <c r="CX2208" s="229"/>
      <c r="CY2208" s="229"/>
    </row>
    <row r="2209" ht="26.25" customHeight="1" spans="102:103">
      <c r="CX2209" s="229"/>
      <c r="CY2209" s="229"/>
    </row>
    <row r="2210" ht="26.25" customHeight="1" spans="102:103">
      <c r="CX2210" s="229"/>
      <c r="CY2210" s="229"/>
    </row>
    <row r="2211" ht="26.25" customHeight="1" spans="102:103">
      <c r="CX2211" s="229"/>
      <c r="CY2211" s="229"/>
    </row>
    <row r="2212" ht="26.25" customHeight="1" spans="102:103">
      <c r="CX2212" s="229"/>
      <c r="CY2212" s="229"/>
    </row>
    <row r="2213" ht="26.25" customHeight="1" spans="102:103">
      <c r="CX2213" s="229"/>
      <c r="CY2213" s="229"/>
    </row>
    <row r="2214" ht="26.25" customHeight="1" spans="102:103">
      <c r="CX2214" s="229"/>
      <c r="CY2214" s="229"/>
    </row>
    <row r="2215" ht="26.25" customHeight="1" spans="102:103">
      <c r="CX2215" s="229"/>
      <c r="CY2215" s="229"/>
    </row>
    <row r="2216" ht="26.25" customHeight="1" spans="102:103">
      <c r="CX2216" s="229"/>
      <c r="CY2216" s="229"/>
    </row>
    <row r="2217" ht="26.25" customHeight="1" spans="102:103">
      <c r="CX2217" s="229"/>
      <c r="CY2217" s="229"/>
    </row>
    <row r="2218" ht="26.25" customHeight="1" spans="102:103">
      <c r="CX2218" s="229"/>
      <c r="CY2218" s="229"/>
    </row>
    <row r="2219" ht="26.25" customHeight="1" spans="102:103">
      <c r="CX2219" s="229"/>
      <c r="CY2219" s="229"/>
    </row>
    <row r="2220" ht="26.25" customHeight="1" spans="102:103">
      <c r="CX2220" s="229"/>
      <c r="CY2220" s="229"/>
    </row>
    <row r="2221" ht="26.25" customHeight="1" spans="102:103">
      <c r="CX2221" s="229"/>
      <c r="CY2221" s="229"/>
    </row>
    <row r="2222" ht="26.25" customHeight="1" spans="102:103">
      <c r="CX2222" s="229"/>
      <c r="CY2222" s="229"/>
    </row>
    <row r="2223" ht="26.25" customHeight="1" spans="102:103">
      <c r="CX2223" s="229"/>
      <c r="CY2223" s="229"/>
    </row>
    <row r="2224" ht="26.25" customHeight="1" spans="102:103">
      <c r="CX2224" s="229"/>
      <c r="CY2224" s="229"/>
    </row>
    <row r="2225" ht="26.25" customHeight="1" spans="102:103">
      <c r="CX2225" s="229"/>
      <c r="CY2225" s="229"/>
    </row>
    <row r="2226" ht="26.25" customHeight="1" spans="102:103">
      <c r="CX2226" s="229"/>
      <c r="CY2226" s="229"/>
    </row>
    <row r="2227" ht="26.25" customHeight="1" spans="102:103">
      <c r="CX2227" s="229"/>
      <c r="CY2227" s="229"/>
    </row>
    <row r="2228" ht="26.25" customHeight="1" spans="102:103">
      <c r="CX2228" s="229"/>
      <c r="CY2228" s="229"/>
    </row>
    <row r="2229" ht="26.25" customHeight="1" spans="102:103">
      <c r="CX2229" s="229"/>
      <c r="CY2229" s="229"/>
    </row>
    <row r="2230" ht="26.25" customHeight="1" spans="102:103">
      <c r="CX2230" s="229"/>
      <c r="CY2230" s="229"/>
    </row>
    <row r="2231" ht="26.25" customHeight="1" spans="102:103">
      <c r="CX2231" s="229"/>
      <c r="CY2231" s="229"/>
    </row>
    <row r="2232" ht="26.25" customHeight="1" spans="102:103">
      <c r="CX2232" s="229"/>
      <c r="CY2232" s="229"/>
    </row>
    <row r="2233" ht="26.25" customHeight="1" spans="102:103">
      <c r="CX2233" s="229"/>
      <c r="CY2233" s="229"/>
    </row>
    <row r="2234" ht="26.25" customHeight="1" spans="102:103">
      <c r="CX2234" s="229"/>
      <c r="CY2234" s="229"/>
    </row>
    <row r="2235" ht="26.25" customHeight="1" spans="102:103">
      <c r="CX2235" s="229"/>
      <c r="CY2235" s="229"/>
    </row>
    <row r="2236" ht="26.25" customHeight="1" spans="102:103">
      <c r="CX2236" s="229"/>
      <c r="CY2236" s="229"/>
    </row>
    <row r="2237" ht="26.25" customHeight="1" spans="102:103">
      <c r="CX2237" s="229"/>
      <c r="CY2237" s="229"/>
    </row>
    <row r="2238" ht="26.25" customHeight="1" spans="102:103">
      <c r="CX2238" s="229"/>
      <c r="CY2238" s="229"/>
    </row>
    <row r="2239" ht="26.25" customHeight="1" spans="102:103">
      <c r="CX2239" s="229"/>
      <c r="CY2239" s="229"/>
    </row>
    <row r="2240" ht="26.25" customHeight="1" spans="102:103">
      <c r="CX2240" s="229"/>
      <c r="CY2240" s="229"/>
    </row>
    <row r="2241" ht="26.25" customHeight="1" spans="102:103">
      <c r="CX2241" s="229"/>
      <c r="CY2241" s="229"/>
    </row>
    <row r="2242" ht="26.25" customHeight="1" spans="102:103">
      <c r="CX2242" s="229"/>
      <c r="CY2242" s="229"/>
    </row>
    <row r="2243" ht="26.25" customHeight="1" spans="102:103">
      <c r="CX2243" s="229"/>
      <c r="CY2243" s="229"/>
    </row>
    <row r="2244" ht="26.25" customHeight="1" spans="102:103">
      <c r="CX2244" s="229"/>
      <c r="CY2244" s="229"/>
    </row>
    <row r="2245" ht="26.25" customHeight="1" spans="102:103">
      <c r="CX2245" s="229"/>
      <c r="CY2245" s="229"/>
    </row>
    <row r="2246" ht="26.25" customHeight="1" spans="102:103">
      <c r="CX2246" s="229"/>
      <c r="CY2246" s="229"/>
    </row>
    <row r="2247" ht="26.25" customHeight="1" spans="102:103">
      <c r="CX2247" s="229"/>
      <c r="CY2247" s="229"/>
    </row>
    <row r="2248" ht="26.25" customHeight="1" spans="102:103">
      <c r="CX2248" s="229"/>
      <c r="CY2248" s="229"/>
    </row>
    <row r="2249" ht="26.25" customHeight="1" spans="102:103">
      <c r="CX2249" s="229"/>
      <c r="CY2249" s="229"/>
    </row>
    <row r="2250" ht="26.25" customHeight="1" spans="102:103">
      <c r="CX2250" s="229"/>
      <c r="CY2250" s="229"/>
    </row>
    <row r="2251" ht="26.25" customHeight="1" spans="102:103">
      <c r="CX2251" s="229"/>
      <c r="CY2251" s="229"/>
    </row>
    <row r="2252" ht="26.25" customHeight="1" spans="102:103">
      <c r="CX2252" s="229"/>
      <c r="CY2252" s="229"/>
    </row>
    <row r="2253" ht="26.25" customHeight="1" spans="102:103">
      <c r="CX2253" s="229"/>
      <c r="CY2253" s="229"/>
    </row>
    <row r="2254" ht="26.25" customHeight="1" spans="102:103">
      <c r="CX2254" s="229"/>
      <c r="CY2254" s="229"/>
    </row>
    <row r="2255" ht="26.25" customHeight="1" spans="102:103">
      <c r="CX2255" s="229"/>
      <c r="CY2255" s="229"/>
    </row>
    <row r="2256" ht="26.25" customHeight="1" spans="102:103">
      <c r="CX2256" s="229"/>
      <c r="CY2256" s="229"/>
    </row>
    <row r="2257" ht="26.25" customHeight="1" spans="102:103">
      <c r="CX2257" s="229"/>
      <c r="CY2257" s="229"/>
    </row>
    <row r="2258" ht="26.25" customHeight="1" spans="102:103">
      <c r="CX2258" s="229"/>
      <c r="CY2258" s="229"/>
    </row>
    <row r="2259" ht="26.25" customHeight="1" spans="102:103">
      <c r="CX2259" s="229"/>
      <c r="CY2259" s="229"/>
    </row>
    <row r="2260" ht="26.25" customHeight="1" spans="102:103">
      <c r="CX2260" s="229"/>
      <c r="CY2260" s="229"/>
    </row>
    <row r="2261" ht="26.25" customHeight="1" spans="102:103">
      <c r="CX2261" s="229"/>
      <c r="CY2261" s="229"/>
    </row>
    <row r="2262" ht="26.25" customHeight="1" spans="102:103">
      <c r="CX2262" s="229"/>
      <c r="CY2262" s="229"/>
    </row>
    <row r="2263" ht="26.25" customHeight="1" spans="102:103">
      <c r="CX2263" s="229"/>
      <c r="CY2263" s="229"/>
    </row>
    <row r="2264" ht="26.25" customHeight="1" spans="102:103">
      <c r="CX2264" s="229"/>
      <c r="CY2264" s="229"/>
    </row>
    <row r="2265" ht="26.25" customHeight="1" spans="102:103">
      <c r="CX2265" s="229"/>
      <c r="CY2265" s="229"/>
    </row>
    <row r="2266" ht="26.25" customHeight="1" spans="102:103">
      <c r="CX2266" s="229"/>
      <c r="CY2266" s="229"/>
    </row>
    <row r="2267" ht="26.25" customHeight="1" spans="102:103">
      <c r="CX2267" s="229"/>
      <c r="CY2267" s="229"/>
    </row>
    <row r="2268" ht="26.25" customHeight="1" spans="102:103">
      <c r="CX2268" s="229"/>
      <c r="CY2268" s="229"/>
    </row>
    <row r="2269" ht="26.25" customHeight="1" spans="102:103">
      <c r="CX2269" s="229"/>
      <c r="CY2269" s="229"/>
    </row>
    <row r="2270" ht="26.25" customHeight="1" spans="102:103">
      <c r="CX2270" s="229"/>
      <c r="CY2270" s="229"/>
    </row>
    <row r="2271" ht="26.25" customHeight="1" spans="102:103">
      <c r="CX2271" s="229"/>
      <c r="CY2271" s="229"/>
    </row>
    <row r="2272" ht="26.25" customHeight="1" spans="102:103">
      <c r="CX2272" s="229"/>
      <c r="CY2272" s="229"/>
    </row>
    <row r="2273" ht="26.25" customHeight="1" spans="102:103">
      <c r="CX2273" s="229"/>
      <c r="CY2273" s="229"/>
    </row>
    <row r="2274" ht="26.25" customHeight="1" spans="102:103">
      <c r="CX2274" s="229"/>
      <c r="CY2274" s="229"/>
    </row>
    <row r="2275" ht="26.25" customHeight="1" spans="102:103">
      <c r="CX2275" s="229"/>
      <c r="CY2275" s="229"/>
    </row>
    <row r="2276" ht="26.25" customHeight="1" spans="102:103">
      <c r="CX2276" s="229"/>
      <c r="CY2276" s="229"/>
    </row>
    <row r="2277" ht="26.25" customHeight="1" spans="102:103">
      <c r="CX2277" s="229"/>
      <c r="CY2277" s="229"/>
    </row>
    <row r="2278" ht="26.25" customHeight="1" spans="102:103">
      <c r="CX2278" s="229"/>
      <c r="CY2278" s="229"/>
    </row>
    <row r="2279" ht="26.25" customHeight="1" spans="102:103">
      <c r="CX2279" s="229"/>
      <c r="CY2279" s="229"/>
    </row>
    <row r="2280" ht="26.25" customHeight="1" spans="102:103">
      <c r="CX2280" s="229"/>
      <c r="CY2280" s="229"/>
    </row>
    <row r="2281" ht="26.25" customHeight="1" spans="102:103">
      <c r="CX2281" s="229"/>
      <c r="CY2281" s="229"/>
    </row>
    <row r="2282" ht="26.25" customHeight="1" spans="102:103">
      <c r="CX2282" s="229"/>
      <c r="CY2282" s="229"/>
    </row>
    <row r="2283" ht="26.25" customHeight="1" spans="102:103">
      <c r="CX2283" s="229"/>
      <c r="CY2283" s="229"/>
    </row>
    <row r="2284" ht="26.25" customHeight="1" spans="102:103">
      <c r="CX2284" s="229"/>
      <c r="CY2284" s="229"/>
    </row>
    <row r="2285" ht="26.25" customHeight="1" spans="102:103">
      <c r="CX2285" s="229"/>
      <c r="CY2285" s="229"/>
    </row>
    <row r="2286" ht="26.25" customHeight="1" spans="102:103">
      <c r="CX2286" s="229"/>
      <c r="CY2286" s="229"/>
    </row>
    <row r="2287" ht="26.25" customHeight="1" spans="102:103">
      <c r="CX2287" s="229"/>
      <c r="CY2287" s="229"/>
    </row>
    <row r="2288" ht="26.25" customHeight="1" spans="102:103">
      <c r="CX2288" s="229"/>
      <c r="CY2288" s="229"/>
    </row>
    <row r="2289" ht="26.25" customHeight="1" spans="102:103">
      <c r="CX2289" s="229"/>
      <c r="CY2289" s="229"/>
    </row>
    <row r="2290" ht="26.25" customHeight="1" spans="102:103">
      <c r="CX2290" s="229"/>
      <c r="CY2290" s="229"/>
    </row>
    <row r="2291" ht="26.25" customHeight="1" spans="102:103">
      <c r="CX2291" s="229"/>
      <c r="CY2291" s="229"/>
    </row>
    <row r="2292" ht="26.25" customHeight="1" spans="102:103">
      <c r="CX2292" s="229"/>
      <c r="CY2292" s="229"/>
    </row>
    <row r="2293" ht="26.25" customHeight="1" spans="102:103">
      <c r="CX2293" s="229"/>
      <c r="CY2293" s="229"/>
    </row>
    <row r="2294" ht="26.25" customHeight="1" spans="102:103">
      <c r="CX2294" s="229"/>
      <c r="CY2294" s="229"/>
    </row>
    <row r="2295" ht="26.25" customHeight="1" spans="102:103">
      <c r="CX2295" s="229"/>
      <c r="CY2295" s="229"/>
    </row>
    <row r="2296" ht="26.25" customHeight="1" spans="102:103">
      <c r="CX2296" s="229"/>
      <c r="CY2296" s="229"/>
    </row>
    <row r="2297" ht="26.25" customHeight="1" spans="102:103">
      <c r="CX2297" s="229"/>
      <c r="CY2297" s="229"/>
    </row>
    <row r="2298" ht="26.25" customHeight="1" spans="102:103">
      <c r="CX2298" s="229"/>
      <c r="CY2298" s="229"/>
    </row>
    <row r="2299" ht="26.25" customHeight="1" spans="102:103">
      <c r="CX2299" s="229"/>
      <c r="CY2299" s="229"/>
    </row>
    <row r="2300" ht="26.25" customHeight="1" spans="102:103">
      <c r="CX2300" s="229"/>
      <c r="CY2300" s="229"/>
    </row>
    <row r="2301" ht="26.25" customHeight="1" spans="102:103">
      <c r="CX2301" s="229"/>
      <c r="CY2301" s="229"/>
    </row>
    <row r="2302" ht="26.25" customHeight="1" spans="102:103">
      <c r="CX2302" s="229"/>
      <c r="CY2302" s="229"/>
    </row>
    <row r="2303" ht="26.25" customHeight="1" spans="102:103">
      <c r="CX2303" s="229"/>
      <c r="CY2303" s="229"/>
    </row>
    <row r="2304" ht="26.25" customHeight="1" spans="102:103">
      <c r="CX2304" s="229"/>
      <c r="CY2304" s="229"/>
    </row>
    <row r="2305" ht="26.25" customHeight="1" spans="102:103">
      <c r="CX2305" s="229"/>
      <c r="CY2305" s="229"/>
    </row>
    <row r="2306" ht="26.25" customHeight="1" spans="102:103">
      <c r="CX2306" s="229"/>
      <c r="CY2306" s="229"/>
    </row>
    <row r="2307" ht="26.25" customHeight="1" spans="102:103">
      <c r="CX2307" s="229"/>
      <c r="CY2307" s="229"/>
    </row>
    <row r="2308" ht="26.25" customHeight="1" spans="102:103">
      <c r="CX2308" s="229"/>
      <c r="CY2308" s="229"/>
    </row>
    <row r="2309" ht="26.25" customHeight="1" spans="102:103">
      <c r="CX2309" s="229"/>
      <c r="CY2309" s="229"/>
    </row>
    <row r="2310" ht="26.25" customHeight="1" spans="102:103">
      <c r="CX2310" s="229"/>
      <c r="CY2310" s="229"/>
    </row>
    <row r="2311" ht="26.25" customHeight="1" spans="102:103">
      <c r="CX2311" s="229"/>
      <c r="CY2311" s="229"/>
    </row>
    <row r="2312" ht="26.25" customHeight="1" spans="102:103">
      <c r="CX2312" s="229"/>
      <c r="CY2312" s="229"/>
    </row>
    <row r="2313" ht="26.25" customHeight="1" spans="102:103">
      <c r="CX2313" s="229"/>
      <c r="CY2313" s="229"/>
    </row>
    <row r="2314" ht="26.25" customHeight="1" spans="102:103">
      <c r="CX2314" s="229"/>
      <c r="CY2314" s="229"/>
    </row>
    <row r="2315" ht="26.25" customHeight="1" spans="102:103">
      <c r="CX2315" s="229"/>
      <c r="CY2315" s="229"/>
    </row>
    <row r="2316" ht="26.25" customHeight="1" spans="102:103">
      <c r="CX2316" s="229"/>
      <c r="CY2316" s="229"/>
    </row>
    <row r="2317" ht="26.25" customHeight="1" spans="102:103">
      <c r="CX2317" s="229"/>
      <c r="CY2317" s="229"/>
    </row>
    <row r="2318" ht="26.25" customHeight="1" spans="102:103">
      <c r="CX2318" s="229"/>
      <c r="CY2318" s="229"/>
    </row>
    <row r="2319" ht="26.25" customHeight="1" spans="102:103">
      <c r="CX2319" s="229"/>
      <c r="CY2319" s="229"/>
    </row>
    <row r="2320" ht="26.25" customHeight="1" spans="102:103">
      <c r="CX2320" s="229"/>
      <c r="CY2320" s="229"/>
    </row>
    <row r="2321" ht="26.25" customHeight="1" spans="102:103">
      <c r="CX2321" s="229"/>
      <c r="CY2321" s="229"/>
    </row>
    <row r="2322" ht="26.25" customHeight="1" spans="102:103">
      <c r="CX2322" s="229"/>
      <c r="CY2322" s="229"/>
    </row>
    <row r="2323" ht="26.25" customHeight="1" spans="102:103">
      <c r="CX2323" s="229"/>
      <c r="CY2323" s="229"/>
    </row>
    <row r="2324" ht="26.25" customHeight="1" spans="102:103">
      <c r="CX2324" s="229"/>
      <c r="CY2324" s="229"/>
    </row>
    <row r="2325" ht="26.25" customHeight="1" spans="102:103">
      <c r="CX2325" s="229"/>
      <c r="CY2325" s="229"/>
    </row>
    <row r="2326" ht="26.25" customHeight="1" spans="102:103">
      <c r="CX2326" s="229"/>
      <c r="CY2326" s="229"/>
    </row>
    <row r="2327" ht="26.25" customHeight="1" spans="102:103">
      <c r="CX2327" s="229"/>
      <c r="CY2327" s="229"/>
    </row>
    <row r="2328" ht="26.25" customHeight="1" spans="102:103">
      <c r="CX2328" s="229"/>
      <c r="CY2328" s="229"/>
    </row>
    <row r="2329" ht="26.25" customHeight="1" spans="102:103">
      <c r="CX2329" s="229"/>
      <c r="CY2329" s="229"/>
    </row>
    <row r="2330" ht="26.25" customHeight="1" spans="102:103">
      <c r="CX2330" s="229"/>
      <c r="CY2330" s="229"/>
    </row>
    <row r="2331" ht="26.25" customHeight="1" spans="102:103">
      <c r="CX2331" s="229"/>
      <c r="CY2331" s="229"/>
    </row>
    <row r="2332" ht="26.25" customHeight="1" spans="102:103">
      <c r="CX2332" s="229"/>
      <c r="CY2332" s="229"/>
    </row>
    <row r="2333" ht="26.25" customHeight="1" spans="102:103">
      <c r="CX2333" s="229"/>
      <c r="CY2333" s="229"/>
    </row>
    <row r="2334" ht="26.25" customHeight="1" spans="102:103">
      <c r="CX2334" s="229"/>
      <c r="CY2334" s="229"/>
    </row>
    <row r="2335" ht="26.25" customHeight="1" spans="102:103">
      <c r="CX2335" s="229"/>
      <c r="CY2335" s="229"/>
    </row>
    <row r="2336" ht="26.25" customHeight="1" spans="102:103">
      <c r="CX2336" s="229"/>
      <c r="CY2336" s="229"/>
    </row>
    <row r="2337" ht="26.25" customHeight="1" spans="102:103">
      <c r="CX2337" s="229"/>
      <c r="CY2337" s="229"/>
    </row>
    <row r="2338" ht="26.25" customHeight="1" spans="102:103">
      <c r="CX2338" s="229"/>
      <c r="CY2338" s="229"/>
    </row>
    <row r="2339" ht="26.25" customHeight="1" spans="102:103">
      <c r="CX2339" s="229"/>
      <c r="CY2339" s="229"/>
    </row>
    <row r="2340" ht="26.25" customHeight="1" spans="102:103">
      <c r="CX2340" s="229"/>
      <c r="CY2340" s="229"/>
    </row>
    <row r="2341" ht="26.25" customHeight="1" spans="102:103">
      <c r="CX2341" s="229"/>
      <c r="CY2341" s="229"/>
    </row>
    <row r="2342" ht="26.25" customHeight="1" spans="102:103">
      <c r="CX2342" s="229"/>
      <c r="CY2342" s="229"/>
    </row>
    <row r="2343" ht="26.25" customHeight="1" spans="102:103">
      <c r="CX2343" s="229"/>
      <c r="CY2343" s="229"/>
    </row>
    <row r="2344" ht="26.25" customHeight="1" spans="102:103">
      <c r="CX2344" s="229"/>
      <c r="CY2344" s="229"/>
    </row>
    <row r="2345" ht="26.25" customHeight="1" spans="102:103">
      <c r="CX2345" s="229"/>
      <c r="CY2345" s="229"/>
    </row>
    <row r="2346" ht="26.25" customHeight="1" spans="102:103">
      <c r="CX2346" s="229"/>
      <c r="CY2346" s="229"/>
    </row>
    <row r="2347" ht="26.25" customHeight="1" spans="102:103">
      <c r="CX2347" s="229"/>
      <c r="CY2347" s="229"/>
    </row>
    <row r="2348" ht="26.25" customHeight="1" spans="102:103">
      <c r="CX2348" s="229"/>
      <c r="CY2348" s="229"/>
    </row>
    <row r="2349" ht="26.25" customHeight="1" spans="102:103">
      <c r="CX2349" s="229"/>
      <c r="CY2349" s="229"/>
    </row>
    <row r="2350" ht="26.25" customHeight="1" spans="102:103">
      <c r="CX2350" s="229"/>
      <c r="CY2350" s="229"/>
    </row>
    <row r="2351" ht="26.25" customHeight="1" spans="102:103">
      <c r="CX2351" s="229"/>
      <c r="CY2351" s="229"/>
    </row>
    <row r="2352" ht="26.25" customHeight="1" spans="102:103">
      <c r="CX2352" s="229"/>
      <c r="CY2352" s="229"/>
    </row>
    <row r="2353" ht="26.25" customHeight="1" spans="102:103">
      <c r="CX2353" s="229"/>
      <c r="CY2353" s="229"/>
    </row>
    <row r="2354" ht="26.25" customHeight="1" spans="102:103">
      <c r="CX2354" s="229"/>
      <c r="CY2354" s="229"/>
    </row>
    <row r="2355" ht="26.25" customHeight="1" spans="102:103">
      <c r="CX2355" s="229"/>
      <c r="CY2355" s="229"/>
    </row>
    <row r="2356" ht="26.25" customHeight="1" spans="102:103">
      <c r="CX2356" s="229"/>
      <c r="CY2356" s="229"/>
    </row>
    <row r="2357" ht="26.25" customHeight="1" spans="102:103">
      <c r="CX2357" s="229"/>
      <c r="CY2357" s="229"/>
    </row>
    <row r="2358" ht="26.25" customHeight="1" spans="102:103">
      <c r="CX2358" s="229"/>
      <c r="CY2358" s="229"/>
    </row>
    <row r="2359" ht="26.25" customHeight="1" spans="102:103">
      <c r="CX2359" s="229"/>
      <c r="CY2359" s="229"/>
    </row>
    <row r="2360" ht="26.25" customHeight="1" spans="102:103">
      <c r="CX2360" s="229"/>
      <c r="CY2360" s="229"/>
    </row>
    <row r="2361" ht="26.25" customHeight="1" spans="102:103">
      <c r="CX2361" s="229"/>
      <c r="CY2361" s="229"/>
    </row>
    <row r="2362" ht="26.25" customHeight="1" spans="102:103">
      <c r="CX2362" s="229"/>
      <c r="CY2362" s="229"/>
    </row>
    <row r="2363" ht="26.25" customHeight="1" spans="102:103">
      <c r="CX2363" s="229"/>
      <c r="CY2363" s="229"/>
    </row>
    <row r="2364" ht="26.25" customHeight="1" spans="102:103">
      <c r="CX2364" s="229"/>
      <c r="CY2364" s="229"/>
    </row>
    <row r="2365" ht="26.25" customHeight="1" spans="102:103">
      <c r="CX2365" s="229"/>
      <c r="CY2365" s="229"/>
    </row>
    <row r="2366" ht="26.25" customHeight="1" spans="102:103">
      <c r="CX2366" s="229"/>
      <c r="CY2366" s="229"/>
    </row>
    <row r="2367" ht="26.25" customHeight="1" spans="102:103">
      <c r="CX2367" s="229"/>
      <c r="CY2367" s="229"/>
    </row>
    <row r="2368" ht="26.25" customHeight="1" spans="102:103">
      <c r="CX2368" s="229"/>
      <c r="CY2368" s="229"/>
    </row>
    <row r="2369" ht="26.25" customHeight="1" spans="102:103">
      <c r="CX2369" s="229"/>
      <c r="CY2369" s="229"/>
    </row>
    <row r="2370" ht="26.25" customHeight="1" spans="102:103">
      <c r="CX2370" s="229"/>
      <c r="CY2370" s="229"/>
    </row>
    <row r="2371" ht="26.25" customHeight="1" spans="102:103">
      <c r="CX2371" s="229"/>
      <c r="CY2371" s="229"/>
    </row>
    <row r="2372" ht="26.25" customHeight="1" spans="102:103">
      <c r="CX2372" s="229"/>
      <c r="CY2372" s="229"/>
    </row>
    <row r="2373" ht="26.25" customHeight="1" spans="102:103">
      <c r="CX2373" s="229"/>
      <c r="CY2373" s="229"/>
    </row>
    <row r="2374" ht="26.25" customHeight="1" spans="102:103">
      <c r="CX2374" s="229"/>
      <c r="CY2374" s="229"/>
    </row>
    <row r="2375" ht="26.25" customHeight="1" spans="102:103">
      <c r="CX2375" s="229"/>
      <c r="CY2375" s="229"/>
    </row>
    <row r="2376" ht="26.25" customHeight="1" spans="102:103">
      <c r="CX2376" s="229"/>
      <c r="CY2376" s="229"/>
    </row>
    <row r="2377" ht="26.25" customHeight="1" spans="102:103">
      <c r="CX2377" s="229"/>
      <c r="CY2377" s="229"/>
    </row>
    <row r="2378" ht="26.25" customHeight="1" spans="102:103">
      <c r="CX2378" s="229"/>
      <c r="CY2378" s="229"/>
    </row>
    <row r="2379" ht="26.25" customHeight="1" spans="102:103">
      <c r="CX2379" s="229"/>
      <c r="CY2379" s="229"/>
    </row>
    <row r="2380" ht="26.25" customHeight="1" spans="102:103">
      <c r="CX2380" s="229"/>
      <c r="CY2380" s="229"/>
    </row>
    <row r="2381" ht="26.25" customHeight="1" spans="102:103">
      <c r="CX2381" s="229"/>
      <c r="CY2381" s="229"/>
    </row>
    <row r="2382" ht="26.25" customHeight="1" spans="102:103">
      <c r="CX2382" s="229"/>
      <c r="CY2382" s="229"/>
    </row>
    <row r="2383" ht="26.25" customHeight="1" spans="102:103">
      <c r="CX2383" s="229"/>
      <c r="CY2383" s="229"/>
    </row>
    <row r="2384" ht="26.25" customHeight="1" spans="102:103">
      <c r="CX2384" s="229"/>
      <c r="CY2384" s="229"/>
    </row>
    <row r="2385" ht="26.25" customHeight="1" spans="102:103">
      <c r="CX2385" s="229"/>
      <c r="CY2385" s="229"/>
    </row>
    <row r="2386" ht="26.25" customHeight="1" spans="102:103">
      <c r="CX2386" s="229"/>
      <c r="CY2386" s="229"/>
    </row>
    <row r="2387" ht="26.25" customHeight="1" spans="102:103">
      <c r="CX2387" s="229"/>
      <c r="CY2387" s="229"/>
    </row>
    <row r="2388" ht="26.25" customHeight="1" spans="102:103">
      <c r="CX2388" s="229"/>
      <c r="CY2388" s="229"/>
    </row>
    <row r="2389" ht="26.25" customHeight="1" spans="102:103">
      <c r="CX2389" s="229"/>
      <c r="CY2389" s="229"/>
    </row>
    <row r="2390" ht="26.25" customHeight="1" spans="102:103">
      <c r="CX2390" s="229"/>
      <c r="CY2390" s="229"/>
    </row>
    <row r="2391" ht="26.25" customHeight="1" spans="102:103">
      <c r="CX2391" s="229"/>
      <c r="CY2391" s="229"/>
    </row>
    <row r="2392" ht="26.25" customHeight="1" spans="102:103">
      <c r="CX2392" s="229"/>
      <c r="CY2392" s="229"/>
    </row>
    <row r="2393" ht="26.25" customHeight="1" spans="102:103">
      <c r="CX2393" s="229"/>
      <c r="CY2393" s="229"/>
    </row>
    <row r="2394" ht="26.25" customHeight="1" spans="102:103">
      <c r="CX2394" s="229"/>
      <c r="CY2394" s="229"/>
    </row>
    <row r="2395" ht="26.25" customHeight="1" spans="102:103">
      <c r="CX2395" s="229"/>
      <c r="CY2395" s="229"/>
    </row>
    <row r="2396" ht="26.25" customHeight="1" spans="102:103">
      <c r="CX2396" s="229"/>
      <c r="CY2396" s="229"/>
    </row>
    <row r="2397" ht="26.25" customHeight="1" spans="102:103">
      <c r="CX2397" s="229"/>
      <c r="CY2397" s="229"/>
    </row>
    <row r="2398" ht="26.25" customHeight="1" spans="102:103">
      <c r="CX2398" s="229"/>
      <c r="CY2398" s="229"/>
    </row>
    <row r="2399" ht="26.25" customHeight="1" spans="102:103">
      <c r="CX2399" s="229"/>
      <c r="CY2399" s="229"/>
    </row>
    <row r="2400" ht="26.25" customHeight="1" spans="102:103">
      <c r="CX2400" s="229"/>
      <c r="CY2400" s="229"/>
    </row>
    <row r="2401" ht="26.25" customHeight="1" spans="102:103">
      <c r="CX2401" s="229"/>
      <c r="CY2401" s="229"/>
    </row>
    <row r="2402" ht="26.25" customHeight="1" spans="102:103">
      <c r="CX2402" s="229"/>
      <c r="CY2402" s="229"/>
    </row>
    <row r="2403" ht="26.25" customHeight="1" spans="102:103">
      <c r="CX2403" s="229"/>
      <c r="CY2403" s="229"/>
    </row>
    <row r="2404" ht="26.25" customHeight="1" spans="102:103">
      <c r="CX2404" s="229"/>
      <c r="CY2404" s="229"/>
    </row>
    <row r="2405" ht="26.25" customHeight="1" spans="102:103">
      <c r="CX2405" s="229"/>
      <c r="CY2405" s="229"/>
    </row>
    <row r="2406" ht="26.25" customHeight="1" spans="102:103">
      <c r="CX2406" s="229"/>
      <c r="CY2406" s="229"/>
    </row>
    <row r="2407" ht="26.25" customHeight="1" spans="102:103">
      <c r="CX2407" s="229"/>
      <c r="CY2407" s="229"/>
    </row>
    <row r="2408" ht="26.25" customHeight="1" spans="102:103">
      <c r="CX2408" s="229"/>
      <c r="CY2408" s="229"/>
    </row>
    <row r="2409" ht="26.25" customHeight="1" spans="102:103">
      <c r="CX2409" s="229"/>
      <c r="CY2409" s="229"/>
    </row>
    <row r="2410" ht="26.25" customHeight="1" spans="102:103">
      <c r="CX2410" s="229"/>
      <c r="CY2410" s="229"/>
    </row>
    <row r="2411" ht="26.25" customHeight="1" spans="102:103">
      <c r="CX2411" s="229"/>
      <c r="CY2411" s="229"/>
    </row>
    <row r="2412" ht="26.25" customHeight="1" spans="102:103">
      <c r="CX2412" s="229"/>
      <c r="CY2412" s="229"/>
    </row>
    <row r="2413" ht="26.25" customHeight="1" spans="102:103">
      <c r="CX2413" s="229"/>
      <c r="CY2413" s="229"/>
    </row>
    <row r="2414" ht="26.25" customHeight="1" spans="102:103">
      <c r="CX2414" s="229"/>
      <c r="CY2414" s="229"/>
    </row>
    <row r="2415" ht="26.25" customHeight="1" spans="102:103">
      <c r="CX2415" s="229"/>
      <c r="CY2415" s="229"/>
    </row>
    <row r="2416" ht="26.25" customHeight="1" spans="102:103">
      <c r="CX2416" s="229"/>
      <c r="CY2416" s="229"/>
    </row>
    <row r="2417" ht="26.25" customHeight="1" spans="102:103">
      <c r="CX2417" s="229"/>
      <c r="CY2417" s="229"/>
    </row>
    <row r="2418" ht="26.25" customHeight="1" spans="102:103">
      <c r="CX2418" s="229"/>
      <c r="CY2418" s="229"/>
    </row>
    <row r="2419" ht="26.25" customHeight="1" spans="102:103">
      <c r="CX2419" s="229"/>
      <c r="CY2419" s="229"/>
    </row>
    <row r="2420" ht="26.25" customHeight="1" spans="102:103">
      <c r="CX2420" s="229"/>
      <c r="CY2420" s="229"/>
    </row>
    <row r="2421" ht="26.25" customHeight="1" spans="102:103">
      <c r="CX2421" s="229"/>
      <c r="CY2421" s="229"/>
    </row>
    <row r="2422" ht="26.25" customHeight="1" spans="102:103">
      <c r="CX2422" s="229"/>
      <c r="CY2422" s="229"/>
    </row>
    <row r="2423" ht="26.25" customHeight="1" spans="102:103">
      <c r="CX2423" s="229"/>
      <c r="CY2423" s="229"/>
    </row>
    <row r="2424" ht="26.25" customHeight="1" spans="102:103">
      <c r="CX2424" s="229"/>
      <c r="CY2424" s="229"/>
    </row>
    <row r="2425" ht="26.25" customHeight="1" spans="102:103">
      <c r="CX2425" s="229"/>
      <c r="CY2425" s="229"/>
    </row>
    <row r="2426" ht="26.25" customHeight="1" spans="102:103">
      <c r="CX2426" s="229"/>
      <c r="CY2426" s="229"/>
    </row>
    <row r="2427" ht="26.25" customHeight="1" spans="102:103">
      <c r="CX2427" s="229"/>
      <c r="CY2427" s="229"/>
    </row>
    <row r="2428" ht="26.25" customHeight="1" spans="102:103">
      <c r="CX2428" s="229"/>
      <c r="CY2428" s="229"/>
    </row>
    <row r="2429" ht="26.25" customHeight="1" spans="102:103">
      <c r="CX2429" s="229"/>
      <c r="CY2429" s="229"/>
    </row>
    <row r="2430" ht="26.25" customHeight="1" spans="102:103">
      <c r="CX2430" s="229"/>
      <c r="CY2430" s="229"/>
    </row>
    <row r="2431" ht="26.25" customHeight="1" spans="102:103">
      <c r="CX2431" s="229"/>
      <c r="CY2431" s="229"/>
    </row>
    <row r="2432" ht="26.25" customHeight="1" spans="102:103">
      <c r="CX2432" s="229"/>
      <c r="CY2432" s="229"/>
    </row>
    <row r="2433" ht="26.25" customHeight="1" spans="102:103">
      <c r="CX2433" s="229"/>
      <c r="CY2433" s="229"/>
    </row>
    <row r="2434" ht="26.25" customHeight="1" spans="102:103">
      <c r="CX2434" s="229"/>
      <c r="CY2434" s="229"/>
    </row>
    <row r="2435" ht="26.25" customHeight="1" spans="102:103">
      <c r="CX2435" s="229"/>
      <c r="CY2435" s="229"/>
    </row>
    <row r="2436" ht="26.25" customHeight="1" spans="102:103">
      <c r="CX2436" s="229"/>
      <c r="CY2436" s="229"/>
    </row>
    <row r="2437" ht="26.25" customHeight="1" spans="102:103">
      <c r="CX2437" s="229"/>
      <c r="CY2437" s="229"/>
    </row>
    <row r="2438" ht="26.25" customHeight="1" spans="102:103">
      <c r="CX2438" s="229"/>
      <c r="CY2438" s="229"/>
    </row>
    <row r="2439" ht="26.25" customHeight="1" spans="102:103">
      <c r="CX2439" s="229"/>
      <c r="CY2439" s="229"/>
    </row>
    <row r="2440" ht="26.25" customHeight="1" spans="102:103">
      <c r="CX2440" s="229"/>
      <c r="CY2440" s="229"/>
    </row>
    <row r="2441" ht="26.25" customHeight="1" spans="102:103">
      <c r="CX2441" s="229"/>
      <c r="CY2441" s="229"/>
    </row>
    <row r="2442" ht="26.25" customHeight="1" spans="102:103">
      <c r="CX2442" s="229"/>
      <c r="CY2442" s="229"/>
    </row>
    <row r="2443" ht="26.25" customHeight="1" spans="102:103">
      <c r="CX2443" s="229"/>
      <c r="CY2443" s="229"/>
    </row>
    <row r="2444" ht="26.25" customHeight="1" spans="102:103">
      <c r="CX2444" s="229"/>
      <c r="CY2444" s="229"/>
    </row>
    <row r="2445" ht="26.25" customHeight="1" spans="102:103">
      <c r="CX2445" s="229"/>
      <c r="CY2445" s="229"/>
    </row>
    <row r="2446" ht="26.25" customHeight="1" spans="102:103">
      <c r="CX2446" s="229"/>
      <c r="CY2446" s="229"/>
    </row>
    <row r="2447" ht="26.25" customHeight="1" spans="102:103">
      <c r="CX2447" s="229"/>
      <c r="CY2447" s="229"/>
    </row>
    <row r="2448" ht="26.25" customHeight="1" spans="102:103">
      <c r="CX2448" s="229"/>
      <c r="CY2448" s="229"/>
    </row>
    <row r="2449" ht="26.25" customHeight="1" spans="102:103">
      <c r="CX2449" s="229"/>
      <c r="CY2449" s="229"/>
    </row>
    <row r="2450" ht="26.25" customHeight="1" spans="102:103">
      <c r="CX2450" s="229"/>
      <c r="CY2450" s="229"/>
    </row>
    <row r="2451" ht="26.25" customHeight="1" spans="102:103">
      <c r="CX2451" s="229"/>
      <c r="CY2451" s="229"/>
    </row>
    <row r="2452" ht="26.25" customHeight="1" spans="102:103">
      <c r="CX2452" s="229"/>
      <c r="CY2452" s="229"/>
    </row>
    <row r="2453" ht="26.25" customHeight="1" spans="102:103">
      <c r="CX2453" s="229"/>
      <c r="CY2453" s="229"/>
    </row>
    <row r="2454" ht="26.25" customHeight="1" spans="102:103">
      <c r="CX2454" s="229"/>
      <c r="CY2454" s="229"/>
    </row>
    <row r="2455" ht="26.25" customHeight="1" spans="102:103">
      <c r="CX2455" s="229"/>
      <c r="CY2455" s="229"/>
    </row>
    <row r="2456" ht="26.25" customHeight="1" spans="102:103">
      <c r="CX2456" s="229"/>
      <c r="CY2456" s="229"/>
    </row>
    <row r="2457" ht="26.25" customHeight="1" spans="102:103">
      <c r="CX2457" s="229"/>
      <c r="CY2457" s="229"/>
    </row>
    <row r="2458" ht="26.25" customHeight="1" spans="102:103">
      <c r="CX2458" s="229"/>
      <c r="CY2458" s="229"/>
    </row>
    <row r="2459" ht="26.25" customHeight="1" spans="102:103">
      <c r="CX2459" s="229"/>
      <c r="CY2459" s="229"/>
    </row>
    <row r="2460" ht="26.25" customHeight="1" spans="102:103">
      <c r="CX2460" s="229"/>
      <c r="CY2460" s="229"/>
    </row>
    <row r="2461" ht="26.25" customHeight="1" spans="102:103">
      <c r="CX2461" s="229"/>
      <c r="CY2461" s="229"/>
    </row>
    <row r="2462" ht="26.25" customHeight="1" spans="102:103">
      <c r="CX2462" s="229"/>
      <c r="CY2462" s="229"/>
    </row>
    <row r="2463" ht="26.25" customHeight="1" spans="102:103">
      <c r="CX2463" s="229"/>
      <c r="CY2463" s="229"/>
    </row>
    <row r="2464" ht="26.25" customHeight="1" spans="102:103">
      <c r="CX2464" s="229"/>
      <c r="CY2464" s="229"/>
    </row>
    <row r="2465" ht="26.25" customHeight="1" spans="102:103">
      <c r="CX2465" s="229"/>
      <c r="CY2465" s="229"/>
    </row>
    <row r="2466" ht="26.25" customHeight="1" spans="102:103">
      <c r="CX2466" s="229"/>
      <c r="CY2466" s="229"/>
    </row>
    <row r="2467" ht="26.25" customHeight="1" spans="102:103">
      <c r="CX2467" s="229"/>
      <c r="CY2467" s="229"/>
    </row>
    <row r="2468" ht="26.25" customHeight="1" spans="102:103">
      <c r="CX2468" s="229"/>
      <c r="CY2468" s="229"/>
    </row>
    <row r="2469" ht="26.25" customHeight="1" spans="102:103">
      <c r="CX2469" s="229"/>
      <c r="CY2469" s="229"/>
    </row>
    <row r="2470" ht="26.25" customHeight="1" spans="102:103">
      <c r="CX2470" s="229"/>
      <c r="CY2470" s="229"/>
    </row>
    <row r="2471" ht="26.25" customHeight="1" spans="102:103">
      <c r="CX2471" s="229"/>
      <c r="CY2471" s="229"/>
    </row>
    <row r="2472" ht="26.25" customHeight="1" spans="102:103">
      <c r="CX2472" s="229"/>
      <c r="CY2472" s="229"/>
    </row>
    <row r="2473" ht="26.25" customHeight="1" spans="102:103">
      <c r="CX2473" s="229"/>
      <c r="CY2473" s="229"/>
    </row>
    <row r="2474" ht="26.25" customHeight="1" spans="102:103">
      <c r="CX2474" s="229"/>
      <c r="CY2474" s="229"/>
    </row>
    <row r="2475" ht="26.25" customHeight="1" spans="102:103">
      <c r="CX2475" s="229"/>
      <c r="CY2475" s="229"/>
    </row>
    <row r="2476" ht="26.25" customHeight="1" spans="102:103">
      <c r="CX2476" s="229"/>
      <c r="CY2476" s="229"/>
    </row>
    <row r="2477" ht="26.25" customHeight="1" spans="102:103">
      <c r="CX2477" s="229"/>
      <c r="CY2477" s="229"/>
    </row>
    <row r="2478" ht="26.25" customHeight="1" spans="102:103">
      <c r="CX2478" s="229"/>
      <c r="CY2478" s="229"/>
    </row>
    <row r="2479" ht="26.25" customHeight="1" spans="102:103">
      <c r="CX2479" s="229"/>
      <c r="CY2479" s="229"/>
    </row>
    <row r="2480" ht="26.25" customHeight="1" spans="102:103">
      <c r="CX2480" s="229"/>
      <c r="CY2480" s="229"/>
    </row>
    <row r="2481" ht="26.25" customHeight="1" spans="102:103">
      <c r="CX2481" s="229"/>
      <c r="CY2481" s="229"/>
    </row>
    <row r="2482" ht="26.25" customHeight="1" spans="102:103">
      <c r="CX2482" s="229"/>
      <c r="CY2482" s="229"/>
    </row>
    <row r="2483" ht="26.25" customHeight="1" spans="102:103">
      <c r="CX2483" s="229"/>
      <c r="CY2483" s="229"/>
    </row>
    <row r="2484" ht="26.25" customHeight="1" spans="102:103">
      <c r="CX2484" s="229"/>
      <c r="CY2484" s="229"/>
    </row>
    <row r="2485" ht="26.25" customHeight="1" spans="102:103">
      <c r="CX2485" s="229"/>
      <c r="CY2485" s="229"/>
    </row>
    <row r="2486" ht="26.25" customHeight="1" spans="102:103">
      <c r="CX2486" s="229"/>
      <c r="CY2486" s="229"/>
    </row>
    <row r="2487" ht="26.25" customHeight="1" spans="102:103">
      <c r="CX2487" s="229"/>
      <c r="CY2487" s="229"/>
    </row>
    <row r="2488" ht="26.25" customHeight="1" spans="102:103">
      <c r="CX2488" s="229"/>
      <c r="CY2488" s="229"/>
    </row>
    <row r="2489" ht="26.25" customHeight="1" spans="102:103">
      <c r="CX2489" s="229"/>
      <c r="CY2489" s="229"/>
    </row>
    <row r="2490" ht="26.25" customHeight="1" spans="102:103">
      <c r="CX2490" s="229"/>
      <c r="CY2490" s="229"/>
    </row>
    <row r="2491" ht="26.25" customHeight="1" spans="102:103">
      <c r="CX2491" s="229"/>
      <c r="CY2491" s="229"/>
    </row>
    <row r="2492" ht="26.25" customHeight="1" spans="102:103">
      <c r="CX2492" s="229"/>
      <c r="CY2492" s="229"/>
    </row>
    <row r="2493" ht="26.25" customHeight="1" spans="102:103">
      <c r="CX2493" s="229"/>
      <c r="CY2493" s="229"/>
    </row>
    <row r="2494" ht="26.25" customHeight="1" spans="102:103">
      <c r="CX2494" s="229"/>
      <c r="CY2494" s="229"/>
    </row>
    <row r="2495" ht="26.25" customHeight="1" spans="102:103">
      <c r="CX2495" s="229"/>
      <c r="CY2495" s="229"/>
    </row>
    <row r="2496" ht="26.25" customHeight="1" spans="102:103">
      <c r="CX2496" s="229"/>
      <c r="CY2496" s="229"/>
    </row>
    <row r="2497" ht="26.25" customHeight="1" spans="102:103">
      <c r="CX2497" s="229"/>
      <c r="CY2497" s="229"/>
    </row>
    <row r="2498" ht="26.25" customHeight="1" spans="102:103">
      <c r="CX2498" s="229"/>
      <c r="CY2498" s="229"/>
    </row>
    <row r="2499" ht="26.25" customHeight="1" spans="102:103">
      <c r="CX2499" s="229"/>
      <c r="CY2499" s="229"/>
    </row>
    <row r="2500" ht="26.25" customHeight="1" spans="102:103">
      <c r="CX2500" s="229"/>
      <c r="CY2500" s="229"/>
    </row>
    <row r="2501" ht="26.25" customHeight="1" spans="102:103">
      <c r="CX2501" s="229"/>
      <c r="CY2501" s="229"/>
    </row>
    <row r="2502" ht="26.25" customHeight="1" spans="102:103">
      <c r="CX2502" s="229"/>
      <c r="CY2502" s="229"/>
    </row>
    <row r="2503" ht="26.25" customHeight="1" spans="102:103">
      <c r="CX2503" s="229"/>
      <c r="CY2503" s="229"/>
    </row>
    <row r="2504" ht="26.25" customHeight="1" spans="102:103">
      <c r="CX2504" s="229"/>
      <c r="CY2504" s="229"/>
    </row>
    <row r="2505" ht="26.25" customHeight="1" spans="102:103">
      <c r="CX2505" s="229"/>
      <c r="CY2505" s="229"/>
    </row>
    <row r="2506" ht="26.25" customHeight="1" spans="102:103">
      <c r="CX2506" s="229"/>
      <c r="CY2506" s="229"/>
    </row>
    <row r="2507" ht="26.25" customHeight="1" spans="102:103">
      <c r="CX2507" s="229"/>
      <c r="CY2507" s="229"/>
    </row>
    <row r="2508" ht="26.25" customHeight="1" spans="102:103">
      <c r="CX2508" s="229"/>
      <c r="CY2508" s="229"/>
    </row>
    <row r="2509" ht="26.25" customHeight="1" spans="102:103">
      <c r="CX2509" s="229"/>
      <c r="CY2509" s="229"/>
    </row>
    <row r="2510" ht="26.25" customHeight="1" spans="102:103">
      <c r="CX2510" s="229"/>
      <c r="CY2510" s="229"/>
    </row>
    <row r="2511" ht="26.25" customHeight="1" spans="102:103">
      <c r="CX2511" s="229"/>
      <c r="CY2511" s="229"/>
    </row>
    <row r="2512" ht="26.25" customHeight="1" spans="102:103">
      <c r="CX2512" s="229"/>
      <c r="CY2512" s="229"/>
    </row>
    <row r="2513" ht="26.25" customHeight="1" spans="102:103">
      <c r="CX2513" s="229"/>
      <c r="CY2513" s="229"/>
    </row>
    <row r="2514" ht="26.25" customHeight="1" spans="102:103">
      <c r="CX2514" s="229"/>
      <c r="CY2514" s="229"/>
    </row>
    <row r="2515" ht="26.25" customHeight="1" spans="102:103">
      <c r="CX2515" s="229"/>
      <c r="CY2515" s="229"/>
    </row>
    <row r="2516" ht="26.25" customHeight="1" spans="102:103">
      <c r="CX2516" s="229"/>
      <c r="CY2516" s="229"/>
    </row>
    <row r="2517" ht="26.25" customHeight="1" spans="102:103">
      <c r="CX2517" s="229"/>
      <c r="CY2517" s="229"/>
    </row>
    <row r="2518" ht="26.25" customHeight="1" spans="102:103">
      <c r="CX2518" s="229"/>
      <c r="CY2518" s="229"/>
    </row>
    <row r="2519" ht="26.25" customHeight="1" spans="102:103">
      <c r="CX2519" s="229"/>
      <c r="CY2519" s="229"/>
    </row>
    <row r="2520" ht="26.25" customHeight="1" spans="102:103">
      <c r="CX2520" s="229"/>
      <c r="CY2520" s="229"/>
    </row>
    <row r="2521" ht="26.25" customHeight="1" spans="102:103">
      <c r="CX2521" s="229"/>
      <c r="CY2521" s="229"/>
    </row>
    <row r="2522" ht="26.25" customHeight="1" spans="102:103">
      <c r="CX2522" s="229"/>
      <c r="CY2522" s="229"/>
    </row>
    <row r="2523" ht="26.25" customHeight="1" spans="102:103">
      <c r="CX2523" s="229"/>
      <c r="CY2523" s="229"/>
    </row>
    <row r="2524" ht="26.25" customHeight="1" spans="102:103">
      <c r="CX2524" s="229"/>
      <c r="CY2524" s="229"/>
    </row>
    <row r="2525" ht="26.25" customHeight="1" spans="102:103">
      <c r="CX2525" s="229"/>
      <c r="CY2525" s="229"/>
    </row>
    <row r="2526" ht="26.25" customHeight="1" spans="102:103">
      <c r="CX2526" s="229"/>
      <c r="CY2526" s="229"/>
    </row>
    <row r="2527" ht="26.25" customHeight="1" spans="102:103">
      <c r="CX2527" s="229"/>
      <c r="CY2527" s="229"/>
    </row>
    <row r="2528" ht="26.25" customHeight="1" spans="102:103">
      <c r="CX2528" s="229"/>
      <c r="CY2528" s="229"/>
    </row>
    <row r="2529" ht="26.25" customHeight="1" spans="102:103">
      <c r="CX2529" s="229"/>
      <c r="CY2529" s="229"/>
    </row>
    <row r="2530" ht="26.25" customHeight="1" spans="102:103">
      <c r="CX2530" s="229"/>
      <c r="CY2530" s="229"/>
    </row>
    <row r="2531" ht="26.25" customHeight="1" spans="102:103">
      <c r="CX2531" s="229"/>
      <c r="CY2531" s="229"/>
    </row>
    <row r="2532" ht="26.25" customHeight="1" spans="102:103">
      <c r="CX2532" s="229"/>
      <c r="CY2532" s="229"/>
    </row>
    <row r="2533" ht="26.25" customHeight="1" spans="102:103">
      <c r="CX2533" s="229"/>
      <c r="CY2533" s="229"/>
    </row>
    <row r="2534" ht="26.25" customHeight="1" spans="102:103">
      <c r="CX2534" s="229"/>
      <c r="CY2534" s="229"/>
    </row>
    <row r="2535" ht="26.25" customHeight="1" spans="102:103">
      <c r="CX2535" s="229"/>
      <c r="CY2535" s="229"/>
    </row>
    <row r="2536" ht="26.25" customHeight="1" spans="102:103">
      <c r="CX2536" s="229"/>
      <c r="CY2536" s="229"/>
    </row>
    <row r="2537" ht="26.25" customHeight="1" spans="102:103">
      <c r="CX2537" s="229"/>
      <c r="CY2537" s="229"/>
    </row>
    <row r="2538" ht="26.25" customHeight="1" spans="102:103">
      <c r="CX2538" s="229"/>
      <c r="CY2538" s="229"/>
    </row>
    <row r="2539" ht="26.25" customHeight="1" spans="102:103">
      <c r="CX2539" s="229"/>
      <c r="CY2539" s="229"/>
    </row>
    <row r="2540" ht="26.25" customHeight="1" spans="102:103">
      <c r="CX2540" s="229"/>
      <c r="CY2540" s="229"/>
    </row>
    <row r="2541" ht="26.25" customHeight="1" spans="102:103">
      <c r="CX2541" s="229"/>
      <c r="CY2541" s="229"/>
    </row>
    <row r="2542" ht="26.25" customHeight="1" spans="102:103">
      <c r="CX2542" s="229"/>
      <c r="CY2542" s="229"/>
    </row>
    <row r="2543" ht="26.25" customHeight="1" spans="102:103">
      <c r="CX2543" s="229"/>
      <c r="CY2543" s="229"/>
    </row>
    <row r="2544" ht="26.25" customHeight="1" spans="102:103">
      <c r="CX2544" s="229"/>
      <c r="CY2544" s="229"/>
    </row>
    <row r="2545" ht="26.25" customHeight="1" spans="102:103">
      <c r="CX2545" s="229"/>
      <c r="CY2545" s="229"/>
    </row>
    <row r="2546" ht="26.25" customHeight="1" spans="102:103">
      <c r="CX2546" s="229"/>
      <c r="CY2546" s="229"/>
    </row>
    <row r="2547" ht="26.25" customHeight="1" spans="102:103">
      <c r="CX2547" s="229"/>
      <c r="CY2547" s="229"/>
    </row>
    <row r="2548" ht="26.25" customHeight="1" spans="102:103">
      <c r="CX2548" s="229"/>
      <c r="CY2548" s="229"/>
    </row>
    <row r="2549" ht="26.25" customHeight="1" spans="102:103">
      <c r="CX2549" s="229"/>
      <c r="CY2549" s="229"/>
    </row>
    <row r="2550" ht="26.25" customHeight="1" spans="102:103">
      <c r="CX2550" s="229"/>
      <c r="CY2550" s="229"/>
    </row>
    <row r="2551" ht="26.25" customHeight="1" spans="102:103">
      <c r="CX2551" s="229"/>
      <c r="CY2551" s="229"/>
    </row>
    <row r="2552" ht="26.25" customHeight="1" spans="102:103">
      <c r="CX2552" s="229"/>
      <c r="CY2552" s="229"/>
    </row>
    <row r="2553" ht="26.25" customHeight="1" spans="102:103">
      <c r="CX2553" s="229"/>
      <c r="CY2553" s="229"/>
    </row>
    <row r="2554" ht="26.25" customHeight="1" spans="102:103">
      <c r="CX2554" s="229"/>
      <c r="CY2554" s="229"/>
    </row>
    <row r="2555" ht="26.25" customHeight="1" spans="102:103">
      <c r="CX2555" s="229"/>
      <c r="CY2555" s="229"/>
    </row>
    <row r="2556" ht="26.25" customHeight="1" spans="102:103">
      <c r="CX2556" s="229"/>
      <c r="CY2556" s="229"/>
    </row>
    <row r="2557" ht="26.25" customHeight="1" spans="102:103">
      <c r="CX2557" s="229"/>
      <c r="CY2557" s="229"/>
    </row>
    <row r="2558" ht="26.25" customHeight="1" spans="102:103">
      <c r="CX2558" s="229"/>
      <c r="CY2558" s="229"/>
    </row>
    <row r="2559" ht="26.25" customHeight="1" spans="102:103">
      <c r="CX2559" s="229"/>
      <c r="CY2559" s="229"/>
    </row>
    <row r="2560" ht="26.25" customHeight="1" spans="102:103">
      <c r="CX2560" s="229"/>
      <c r="CY2560" s="229"/>
    </row>
    <row r="2561" ht="26.25" customHeight="1" spans="102:103">
      <c r="CX2561" s="229"/>
      <c r="CY2561" s="229"/>
    </row>
    <row r="2562" ht="26.25" customHeight="1" spans="102:103">
      <c r="CX2562" s="229"/>
      <c r="CY2562" s="229"/>
    </row>
    <row r="2563" ht="26.25" customHeight="1" spans="102:103">
      <c r="CX2563" s="229"/>
      <c r="CY2563" s="229"/>
    </row>
    <row r="2564" ht="26.25" customHeight="1" spans="102:103">
      <c r="CX2564" s="229"/>
      <c r="CY2564" s="229"/>
    </row>
    <row r="2565" ht="26.25" customHeight="1" spans="102:103">
      <c r="CX2565" s="229"/>
      <c r="CY2565" s="229"/>
    </row>
    <row r="2566" ht="26.25" customHeight="1" spans="102:103">
      <c r="CX2566" s="229"/>
      <c r="CY2566" s="229"/>
    </row>
    <row r="2567" ht="26.25" customHeight="1" spans="102:103">
      <c r="CX2567" s="229"/>
      <c r="CY2567" s="229"/>
    </row>
    <row r="2568" ht="26.25" customHeight="1" spans="102:103">
      <c r="CX2568" s="229"/>
      <c r="CY2568" s="229"/>
    </row>
    <row r="2569" ht="26.25" customHeight="1" spans="102:103">
      <c r="CX2569" s="229"/>
      <c r="CY2569" s="229"/>
    </row>
    <row r="2570" ht="26.25" customHeight="1" spans="102:103">
      <c r="CX2570" s="229"/>
      <c r="CY2570" s="229"/>
    </row>
    <row r="2571" ht="26.25" customHeight="1" spans="102:103">
      <c r="CX2571" s="229"/>
      <c r="CY2571" s="229"/>
    </row>
    <row r="2572" ht="26.25" customHeight="1" spans="102:103">
      <c r="CX2572" s="229"/>
      <c r="CY2572" s="229"/>
    </row>
    <row r="2573" ht="26.25" customHeight="1" spans="102:103">
      <c r="CX2573" s="229"/>
      <c r="CY2573" s="229"/>
    </row>
    <row r="2574" ht="26.25" customHeight="1" spans="102:103">
      <c r="CX2574" s="229"/>
      <c r="CY2574" s="229"/>
    </row>
    <row r="2575" ht="26.25" customHeight="1" spans="102:103">
      <c r="CX2575" s="229"/>
      <c r="CY2575" s="229"/>
    </row>
    <row r="2576" ht="26.25" customHeight="1" spans="102:103">
      <c r="CX2576" s="229"/>
      <c r="CY2576" s="229"/>
    </row>
    <row r="2577" ht="26.25" customHeight="1" spans="102:103">
      <c r="CX2577" s="229"/>
      <c r="CY2577" s="229"/>
    </row>
    <row r="2578" ht="26.25" customHeight="1" spans="102:103">
      <c r="CX2578" s="229"/>
      <c r="CY2578" s="229"/>
    </row>
    <row r="2579" ht="26.25" customHeight="1" spans="102:103">
      <c r="CX2579" s="229"/>
      <c r="CY2579" s="229"/>
    </row>
    <row r="2580" ht="26.25" customHeight="1" spans="102:103">
      <c r="CX2580" s="229"/>
      <c r="CY2580" s="229"/>
    </row>
    <row r="2581" ht="26.25" customHeight="1" spans="102:103">
      <c r="CX2581" s="229"/>
      <c r="CY2581" s="229"/>
    </row>
    <row r="2582" ht="26.25" customHeight="1" spans="102:103">
      <c r="CX2582" s="229"/>
      <c r="CY2582" s="229"/>
    </row>
    <row r="2583" ht="26.25" customHeight="1" spans="102:103">
      <c r="CX2583" s="229"/>
      <c r="CY2583" s="229"/>
    </row>
    <row r="2584" ht="26.25" customHeight="1" spans="102:103">
      <c r="CX2584" s="229"/>
      <c r="CY2584" s="229"/>
    </row>
    <row r="2585" ht="26.25" customHeight="1" spans="102:103">
      <c r="CX2585" s="229"/>
      <c r="CY2585" s="229"/>
    </row>
    <row r="2586" ht="26.25" customHeight="1" spans="102:103">
      <c r="CX2586" s="229"/>
      <c r="CY2586" s="229"/>
    </row>
    <row r="2587" ht="26.25" customHeight="1" spans="102:103">
      <c r="CX2587" s="229"/>
      <c r="CY2587" s="229"/>
    </row>
    <row r="2588" ht="26.25" customHeight="1" spans="102:103">
      <c r="CX2588" s="229"/>
      <c r="CY2588" s="229"/>
    </row>
    <row r="2589" ht="26.25" customHeight="1" spans="102:103">
      <c r="CX2589" s="229"/>
      <c r="CY2589" s="229"/>
    </row>
    <row r="2590" ht="26.25" customHeight="1" spans="102:103">
      <c r="CX2590" s="229"/>
      <c r="CY2590" s="229"/>
    </row>
    <row r="2591" ht="26.25" customHeight="1" spans="102:103">
      <c r="CX2591" s="229"/>
      <c r="CY2591" s="229"/>
    </row>
    <row r="2592" ht="26.25" customHeight="1" spans="102:103">
      <c r="CX2592" s="229"/>
      <c r="CY2592" s="229"/>
    </row>
    <row r="2593" ht="26.25" customHeight="1" spans="102:103">
      <c r="CX2593" s="229"/>
      <c r="CY2593" s="229"/>
    </row>
    <row r="2594" ht="26.25" customHeight="1" spans="102:103">
      <c r="CX2594" s="229"/>
      <c r="CY2594" s="229"/>
    </row>
    <row r="2595" ht="26.25" customHeight="1" spans="102:103">
      <c r="CX2595" s="229"/>
      <c r="CY2595" s="229"/>
    </row>
    <row r="2596" ht="26.25" customHeight="1" spans="102:103">
      <c r="CX2596" s="229"/>
      <c r="CY2596" s="229"/>
    </row>
    <row r="2597" ht="26.25" customHeight="1" spans="102:103">
      <c r="CX2597" s="229"/>
      <c r="CY2597" s="229"/>
    </row>
    <row r="2598" ht="26.25" customHeight="1" spans="102:103">
      <c r="CX2598" s="229"/>
      <c r="CY2598" s="229"/>
    </row>
    <row r="2599" ht="26.25" customHeight="1" spans="102:103">
      <c r="CX2599" s="229"/>
      <c r="CY2599" s="229"/>
    </row>
    <row r="2600" ht="26.25" customHeight="1" spans="102:103">
      <c r="CX2600" s="229"/>
      <c r="CY2600" s="229"/>
    </row>
    <row r="2601" ht="26.25" customHeight="1" spans="102:103">
      <c r="CX2601" s="229"/>
      <c r="CY2601" s="229"/>
    </row>
    <row r="2602" ht="26.25" customHeight="1" spans="102:103">
      <c r="CX2602" s="229"/>
      <c r="CY2602" s="229"/>
    </row>
    <row r="2603" ht="26.25" customHeight="1" spans="102:103">
      <c r="CX2603" s="229"/>
      <c r="CY2603" s="229"/>
    </row>
    <row r="2604" ht="26.25" customHeight="1" spans="102:103">
      <c r="CX2604" s="229"/>
      <c r="CY2604" s="229"/>
    </row>
    <row r="2605" ht="26.25" customHeight="1" spans="102:103">
      <c r="CX2605" s="229"/>
      <c r="CY2605" s="229"/>
    </row>
    <row r="2606" ht="26.25" customHeight="1" spans="102:103">
      <c r="CX2606" s="229"/>
      <c r="CY2606" s="229"/>
    </row>
    <row r="2607" ht="26.25" customHeight="1" spans="102:103">
      <c r="CX2607" s="229"/>
      <c r="CY2607" s="229"/>
    </row>
    <row r="2608" ht="26.25" customHeight="1" spans="102:103">
      <c r="CX2608" s="229"/>
      <c r="CY2608" s="229"/>
    </row>
    <row r="2609" ht="26.25" customHeight="1" spans="102:103">
      <c r="CX2609" s="229"/>
      <c r="CY2609" s="229"/>
    </row>
    <row r="2610" ht="26.25" customHeight="1" spans="102:103">
      <c r="CX2610" s="229"/>
      <c r="CY2610" s="229"/>
    </row>
    <row r="2611" ht="26.25" customHeight="1" spans="102:103">
      <c r="CX2611" s="229"/>
      <c r="CY2611" s="229"/>
    </row>
    <row r="2612" ht="26.25" customHeight="1" spans="102:103">
      <c r="CX2612" s="229"/>
      <c r="CY2612" s="229"/>
    </row>
    <row r="2613" ht="26.25" customHeight="1" spans="102:103">
      <c r="CX2613" s="229"/>
      <c r="CY2613" s="229"/>
    </row>
    <row r="2614" ht="26.25" customHeight="1" spans="102:103">
      <c r="CX2614" s="229"/>
      <c r="CY2614" s="229"/>
    </row>
    <row r="2615" ht="26.25" customHeight="1" spans="102:103">
      <c r="CX2615" s="229"/>
      <c r="CY2615" s="229"/>
    </row>
    <row r="2616" ht="26.25" customHeight="1" spans="102:103">
      <c r="CX2616" s="229"/>
      <c r="CY2616" s="229"/>
    </row>
    <row r="2617" ht="26.25" customHeight="1" spans="102:103">
      <c r="CX2617" s="229"/>
      <c r="CY2617" s="229"/>
    </row>
    <row r="2618" ht="26.25" customHeight="1" spans="102:103">
      <c r="CX2618" s="229"/>
      <c r="CY2618" s="229"/>
    </row>
    <row r="2619" ht="26.25" customHeight="1" spans="102:103">
      <c r="CX2619" s="229"/>
      <c r="CY2619" s="229"/>
    </row>
    <row r="2620" ht="26.25" customHeight="1" spans="102:103">
      <c r="CX2620" s="229"/>
      <c r="CY2620" s="229"/>
    </row>
    <row r="2621" ht="26.25" customHeight="1" spans="102:103">
      <c r="CX2621" s="229"/>
      <c r="CY2621" s="229"/>
    </row>
    <row r="2622" ht="26.25" customHeight="1" spans="102:103">
      <c r="CX2622" s="229"/>
      <c r="CY2622" s="229"/>
    </row>
    <row r="2623" ht="26.25" customHeight="1" spans="102:103">
      <c r="CX2623" s="229"/>
      <c r="CY2623" s="229"/>
    </row>
    <row r="2624" ht="26.25" customHeight="1" spans="102:103">
      <c r="CX2624" s="229"/>
      <c r="CY2624" s="229"/>
    </row>
    <row r="2625" ht="26.25" customHeight="1" spans="102:103">
      <c r="CX2625" s="229"/>
      <c r="CY2625" s="229"/>
    </row>
    <row r="2626" ht="26.25" customHeight="1" spans="102:103">
      <c r="CX2626" s="229"/>
      <c r="CY2626" s="229"/>
    </row>
    <row r="2627" ht="26.25" customHeight="1" spans="102:103">
      <c r="CX2627" s="229"/>
      <c r="CY2627" s="229"/>
    </row>
    <row r="2628" ht="26.25" customHeight="1" spans="102:103">
      <c r="CX2628" s="229"/>
      <c r="CY2628" s="229"/>
    </row>
    <row r="2629" ht="26.25" customHeight="1" spans="102:103">
      <c r="CX2629" s="229"/>
      <c r="CY2629" s="229"/>
    </row>
    <row r="2630" ht="26.25" customHeight="1" spans="102:103">
      <c r="CX2630" s="229"/>
      <c r="CY2630" s="229"/>
    </row>
    <row r="2631" ht="26.25" customHeight="1" spans="102:103">
      <c r="CX2631" s="229"/>
      <c r="CY2631" s="229"/>
    </row>
    <row r="2632" ht="26.25" customHeight="1" spans="102:103">
      <c r="CX2632" s="229"/>
      <c r="CY2632" s="229"/>
    </row>
    <row r="2633" ht="26.25" customHeight="1" spans="102:103">
      <c r="CX2633" s="229"/>
      <c r="CY2633" s="229"/>
    </row>
    <row r="2634" ht="26.25" customHeight="1" spans="102:103">
      <c r="CX2634" s="229"/>
      <c r="CY2634" s="229"/>
    </row>
    <row r="2635" ht="26.25" customHeight="1" spans="102:103">
      <c r="CX2635" s="229"/>
      <c r="CY2635" s="229"/>
    </row>
    <row r="2636" ht="26.25" customHeight="1" spans="102:103">
      <c r="CX2636" s="229"/>
      <c r="CY2636" s="229"/>
    </row>
    <row r="2637" ht="26.25" customHeight="1" spans="102:103">
      <c r="CX2637" s="229"/>
      <c r="CY2637" s="229"/>
    </row>
    <row r="2638" ht="26.25" customHeight="1" spans="102:103">
      <c r="CX2638" s="229"/>
      <c r="CY2638" s="229"/>
    </row>
    <row r="2639" ht="26.25" customHeight="1" spans="102:103">
      <c r="CX2639" s="229"/>
      <c r="CY2639" s="229"/>
    </row>
    <row r="2640" ht="26.25" customHeight="1" spans="102:103">
      <c r="CX2640" s="229"/>
      <c r="CY2640" s="229"/>
    </row>
    <row r="2641" ht="26.25" customHeight="1" spans="102:103">
      <c r="CX2641" s="229"/>
      <c r="CY2641" s="229"/>
    </row>
    <row r="2642" ht="26.25" customHeight="1" spans="102:103">
      <c r="CX2642" s="229"/>
      <c r="CY2642" s="229"/>
    </row>
    <row r="2643" ht="26.25" customHeight="1" spans="102:103">
      <c r="CX2643" s="229"/>
      <c r="CY2643" s="229"/>
    </row>
    <row r="2644" ht="26.25" customHeight="1" spans="102:103">
      <c r="CX2644" s="229"/>
      <c r="CY2644" s="229"/>
    </row>
    <row r="2645" ht="26.25" customHeight="1" spans="102:103">
      <c r="CX2645" s="229"/>
      <c r="CY2645" s="229"/>
    </row>
    <row r="2646" ht="26.25" customHeight="1" spans="102:103">
      <c r="CX2646" s="229"/>
      <c r="CY2646" s="229"/>
    </row>
    <row r="2647" ht="26.25" customHeight="1" spans="102:103">
      <c r="CX2647" s="229"/>
      <c r="CY2647" s="229"/>
    </row>
    <row r="2648" ht="26.25" customHeight="1" spans="102:103">
      <c r="CX2648" s="229"/>
      <c r="CY2648" s="229"/>
    </row>
    <row r="2649" ht="26.25" customHeight="1" spans="102:103">
      <c r="CX2649" s="229"/>
      <c r="CY2649" s="229"/>
    </row>
    <row r="2650" ht="26.25" customHeight="1" spans="102:103">
      <c r="CX2650" s="229"/>
      <c r="CY2650" s="229"/>
    </row>
    <row r="2651" ht="26.25" customHeight="1" spans="102:103">
      <c r="CX2651" s="229"/>
      <c r="CY2651" s="229"/>
    </row>
    <row r="2652" ht="26.25" customHeight="1" spans="102:103">
      <c r="CX2652" s="229"/>
      <c r="CY2652" s="229"/>
    </row>
    <row r="2653" ht="26.25" customHeight="1" spans="102:103">
      <c r="CX2653" s="229"/>
      <c r="CY2653" s="229"/>
    </row>
    <row r="2654" ht="26.25" customHeight="1" spans="102:103">
      <c r="CX2654" s="229"/>
      <c r="CY2654" s="229"/>
    </row>
    <row r="2655" ht="26.25" customHeight="1" spans="102:103">
      <c r="CX2655" s="229"/>
      <c r="CY2655" s="229"/>
    </row>
    <row r="2656" ht="26.25" customHeight="1" spans="102:103">
      <c r="CX2656" s="229"/>
      <c r="CY2656" s="229"/>
    </row>
    <row r="2657" ht="26.25" customHeight="1" spans="102:103">
      <c r="CX2657" s="229"/>
      <c r="CY2657" s="229"/>
    </row>
    <row r="2658" ht="26.25" customHeight="1" spans="102:103">
      <c r="CX2658" s="229"/>
      <c r="CY2658" s="229"/>
    </row>
    <row r="2659" ht="26.25" customHeight="1" spans="102:103">
      <c r="CX2659" s="229"/>
      <c r="CY2659" s="229"/>
    </row>
    <row r="2660" ht="26.25" customHeight="1" spans="102:103">
      <c r="CX2660" s="229"/>
      <c r="CY2660" s="229"/>
    </row>
    <row r="2661" ht="26.25" customHeight="1" spans="102:103">
      <c r="CX2661" s="229"/>
      <c r="CY2661" s="229"/>
    </row>
    <row r="2662" ht="26.25" customHeight="1" spans="102:103">
      <c r="CX2662" s="229"/>
      <c r="CY2662" s="229"/>
    </row>
    <row r="2663" ht="26.25" customHeight="1" spans="102:103">
      <c r="CX2663" s="229"/>
      <c r="CY2663" s="229"/>
    </row>
    <row r="2664" ht="26.25" customHeight="1" spans="102:103">
      <c r="CX2664" s="229"/>
      <c r="CY2664" s="229"/>
    </row>
    <row r="2665" ht="26.25" customHeight="1" spans="102:103">
      <c r="CX2665" s="229"/>
      <c r="CY2665" s="229"/>
    </row>
    <row r="2666" ht="26.25" customHeight="1" spans="102:103">
      <c r="CX2666" s="229"/>
      <c r="CY2666" s="229"/>
    </row>
    <row r="2667" ht="26.25" customHeight="1" spans="102:103">
      <c r="CX2667" s="229"/>
      <c r="CY2667" s="229"/>
    </row>
    <row r="2668" ht="26.25" customHeight="1" spans="102:103">
      <c r="CX2668" s="229"/>
      <c r="CY2668" s="229"/>
    </row>
    <row r="2669" ht="26.25" customHeight="1" spans="102:103">
      <c r="CX2669" s="229"/>
      <c r="CY2669" s="229"/>
    </row>
    <row r="2670" ht="26.25" customHeight="1" spans="102:103">
      <c r="CX2670" s="229"/>
      <c r="CY2670" s="229"/>
    </row>
    <row r="2671" ht="26.25" customHeight="1" spans="102:103">
      <c r="CX2671" s="229"/>
      <c r="CY2671" s="229"/>
    </row>
    <row r="2672" ht="26.25" customHeight="1" spans="102:103">
      <c r="CX2672" s="229"/>
      <c r="CY2672" s="229"/>
    </row>
    <row r="2673" ht="26.25" customHeight="1" spans="102:103">
      <c r="CX2673" s="229"/>
      <c r="CY2673" s="229"/>
    </row>
    <row r="2674" ht="26.25" customHeight="1" spans="102:103">
      <c r="CX2674" s="229"/>
      <c r="CY2674" s="229"/>
    </row>
    <row r="2675" ht="26.25" customHeight="1" spans="102:103">
      <c r="CX2675" s="229"/>
      <c r="CY2675" s="229"/>
    </row>
    <row r="2676" ht="26.25" customHeight="1" spans="102:103">
      <c r="CX2676" s="229"/>
      <c r="CY2676" s="229"/>
    </row>
    <row r="2677" ht="26.25" customHeight="1" spans="102:103">
      <c r="CX2677" s="229"/>
      <c r="CY2677" s="229"/>
    </row>
    <row r="2678" ht="26.25" customHeight="1" spans="102:103">
      <c r="CX2678" s="229"/>
      <c r="CY2678" s="229"/>
    </row>
    <row r="2679" ht="26.25" customHeight="1" spans="102:103">
      <c r="CX2679" s="229"/>
      <c r="CY2679" s="229"/>
    </row>
    <row r="2680" ht="26.25" customHeight="1" spans="102:103">
      <c r="CX2680" s="229"/>
      <c r="CY2680" s="229"/>
    </row>
    <row r="2681" ht="26.25" customHeight="1" spans="102:103">
      <c r="CX2681" s="229"/>
      <c r="CY2681" s="229"/>
    </row>
    <row r="2682" ht="26.25" customHeight="1" spans="102:103">
      <c r="CX2682" s="229"/>
      <c r="CY2682" s="229"/>
    </row>
    <row r="2683" ht="26.25" customHeight="1" spans="102:103">
      <c r="CX2683" s="229"/>
      <c r="CY2683" s="229"/>
    </row>
    <row r="2684" ht="26.25" customHeight="1" spans="102:103">
      <c r="CX2684" s="229"/>
      <c r="CY2684" s="229"/>
    </row>
    <row r="2685" ht="26.25" customHeight="1" spans="102:103">
      <c r="CX2685" s="229"/>
      <c r="CY2685" s="229"/>
    </row>
    <row r="2686" ht="26.25" customHeight="1" spans="102:103">
      <c r="CX2686" s="229"/>
      <c r="CY2686" s="229"/>
    </row>
    <row r="2687" ht="26.25" customHeight="1" spans="102:103">
      <c r="CX2687" s="229"/>
      <c r="CY2687" s="229"/>
    </row>
    <row r="2688" ht="26.25" customHeight="1" spans="102:103">
      <c r="CX2688" s="229"/>
      <c r="CY2688" s="229"/>
    </row>
    <row r="2689" ht="26.25" customHeight="1" spans="102:103">
      <c r="CX2689" s="229"/>
      <c r="CY2689" s="229"/>
    </row>
    <row r="2690" ht="26.25" customHeight="1" spans="102:103">
      <c r="CX2690" s="229"/>
      <c r="CY2690" s="229"/>
    </row>
    <row r="2691" ht="26.25" customHeight="1" spans="102:103">
      <c r="CX2691" s="229"/>
      <c r="CY2691" s="229"/>
    </row>
    <row r="2692" ht="26.25" customHeight="1" spans="102:103">
      <c r="CX2692" s="229"/>
      <c r="CY2692" s="229"/>
    </row>
    <row r="2693" ht="26.25" customHeight="1" spans="102:103">
      <c r="CX2693" s="229"/>
      <c r="CY2693" s="229"/>
    </row>
    <row r="2694" ht="26.25" customHeight="1" spans="102:103">
      <c r="CX2694" s="229"/>
      <c r="CY2694" s="229"/>
    </row>
    <row r="2695" ht="26.25" customHeight="1" spans="102:103">
      <c r="CX2695" s="229"/>
      <c r="CY2695" s="229"/>
    </row>
    <row r="2696" ht="26.25" customHeight="1" spans="102:103">
      <c r="CX2696" s="229"/>
      <c r="CY2696" s="229"/>
    </row>
    <row r="2697" ht="26.25" customHeight="1" spans="102:103">
      <c r="CX2697" s="229"/>
      <c r="CY2697" s="229"/>
    </row>
    <row r="2698" ht="26.25" customHeight="1" spans="102:103">
      <c r="CX2698" s="229"/>
      <c r="CY2698" s="229"/>
    </row>
    <row r="2699" ht="26.25" customHeight="1" spans="102:103">
      <c r="CX2699" s="229"/>
      <c r="CY2699" s="229"/>
    </row>
    <row r="2700" ht="26.25" customHeight="1" spans="102:103">
      <c r="CX2700" s="229"/>
      <c r="CY2700" s="229"/>
    </row>
    <row r="2701" ht="26.25" customHeight="1" spans="102:103">
      <c r="CX2701" s="229"/>
      <c r="CY2701" s="229"/>
    </row>
    <row r="2702" ht="26.25" customHeight="1" spans="102:103">
      <c r="CX2702" s="229"/>
      <c r="CY2702" s="229"/>
    </row>
    <row r="2703" ht="26.25" customHeight="1" spans="102:103">
      <c r="CX2703" s="229"/>
      <c r="CY2703" s="229"/>
    </row>
    <row r="2704" ht="26.25" customHeight="1" spans="102:103">
      <c r="CX2704" s="229"/>
      <c r="CY2704" s="229"/>
    </row>
    <row r="2705" ht="26.25" customHeight="1" spans="102:103">
      <c r="CX2705" s="229"/>
      <c r="CY2705" s="229"/>
    </row>
    <row r="2706" ht="26.25" customHeight="1" spans="102:103">
      <c r="CX2706" s="229"/>
      <c r="CY2706" s="229"/>
    </row>
    <row r="2707" ht="26.25" customHeight="1" spans="102:103">
      <c r="CX2707" s="229"/>
      <c r="CY2707" s="229"/>
    </row>
    <row r="2708" ht="26.25" customHeight="1" spans="102:103">
      <c r="CX2708" s="229"/>
      <c r="CY2708" s="229"/>
    </row>
    <row r="2709" ht="26.25" customHeight="1" spans="102:103">
      <c r="CX2709" s="229"/>
      <c r="CY2709" s="229"/>
    </row>
    <row r="2710" ht="26.25" customHeight="1" spans="102:103">
      <c r="CX2710" s="229"/>
      <c r="CY2710" s="229"/>
    </row>
    <row r="2711" ht="26.25" customHeight="1" spans="102:103">
      <c r="CX2711" s="229"/>
      <c r="CY2711" s="229"/>
    </row>
    <row r="2712" ht="26.25" customHeight="1" spans="102:103">
      <c r="CX2712" s="229"/>
      <c r="CY2712" s="229"/>
    </row>
    <row r="2713" ht="26.25" customHeight="1" spans="102:103">
      <c r="CX2713" s="229"/>
      <c r="CY2713" s="229"/>
    </row>
    <row r="2714" ht="26.25" customHeight="1" spans="102:103">
      <c r="CX2714" s="229"/>
      <c r="CY2714" s="229"/>
    </row>
    <row r="2715" ht="26.25" customHeight="1" spans="102:103">
      <c r="CX2715" s="229"/>
      <c r="CY2715" s="229"/>
    </row>
    <row r="2716" ht="26.25" customHeight="1" spans="102:103">
      <c r="CX2716" s="229"/>
      <c r="CY2716" s="229"/>
    </row>
    <row r="2717" ht="26.25" customHeight="1" spans="102:103">
      <c r="CX2717" s="229"/>
      <c r="CY2717" s="229"/>
    </row>
    <row r="2718" ht="26.25" customHeight="1" spans="102:103">
      <c r="CX2718" s="229"/>
      <c r="CY2718" s="229"/>
    </row>
    <row r="2719" ht="26.25" customHeight="1" spans="102:103">
      <c r="CX2719" s="229"/>
      <c r="CY2719" s="229"/>
    </row>
    <row r="2720" ht="26.25" customHeight="1" spans="102:103">
      <c r="CX2720" s="229"/>
      <c r="CY2720" s="229"/>
    </row>
    <row r="2721" ht="26.25" customHeight="1" spans="102:103">
      <c r="CX2721" s="229"/>
      <c r="CY2721" s="229"/>
    </row>
    <row r="2722" ht="26.25" customHeight="1" spans="102:103">
      <c r="CX2722" s="229"/>
      <c r="CY2722" s="229"/>
    </row>
    <row r="2723" ht="26.25" customHeight="1" spans="102:103">
      <c r="CX2723" s="229"/>
      <c r="CY2723" s="229"/>
    </row>
    <row r="2724" ht="26.25" customHeight="1" spans="102:103">
      <c r="CX2724" s="229"/>
      <c r="CY2724" s="229"/>
    </row>
    <row r="2725" ht="26.25" customHeight="1" spans="102:103">
      <c r="CX2725" s="229"/>
      <c r="CY2725" s="229"/>
    </row>
    <row r="2726" ht="26.25" customHeight="1" spans="102:103">
      <c r="CX2726" s="229"/>
      <c r="CY2726" s="229"/>
    </row>
    <row r="2727" ht="26.25" customHeight="1" spans="102:103">
      <c r="CX2727" s="229"/>
      <c r="CY2727" s="229"/>
    </row>
    <row r="2728" ht="26.25" customHeight="1" spans="102:103">
      <c r="CX2728" s="229"/>
      <c r="CY2728" s="229"/>
    </row>
    <row r="2729" ht="26.25" customHeight="1" spans="102:103">
      <c r="CX2729" s="229"/>
      <c r="CY2729" s="229"/>
    </row>
    <row r="2730" ht="26.25" customHeight="1" spans="102:103">
      <c r="CX2730" s="229"/>
      <c r="CY2730" s="229"/>
    </row>
    <row r="2731" ht="26.25" customHeight="1" spans="102:103">
      <c r="CX2731" s="229"/>
      <c r="CY2731" s="229"/>
    </row>
    <row r="2732" ht="26.25" customHeight="1" spans="102:103">
      <c r="CX2732" s="229"/>
      <c r="CY2732" s="229"/>
    </row>
    <row r="2733" ht="26.25" customHeight="1" spans="102:103">
      <c r="CX2733" s="229"/>
      <c r="CY2733" s="229"/>
    </row>
    <row r="2734" ht="26.25" customHeight="1" spans="102:103">
      <c r="CX2734" s="229"/>
      <c r="CY2734" s="229"/>
    </row>
    <row r="2735" ht="26.25" customHeight="1" spans="102:103">
      <c r="CX2735" s="229"/>
      <c r="CY2735" s="229"/>
    </row>
    <row r="2736" ht="26.25" customHeight="1" spans="102:103">
      <c r="CX2736" s="229"/>
      <c r="CY2736" s="229"/>
    </row>
    <row r="2737" ht="26.25" customHeight="1" spans="102:103">
      <c r="CX2737" s="229"/>
      <c r="CY2737" s="229"/>
    </row>
    <row r="2738" ht="26.25" customHeight="1" spans="102:103">
      <c r="CX2738" s="229"/>
      <c r="CY2738" s="229"/>
    </row>
    <row r="2739" ht="26.25" customHeight="1" spans="102:103">
      <c r="CX2739" s="229"/>
      <c r="CY2739" s="229"/>
    </row>
    <row r="2740" ht="26.25" customHeight="1" spans="102:103">
      <c r="CX2740" s="229"/>
      <c r="CY2740" s="229"/>
    </row>
    <row r="2741" ht="26.25" customHeight="1" spans="102:103">
      <c r="CX2741" s="229"/>
      <c r="CY2741" s="229"/>
    </row>
    <row r="2742" ht="26.25" customHeight="1" spans="102:103">
      <c r="CX2742" s="229"/>
      <c r="CY2742" s="229"/>
    </row>
    <row r="2743" ht="26.25" customHeight="1" spans="102:103">
      <c r="CX2743" s="229"/>
      <c r="CY2743" s="229"/>
    </row>
    <row r="2744" ht="26.25" customHeight="1" spans="102:103">
      <c r="CX2744" s="229"/>
      <c r="CY2744" s="229"/>
    </row>
    <row r="2745" ht="26.25" customHeight="1" spans="102:103">
      <c r="CX2745" s="229"/>
      <c r="CY2745" s="229"/>
    </row>
    <row r="2746" ht="26.25" customHeight="1" spans="102:103">
      <c r="CX2746" s="229"/>
      <c r="CY2746" s="229"/>
    </row>
    <row r="2747" ht="26.25" customHeight="1" spans="102:103">
      <c r="CX2747" s="229"/>
      <c r="CY2747" s="229"/>
    </row>
    <row r="2748" ht="26.25" customHeight="1" spans="102:103">
      <c r="CX2748" s="229"/>
      <c r="CY2748" s="229"/>
    </row>
    <row r="2749" ht="26.25" customHeight="1" spans="102:103">
      <c r="CX2749" s="229"/>
      <c r="CY2749" s="229"/>
    </row>
    <row r="2750" ht="26.25" customHeight="1" spans="102:103">
      <c r="CX2750" s="229"/>
      <c r="CY2750" s="229"/>
    </row>
    <row r="2751" ht="26.25" customHeight="1" spans="102:103">
      <c r="CX2751" s="229"/>
      <c r="CY2751" s="229"/>
    </row>
    <row r="2752" ht="26.25" customHeight="1" spans="102:103">
      <c r="CX2752" s="229"/>
      <c r="CY2752" s="229"/>
    </row>
    <row r="2753" ht="26.25" customHeight="1" spans="102:103">
      <c r="CX2753" s="229"/>
      <c r="CY2753" s="229"/>
    </row>
    <row r="2754" ht="26.25" customHeight="1" spans="102:103">
      <c r="CX2754" s="229"/>
      <c r="CY2754" s="229"/>
    </row>
    <row r="2755" ht="26.25" customHeight="1" spans="102:103">
      <c r="CX2755" s="229"/>
      <c r="CY2755" s="229"/>
    </row>
    <row r="2756" ht="26.25" customHeight="1" spans="102:103">
      <c r="CX2756" s="229"/>
      <c r="CY2756" s="229"/>
    </row>
    <row r="2757" ht="26.25" customHeight="1" spans="102:103">
      <c r="CX2757" s="229"/>
      <c r="CY2757" s="229"/>
    </row>
    <row r="2758" ht="26.25" customHeight="1" spans="102:103">
      <c r="CX2758" s="229"/>
      <c r="CY2758" s="229"/>
    </row>
    <row r="2759" ht="26.25" customHeight="1" spans="102:103">
      <c r="CX2759" s="229"/>
      <c r="CY2759" s="229"/>
    </row>
    <row r="2760" ht="26.25" customHeight="1" spans="102:103">
      <c r="CX2760" s="229"/>
      <c r="CY2760" s="229"/>
    </row>
    <row r="2761" ht="26.25" customHeight="1" spans="102:103">
      <c r="CX2761" s="229"/>
      <c r="CY2761" s="229"/>
    </row>
    <row r="2762" ht="26.25" customHeight="1" spans="102:103">
      <c r="CX2762" s="229"/>
      <c r="CY2762" s="229"/>
    </row>
    <row r="2763" ht="26.25" customHeight="1" spans="102:103">
      <c r="CX2763" s="229"/>
      <c r="CY2763" s="229"/>
    </row>
    <row r="2764" ht="26.25" customHeight="1" spans="102:103">
      <c r="CX2764" s="229"/>
      <c r="CY2764" s="229"/>
    </row>
    <row r="2765" ht="26.25" customHeight="1" spans="102:103">
      <c r="CX2765" s="229"/>
      <c r="CY2765" s="229"/>
    </row>
    <row r="2766" ht="26.25" customHeight="1" spans="102:103">
      <c r="CX2766" s="229"/>
      <c r="CY2766" s="229"/>
    </row>
    <row r="2767" ht="26.25" customHeight="1" spans="102:103">
      <c r="CX2767" s="229"/>
      <c r="CY2767" s="229"/>
    </row>
    <row r="2768" ht="26.25" customHeight="1" spans="102:103">
      <c r="CX2768" s="229"/>
      <c r="CY2768" s="229"/>
    </row>
    <row r="2769" ht="26.25" customHeight="1" spans="102:103">
      <c r="CX2769" s="229"/>
      <c r="CY2769" s="229"/>
    </row>
    <row r="2770" ht="26.25" customHeight="1" spans="102:103">
      <c r="CX2770" s="229"/>
      <c r="CY2770" s="229"/>
    </row>
    <row r="2771" ht="26.25" customHeight="1" spans="102:103">
      <c r="CX2771" s="229"/>
      <c r="CY2771" s="229"/>
    </row>
    <row r="2772" ht="26.25" customHeight="1" spans="102:103">
      <c r="CX2772" s="229"/>
      <c r="CY2772" s="229"/>
    </row>
    <row r="2773" ht="26.25" customHeight="1" spans="102:103">
      <c r="CX2773" s="229"/>
      <c r="CY2773" s="229"/>
    </row>
    <row r="2774" ht="26.25" customHeight="1" spans="102:103">
      <c r="CX2774" s="229"/>
      <c r="CY2774" s="229"/>
    </row>
    <row r="2775" ht="26.25" customHeight="1" spans="102:103">
      <c r="CX2775" s="229"/>
      <c r="CY2775" s="229"/>
    </row>
    <row r="2776" ht="26.25" customHeight="1" spans="102:103">
      <c r="CX2776" s="229"/>
      <c r="CY2776" s="229"/>
    </row>
    <row r="2777" ht="26.25" customHeight="1" spans="102:103">
      <c r="CX2777" s="229"/>
      <c r="CY2777" s="229"/>
    </row>
    <row r="2778" ht="26.25" customHeight="1" spans="102:103">
      <c r="CX2778" s="229"/>
      <c r="CY2778" s="229"/>
    </row>
    <row r="2779" ht="26.25" customHeight="1" spans="102:103">
      <c r="CX2779" s="229"/>
      <c r="CY2779" s="229"/>
    </row>
    <row r="2780" ht="26.25" customHeight="1" spans="102:103">
      <c r="CX2780" s="229"/>
      <c r="CY2780" s="229"/>
    </row>
    <row r="2781" ht="26.25" customHeight="1" spans="102:103">
      <c r="CX2781" s="229"/>
      <c r="CY2781" s="229"/>
    </row>
    <row r="2782" ht="26.25" customHeight="1" spans="102:103">
      <c r="CX2782" s="229"/>
      <c r="CY2782" s="229"/>
    </row>
    <row r="2783" ht="26.25" customHeight="1" spans="102:103">
      <c r="CX2783" s="229"/>
      <c r="CY2783" s="229"/>
    </row>
    <row r="2784" ht="26.25" customHeight="1" spans="102:103">
      <c r="CX2784" s="229"/>
      <c r="CY2784" s="229"/>
    </row>
    <row r="2785" ht="26.25" customHeight="1" spans="102:103">
      <c r="CX2785" s="229"/>
      <c r="CY2785" s="229"/>
    </row>
    <row r="2786" ht="26.25" customHeight="1" spans="102:103">
      <c r="CX2786" s="229"/>
      <c r="CY2786" s="229"/>
    </row>
    <row r="2787" ht="26.25" customHeight="1" spans="102:103">
      <c r="CX2787" s="229"/>
      <c r="CY2787" s="229"/>
    </row>
    <row r="2788" ht="26.25" customHeight="1" spans="102:103">
      <c r="CX2788" s="229"/>
      <c r="CY2788" s="229"/>
    </row>
    <row r="2789" ht="26.25" customHeight="1" spans="102:103">
      <c r="CX2789" s="229"/>
      <c r="CY2789" s="229"/>
    </row>
    <row r="2790" ht="26.25" customHeight="1" spans="102:103">
      <c r="CX2790" s="229"/>
      <c r="CY2790" s="229"/>
    </row>
    <row r="2791" ht="26.25" customHeight="1" spans="102:103">
      <c r="CX2791" s="229"/>
      <c r="CY2791" s="229"/>
    </row>
    <row r="2792" ht="26.25" customHeight="1" spans="102:103">
      <c r="CX2792" s="229"/>
      <c r="CY2792" s="229"/>
    </row>
    <row r="2793" ht="26.25" customHeight="1" spans="102:103">
      <c r="CX2793" s="229"/>
      <c r="CY2793" s="229"/>
    </row>
    <row r="2794" ht="26.25" customHeight="1" spans="102:103">
      <c r="CX2794" s="229"/>
      <c r="CY2794" s="229"/>
    </row>
    <row r="2795" ht="26.25" customHeight="1" spans="102:103">
      <c r="CX2795" s="229"/>
      <c r="CY2795" s="229"/>
    </row>
    <row r="2796" ht="26.25" customHeight="1" spans="102:103">
      <c r="CX2796" s="229"/>
      <c r="CY2796" s="229"/>
    </row>
    <row r="2797" ht="26.25" customHeight="1" spans="102:103">
      <c r="CX2797" s="229"/>
      <c r="CY2797" s="229"/>
    </row>
    <row r="2798" ht="26.25" customHeight="1" spans="102:103">
      <c r="CX2798" s="229"/>
      <c r="CY2798" s="229"/>
    </row>
    <row r="2799" ht="26.25" customHeight="1" spans="102:103">
      <c r="CX2799" s="229"/>
      <c r="CY2799" s="229"/>
    </row>
    <row r="2800" ht="26.25" customHeight="1" spans="102:103">
      <c r="CX2800" s="229"/>
      <c r="CY2800" s="229"/>
    </row>
    <row r="2801" ht="26.25" customHeight="1" spans="102:103">
      <c r="CX2801" s="229"/>
      <c r="CY2801" s="229"/>
    </row>
    <row r="2802" ht="26.25" customHeight="1" spans="102:103">
      <c r="CX2802" s="229"/>
      <c r="CY2802" s="229"/>
    </row>
    <row r="2803" ht="26.25" customHeight="1" spans="102:103">
      <c r="CX2803" s="229"/>
      <c r="CY2803" s="229"/>
    </row>
    <row r="2804" ht="26.25" customHeight="1" spans="102:103">
      <c r="CX2804" s="229"/>
      <c r="CY2804" s="229"/>
    </row>
    <row r="2805" ht="26.25" customHeight="1" spans="102:103">
      <c r="CX2805" s="229"/>
      <c r="CY2805" s="229"/>
    </row>
    <row r="2806" ht="26.25" customHeight="1" spans="102:103">
      <c r="CX2806" s="229"/>
      <c r="CY2806" s="229"/>
    </row>
    <row r="2807" ht="26.25" customHeight="1" spans="102:103">
      <c r="CX2807" s="229"/>
      <c r="CY2807" s="229"/>
    </row>
    <row r="2808" ht="26.25" customHeight="1" spans="102:103">
      <c r="CX2808" s="229"/>
      <c r="CY2808" s="229"/>
    </row>
    <row r="2809" ht="26.25" customHeight="1" spans="102:103">
      <c r="CX2809" s="229"/>
      <c r="CY2809" s="229"/>
    </row>
    <row r="2810" ht="26.25" customHeight="1" spans="102:103">
      <c r="CX2810" s="229"/>
      <c r="CY2810" s="229"/>
    </row>
    <row r="2811" ht="26.25" customHeight="1" spans="102:103">
      <c r="CX2811" s="229"/>
      <c r="CY2811" s="229"/>
    </row>
    <row r="2812" ht="26.25" customHeight="1" spans="102:103">
      <c r="CX2812" s="229"/>
      <c r="CY2812" s="229"/>
    </row>
    <row r="2813" ht="26.25" customHeight="1" spans="102:103">
      <c r="CX2813" s="229"/>
      <c r="CY2813" s="229"/>
    </row>
    <row r="2814" ht="26.25" customHeight="1" spans="102:103">
      <c r="CX2814" s="229"/>
      <c r="CY2814" s="229"/>
    </row>
    <row r="2815" ht="26.25" customHeight="1" spans="102:103">
      <c r="CX2815" s="229"/>
      <c r="CY2815" s="229"/>
    </row>
    <row r="2816" ht="26.25" customHeight="1" spans="102:103">
      <c r="CX2816" s="229"/>
      <c r="CY2816" s="229"/>
    </row>
    <row r="2817" ht="26.25" customHeight="1" spans="102:103">
      <c r="CX2817" s="229"/>
      <c r="CY2817" s="229"/>
    </row>
    <row r="2818" ht="26.25" customHeight="1" spans="102:103">
      <c r="CX2818" s="229"/>
      <c r="CY2818" s="229"/>
    </row>
    <row r="2819" ht="26.25" customHeight="1" spans="102:103">
      <c r="CX2819" s="229"/>
      <c r="CY2819" s="229"/>
    </row>
    <row r="2820" ht="26.25" customHeight="1" spans="102:103">
      <c r="CX2820" s="229"/>
      <c r="CY2820" s="229"/>
    </row>
    <row r="2821" ht="26.25" customHeight="1" spans="102:103">
      <c r="CX2821" s="229"/>
      <c r="CY2821" s="229"/>
    </row>
    <row r="2822" ht="26.25" customHeight="1" spans="102:103">
      <c r="CX2822" s="229"/>
      <c r="CY2822" s="229"/>
    </row>
    <row r="2823" ht="26.25" customHeight="1" spans="102:103">
      <c r="CX2823" s="229"/>
      <c r="CY2823" s="229"/>
    </row>
    <row r="2824" ht="26.25" customHeight="1" spans="102:103">
      <c r="CX2824" s="229"/>
      <c r="CY2824" s="229"/>
    </row>
    <row r="2825" ht="26.25" customHeight="1" spans="102:103">
      <c r="CX2825" s="229"/>
      <c r="CY2825" s="229"/>
    </row>
    <row r="2826" ht="26.25" customHeight="1" spans="102:103">
      <c r="CX2826" s="229"/>
      <c r="CY2826" s="229"/>
    </row>
    <row r="2827" ht="26.25" customHeight="1" spans="102:103">
      <c r="CX2827" s="229"/>
      <c r="CY2827" s="229"/>
    </row>
    <row r="2828" ht="26.25" customHeight="1" spans="102:103">
      <c r="CX2828" s="229"/>
      <c r="CY2828" s="229"/>
    </row>
    <row r="2829" ht="26.25" customHeight="1" spans="102:103">
      <c r="CX2829" s="229"/>
      <c r="CY2829" s="229"/>
    </row>
    <row r="2830" ht="26.25" customHeight="1" spans="102:103">
      <c r="CX2830" s="229"/>
      <c r="CY2830" s="229"/>
    </row>
    <row r="2831" ht="26.25" customHeight="1" spans="102:103">
      <c r="CX2831" s="229"/>
      <c r="CY2831" s="229"/>
    </row>
    <row r="2832" ht="26.25" customHeight="1" spans="102:103">
      <c r="CX2832" s="229"/>
      <c r="CY2832" s="229"/>
    </row>
    <row r="2833" ht="26.25" customHeight="1" spans="102:103">
      <c r="CX2833" s="229"/>
      <c r="CY2833" s="229"/>
    </row>
    <row r="2834" ht="26.25" customHeight="1" spans="102:103">
      <c r="CX2834" s="229"/>
      <c r="CY2834" s="229"/>
    </row>
    <row r="2835" ht="26.25" customHeight="1" spans="102:103">
      <c r="CX2835" s="229"/>
      <c r="CY2835" s="229"/>
    </row>
    <row r="2836" ht="26.25" customHeight="1" spans="102:103">
      <c r="CX2836" s="229"/>
      <c r="CY2836" s="229"/>
    </row>
    <row r="2837" ht="26.25" customHeight="1" spans="102:103">
      <c r="CX2837" s="229"/>
      <c r="CY2837" s="229"/>
    </row>
    <row r="2838" ht="26.25" customHeight="1" spans="102:103">
      <c r="CX2838" s="229"/>
      <c r="CY2838" s="229"/>
    </row>
    <row r="2839" ht="26.25" customHeight="1" spans="102:103">
      <c r="CX2839" s="229"/>
      <c r="CY2839" s="229"/>
    </row>
    <row r="2840" ht="26.25" customHeight="1" spans="102:103">
      <c r="CX2840" s="229"/>
      <c r="CY2840" s="229"/>
    </row>
    <row r="2841" ht="26.25" customHeight="1" spans="102:103">
      <c r="CX2841" s="229"/>
      <c r="CY2841" s="229"/>
    </row>
    <row r="2842" ht="26.25" customHeight="1" spans="102:103">
      <c r="CX2842" s="229"/>
      <c r="CY2842" s="229"/>
    </row>
    <row r="2843" ht="26.25" customHeight="1" spans="102:103">
      <c r="CX2843" s="229"/>
      <c r="CY2843" s="229"/>
    </row>
    <row r="2844" ht="26.25" customHeight="1" spans="102:103">
      <c r="CX2844" s="229"/>
      <c r="CY2844" s="229"/>
    </row>
    <row r="2845" ht="26.25" customHeight="1" spans="102:103">
      <c r="CX2845" s="229"/>
      <c r="CY2845" s="229"/>
    </row>
    <row r="2846" ht="26.25" customHeight="1" spans="102:103">
      <c r="CX2846" s="229"/>
      <c r="CY2846" s="229"/>
    </row>
    <row r="2847" ht="26.25" customHeight="1" spans="102:103">
      <c r="CX2847" s="229"/>
      <c r="CY2847" s="229"/>
    </row>
    <row r="2848" ht="26.25" customHeight="1" spans="102:103">
      <c r="CX2848" s="229"/>
      <c r="CY2848" s="229"/>
    </row>
    <row r="2849" ht="26.25" customHeight="1" spans="102:103">
      <c r="CX2849" s="229"/>
      <c r="CY2849" s="229"/>
    </row>
    <row r="2850" ht="26.25" customHeight="1" spans="102:103">
      <c r="CX2850" s="229"/>
      <c r="CY2850" s="229"/>
    </row>
    <row r="2851" ht="26.25" customHeight="1" spans="102:103">
      <c r="CX2851" s="229"/>
      <c r="CY2851" s="229"/>
    </row>
    <row r="2852" ht="26.25" customHeight="1" spans="102:103">
      <c r="CX2852" s="229"/>
      <c r="CY2852" s="229"/>
    </row>
    <row r="2853" ht="26.25" customHeight="1" spans="102:103">
      <c r="CX2853" s="229"/>
      <c r="CY2853" s="229"/>
    </row>
    <row r="2854" ht="26.25" customHeight="1" spans="102:103">
      <c r="CX2854" s="229"/>
      <c r="CY2854" s="229"/>
    </row>
    <row r="2855" ht="26.25" customHeight="1" spans="102:103">
      <c r="CX2855" s="229"/>
      <c r="CY2855" s="229"/>
    </row>
    <row r="2856" ht="26.25" customHeight="1" spans="102:103">
      <c r="CX2856" s="229"/>
      <c r="CY2856" s="229"/>
    </row>
    <row r="2857" ht="26.25" customHeight="1" spans="102:103">
      <c r="CX2857" s="229"/>
      <c r="CY2857" s="229"/>
    </row>
    <row r="2858" ht="26.25" customHeight="1" spans="102:103">
      <c r="CX2858" s="229"/>
      <c r="CY2858" s="229"/>
    </row>
    <row r="2859" ht="26.25" customHeight="1" spans="102:103">
      <c r="CX2859" s="229"/>
      <c r="CY2859" s="229"/>
    </row>
    <row r="2860" ht="26.25" customHeight="1" spans="102:103">
      <c r="CX2860" s="229"/>
      <c r="CY2860" s="229"/>
    </row>
    <row r="2861" ht="26.25" customHeight="1" spans="102:103">
      <c r="CX2861" s="229"/>
      <c r="CY2861" s="229"/>
    </row>
    <row r="2862" ht="26.25" customHeight="1" spans="102:103">
      <c r="CX2862" s="229"/>
      <c r="CY2862" s="229"/>
    </row>
    <row r="2863" ht="26.25" customHeight="1" spans="102:103">
      <c r="CX2863" s="229"/>
      <c r="CY2863" s="229"/>
    </row>
    <row r="2864" ht="26.25" customHeight="1" spans="102:103">
      <c r="CX2864" s="229"/>
      <c r="CY2864" s="229"/>
    </row>
    <row r="2865" ht="26.25" customHeight="1" spans="102:103">
      <c r="CX2865" s="229"/>
      <c r="CY2865" s="229"/>
    </row>
    <row r="2866" ht="26.25" customHeight="1" spans="102:103">
      <c r="CX2866" s="229"/>
      <c r="CY2866" s="229"/>
    </row>
    <row r="2867" ht="26.25" customHeight="1" spans="102:103">
      <c r="CX2867" s="229"/>
      <c r="CY2867" s="229"/>
    </row>
    <row r="2868" ht="26.25" customHeight="1" spans="102:103">
      <c r="CX2868" s="229"/>
      <c r="CY2868" s="229"/>
    </row>
    <row r="2869" ht="26.25" customHeight="1" spans="102:103">
      <c r="CX2869" s="229"/>
      <c r="CY2869" s="229"/>
    </row>
    <row r="2870" ht="26.25" customHeight="1" spans="102:103">
      <c r="CX2870" s="229"/>
      <c r="CY2870" s="229"/>
    </row>
    <row r="2871" ht="26.25" customHeight="1" spans="102:103">
      <c r="CX2871" s="229"/>
      <c r="CY2871" s="229"/>
    </row>
    <row r="2872" ht="26.25" customHeight="1" spans="102:103">
      <c r="CX2872" s="229"/>
      <c r="CY2872" s="229"/>
    </row>
    <row r="2873" ht="26.25" customHeight="1" spans="102:103">
      <c r="CX2873" s="229"/>
      <c r="CY2873" s="229"/>
    </row>
    <row r="2874" ht="26.25" customHeight="1" spans="102:103">
      <c r="CX2874" s="229"/>
      <c r="CY2874" s="229"/>
    </row>
    <row r="2875" ht="26.25" customHeight="1" spans="102:103">
      <c r="CX2875" s="229"/>
      <c r="CY2875" s="229"/>
    </row>
    <row r="2876" ht="26.25" customHeight="1" spans="102:103">
      <c r="CX2876" s="229"/>
      <c r="CY2876" s="229"/>
    </row>
    <row r="2877" ht="26.25" customHeight="1" spans="102:103">
      <c r="CX2877" s="229"/>
      <c r="CY2877" s="229"/>
    </row>
    <row r="2878" ht="26.25" customHeight="1" spans="102:103">
      <c r="CX2878" s="229"/>
      <c r="CY2878" s="229"/>
    </row>
    <row r="2879" ht="26.25" customHeight="1" spans="102:103">
      <c r="CX2879" s="229"/>
      <c r="CY2879" s="229"/>
    </row>
    <row r="2880" ht="26.25" customHeight="1" spans="102:103">
      <c r="CX2880" s="229"/>
      <c r="CY2880" s="229"/>
    </row>
    <row r="2881" ht="26.25" customHeight="1" spans="102:103">
      <c r="CX2881" s="229"/>
      <c r="CY2881" s="229"/>
    </row>
    <row r="2882" ht="26.25" customHeight="1" spans="102:103">
      <c r="CX2882" s="229"/>
      <c r="CY2882" s="229"/>
    </row>
    <row r="2883" ht="26.25" customHeight="1" spans="102:103">
      <c r="CX2883" s="229"/>
      <c r="CY2883" s="229"/>
    </row>
    <row r="2884" ht="26.25" customHeight="1" spans="102:103">
      <c r="CX2884" s="229"/>
      <c r="CY2884" s="229"/>
    </row>
    <row r="2885" ht="26.25" customHeight="1" spans="102:103">
      <c r="CX2885" s="229"/>
      <c r="CY2885" s="229"/>
    </row>
    <row r="2886" ht="26.25" customHeight="1" spans="102:103">
      <c r="CX2886" s="229"/>
      <c r="CY2886" s="229"/>
    </row>
    <row r="2887" ht="26.25" customHeight="1" spans="102:103">
      <c r="CX2887" s="229"/>
      <c r="CY2887" s="229"/>
    </row>
    <row r="2888" ht="26.25" customHeight="1" spans="102:103">
      <c r="CX2888" s="229"/>
      <c r="CY2888" s="229"/>
    </row>
    <row r="2889" ht="26.25" customHeight="1" spans="102:103">
      <c r="CX2889" s="229"/>
      <c r="CY2889" s="229"/>
    </row>
    <row r="2890" ht="26.25" customHeight="1" spans="102:103">
      <c r="CX2890" s="229"/>
      <c r="CY2890" s="229"/>
    </row>
    <row r="2891" ht="26.25" customHeight="1" spans="102:103">
      <c r="CX2891" s="229"/>
      <c r="CY2891" s="229"/>
    </row>
    <row r="2892" ht="26.25" customHeight="1" spans="102:103">
      <c r="CX2892" s="229"/>
      <c r="CY2892" s="229"/>
    </row>
    <row r="2893" ht="26.25" customHeight="1" spans="102:103">
      <c r="CX2893" s="229"/>
      <c r="CY2893" s="229"/>
    </row>
    <row r="2894" ht="26.25" customHeight="1" spans="102:103">
      <c r="CX2894" s="229"/>
      <c r="CY2894" s="229"/>
    </row>
    <row r="2895" ht="26.25" customHeight="1" spans="102:103">
      <c r="CX2895" s="229"/>
      <c r="CY2895" s="229"/>
    </row>
    <row r="2896" ht="26.25" customHeight="1" spans="102:103">
      <c r="CX2896" s="229"/>
      <c r="CY2896" s="229"/>
    </row>
    <row r="2897" ht="26.25" customHeight="1" spans="102:103">
      <c r="CX2897" s="229"/>
      <c r="CY2897" s="229"/>
    </row>
    <row r="2898" ht="26.25" customHeight="1" spans="102:103">
      <c r="CX2898" s="229"/>
      <c r="CY2898" s="229"/>
    </row>
    <row r="2899" ht="26.25" customHeight="1" spans="102:103">
      <c r="CX2899" s="229"/>
      <c r="CY2899" s="229"/>
    </row>
    <row r="2900" ht="26.25" customHeight="1" spans="102:103">
      <c r="CX2900" s="229"/>
      <c r="CY2900" s="229"/>
    </row>
    <row r="2901" ht="26.25" customHeight="1" spans="102:103">
      <c r="CX2901" s="229"/>
      <c r="CY2901" s="229"/>
    </row>
    <row r="2902" ht="26.25" customHeight="1" spans="102:103">
      <c r="CX2902" s="229"/>
      <c r="CY2902" s="229"/>
    </row>
    <row r="2903" ht="26.25" customHeight="1" spans="102:103">
      <c r="CX2903" s="229"/>
      <c r="CY2903" s="229"/>
    </row>
    <row r="2904" ht="26.25" customHeight="1" spans="102:103">
      <c r="CX2904" s="229"/>
      <c r="CY2904" s="229"/>
    </row>
    <row r="2905" ht="26.25" customHeight="1" spans="102:103">
      <c r="CX2905" s="229"/>
      <c r="CY2905" s="229"/>
    </row>
    <row r="2906" ht="26.25" customHeight="1" spans="102:103">
      <c r="CX2906" s="229"/>
      <c r="CY2906" s="229"/>
    </row>
    <row r="2907" ht="26.25" customHeight="1" spans="102:103">
      <c r="CX2907" s="229"/>
      <c r="CY2907" s="229"/>
    </row>
    <row r="2908" ht="26.25" customHeight="1" spans="102:103">
      <c r="CX2908" s="229"/>
      <c r="CY2908" s="229"/>
    </row>
    <row r="2909" ht="26.25" customHeight="1" spans="102:103">
      <c r="CX2909" s="229"/>
      <c r="CY2909" s="229"/>
    </row>
    <row r="2910" ht="26.25" customHeight="1" spans="102:103">
      <c r="CX2910" s="229"/>
      <c r="CY2910" s="229"/>
    </row>
    <row r="2911" ht="26.25" customHeight="1" spans="102:103">
      <c r="CX2911" s="229"/>
      <c r="CY2911" s="229"/>
    </row>
    <row r="2912" ht="26.25" customHeight="1" spans="102:103">
      <c r="CX2912" s="229"/>
      <c r="CY2912" s="229"/>
    </row>
    <row r="2913" ht="26.25" customHeight="1" spans="102:103">
      <c r="CX2913" s="229"/>
      <c r="CY2913" s="229"/>
    </row>
    <row r="2914" ht="26.25" customHeight="1" spans="102:103">
      <c r="CX2914" s="229"/>
      <c r="CY2914" s="229"/>
    </row>
    <row r="2915" ht="26.25" customHeight="1" spans="102:103">
      <c r="CX2915" s="229"/>
      <c r="CY2915" s="229"/>
    </row>
    <row r="2916" ht="26.25" customHeight="1" spans="102:103">
      <c r="CX2916" s="229"/>
      <c r="CY2916" s="229"/>
    </row>
    <row r="2917" ht="26.25" customHeight="1" spans="102:103">
      <c r="CX2917" s="229"/>
      <c r="CY2917" s="229"/>
    </row>
    <row r="2918" ht="26.25" customHeight="1" spans="102:103">
      <c r="CX2918" s="229"/>
      <c r="CY2918" s="229"/>
    </row>
    <row r="2919" ht="26.25" customHeight="1" spans="102:103">
      <c r="CX2919" s="229"/>
      <c r="CY2919" s="229"/>
    </row>
    <row r="2920" ht="26.25" customHeight="1" spans="102:103">
      <c r="CX2920" s="229"/>
      <c r="CY2920" s="229"/>
    </row>
    <row r="2921" ht="26.25" customHeight="1" spans="102:103">
      <c r="CX2921" s="229"/>
      <c r="CY2921" s="229"/>
    </row>
    <row r="2922" ht="26.25" customHeight="1" spans="102:103">
      <c r="CX2922" s="229"/>
      <c r="CY2922" s="229"/>
    </row>
    <row r="2923" ht="26.25" customHeight="1" spans="102:103">
      <c r="CX2923" s="229"/>
      <c r="CY2923" s="229"/>
    </row>
    <row r="2924" ht="26.25" customHeight="1" spans="102:103">
      <c r="CX2924" s="229"/>
      <c r="CY2924" s="229"/>
    </row>
    <row r="2925" ht="26.25" customHeight="1" spans="102:103">
      <c r="CX2925" s="229"/>
      <c r="CY2925" s="229"/>
    </row>
    <row r="2926" ht="26.25" customHeight="1" spans="102:103">
      <c r="CX2926" s="229"/>
      <c r="CY2926" s="229"/>
    </row>
    <row r="2927" ht="26.25" customHeight="1" spans="102:103">
      <c r="CX2927" s="229"/>
      <c r="CY2927" s="229"/>
    </row>
    <row r="2928" ht="26.25" customHeight="1" spans="102:103">
      <c r="CX2928" s="229"/>
      <c r="CY2928" s="229"/>
    </row>
    <row r="2929" ht="26.25" customHeight="1" spans="102:103">
      <c r="CX2929" s="229"/>
      <c r="CY2929" s="229"/>
    </row>
    <row r="2930" ht="26.25" customHeight="1" spans="102:103">
      <c r="CX2930" s="229"/>
      <c r="CY2930" s="229"/>
    </row>
    <row r="2931" ht="26.25" customHeight="1" spans="102:103">
      <c r="CX2931" s="229"/>
      <c r="CY2931" s="229"/>
    </row>
    <row r="2932" ht="26.25" customHeight="1" spans="102:103">
      <c r="CX2932" s="229"/>
      <c r="CY2932" s="229"/>
    </row>
    <row r="2933" ht="26.25" customHeight="1" spans="102:103">
      <c r="CX2933" s="229"/>
      <c r="CY2933" s="229"/>
    </row>
    <row r="2934" ht="26.25" customHeight="1" spans="102:103">
      <c r="CX2934" s="229"/>
      <c r="CY2934" s="229"/>
    </row>
    <row r="2935" ht="26.25" customHeight="1" spans="102:103">
      <c r="CX2935" s="229"/>
      <c r="CY2935" s="229"/>
    </row>
    <row r="2936" ht="26.25" customHeight="1" spans="102:103">
      <c r="CX2936" s="229"/>
      <c r="CY2936" s="229"/>
    </row>
    <row r="2937" ht="26.25" customHeight="1" spans="102:103">
      <c r="CX2937" s="229"/>
      <c r="CY2937" s="229"/>
    </row>
    <row r="2938" ht="26.25" customHeight="1" spans="102:103">
      <c r="CX2938" s="229"/>
      <c r="CY2938" s="229"/>
    </row>
    <row r="2939" ht="26.25" customHeight="1" spans="102:103">
      <c r="CX2939" s="229"/>
      <c r="CY2939" s="229"/>
    </row>
    <row r="2940" ht="26.25" customHeight="1" spans="102:103">
      <c r="CX2940" s="229"/>
      <c r="CY2940" s="229"/>
    </row>
    <row r="2941" ht="26.25" customHeight="1" spans="102:103">
      <c r="CX2941" s="229"/>
      <c r="CY2941" s="229"/>
    </row>
    <row r="2942" ht="26.25" customHeight="1" spans="102:103">
      <c r="CX2942" s="229"/>
      <c r="CY2942" s="229"/>
    </row>
    <row r="2943" ht="26.25" customHeight="1" spans="102:103">
      <c r="CX2943" s="229"/>
      <c r="CY2943" s="229"/>
    </row>
    <row r="2944" ht="26.25" customHeight="1" spans="102:103">
      <c r="CX2944" s="229"/>
      <c r="CY2944" s="229"/>
    </row>
    <row r="2945" ht="26.25" customHeight="1" spans="102:103">
      <c r="CX2945" s="229"/>
      <c r="CY2945" s="229"/>
    </row>
    <row r="2946" ht="26.25" customHeight="1" spans="102:103">
      <c r="CX2946" s="229"/>
      <c r="CY2946" s="229"/>
    </row>
    <row r="2947" ht="26.25" customHeight="1" spans="102:103">
      <c r="CX2947" s="229"/>
      <c r="CY2947" s="229"/>
    </row>
    <row r="2948" ht="26.25" customHeight="1" spans="102:103">
      <c r="CX2948" s="229"/>
      <c r="CY2948" s="229"/>
    </row>
    <row r="2949" ht="26.25" customHeight="1" spans="102:103">
      <c r="CX2949" s="229"/>
      <c r="CY2949" s="229"/>
    </row>
    <row r="2950" ht="26.25" customHeight="1" spans="102:103">
      <c r="CX2950" s="229"/>
      <c r="CY2950" s="229"/>
    </row>
    <row r="2951" ht="26.25" customHeight="1" spans="102:103">
      <c r="CX2951" s="229"/>
      <c r="CY2951" s="229"/>
    </row>
    <row r="2952" ht="26.25" customHeight="1" spans="102:103">
      <c r="CX2952" s="229"/>
      <c r="CY2952" s="229"/>
    </row>
    <row r="2953" ht="26.25" customHeight="1" spans="102:103">
      <c r="CX2953" s="229"/>
      <c r="CY2953" s="229"/>
    </row>
    <row r="2954" ht="26.25" customHeight="1" spans="102:103">
      <c r="CX2954" s="229"/>
      <c r="CY2954" s="229"/>
    </row>
    <row r="2955" ht="26.25" customHeight="1" spans="102:103">
      <c r="CX2955" s="229"/>
      <c r="CY2955" s="229"/>
    </row>
    <row r="2956" ht="26.25" customHeight="1" spans="102:103">
      <c r="CX2956" s="229"/>
      <c r="CY2956" s="229"/>
    </row>
    <row r="2957" ht="26.25" customHeight="1" spans="102:103">
      <c r="CX2957" s="229"/>
      <c r="CY2957" s="229"/>
    </row>
    <row r="2958" ht="26.25" customHeight="1" spans="102:103">
      <c r="CX2958" s="229"/>
      <c r="CY2958" s="229"/>
    </row>
    <row r="2959" ht="26.25" customHeight="1" spans="102:103">
      <c r="CX2959" s="229"/>
      <c r="CY2959" s="229"/>
    </row>
    <row r="2960" ht="26.25" customHeight="1" spans="102:103">
      <c r="CX2960" s="229"/>
      <c r="CY2960" s="229"/>
    </row>
    <row r="2961" ht="26.25" customHeight="1" spans="102:103">
      <c r="CX2961" s="229"/>
      <c r="CY2961" s="229"/>
    </row>
    <row r="2962" ht="26.25" customHeight="1" spans="102:103">
      <c r="CX2962" s="229"/>
      <c r="CY2962" s="229"/>
    </row>
    <row r="2963" ht="26.25" customHeight="1" spans="102:103">
      <c r="CX2963" s="229"/>
      <c r="CY2963" s="229"/>
    </row>
    <row r="2964" ht="26.25" customHeight="1" spans="102:103">
      <c r="CX2964" s="229"/>
      <c r="CY2964" s="229"/>
    </row>
    <row r="2965" ht="26.25" customHeight="1" spans="102:103">
      <c r="CX2965" s="229"/>
      <c r="CY2965" s="229"/>
    </row>
    <row r="2966" ht="26.25" customHeight="1" spans="102:103">
      <c r="CX2966" s="229"/>
      <c r="CY2966" s="229"/>
    </row>
    <row r="2967" ht="26.25" customHeight="1" spans="102:103">
      <c r="CX2967" s="229"/>
      <c r="CY2967" s="229"/>
    </row>
    <row r="2968" ht="26.25" customHeight="1" spans="102:103">
      <c r="CX2968" s="229"/>
      <c r="CY2968" s="229"/>
    </row>
    <row r="2969" ht="26.25" customHeight="1" spans="102:103">
      <c r="CX2969" s="229"/>
      <c r="CY2969" s="229"/>
    </row>
    <row r="2970" ht="26.25" customHeight="1" spans="102:103">
      <c r="CX2970" s="229"/>
      <c r="CY2970" s="229"/>
    </row>
    <row r="2971" ht="26.25" customHeight="1" spans="102:103">
      <c r="CX2971" s="229"/>
      <c r="CY2971" s="229"/>
    </row>
    <row r="2972" ht="26.25" customHeight="1" spans="102:103">
      <c r="CX2972" s="229"/>
      <c r="CY2972" s="229"/>
    </row>
    <row r="2973" ht="26.25" customHeight="1" spans="102:103">
      <c r="CX2973" s="229"/>
      <c r="CY2973" s="229"/>
    </row>
    <row r="2974" ht="26.25" customHeight="1" spans="102:103">
      <c r="CX2974" s="229"/>
      <c r="CY2974" s="229"/>
    </row>
    <row r="2975" ht="26.25" customHeight="1" spans="102:103">
      <c r="CX2975" s="229"/>
      <c r="CY2975" s="229"/>
    </row>
    <row r="2976" ht="26.25" customHeight="1" spans="102:103">
      <c r="CX2976" s="229"/>
      <c r="CY2976" s="229"/>
    </row>
    <row r="2977" ht="26.25" customHeight="1" spans="102:103">
      <c r="CX2977" s="229"/>
      <c r="CY2977" s="229"/>
    </row>
    <row r="2978" ht="26.25" customHeight="1" spans="102:103">
      <c r="CX2978" s="229"/>
      <c r="CY2978" s="229"/>
    </row>
    <row r="2979" ht="26.25" customHeight="1" spans="102:103">
      <c r="CX2979" s="229"/>
      <c r="CY2979" s="229"/>
    </row>
    <row r="2980" ht="26.25" customHeight="1" spans="102:103">
      <c r="CX2980" s="229"/>
      <c r="CY2980" s="229"/>
    </row>
    <row r="2981" ht="26.25" customHeight="1" spans="102:103">
      <c r="CX2981" s="229"/>
      <c r="CY2981" s="229"/>
    </row>
    <row r="2982" ht="26.25" customHeight="1" spans="102:103">
      <c r="CX2982" s="229"/>
      <c r="CY2982" s="229"/>
    </row>
    <row r="2983" ht="26.25" customHeight="1" spans="102:103">
      <c r="CX2983" s="229"/>
      <c r="CY2983" s="229"/>
    </row>
    <row r="2984" ht="26.25" customHeight="1" spans="102:103">
      <c r="CX2984" s="229"/>
      <c r="CY2984" s="229"/>
    </row>
    <row r="2985" ht="26.25" customHeight="1" spans="102:103">
      <c r="CX2985" s="229"/>
      <c r="CY2985" s="229"/>
    </row>
    <row r="2986" ht="26.25" customHeight="1" spans="102:103">
      <c r="CX2986" s="229"/>
      <c r="CY2986" s="229"/>
    </row>
    <row r="2987" ht="26.25" customHeight="1" spans="102:103">
      <c r="CX2987" s="229"/>
      <c r="CY2987" s="229"/>
    </row>
    <row r="2988" ht="26.25" customHeight="1" spans="102:103">
      <c r="CX2988" s="229"/>
      <c r="CY2988" s="229"/>
    </row>
    <row r="2989" ht="26.25" customHeight="1" spans="102:103">
      <c r="CX2989" s="229"/>
      <c r="CY2989" s="229"/>
    </row>
    <row r="2990" ht="26.25" customHeight="1" spans="102:103">
      <c r="CX2990" s="229"/>
      <c r="CY2990" s="229"/>
    </row>
    <row r="2991" ht="26.25" customHeight="1" spans="102:103">
      <c r="CX2991" s="229"/>
      <c r="CY2991" s="229"/>
    </row>
    <row r="2992" ht="26.25" customHeight="1" spans="102:103">
      <c r="CX2992" s="229"/>
      <c r="CY2992" s="229"/>
    </row>
    <row r="2993" ht="26.25" customHeight="1" spans="102:103">
      <c r="CX2993" s="229"/>
      <c r="CY2993" s="229"/>
    </row>
    <row r="2994" ht="26.25" customHeight="1" spans="102:103">
      <c r="CX2994" s="229"/>
      <c r="CY2994" s="229"/>
    </row>
    <row r="2995" ht="26.25" customHeight="1" spans="102:103">
      <c r="CX2995" s="229"/>
      <c r="CY2995" s="229"/>
    </row>
    <row r="2996" ht="26.25" customHeight="1" spans="102:103">
      <c r="CX2996" s="229"/>
      <c r="CY2996" s="229"/>
    </row>
    <row r="2997" ht="26.25" customHeight="1" spans="102:103">
      <c r="CX2997" s="229"/>
      <c r="CY2997" s="229"/>
    </row>
    <row r="2998" ht="26.25" customHeight="1" spans="102:103">
      <c r="CX2998" s="229"/>
      <c r="CY2998" s="229"/>
    </row>
    <row r="2999" ht="26.25" customHeight="1" spans="102:103">
      <c r="CX2999" s="229"/>
      <c r="CY2999" s="229"/>
    </row>
    <row r="3000" ht="26.25" customHeight="1" spans="102:103">
      <c r="CX3000" s="229"/>
      <c r="CY3000" s="229"/>
    </row>
    <row r="3001" ht="26.25" customHeight="1" spans="102:103">
      <c r="CX3001" s="229"/>
      <c r="CY3001" s="229"/>
    </row>
    <row r="3002" ht="26.25" customHeight="1" spans="102:103">
      <c r="CX3002" s="229"/>
      <c r="CY3002" s="229"/>
    </row>
    <row r="3003" ht="26.25" customHeight="1" spans="102:103">
      <c r="CX3003" s="229"/>
      <c r="CY3003" s="229"/>
    </row>
    <row r="3004" ht="26.25" customHeight="1" spans="102:103">
      <c r="CX3004" s="229"/>
      <c r="CY3004" s="229"/>
    </row>
    <row r="3005" ht="26.25" customHeight="1" spans="102:103">
      <c r="CX3005" s="229"/>
      <c r="CY3005" s="229"/>
    </row>
    <row r="3006" ht="26.25" customHeight="1" spans="102:103">
      <c r="CX3006" s="229"/>
      <c r="CY3006" s="229"/>
    </row>
    <row r="3007" ht="26.25" customHeight="1" spans="102:103">
      <c r="CX3007" s="229"/>
      <c r="CY3007" s="229"/>
    </row>
    <row r="3008" ht="26.25" customHeight="1" spans="102:103">
      <c r="CX3008" s="229"/>
      <c r="CY3008" s="229"/>
    </row>
    <row r="3009" ht="26.25" customHeight="1" spans="102:103">
      <c r="CX3009" s="229"/>
      <c r="CY3009" s="229"/>
    </row>
    <row r="3010" ht="26.25" customHeight="1" spans="102:103">
      <c r="CX3010" s="229"/>
      <c r="CY3010" s="229"/>
    </row>
    <row r="3011" ht="26.25" customHeight="1" spans="102:103">
      <c r="CX3011" s="229"/>
      <c r="CY3011" s="229"/>
    </row>
    <row r="3012" ht="26.25" customHeight="1" spans="102:103">
      <c r="CX3012" s="229"/>
      <c r="CY3012" s="229"/>
    </row>
    <row r="3013" ht="26.25" customHeight="1" spans="102:103">
      <c r="CX3013" s="229"/>
      <c r="CY3013" s="229"/>
    </row>
    <row r="3014" ht="26.25" customHeight="1" spans="102:103">
      <c r="CX3014" s="229"/>
      <c r="CY3014" s="229"/>
    </row>
    <row r="3015" ht="26.25" customHeight="1" spans="102:103">
      <c r="CX3015" s="229"/>
      <c r="CY3015" s="229"/>
    </row>
    <row r="3016" ht="26.25" customHeight="1" spans="102:103">
      <c r="CX3016" s="229"/>
      <c r="CY3016" s="229"/>
    </row>
    <row r="3017" ht="26.25" customHeight="1" spans="102:103">
      <c r="CX3017" s="229"/>
      <c r="CY3017" s="229"/>
    </row>
    <row r="3018" ht="26.25" customHeight="1" spans="102:103">
      <c r="CX3018" s="229"/>
      <c r="CY3018" s="229"/>
    </row>
    <row r="3019" ht="26.25" customHeight="1" spans="102:103">
      <c r="CX3019" s="229"/>
      <c r="CY3019" s="229"/>
    </row>
    <row r="3020" ht="26.25" customHeight="1" spans="102:103">
      <c r="CX3020" s="229"/>
      <c r="CY3020" s="229"/>
    </row>
    <row r="3021" ht="26.25" customHeight="1" spans="102:103">
      <c r="CX3021" s="229"/>
      <c r="CY3021" s="229"/>
    </row>
    <row r="3022" ht="26.25" customHeight="1" spans="102:103">
      <c r="CX3022" s="229"/>
      <c r="CY3022" s="229"/>
    </row>
    <row r="3023" ht="26.25" customHeight="1" spans="102:103">
      <c r="CX3023" s="229"/>
      <c r="CY3023" s="229"/>
    </row>
    <row r="3024" ht="26.25" customHeight="1" spans="102:103">
      <c r="CX3024" s="229"/>
      <c r="CY3024" s="229"/>
    </row>
    <row r="3025" ht="26.25" customHeight="1" spans="102:103">
      <c r="CX3025" s="229"/>
      <c r="CY3025" s="229"/>
    </row>
    <row r="3026" ht="26.25" customHeight="1" spans="102:103">
      <c r="CX3026" s="229"/>
      <c r="CY3026" s="229"/>
    </row>
    <row r="3027" ht="26.25" customHeight="1" spans="102:103">
      <c r="CX3027" s="229"/>
      <c r="CY3027" s="229"/>
    </row>
    <row r="3028" ht="26.25" customHeight="1" spans="102:103">
      <c r="CX3028" s="229"/>
      <c r="CY3028" s="229"/>
    </row>
    <row r="3029" ht="26.25" customHeight="1" spans="102:103">
      <c r="CX3029" s="229"/>
      <c r="CY3029" s="229"/>
    </row>
    <row r="3030" ht="26.25" customHeight="1" spans="102:103">
      <c r="CX3030" s="229"/>
      <c r="CY3030" s="229"/>
    </row>
    <row r="3031" ht="26.25" customHeight="1" spans="102:103">
      <c r="CX3031" s="229"/>
      <c r="CY3031" s="229"/>
    </row>
    <row r="3032" ht="26.25" customHeight="1" spans="102:103">
      <c r="CX3032" s="229"/>
      <c r="CY3032" s="229"/>
    </row>
    <row r="3033" ht="26.25" customHeight="1" spans="102:103">
      <c r="CX3033" s="229"/>
      <c r="CY3033" s="229"/>
    </row>
    <row r="3034" ht="26.25" customHeight="1" spans="102:103">
      <c r="CX3034" s="229"/>
      <c r="CY3034" s="229"/>
    </row>
    <row r="3035" ht="26.25" customHeight="1" spans="102:103">
      <c r="CX3035" s="229"/>
      <c r="CY3035" s="229"/>
    </row>
    <row r="3036" ht="26.25" customHeight="1" spans="102:103">
      <c r="CX3036" s="229"/>
      <c r="CY3036" s="229"/>
    </row>
    <row r="3037" ht="26.25" customHeight="1" spans="102:103">
      <c r="CX3037" s="229"/>
      <c r="CY3037" s="229"/>
    </row>
    <row r="3038" ht="26.25" customHeight="1" spans="102:103">
      <c r="CX3038" s="229"/>
      <c r="CY3038" s="229"/>
    </row>
    <row r="3039" ht="26.25" customHeight="1" spans="102:103">
      <c r="CX3039" s="229"/>
      <c r="CY3039" s="229"/>
    </row>
    <row r="3040" ht="26.25" customHeight="1" spans="102:103">
      <c r="CX3040" s="229"/>
      <c r="CY3040" s="229"/>
    </row>
    <row r="3041" ht="26.25" customHeight="1" spans="102:103">
      <c r="CX3041" s="229"/>
      <c r="CY3041" s="229"/>
    </row>
    <row r="3042" ht="26.25" customHeight="1" spans="102:103">
      <c r="CX3042" s="229"/>
      <c r="CY3042" s="229"/>
    </row>
    <row r="3043" ht="26.25" customHeight="1" spans="102:103">
      <c r="CX3043" s="229"/>
      <c r="CY3043" s="229"/>
    </row>
    <row r="3044" ht="26.25" customHeight="1" spans="102:103">
      <c r="CX3044" s="229"/>
      <c r="CY3044" s="229"/>
    </row>
    <row r="3045" ht="26.25" customHeight="1" spans="102:103">
      <c r="CX3045" s="229"/>
      <c r="CY3045" s="229"/>
    </row>
    <row r="3046" ht="26.25" customHeight="1" spans="102:103">
      <c r="CX3046" s="229"/>
      <c r="CY3046" s="229"/>
    </row>
    <row r="3047" ht="26.25" customHeight="1" spans="102:103">
      <c r="CX3047" s="229"/>
      <c r="CY3047" s="229"/>
    </row>
    <row r="3048" ht="26.25" customHeight="1" spans="102:103">
      <c r="CX3048" s="229"/>
      <c r="CY3048" s="229"/>
    </row>
    <row r="3049" ht="26.25" customHeight="1" spans="102:103">
      <c r="CX3049" s="229"/>
      <c r="CY3049" s="229"/>
    </row>
    <row r="3050" ht="26.25" customHeight="1" spans="102:103">
      <c r="CX3050" s="229"/>
      <c r="CY3050" s="229"/>
    </row>
    <row r="3051" ht="26.25" customHeight="1" spans="102:103">
      <c r="CX3051" s="229"/>
      <c r="CY3051" s="229"/>
    </row>
    <row r="3052" ht="26.25" customHeight="1" spans="102:103">
      <c r="CX3052" s="229"/>
      <c r="CY3052" s="229"/>
    </row>
    <row r="3053" ht="26.25" customHeight="1" spans="102:103">
      <c r="CX3053" s="229"/>
      <c r="CY3053" s="229"/>
    </row>
    <row r="3054" ht="26.25" customHeight="1" spans="102:103">
      <c r="CX3054" s="229"/>
      <c r="CY3054" s="229"/>
    </row>
    <row r="3055" ht="26.25" customHeight="1" spans="102:103">
      <c r="CX3055" s="229"/>
      <c r="CY3055" s="229"/>
    </row>
    <row r="3056" ht="26.25" customHeight="1" spans="102:103">
      <c r="CX3056" s="229"/>
      <c r="CY3056" s="229"/>
    </row>
    <row r="3057" ht="26.25" customHeight="1" spans="102:103">
      <c r="CX3057" s="229"/>
      <c r="CY3057" s="229"/>
    </row>
    <row r="3058" ht="26.25" customHeight="1" spans="102:103">
      <c r="CX3058" s="229"/>
      <c r="CY3058" s="229"/>
    </row>
    <row r="3059" ht="26.25" customHeight="1" spans="102:103">
      <c r="CX3059" s="229"/>
      <c r="CY3059" s="229"/>
    </row>
    <row r="3060" ht="26.25" customHeight="1" spans="102:103">
      <c r="CX3060" s="229"/>
      <c r="CY3060" s="229"/>
    </row>
    <row r="3061" ht="26.25" customHeight="1" spans="102:103">
      <c r="CX3061" s="229"/>
      <c r="CY3061" s="229"/>
    </row>
    <row r="3062" ht="26.25" customHeight="1" spans="102:103">
      <c r="CX3062" s="229"/>
      <c r="CY3062" s="229"/>
    </row>
    <row r="3063" ht="26.25" customHeight="1" spans="102:103">
      <c r="CX3063" s="229"/>
      <c r="CY3063" s="229"/>
    </row>
    <row r="3064" ht="26.25" customHeight="1" spans="102:103">
      <c r="CX3064" s="229"/>
      <c r="CY3064" s="229"/>
    </row>
    <row r="3065" ht="26.25" customHeight="1" spans="102:103">
      <c r="CX3065" s="229"/>
      <c r="CY3065" s="229"/>
    </row>
    <row r="3066" ht="26.25" customHeight="1" spans="102:103">
      <c r="CX3066" s="229"/>
      <c r="CY3066" s="229"/>
    </row>
    <row r="3067" ht="26.25" customHeight="1" spans="102:103">
      <c r="CX3067" s="229"/>
      <c r="CY3067" s="229"/>
    </row>
    <row r="3068" ht="26.25" customHeight="1" spans="102:103">
      <c r="CX3068" s="229"/>
      <c r="CY3068" s="229"/>
    </row>
    <row r="3069" ht="26.25" customHeight="1" spans="102:103">
      <c r="CX3069" s="229"/>
      <c r="CY3069" s="229"/>
    </row>
    <row r="3070" ht="26.25" customHeight="1" spans="102:103">
      <c r="CX3070" s="229"/>
      <c r="CY3070" s="229"/>
    </row>
    <row r="3071" ht="26.25" customHeight="1" spans="102:103">
      <c r="CX3071" s="229"/>
      <c r="CY3071" s="229"/>
    </row>
    <row r="3072" ht="26.25" customHeight="1" spans="102:103">
      <c r="CX3072" s="229"/>
      <c r="CY3072" s="229"/>
    </row>
    <row r="3073" ht="26.25" customHeight="1" spans="102:103">
      <c r="CX3073" s="229"/>
      <c r="CY3073" s="229"/>
    </row>
    <row r="3074" ht="26.25" customHeight="1" spans="102:103">
      <c r="CX3074" s="229"/>
      <c r="CY3074" s="229"/>
    </row>
    <row r="3075" ht="26.25" customHeight="1" spans="102:103">
      <c r="CX3075" s="229"/>
      <c r="CY3075" s="229"/>
    </row>
    <row r="3076" ht="26.25" customHeight="1" spans="102:103">
      <c r="CX3076" s="229"/>
      <c r="CY3076" s="229"/>
    </row>
    <row r="3077" ht="26.25" customHeight="1" spans="102:103">
      <c r="CX3077" s="229"/>
      <c r="CY3077" s="229"/>
    </row>
    <row r="3078" ht="26.25" customHeight="1" spans="102:103">
      <c r="CX3078" s="229"/>
      <c r="CY3078" s="229"/>
    </row>
    <row r="3079" ht="26.25" customHeight="1" spans="102:103">
      <c r="CX3079" s="229"/>
      <c r="CY3079" s="229"/>
    </row>
    <row r="3080" ht="26.25" customHeight="1" spans="102:103">
      <c r="CX3080" s="229"/>
      <c r="CY3080" s="229"/>
    </row>
    <row r="3081" ht="26.25" customHeight="1" spans="102:103">
      <c r="CX3081" s="229"/>
      <c r="CY3081" s="229"/>
    </row>
    <row r="3082" ht="26.25" customHeight="1" spans="102:103">
      <c r="CX3082" s="229"/>
      <c r="CY3082" s="229"/>
    </row>
    <row r="3083" ht="26.25" customHeight="1" spans="102:103">
      <c r="CX3083" s="229"/>
      <c r="CY3083" s="229"/>
    </row>
    <row r="3084" ht="26.25" customHeight="1" spans="102:103">
      <c r="CX3084" s="229"/>
      <c r="CY3084" s="229"/>
    </row>
    <row r="3085" ht="26.25" customHeight="1" spans="102:103">
      <c r="CX3085" s="229"/>
      <c r="CY3085" s="229"/>
    </row>
    <row r="3086" ht="26.25" customHeight="1" spans="102:103">
      <c r="CX3086" s="229"/>
      <c r="CY3086" s="229"/>
    </row>
    <row r="3087" ht="26.25" customHeight="1" spans="102:103">
      <c r="CX3087" s="229"/>
      <c r="CY3087" s="229"/>
    </row>
    <row r="3088" ht="26.25" customHeight="1" spans="102:103">
      <c r="CX3088" s="229"/>
      <c r="CY3088" s="229"/>
    </row>
    <row r="3089" ht="26.25" customHeight="1" spans="102:103">
      <c r="CX3089" s="229"/>
      <c r="CY3089" s="229"/>
    </row>
    <row r="3090" ht="26.25" customHeight="1" spans="102:103">
      <c r="CX3090" s="229"/>
      <c r="CY3090" s="229"/>
    </row>
    <row r="3091" ht="26.25" customHeight="1" spans="102:103">
      <c r="CX3091" s="229"/>
      <c r="CY3091" s="229"/>
    </row>
    <row r="3092" ht="26.25" customHeight="1" spans="102:103">
      <c r="CX3092" s="229"/>
      <c r="CY3092" s="229"/>
    </row>
    <row r="3093" ht="26.25" customHeight="1" spans="102:103">
      <c r="CX3093" s="229"/>
      <c r="CY3093" s="229"/>
    </row>
    <row r="3094" ht="26.25" customHeight="1" spans="102:103">
      <c r="CX3094" s="229"/>
      <c r="CY3094" s="229"/>
    </row>
    <row r="3095" ht="26.25" customHeight="1" spans="102:103">
      <c r="CX3095" s="229"/>
      <c r="CY3095" s="229"/>
    </row>
    <row r="3096" ht="26.25" customHeight="1" spans="102:103">
      <c r="CX3096" s="229"/>
      <c r="CY3096" s="229"/>
    </row>
    <row r="3097" ht="26.25" customHeight="1" spans="102:103">
      <c r="CX3097" s="229"/>
      <c r="CY3097" s="229"/>
    </row>
    <row r="3098" ht="26.25" customHeight="1" spans="102:103">
      <c r="CX3098" s="229"/>
      <c r="CY3098" s="229"/>
    </row>
    <row r="3099" ht="26.25" customHeight="1" spans="102:103">
      <c r="CX3099" s="229"/>
      <c r="CY3099" s="229"/>
    </row>
    <row r="3100" ht="26.25" customHeight="1" spans="102:103">
      <c r="CX3100" s="229"/>
      <c r="CY3100" s="229"/>
    </row>
    <row r="3101" ht="26.25" customHeight="1" spans="102:103">
      <c r="CX3101" s="229"/>
      <c r="CY3101" s="229"/>
    </row>
    <row r="3102" ht="26.25" customHeight="1" spans="102:103">
      <c r="CX3102" s="229"/>
      <c r="CY3102" s="229"/>
    </row>
    <row r="3103" ht="26.25" customHeight="1" spans="102:103">
      <c r="CX3103" s="229"/>
      <c r="CY3103" s="229"/>
    </row>
    <row r="3104" ht="26.25" customHeight="1" spans="102:103">
      <c r="CX3104" s="229"/>
      <c r="CY3104" s="229"/>
    </row>
    <row r="3105" ht="26.25" customHeight="1" spans="102:103">
      <c r="CX3105" s="229"/>
      <c r="CY3105" s="229"/>
    </row>
    <row r="3106" ht="26.25" customHeight="1" spans="102:103">
      <c r="CX3106" s="229"/>
      <c r="CY3106" s="229"/>
    </row>
    <row r="3107" ht="26.25" customHeight="1" spans="102:103">
      <c r="CX3107" s="229"/>
      <c r="CY3107" s="229"/>
    </row>
    <row r="3108" ht="26.25" customHeight="1" spans="102:103">
      <c r="CX3108" s="229"/>
      <c r="CY3108" s="229"/>
    </row>
    <row r="3109" ht="26.25" customHeight="1" spans="102:103">
      <c r="CX3109" s="229"/>
      <c r="CY3109" s="229"/>
    </row>
    <row r="3110" ht="26.25" customHeight="1" spans="102:103">
      <c r="CX3110" s="229"/>
      <c r="CY3110" s="229"/>
    </row>
    <row r="3111" ht="26.25" customHeight="1" spans="102:103">
      <c r="CX3111" s="229"/>
      <c r="CY3111" s="229"/>
    </row>
    <row r="3112" ht="26.25" customHeight="1" spans="102:103">
      <c r="CX3112" s="229"/>
      <c r="CY3112" s="229"/>
    </row>
    <row r="3113" ht="26.25" customHeight="1" spans="102:103">
      <c r="CX3113" s="229"/>
      <c r="CY3113" s="229"/>
    </row>
    <row r="3114" ht="26.25" customHeight="1" spans="102:103">
      <c r="CX3114" s="229"/>
      <c r="CY3114" s="229"/>
    </row>
    <row r="3115" ht="26.25" customHeight="1" spans="102:103">
      <c r="CX3115" s="229"/>
      <c r="CY3115" s="229"/>
    </row>
    <row r="3116" ht="26.25" customHeight="1" spans="102:103">
      <c r="CX3116" s="229"/>
      <c r="CY3116" s="229"/>
    </row>
    <row r="3117" ht="26.25" customHeight="1" spans="102:103">
      <c r="CX3117" s="229"/>
      <c r="CY3117" s="229"/>
    </row>
    <row r="3118" ht="26.25" customHeight="1" spans="102:103">
      <c r="CX3118" s="229"/>
      <c r="CY3118" s="229"/>
    </row>
    <row r="3119" ht="26.25" customHeight="1" spans="102:103">
      <c r="CX3119" s="229"/>
      <c r="CY3119" s="229"/>
    </row>
    <row r="3120" ht="26.25" customHeight="1" spans="102:103">
      <c r="CX3120" s="229"/>
      <c r="CY3120" s="229"/>
    </row>
    <row r="3121" ht="26.25" customHeight="1" spans="102:103">
      <c r="CX3121" s="229"/>
      <c r="CY3121" s="229"/>
    </row>
    <row r="3122" ht="26.25" customHeight="1" spans="102:103">
      <c r="CX3122" s="229"/>
      <c r="CY3122" s="229"/>
    </row>
    <row r="3123" ht="26.25" customHeight="1" spans="102:103">
      <c r="CX3123" s="229"/>
      <c r="CY3123" s="229"/>
    </row>
    <row r="3124" ht="26.25" customHeight="1" spans="102:103">
      <c r="CX3124" s="229"/>
      <c r="CY3124" s="229"/>
    </row>
    <row r="3125" ht="26.25" customHeight="1" spans="102:103">
      <c r="CX3125" s="229"/>
      <c r="CY3125" s="229"/>
    </row>
    <row r="3126" ht="26.25" customHeight="1" spans="102:103">
      <c r="CX3126" s="229"/>
      <c r="CY3126" s="229"/>
    </row>
    <row r="3127" ht="26.25" customHeight="1" spans="102:103">
      <c r="CX3127" s="229"/>
      <c r="CY3127" s="229"/>
    </row>
    <row r="3128" ht="26.25" customHeight="1" spans="102:103">
      <c r="CX3128" s="229"/>
      <c r="CY3128" s="229"/>
    </row>
    <row r="3129" ht="26.25" customHeight="1" spans="102:103">
      <c r="CX3129" s="229"/>
      <c r="CY3129" s="229"/>
    </row>
    <row r="3130" ht="26.25" customHeight="1" spans="102:103">
      <c r="CX3130" s="229"/>
      <c r="CY3130" s="229"/>
    </row>
    <row r="3131" ht="26.25" customHeight="1" spans="102:103">
      <c r="CX3131" s="229"/>
      <c r="CY3131" s="229"/>
    </row>
    <row r="3132" ht="26.25" customHeight="1" spans="102:103">
      <c r="CX3132" s="229"/>
      <c r="CY3132" s="229"/>
    </row>
    <row r="3133" ht="26.25" customHeight="1" spans="102:103">
      <c r="CX3133" s="229"/>
      <c r="CY3133" s="229"/>
    </row>
    <row r="3134" ht="26.25" customHeight="1" spans="102:103">
      <c r="CX3134" s="229"/>
      <c r="CY3134" s="229"/>
    </row>
    <row r="3135" ht="26.25" customHeight="1" spans="102:103">
      <c r="CX3135" s="229"/>
      <c r="CY3135" s="229"/>
    </row>
    <row r="3136" ht="26.25" customHeight="1" spans="102:103">
      <c r="CX3136" s="229"/>
      <c r="CY3136" s="229"/>
    </row>
    <row r="3137" ht="26.25" customHeight="1" spans="102:103">
      <c r="CX3137" s="229"/>
      <c r="CY3137" s="229"/>
    </row>
    <row r="3138" ht="26.25" customHeight="1" spans="102:103">
      <c r="CX3138" s="229"/>
      <c r="CY3138" s="229"/>
    </row>
    <row r="3139" ht="26.25" customHeight="1" spans="102:103">
      <c r="CX3139" s="229"/>
      <c r="CY3139" s="229"/>
    </row>
    <row r="3140" ht="26.25" customHeight="1" spans="102:103">
      <c r="CX3140" s="229"/>
      <c r="CY3140" s="229"/>
    </row>
    <row r="3141" ht="26.25" customHeight="1" spans="102:103">
      <c r="CX3141" s="229"/>
      <c r="CY3141" s="229"/>
    </row>
    <row r="3142" ht="26.25" customHeight="1" spans="102:103">
      <c r="CX3142" s="229"/>
      <c r="CY3142" s="229"/>
    </row>
    <row r="3143" ht="26.25" customHeight="1" spans="102:103">
      <c r="CX3143" s="229"/>
      <c r="CY3143" s="229"/>
    </row>
    <row r="3144" ht="26.25" customHeight="1" spans="102:103">
      <c r="CX3144" s="229"/>
      <c r="CY3144" s="229"/>
    </row>
    <row r="3145" ht="26.25" customHeight="1" spans="102:103">
      <c r="CX3145" s="229"/>
      <c r="CY3145" s="229"/>
    </row>
    <row r="3146" ht="26.25" customHeight="1" spans="102:103">
      <c r="CX3146" s="229"/>
      <c r="CY3146" s="229"/>
    </row>
    <row r="3147" ht="26.25" customHeight="1" spans="102:103">
      <c r="CX3147" s="229"/>
      <c r="CY3147" s="229"/>
    </row>
    <row r="3148" ht="26.25" customHeight="1" spans="102:103">
      <c r="CX3148" s="229"/>
      <c r="CY3148" s="229"/>
    </row>
    <row r="3149" ht="26.25" customHeight="1" spans="102:103">
      <c r="CX3149" s="229"/>
      <c r="CY3149" s="229"/>
    </row>
    <row r="3150" ht="26.25" customHeight="1" spans="102:103">
      <c r="CX3150" s="229"/>
      <c r="CY3150" s="229"/>
    </row>
    <row r="3151" ht="26.25" customHeight="1" spans="102:103">
      <c r="CX3151" s="229"/>
      <c r="CY3151" s="229"/>
    </row>
    <row r="3152" ht="26.25" customHeight="1" spans="102:103">
      <c r="CX3152" s="229"/>
      <c r="CY3152" s="229"/>
    </row>
    <row r="3153" ht="26.25" customHeight="1" spans="102:103">
      <c r="CX3153" s="229"/>
      <c r="CY3153" s="229"/>
    </row>
    <row r="3154" ht="26.25" customHeight="1" spans="102:103">
      <c r="CX3154" s="229"/>
      <c r="CY3154" s="229"/>
    </row>
    <row r="3155" ht="26.25" customHeight="1" spans="102:103">
      <c r="CX3155" s="229"/>
      <c r="CY3155" s="229"/>
    </row>
    <row r="3156" ht="26.25" customHeight="1" spans="102:103">
      <c r="CX3156" s="229"/>
      <c r="CY3156" s="229"/>
    </row>
    <row r="3157" ht="26.25" customHeight="1" spans="102:103">
      <c r="CX3157" s="229"/>
      <c r="CY3157" s="229"/>
    </row>
    <row r="3158" ht="26.25" customHeight="1" spans="102:103">
      <c r="CX3158" s="229"/>
      <c r="CY3158" s="229"/>
    </row>
    <row r="3159" ht="26.25" customHeight="1" spans="102:103">
      <c r="CX3159" s="229"/>
      <c r="CY3159" s="229"/>
    </row>
    <row r="3160" ht="26.25" customHeight="1" spans="102:103">
      <c r="CX3160" s="229"/>
      <c r="CY3160" s="229"/>
    </row>
    <row r="3161" ht="26.25" customHeight="1" spans="102:103">
      <c r="CX3161" s="229"/>
      <c r="CY3161" s="229"/>
    </row>
    <row r="3162" ht="26.25" customHeight="1" spans="102:103">
      <c r="CX3162" s="229"/>
      <c r="CY3162" s="229"/>
    </row>
    <row r="3163" ht="26.25" customHeight="1" spans="102:103">
      <c r="CX3163" s="229"/>
      <c r="CY3163" s="229"/>
    </row>
    <row r="3164" ht="26.25" customHeight="1" spans="102:103">
      <c r="CX3164" s="229"/>
      <c r="CY3164" s="229"/>
    </row>
    <row r="3165" ht="26.25" customHeight="1" spans="102:103">
      <c r="CX3165" s="229"/>
      <c r="CY3165" s="229"/>
    </row>
    <row r="3166" ht="26.25" customHeight="1" spans="102:103">
      <c r="CX3166" s="229"/>
      <c r="CY3166" s="229"/>
    </row>
    <row r="3167" ht="26.25" customHeight="1" spans="102:103">
      <c r="CX3167" s="229"/>
      <c r="CY3167" s="229"/>
    </row>
    <row r="3168" ht="26.25" customHeight="1" spans="102:103">
      <c r="CX3168" s="229"/>
      <c r="CY3168" s="229"/>
    </row>
    <row r="3169" ht="26.25" customHeight="1" spans="102:103">
      <c r="CX3169" s="229"/>
      <c r="CY3169" s="229"/>
    </row>
    <row r="3170" ht="26.25" customHeight="1" spans="102:103">
      <c r="CX3170" s="229"/>
      <c r="CY3170" s="229"/>
    </row>
    <row r="3171" ht="26.25" customHeight="1" spans="102:103">
      <c r="CX3171" s="229"/>
      <c r="CY3171" s="229"/>
    </row>
    <row r="3172" ht="26.25" customHeight="1" spans="102:103">
      <c r="CX3172" s="229"/>
      <c r="CY3172" s="229"/>
    </row>
    <row r="3173" ht="26.25" customHeight="1" spans="102:103">
      <c r="CX3173" s="229"/>
      <c r="CY3173" s="229"/>
    </row>
    <row r="3174" ht="26.25" customHeight="1" spans="102:103">
      <c r="CX3174" s="229"/>
      <c r="CY3174" s="229"/>
    </row>
    <row r="3175" ht="26.25" customHeight="1" spans="102:103">
      <c r="CX3175" s="229"/>
      <c r="CY3175" s="229"/>
    </row>
    <row r="3176" ht="26.25" customHeight="1" spans="102:103">
      <c r="CX3176" s="229"/>
      <c r="CY3176" s="229"/>
    </row>
    <row r="3177" ht="26.25" customHeight="1" spans="102:103">
      <c r="CX3177" s="229"/>
      <c r="CY3177" s="229"/>
    </row>
    <row r="3178" ht="26.25" customHeight="1" spans="102:103">
      <c r="CX3178" s="229"/>
      <c r="CY3178" s="229"/>
    </row>
    <row r="3179" ht="26.25" customHeight="1" spans="102:103">
      <c r="CX3179" s="229"/>
      <c r="CY3179" s="229"/>
    </row>
    <row r="3180" ht="26.25" customHeight="1" spans="102:103">
      <c r="CX3180" s="229"/>
      <c r="CY3180" s="229"/>
    </row>
    <row r="3181" ht="26.25" customHeight="1" spans="102:103">
      <c r="CX3181" s="229"/>
      <c r="CY3181" s="229"/>
    </row>
    <row r="3182" ht="26.25" customHeight="1" spans="102:103">
      <c r="CX3182" s="229"/>
      <c r="CY3182" s="229"/>
    </row>
    <row r="3183" ht="26.25" customHeight="1" spans="102:103">
      <c r="CX3183" s="229"/>
      <c r="CY3183" s="229"/>
    </row>
    <row r="3184" ht="26.25" customHeight="1" spans="102:103">
      <c r="CX3184" s="229"/>
      <c r="CY3184" s="229"/>
    </row>
    <row r="3185" ht="26.25" customHeight="1" spans="102:103">
      <c r="CX3185" s="229"/>
      <c r="CY3185" s="229"/>
    </row>
    <row r="3186" ht="26.25" customHeight="1" spans="102:103">
      <c r="CX3186" s="229"/>
      <c r="CY3186" s="229"/>
    </row>
    <row r="3187" ht="26.25" customHeight="1" spans="102:103">
      <c r="CX3187" s="229"/>
      <c r="CY3187" s="229"/>
    </row>
    <row r="3188" ht="26.25" customHeight="1" spans="102:103">
      <c r="CX3188" s="229"/>
      <c r="CY3188" s="229"/>
    </row>
    <row r="3189" ht="26.25" customHeight="1" spans="102:103">
      <c r="CX3189" s="229"/>
      <c r="CY3189" s="229"/>
    </row>
    <row r="3190" ht="26.25" customHeight="1" spans="102:103">
      <c r="CX3190" s="229"/>
      <c r="CY3190" s="229"/>
    </row>
    <row r="3191" ht="26.25" customHeight="1" spans="102:103">
      <c r="CX3191" s="229"/>
      <c r="CY3191" s="229"/>
    </row>
    <row r="3192" ht="26.25" customHeight="1" spans="102:103">
      <c r="CX3192" s="229"/>
      <c r="CY3192" s="229"/>
    </row>
    <row r="3193" ht="26.25" customHeight="1" spans="102:103">
      <c r="CX3193" s="229"/>
      <c r="CY3193" s="229"/>
    </row>
    <row r="3194" ht="26.25" customHeight="1" spans="102:103">
      <c r="CX3194" s="229"/>
      <c r="CY3194" s="229"/>
    </row>
    <row r="3195" ht="26.25" customHeight="1" spans="102:103">
      <c r="CX3195" s="229"/>
      <c r="CY3195" s="229"/>
    </row>
    <row r="3196" ht="26.25" customHeight="1" spans="102:103">
      <c r="CX3196" s="229"/>
      <c r="CY3196" s="229"/>
    </row>
    <row r="3197" ht="26.25" customHeight="1" spans="102:103">
      <c r="CX3197" s="229"/>
      <c r="CY3197" s="229"/>
    </row>
    <row r="3198" ht="26.25" customHeight="1" spans="102:103">
      <c r="CX3198" s="229"/>
      <c r="CY3198" s="229"/>
    </row>
    <row r="3199" ht="26.25" customHeight="1" spans="102:103">
      <c r="CX3199" s="229"/>
      <c r="CY3199" s="229"/>
    </row>
    <row r="3200" ht="26.25" customHeight="1" spans="102:103">
      <c r="CX3200" s="229"/>
      <c r="CY3200" s="229"/>
    </row>
    <row r="3201" ht="26.25" customHeight="1" spans="102:103">
      <c r="CX3201" s="229"/>
      <c r="CY3201" s="229"/>
    </row>
    <row r="3202" ht="26.25" customHeight="1" spans="102:103">
      <c r="CX3202" s="229"/>
      <c r="CY3202" s="229"/>
    </row>
    <row r="3203" ht="26.25" customHeight="1" spans="102:103">
      <c r="CX3203" s="229"/>
      <c r="CY3203" s="229"/>
    </row>
    <row r="3204" ht="26.25" customHeight="1" spans="102:103">
      <c r="CX3204" s="229"/>
      <c r="CY3204" s="229"/>
    </row>
    <row r="3205" ht="26.25" customHeight="1" spans="102:103">
      <c r="CX3205" s="229"/>
      <c r="CY3205" s="229"/>
    </row>
    <row r="3206" ht="26.25" customHeight="1" spans="102:103">
      <c r="CX3206" s="229"/>
      <c r="CY3206" s="229"/>
    </row>
    <row r="3207" ht="26.25" customHeight="1" spans="102:103">
      <c r="CX3207" s="229"/>
      <c r="CY3207" s="229"/>
    </row>
    <row r="3208" ht="26.25" customHeight="1" spans="102:103">
      <c r="CX3208" s="229"/>
      <c r="CY3208" s="229"/>
    </row>
    <row r="3209" ht="26.25" customHeight="1" spans="102:103">
      <c r="CX3209" s="229"/>
      <c r="CY3209" s="229"/>
    </row>
    <row r="3210" ht="26.25" customHeight="1" spans="102:103">
      <c r="CX3210" s="229"/>
      <c r="CY3210" s="229"/>
    </row>
    <row r="3211" ht="26.25" customHeight="1" spans="102:103">
      <c r="CX3211" s="229"/>
      <c r="CY3211" s="229"/>
    </row>
    <row r="3212" ht="26.25" customHeight="1" spans="102:103">
      <c r="CX3212" s="229"/>
      <c r="CY3212" s="229"/>
    </row>
    <row r="3213" ht="26.25" customHeight="1" spans="102:103">
      <c r="CX3213" s="229"/>
      <c r="CY3213" s="229"/>
    </row>
    <row r="3214" ht="26.25" customHeight="1" spans="102:103">
      <c r="CX3214" s="229"/>
      <c r="CY3214" s="229"/>
    </row>
    <row r="3215" ht="26.25" customHeight="1" spans="102:103">
      <c r="CX3215" s="229"/>
      <c r="CY3215" s="229"/>
    </row>
    <row r="3216" ht="26.25" customHeight="1" spans="102:103">
      <c r="CX3216" s="229"/>
      <c r="CY3216" s="229"/>
    </row>
    <row r="3217" ht="26.25" customHeight="1" spans="102:103">
      <c r="CX3217" s="229"/>
      <c r="CY3217" s="229"/>
    </row>
    <row r="3218" ht="26.25" customHeight="1" spans="102:103">
      <c r="CX3218" s="229"/>
      <c r="CY3218" s="229"/>
    </row>
    <row r="3219" ht="26.25" customHeight="1" spans="102:103">
      <c r="CX3219" s="229"/>
      <c r="CY3219" s="229"/>
    </row>
    <row r="3220" ht="26.25" customHeight="1" spans="102:103">
      <c r="CX3220" s="229"/>
      <c r="CY3220" s="229"/>
    </row>
    <row r="3221" ht="26.25" customHeight="1" spans="102:103">
      <c r="CX3221" s="229"/>
      <c r="CY3221" s="229"/>
    </row>
    <row r="3222" ht="26.25" customHeight="1" spans="102:103">
      <c r="CX3222" s="229"/>
      <c r="CY3222" s="229"/>
    </row>
    <row r="3223" ht="26.25" customHeight="1" spans="102:103">
      <c r="CX3223" s="229"/>
      <c r="CY3223" s="229"/>
    </row>
    <row r="3224" ht="26.25" customHeight="1" spans="102:103">
      <c r="CX3224" s="229"/>
      <c r="CY3224" s="229"/>
    </row>
    <row r="3225" ht="26.25" customHeight="1" spans="102:103">
      <c r="CX3225" s="229"/>
      <c r="CY3225" s="229"/>
    </row>
    <row r="3226" ht="26.25" customHeight="1" spans="102:103">
      <c r="CX3226" s="229"/>
      <c r="CY3226" s="229"/>
    </row>
    <row r="3227" ht="26.25" customHeight="1" spans="102:103">
      <c r="CX3227" s="229"/>
      <c r="CY3227" s="229"/>
    </row>
    <row r="3228" ht="26.25" customHeight="1" spans="102:103">
      <c r="CX3228" s="229"/>
      <c r="CY3228" s="229"/>
    </row>
    <row r="3229" ht="26.25" customHeight="1" spans="102:103">
      <c r="CX3229" s="229"/>
      <c r="CY3229" s="229"/>
    </row>
    <row r="3230" ht="26.25" customHeight="1" spans="102:103">
      <c r="CX3230" s="229"/>
      <c r="CY3230" s="229"/>
    </row>
    <row r="3231" ht="26.25" customHeight="1" spans="102:103">
      <c r="CX3231" s="229"/>
      <c r="CY3231" s="229"/>
    </row>
    <row r="3232" ht="26.25" customHeight="1" spans="102:103">
      <c r="CX3232" s="229"/>
      <c r="CY3232" s="229"/>
    </row>
    <row r="3233" ht="26.25" customHeight="1" spans="102:103">
      <c r="CX3233" s="229"/>
      <c r="CY3233" s="229"/>
    </row>
    <row r="3234" ht="26.25" customHeight="1" spans="102:103">
      <c r="CX3234" s="229"/>
      <c r="CY3234" s="229"/>
    </row>
    <row r="3235" ht="26.25" customHeight="1" spans="102:103">
      <c r="CX3235" s="229"/>
      <c r="CY3235" s="229"/>
    </row>
    <row r="3236" ht="26.25" customHeight="1" spans="102:103">
      <c r="CX3236" s="229"/>
      <c r="CY3236" s="229"/>
    </row>
    <row r="3237" ht="26.25" customHeight="1" spans="102:103">
      <c r="CX3237" s="229"/>
      <c r="CY3237" s="229"/>
    </row>
    <row r="3238" ht="26.25" customHeight="1" spans="102:103">
      <c r="CX3238" s="229"/>
      <c r="CY3238" s="229"/>
    </row>
    <row r="3239" ht="26.25" customHeight="1" spans="102:103">
      <c r="CX3239" s="229"/>
      <c r="CY3239" s="229"/>
    </row>
    <row r="3240" ht="26.25" customHeight="1" spans="102:103">
      <c r="CX3240" s="229"/>
      <c r="CY3240" s="229"/>
    </row>
    <row r="3241" ht="26.25" customHeight="1" spans="102:103">
      <c r="CX3241" s="229"/>
      <c r="CY3241" s="229"/>
    </row>
    <row r="3242" ht="26.25" customHeight="1" spans="102:103">
      <c r="CX3242" s="229"/>
      <c r="CY3242" s="229"/>
    </row>
    <row r="3243" ht="26.25" customHeight="1" spans="102:103">
      <c r="CX3243" s="229"/>
      <c r="CY3243" s="229"/>
    </row>
    <row r="3244" ht="26.25" customHeight="1" spans="102:103">
      <c r="CX3244" s="229"/>
      <c r="CY3244" s="229"/>
    </row>
    <row r="3245" ht="26.25" customHeight="1" spans="102:103">
      <c r="CX3245" s="229"/>
      <c r="CY3245" s="229"/>
    </row>
    <row r="3246" ht="26.25" customHeight="1" spans="102:103">
      <c r="CX3246" s="229"/>
      <c r="CY3246" s="229"/>
    </row>
    <row r="3247" ht="26.25" customHeight="1" spans="102:103">
      <c r="CX3247" s="229"/>
      <c r="CY3247" s="229"/>
    </row>
    <row r="3248" ht="26.25" customHeight="1" spans="102:103">
      <c r="CX3248" s="229"/>
      <c r="CY3248" s="229"/>
    </row>
    <row r="3249" ht="26.25" customHeight="1" spans="102:103">
      <c r="CX3249" s="229"/>
      <c r="CY3249" s="229"/>
    </row>
    <row r="3250" ht="26.25" customHeight="1" spans="102:103">
      <c r="CX3250" s="229"/>
      <c r="CY3250" s="229"/>
    </row>
    <row r="3251" ht="26.25" customHeight="1" spans="102:103">
      <c r="CX3251" s="229"/>
      <c r="CY3251" s="229"/>
    </row>
    <row r="3252" ht="26.25" customHeight="1" spans="102:103">
      <c r="CX3252" s="229"/>
      <c r="CY3252" s="229"/>
    </row>
    <row r="3253" ht="26.25" customHeight="1" spans="102:103">
      <c r="CX3253" s="229"/>
      <c r="CY3253" s="229"/>
    </row>
    <row r="3254" ht="26.25" customHeight="1" spans="102:103">
      <c r="CX3254" s="229"/>
      <c r="CY3254" s="229"/>
    </row>
    <row r="3255" ht="26.25" customHeight="1" spans="102:103">
      <c r="CX3255" s="229"/>
      <c r="CY3255" s="229"/>
    </row>
    <row r="3256" ht="26.25" customHeight="1" spans="102:103">
      <c r="CX3256" s="229"/>
      <c r="CY3256" s="229"/>
    </row>
    <row r="3257" ht="26.25" customHeight="1" spans="102:103">
      <c r="CX3257" s="229"/>
      <c r="CY3257" s="229"/>
    </row>
    <row r="3258" ht="26.25" customHeight="1" spans="102:103">
      <c r="CX3258" s="229"/>
      <c r="CY3258" s="229"/>
    </row>
    <row r="3259" ht="26.25" customHeight="1" spans="102:103">
      <c r="CX3259" s="229"/>
      <c r="CY3259" s="229"/>
    </row>
    <row r="3260" ht="26.25" customHeight="1" spans="102:103">
      <c r="CX3260" s="229"/>
      <c r="CY3260" s="229"/>
    </row>
    <row r="3261" ht="26.25" customHeight="1" spans="102:103">
      <c r="CX3261" s="229"/>
      <c r="CY3261" s="229"/>
    </row>
    <row r="3262" ht="26.25" customHeight="1" spans="102:103">
      <c r="CX3262" s="229"/>
      <c r="CY3262" s="229"/>
    </row>
    <row r="3263" ht="26.25" customHeight="1" spans="102:103">
      <c r="CX3263" s="229"/>
      <c r="CY3263" s="229"/>
    </row>
    <row r="3264" ht="26.25" customHeight="1" spans="102:103">
      <c r="CX3264" s="229"/>
      <c r="CY3264" s="229"/>
    </row>
    <row r="3265" ht="26.25" customHeight="1" spans="102:103">
      <c r="CX3265" s="229"/>
      <c r="CY3265" s="229"/>
    </row>
    <row r="3266" ht="26.25" customHeight="1" spans="102:103">
      <c r="CX3266" s="229"/>
      <c r="CY3266" s="229"/>
    </row>
    <row r="3267" ht="26.25" customHeight="1" spans="102:103">
      <c r="CX3267" s="229"/>
      <c r="CY3267" s="229"/>
    </row>
    <row r="3268" ht="26.25" customHeight="1" spans="102:103">
      <c r="CX3268" s="229"/>
      <c r="CY3268" s="229"/>
    </row>
    <row r="3269" ht="26.25" customHeight="1" spans="102:103">
      <c r="CX3269" s="229"/>
      <c r="CY3269" s="229"/>
    </row>
    <row r="3270" ht="26.25" customHeight="1" spans="102:103">
      <c r="CX3270" s="229"/>
      <c r="CY3270" s="229"/>
    </row>
    <row r="3271" ht="26.25" customHeight="1" spans="102:103">
      <c r="CX3271" s="229"/>
      <c r="CY3271" s="229"/>
    </row>
    <row r="3272" ht="26.25" customHeight="1" spans="102:103">
      <c r="CX3272" s="229"/>
      <c r="CY3272" s="229"/>
    </row>
    <row r="3273" ht="26.25" customHeight="1" spans="102:103">
      <c r="CX3273" s="229"/>
      <c r="CY3273" s="229"/>
    </row>
    <row r="3274" ht="26.25" customHeight="1" spans="102:103">
      <c r="CX3274" s="229"/>
      <c r="CY3274" s="229"/>
    </row>
    <row r="3275" ht="26.25" customHeight="1" spans="102:103">
      <c r="CX3275" s="229"/>
      <c r="CY3275" s="229"/>
    </row>
    <row r="3276" ht="26.25" customHeight="1" spans="102:103">
      <c r="CX3276" s="229"/>
      <c r="CY3276" s="229"/>
    </row>
    <row r="3277" ht="26.25" customHeight="1" spans="102:103">
      <c r="CX3277" s="229"/>
      <c r="CY3277" s="229"/>
    </row>
    <row r="3278" ht="26.25" customHeight="1" spans="102:103">
      <c r="CX3278" s="229"/>
      <c r="CY3278" s="229"/>
    </row>
    <row r="3279" ht="26.25" customHeight="1" spans="102:103">
      <c r="CX3279" s="229"/>
      <c r="CY3279" s="229"/>
    </row>
    <row r="3280" ht="26.25" customHeight="1" spans="102:103">
      <c r="CX3280" s="229"/>
      <c r="CY3280" s="229"/>
    </row>
    <row r="3281" ht="26.25" customHeight="1" spans="102:103">
      <c r="CX3281" s="229"/>
      <c r="CY3281" s="229"/>
    </row>
    <row r="3282" ht="26.25" customHeight="1" spans="102:103">
      <c r="CX3282" s="229"/>
      <c r="CY3282" s="229"/>
    </row>
    <row r="3283" ht="26.25" customHeight="1" spans="102:103">
      <c r="CX3283" s="229"/>
      <c r="CY3283" s="229"/>
    </row>
    <row r="3284" ht="26.25" customHeight="1" spans="102:103">
      <c r="CX3284" s="229"/>
      <c r="CY3284" s="229"/>
    </row>
    <row r="3285" ht="26.25" customHeight="1" spans="102:103">
      <c r="CX3285" s="229"/>
      <c r="CY3285" s="229"/>
    </row>
    <row r="3286" ht="26.25" customHeight="1" spans="102:103">
      <c r="CX3286" s="229"/>
      <c r="CY3286" s="229"/>
    </row>
    <row r="3287" ht="26.25" customHeight="1" spans="102:103">
      <c r="CX3287" s="229"/>
      <c r="CY3287" s="229"/>
    </row>
    <row r="3288" ht="26.25" customHeight="1" spans="102:103">
      <c r="CX3288" s="229"/>
      <c r="CY3288" s="229"/>
    </row>
    <row r="3289" ht="26.25" customHeight="1" spans="102:103">
      <c r="CX3289" s="229"/>
      <c r="CY3289" s="229"/>
    </row>
    <row r="3290" ht="26.25" customHeight="1" spans="102:103">
      <c r="CX3290" s="229"/>
      <c r="CY3290" s="229"/>
    </row>
    <row r="3291" ht="26.25" customHeight="1" spans="102:103">
      <c r="CX3291" s="229"/>
      <c r="CY3291" s="229"/>
    </row>
    <row r="3292" ht="26.25" customHeight="1" spans="102:103">
      <c r="CX3292" s="229"/>
      <c r="CY3292" s="229"/>
    </row>
    <row r="3293" ht="26.25" customHeight="1" spans="102:103">
      <c r="CX3293" s="229"/>
      <c r="CY3293" s="229"/>
    </row>
    <row r="3294" ht="26.25" customHeight="1" spans="102:103">
      <c r="CX3294" s="229"/>
      <c r="CY3294" s="229"/>
    </row>
    <row r="3295" ht="26.25" customHeight="1" spans="102:103">
      <c r="CX3295" s="229"/>
      <c r="CY3295" s="229"/>
    </row>
    <row r="3296" ht="26.25" customHeight="1" spans="102:103">
      <c r="CX3296" s="229"/>
      <c r="CY3296" s="229"/>
    </row>
    <row r="3297" ht="26.25" customHeight="1" spans="102:103">
      <c r="CX3297" s="229"/>
      <c r="CY3297" s="229"/>
    </row>
    <row r="3298" ht="26.25" customHeight="1" spans="102:103">
      <c r="CX3298" s="229"/>
      <c r="CY3298" s="229"/>
    </row>
    <row r="3299" ht="26.25" customHeight="1" spans="102:103">
      <c r="CX3299" s="229"/>
      <c r="CY3299" s="229"/>
    </row>
    <row r="3300" ht="26.25" customHeight="1" spans="102:103">
      <c r="CX3300" s="229"/>
      <c r="CY3300" s="229"/>
    </row>
    <row r="3301" ht="26.25" customHeight="1" spans="102:103">
      <c r="CX3301" s="229"/>
      <c r="CY3301" s="229"/>
    </row>
    <row r="3302" ht="26.25" customHeight="1" spans="102:103">
      <c r="CX3302" s="229"/>
      <c r="CY3302" s="229"/>
    </row>
    <row r="3303" ht="26.25" customHeight="1" spans="102:103">
      <c r="CX3303" s="229"/>
      <c r="CY3303" s="229"/>
    </row>
    <row r="3304" ht="26.25" customHeight="1" spans="102:103">
      <c r="CX3304" s="229"/>
      <c r="CY3304" s="229"/>
    </row>
    <row r="3305" ht="26.25" customHeight="1" spans="102:103">
      <c r="CX3305" s="229"/>
      <c r="CY3305" s="229"/>
    </row>
    <row r="3306" ht="26.25" customHeight="1" spans="102:103">
      <c r="CX3306" s="229"/>
      <c r="CY3306" s="229"/>
    </row>
    <row r="3307" ht="26.25" customHeight="1" spans="102:103">
      <c r="CX3307" s="229"/>
      <c r="CY3307" s="229"/>
    </row>
    <row r="3308" ht="26.25" customHeight="1" spans="102:103">
      <c r="CX3308" s="229"/>
      <c r="CY3308" s="229"/>
    </row>
    <row r="3309" ht="26.25" customHeight="1" spans="102:103">
      <c r="CX3309" s="229"/>
      <c r="CY3309" s="229"/>
    </row>
    <row r="3310" ht="26.25" customHeight="1" spans="102:103">
      <c r="CX3310" s="229"/>
      <c r="CY3310" s="229"/>
    </row>
    <row r="3311" ht="26.25" customHeight="1" spans="102:103">
      <c r="CX3311" s="229"/>
      <c r="CY3311" s="229"/>
    </row>
    <row r="3312" ht="26.25" customHeight="1" spans="102:103">
      <c r="CX3312" s="229"/>
      <c r="CY3312" s="229"/>
    </row>
    <row r="3313" ht="26.25" customHeight="1" spans="102:103">
      <c r="CX3313" s="229"/>
      <c r="CY3313" s="229"/>
    </row>
    <row r="3314" ht="26.25" customHeight="1" spans="102:103">
      <c r="CX3314" s="229"/>
      <c r="CY3314" s="229"/>
    </row>
    <row r="3315" ht="26.25" customHeight="1" spans="102:103">
      <c r="CX3315" s="229"/>
      <c r="CY3315" s="229"/>
    </row>
    <row r="3316" ht="26.25" customHeight="1" spans="102:103">
      <c r="CX3316" s="229"/>
      <c r="CY3316" s="229"/>
    </row>
    <row r="3317" ht="26.25" customHeight="1" spans="102:103">
      <c r="CX3317" s="229"/>
      <c r="CY3317" s="229"/>
    </row>
    <row r="3318" ht="26.25" customHeight="1" spans="102:103">
      <c r="CX3318" s="229"/>
      <c r="CY3318" s="229"/>
    </row>
    <row r="3319" ht="26.25" customHeight="1" spans="102:103">
      <c r="CX3319" s="229"/>
      <c r="CY3319" s="229"/>
    </row>
    <row r="3320" ht="26.25" customHeight="1" spans="102:103">
      <c r="CX3320" s="229"/>
      <c r="CY3320" s="229"/>
    </row>
    <row r="3321" ht="26.25" customHeight="1" spans="102:103">
      <c r="CX3321" s="229"/>
      <c r="CY3321" s="229"/>
    </row>
    <row r="3322" ht="26.25" customHeight="1" spans="102:103">
      <c r="CX3322" s="229"/>
      <c r="CY3322" s="229"/>
    </row>
    <row r="3323" ht="26.25" customHeight="1" spans="102:103">
      <c r="CX3323" s="229"/>
      <c r="CY3323" s="229"/>
    </row>
    <row r="3324" ht="26.25" customHeight="1" spans="102:103">
      <c r="CX3324" s="229"/>
      <c r="CY3324" s="229"/>
    </row>
    <row r="3325" ht="26.25" customHeight="1" spans="102:103">
      <c r="CX3325" s="229"/>
      <c r="CY3325" s="229"/>
    </row>
    <row r="3326" ht="26.25" customHeight="1" spans="102:103">
      <c r="CX3326" s="229"/>
      <c r="CY3326" s="229"/>
    </row>
    <row r="3327" ht="26.25" customHeight="1" spans="102:103">
      <c r="CX3327" s="229"/>
      <c r="CY3327" s="229"/>
    </row>
    <row r="3328" ht="26.25" customHeight="1" spans="102:103">
      <c r="CX3328" s="229"/>
      <c r="CY3328" s="229"/>
    </row>
    <row r="3329" ht="26.25" customHeight="1" spans="102:103">
      <c r="CX3329" s="229"/>
      <c r="CY3329" s="229"/>
    </row>
    <row r="3330" ht="26.25" customHeight="1" spans="102:103">
      <c r="CX3330" s="229"/>
      <c r="CY3330" s="229"/>
    </row>
    <row r="3331" ht="26.25" customHeight="1" spans="102:103">
      <c r="CX3331" s="229"/>
      <c r="CY3331" s="229"/>
    </row>
    <row r="3332" ht="26.25" customHeight="1" spans="102:103">
      <c r="CX3332" s="229"/>
      <c r="CY3332" s="229"/>
    </row>
    <row r="3333" ht="26.25" customHeight="1" spans="102:103">
      <c r="CX3333" s="229"/>
      <c r="CY3333" s="229"/>
    </row>
    <row r="3334" ht="26.25" customHeight="1" spans="102:103">
      <c r="CX3334" s="229"/>
      <c r="CY3334" s="229"/>
    </row>
    <row r="3335" ht="26.25" customHeight="1" spans="102:103">
      <c r="CX3335" s="229"/>
      <c r="CY3335" s="229"/>
    </row>
    <row r="3336" ht="26.25" customHeight="1" spans="102:103">
      <c r="CX3336" s="229"/>
      <c r="CY3336" s="229"/>
    </row>
    <row r="3337" ht="26.25" customHeight="1" spans="102:103">
      <c r="CX3337" s="229"/>
      <c r="CY3337" s="229"/>
    </row>
    <row r="3338" ht="26.25" customHeight="1" spans="102:103">
      <c r="CX3338" s="229"/>
      <c r="CY3338" s="229"/>
    </row>
    <row r="3339" ht="26.25" customHeight="1" spans="102:103">
      <c r="CX3339" s="229"/>
      <c r="CY3339" s="229"/>
    </row>
    <row r="3340" ht="26.25" customHeight="1" spans="102:103">
      <c r="CX3340" s="229"/>
      <c r="CY3340" s="229"/>
    </row>
    <row r="3341" ht="26.25" customHeight="1" spans="102:103">
      <c r="CX3341" s="229"/>
      <c r="CY3341" s="229"/>
    </row>
    <row r="3342" ht="26.25" customHeight="1" spans="102:103">
      <c r="CX3342" s="229"/>
      <c r="CY3342" s="229"/>
    </row>
    <row r="3343" ht="26.25" customHeight="1" spans="102:103">
      <c r="CX3343" s="229"/>
      <c r="CY3343" s="229"/>
    </row>
    <row r="3344" ht="26.25" customHeight="1" spans="102:103">
      <c r="CX3344" s="229"/>
      <c r="CY3344" s="229"/>
    </row>
    <row r="3345" ht="26.25" customHeight="1" spans="102:103">
      <c r="CX3345" s="229"/>
      <c r="CY3345" s="229"/>
    </row>
    <row r="3346" ht="26.25" customHeight="1" spans="102:103">
      <c r="CX3346" s="229"/>
      <c r="CY3346" s="229"/>
    </row>
    <row r="3347" ht="26.25" customHeight="1" spans="102:103">
      <c r="CX3347" s="229"/>
      <c r="CY3347" s="229"/>
    </row>
    <row r="3348" ht="26.25" customHeight="1" spans="102:103">
      <c r="CX3348" s="229"/>
      <c r="CY3348" s="229"/>
    </row>
    <row r="3349" ht="26.25" customHeight="1" spans="102:103">
      <c r="CX3349" s="229"/>
      <c r="CY3349" s="229"/>
    </row>
    <row r="3350" ht="26.25" customHeight="1" spans="102:103">
      <c r="CX3350" s="229"/>
      <c r="CY3350" s="229"/>
    </row>
    <row r="3351" ht="26.25" customHeight="1" spans="102:103">
      <c r="CX3351" s="229"/>
      <c r="CY3351" s="229"/>
    </row>
    <row r="3352" ht="26.25" customHeight="1" spans="102:103">
      <c r="CX3352" s="229"/>
      <c r="CY3352" s="229"/>
    </row>
    <row r="3353" ht="26.25" customHeight="1" spans="102:103">
      <c r="CX3353" s="229"/>
      <c r="CY3353" s="229"/>
    </row>
    <row r="3354" ht="26.25" customHeight="1" spans="102:103">
      <c r="CX3354" s="229"/>
      <c r="CY3354" s="229"/>
    </row>
    <row r="3355" ht="26.25" customHeight="1" spans="102:103">
      <c r="CX3355" s="229"/>
      <c r="CY3355" s="229"/>
    </row>
    <row r="3356" ht="26.25" customHeight="1" spans="102:103">
      <c r="CX3356" s="229"/>
      <c r="CY3356" s="229"/>
    </row>
    <row r="3357" ht="26.25" customHeight="1" spans="102:103">
      <c r="CX3357" s="229"/>
      <c r="CY3357" s="229"/>
    </row>
    <row r="3358" ht="26.25" customHeight="1" spans="102:103">
      <c r="CX3358" s="229"/>
      <c r="CY3358" s="229"/>
    </row>
    <row r="3359" ht="26.25" customHeight="1" spans="102:103">
      <c r="CX3359" s="229"/>
      <c r="CY3359" s="229"/>
    </row>
    <row r="3360" ht="26.25" customHeight="1" spans="102:103">
      <c r="CX3360" s="229"/>
      <c r="CY3360" s="229"/>
    </row>
    <row r="3361" ht="26.25" customHeight="1" spans="102:103">
      <c r="CX3361" s="229"/>
      <c r="CY3361" s="229"/>
    </row>
    <row r="3362" ht="26.25" customHeight="1" spans="102:103">
      <c r="CX3362" s="229"/>
      <c r="CY3362" s="229"/>
    </row>
    <row r="3363" ht="26.25" customHeight="1" spans="102:103">
      <c r="CX3363" s="229"/>
      <c r="CY3363" s="229"/>
    </row>
    <row r="3364" ht="26.25" customHeight="1" spans="102:103">
      <c r="CX3364" s="229"/>
      <c r="CY3364" s="229"/>
    </row>
    <row r="3365" ht="26.25" customHeight="1" spans="102:103">
      <c r="CX3365" s="229"/>
      <c r="CY3365" s="229"/>
    </row>
    <row r="3366" ht="26.25" customHeight="1" spans="102:103">
      <c r="CX3366" s="229"/>
      <c r="CY3366" s="229"/>
    </row>
    <row r="3367" ht="26.25" customHeight="1" spans="102:103">
      <c r="CX3367" s="229"/>
      <c r="CY3367" s="229"/>
    </row>
    <row r="3368" ht="26.25" customHeight="1" spans="102:103">
      <c r="CX3368" s="229"/>
      <c r="CY3368" s="229"/>
    </row>
    <row r="3369" ht="26.25" customHeight="1" spans="102:103">
      <c r="CX3369" s="229"/>
      <c r="CY3369" s="229"/>
    </row>
    <row r="3370" ht="26.25" customHeight="1" spans="102:103">
      <c r="CX3370" s="229"/>
      <c r="CY3370" s="229"/>
    </row>
    <row r="3371" ht="26.25" customHeight="1" spans="102:103">
      <c r="CX3371" s="229"/>
      <c r="CY3371" s="229"/>
    </row>
    <row r="3372" ht="26.25" customHeight="1" spans="102:103">
      <c r="CX3372" s="229"/>
      <c r="CY3372" s="229"/>
    </row>
    <row r="3373" ht="26.25" customHeight="1" spans="102:103">
      <c r="CX3373" s="229"/>
      <c r="CY3373" s="229"/>
    </row>
    <row r="3374" ht="26.25" customHeight="1" spans="102:103">
      <c r="CX3374" s="229"/>
      <c r="CY3374" s="229"/>
    </row>
    <row r="3375" ht="26.25" customHeight="1" spans="102:103">
      <c r="CX3375" s="229"/>
      <c r="CY3375" s="229"/>
    </row>
    <row r="3376" ht="26.25" customHeight="1" spans="102:103">
      <c r="CX3376" s="229"/>
      <c r="CY3376" s="229"/>
    </row>
    <row r="3377" ht="26.25" customHeight="1" spans="102:103">
      <c r="CX3377" s="229"/>
      <c r="CY3377" s="229"/>
    </row>
    <row r="3378" ht="26.25" customHeight="1" spans="102:103">
      <c r="CX3378" s="229"/>
      <c r="CY3378" s="229"/>
    </row>
    <row r="3379" ht="26.25" customHeight="1" spans="102:103">
      <c r="CX3379" s="229"/>
      <c r="CY3379" s="229"/>
    </row>
    <row r="3380" ht="26.25" customHeight="1" spans="102:103">
      <c r="CX3380" s="229"/>
      <c r="CY3380" s="229"/>
    </row>
    <row r="3381" ht="26.25" customHeight="1" spans="102:103">
      <c r="CX3381" s="229"/>
      <c r="CY3381" s="229"/>
    </row>
    <row r="3382" ht="26.25" customHeight="1" spans="102:103">
      <c r="CX3382" s="229"/>
      <c r="CY3382" s="229"/>
    </row>
    <row r="3383" ht="26.25" customHeight="1" spans="102:103">
      <c r="CX3383" s="229"/>
      <c r="CY3383" s="229"/>
    </row>
    <row r="3384" ht="26.25" customHeight="1" spans="102:103">
      <c r="CX3384" s="229"/>
      <c r="CY3384" s="229"/>
    </row>
    <row r="3385" ht="26.25" customHeight="1" spans="102:103">
      <c r="CX3385" s="229"/>
      <c r="CY3385" s="229"/>
    </row>
    <row r="3386" ht="26.25" customHeight="1" spans="102:103">
      <c r="CX3386" s="229"/>
      <c r="CY3386" s="229"/>
    </row>
    <row r="3387" ht="26.25" customHeight="1" spans="102:103">
      <c r="CX3387" s="229"/>
      <c r="CY3387" s="229"/>
    </row>
    <row r="3388" ht="26.25" customHeight="1" spans="102:103">
      <c r="CX3388" s="229"/>
      <c r="CY3388" s="229"/>
    </row>
    <row r="3389" ht="26.25" customHeight="1" spans="102:103">
      <c r="CX3389" s="229"/>
      <c r="CY3389" s="229"/>
    </row>
    <row r="3390" ht="26.25" customHeight="1" spans="102:103">
      <c r="CX3390" s="229"/>
      <c r="CY3390" s="229"/>
    </row>
    <row r="3391" ht="26.25" customHeight="1" spans="102:103">
      <c r="CX3391" s="229"/>
      <c r="CY3391" s="229"/>
    </row>
    <row r="3392" ht="26.25" customHeight="1" spans="102:103">
      <c r="CX3392" s="229"/>
      <c r="CY3392" s="229"/>
    </row>
    <row r="3393" ht="26.25" customHeight="1" spans="102:103">
      <c r="CX3393" s="229"/>
      <c r="CY3393" s="229"/>
    </row>
    <row r="3394" ht="26.25" customHeight="1" spans="102:103">
      <c r="CX3394" s="229"/>
      <c r="CY3394" s="229"/>
    </row>
    <row r="3395" ht="26.25" customHeight="1" spans="102:103">
      <c r="CX3395" s="229"/>
      <c r="CY3395" s="229"/>
    </row>
    <row r="3396" ht="26.25" customHeight="1" spans="102:103">
      <c r="CX3396" s="229"/>
      <c r="CY3396" s="229"/>
    </row>
    <row r="3397" ht="26.25" customHeight="1" spans="102:103">
      <c r="CX3397" s="229"/>
      <c r="CY3397" s="229"/>
    </row>
    <row r="3398" ht="26.25" customHeight="1" spans="102:103">
      <c r="CX3398" s="229"/>
      <c r="CY3398" s="229"/>
    </row>
    <row r="3399" ht="26.25" customHeight="1" spans="102:103">
      <c r="CX3399" s="229"/>
      <c r="CY3399" s="229"/>
    </row>
    <row r="3400" ht="26.25" customHeight="1" spans="102:103">
      <c r="CX3400" s="229"/>
      <c r="CY3400" s="229"/>
    </row>
    <row r="3401" ht="26.25" customHeight="1" spans="102:103">
      <c r="CX3401" s="229"/>
      <c r="CY3401" s="229"/>
    </row>
    <row r="3402" ht="26.25" customHeight="1" spans="102:103">
      <c r="CX3402" s="229"/>
      <c r="CY3402" s="229"/>
    </row>
    <row r="3403" ht="26.25" customHeight="1" spans="102:103">
      <c r="CX3403" s="229"/>
      <c r="CY3403" s="229"/>
    </row>
    <row r="3404" ht="26.25" customHeight="1" spans="102:103">
      <c r="CX3404" s="229"/>
      <c r="CY3404" s="229"/>
    </row>
    <row r="3405" ht="26.25" customHeight="1" spans="102:103">
      <c r="CX3405" s="229"/>
      <c r="CY3405" s="229"/>
    </row>
    <row r="3406" ht="26.25" customHeight="1" spans="102:103">
      <c r="CX3406" s="229"/>
      <c r="CY3406" s="229"/>
    </row>
    <row r="3407" ht="26.25" customHeight="1" spans="102:103">
      <c r="CX3407" s="229"/>
      <c r="CY3407" s="229"/>
    </row>
    <row r="3408" ht="26.25" customHeight="1" spans="102:103">
      <c r="CX3408" s="229"/>
      <c r="CY3408" s="229"/>
    </row>
    <row r="3409" ht="26.25" customHeight="1" spans="102:103">
      <c r="CX3409" s="229"/>
      <c r="CY3409" s="229"/>
    </row>
    <row r="3410" ht="26.25" customHeight="1" spans="102:103">
      <c r="CX3410" s="229"/>
      <c r="CY3410" s="229"/>
    </row>
    <row r="3411" ht="26.25" customHeight="1" spans="102:103">
      <c r="CX3411" s="229"/>
      <c r="CY3411" s="229"/>
    </row>
    <row r="3412" ht="26.25" customHeight="1" spans="102:103">
      <c r="CX3412" s="229"/>
      <c r="CY3412" s="229"/>
    </row>
    <row r="3413" ht="26.25" customHeight="1" spans="102:103">
      <c r="CX3413" s="229"/>
      <c r="CY3413" s="229"/>
    </row>
    <row r="3414" ht="26.25" customHeight="1" spans="102:103">
      <c r="CX3414" s="229"/>
      <c r="CY3414" s="229"/>
    </row>
    <row r="3415" ht="26.25" customHeight="1" spans="102:103">
      <c r="CX3415" s="229"/>
      <c r="CY3415" s="229"/>
    </row>
    <row r="3416" ht="26.25" customHeight="1" spans="102:103">
      <c r="CX3416" s="229"/>
      <c r="CY3416" s="229"/>
    </row>
    <row r="3417" ht="26.25" customHeight="1" spans="102:103">
      <c r="CX3417" s="229"/>
      <c r="CY3417" s="229"/>
    </row>
    <row r="3418" ht="26.25" customHeight="1" spans="102:103">
      <c r="CX3418" s="229"/>
      <c r="CY3418" s="229"/>
    </row>
    <row r="3419" ht="26.25" customHeight="1" spans="102:103">
      <c r="CX3419" s="229"/>
      <c r="CY3419" s="229"/>
    </row>
    <row r="3420" ht="26.25" customHeight="1" spans="102:103">
      <c r="CX3420" s="229"/>
      <c r="CY3420" s="229"/>
    </row>
    <row r="3421" ht="26.25" customHeight="1" spans="102:103">
      <c r="CX3421" s="229"/>
      <c r="CY3421" s="229"/>
    </row>
    <row r="3422" ht="26.25" customHeight="1" spans="102:103">
      <c r="CX3422" s="229"/>
      <c r="CY3422" s="229"/>
    </row>
    <row r="3423" ht="26.25" customHeight="1" spans="102:103">
      <c r="CX3423" s="229"/>
      <c r="CY3423" s="229"/>
    </row>
    <row r="3424" ht="26.25" customHeight="1" spans="102:103">
      <c r="CX3424" s="229"/>
      <c r="CY3424" s="229"/>
    </row>
    <row r="3425" ht="26.25" customHeight="1" spans="102:103">
      <c r="CX3425" s="229"/>
      <c r="CY3425" s="229"/>
    </row>
    <row r="3426" ht="26.25" customHeight="1" spans="102:103">
      <c r="CX3426" s="229"/>
      <c r="CY3426" s="229"/>
    </row>
    <row r="3427" ht="26.25" customHeight="1" spans="102:103">
      <c r="CX3427" s="229"/>
      <c r="CY3427" s="229"/>
    </row>
    <row r="3428" ht="26.25" customHeight="1" spans="102:103">
      <c r="CX3428" s="229"/>
      <c r="CY3428" s="229"/>
    </row>
    <row r="3429" ht="26.25" customHeight="1" spans="102:103">
      <c r="CX3429" s="229"/>
      <c r="CY3429" s="229"/>
    </row>
    <row r="3430" ht="26.25" customHeight="1" spans="102:103">
      <c r="CX3430" s="229"/>
      <c r="CY3430" s="229"/>
    </row>
    <row r="3431" ht="26.25" customHeight="1" spans="102:103">
      <c r="CX3431" s="229"/>
      <c r="CY3431" s="229"/>
    </row>
    <row r="3432" ht="26.25" customHeight="1" spans="102:103">
      <c r="CX3432" s="229"/>
      <c r="CY3432" s="229"/>
    </row>
    <row r="3433" ht="26.25" customHeight="1" spans="102:103">
      <c r="CX3433" s="229"/>
      <c r="CY3433" s="229"/>
    </row>
    <row r="3434" ht="26.25" customHeight="1" spans="102:103">
      <c r="CX3434" s="229"/>
      <c r="CY3434" s="229"/>
    </row>
    <row r="3435" ht="26.25" customHeight="1" spans="102:103">
      <c r="CX3435" s="229"/>
      <c r="CY3435" s="229"/>
    </row>
    <row r="3436" ht="26.25" customHeight="1" spans="102:103">
      <c r="CX3436" s="229"/>
      <c r="CY3436" s="229"/>
    </row>
    <row r="3437" ht="26.25" customHeight="1" spans="102:103">
      <c r="CX3437" s="229"/>
      <c r="CY3437" s="229"/>
    </row>
    <row r="3438" ht="26.25" customHeight="1" spans="102:103">
      <c r="CX3438" s="229"/>
      <c r="CY3438" s="229"/>
    </row>
    <row r="3439" ht="26.25" customHeight="1" spans="102:103">
      <c r="CX3439" s="229"/>
      <c r="CY3439" s="229"/>
    </row>
    <row r="3440" ht="26.25" customHeight="1" spans="102:103">
      <c r="CX3440" s="229"/>
      <c r="CY3440" s="229"/>
    </row>
    <row r="3441" ht="26.25" customHeight="1" spans="102:103">
      <c r="CX3441" s="229"/>
      <c r="CY3441" s="229"/>
    </row>
    <row r="3442" ht="26.25" customHeight="1" spans="102:103">
      <c r="CX3442" s="229"/>
      <c r="CY3442" s="229"/>
    </row>
    <row r="3443" ht="26.25" customHeight="1" spans="102:103">
      <c r="CX3443" s="229"/>
      <c r="CY3443" s="229"/>
    </row>
    <row r="3444" ht="26.25" customHeight="1" spans="102:103">
      <c r="CX3444" s="229"/>
      <c r="CY3444" s="229"/>
    </row>
    <row r="3445" ht="26.25" customHeight="1" spans="102:103">
      <c r="CX3445" s="229"/>
      <c r="CY3445" s="229"/>
    </row>
    <row r="3446" ht="26.25" customHeight="1" spans="102:103">
      <c r="CX3446" s="229"/>
      <c r="CY3446" s="229"/>
    </row>
    <row r="3447" ht="26.25" customHeight="1" spans="102:103">
      <c r="CX3447" s="229"/>
      <c r="CY3447" s="229"/>
    </row>
    <row r="3448" ht="26.25" customHeight="1" spans="102:103">
      <c r="CX3448" s="229"/>
      <c r="CY3448" s="229"/>
    </row>
    <row r="3449" ht="26.25" customHeight="1" spans="102:103">
      <c r="CX3449" s="229"/>
      <c r="CY3449" s="229"/>
    </row>
    <row r="3450" ht="26.25" customHeight="1" spans="102:103">
      <c r="CX3450" s="229"/>
      <c r="CY3450" s="229"/>
    </row>
    <row r="3451" ht="26.25" customHeight="1" spans="102:103">
      <c r="CX3451" s="229"/>
      <c r="CY3451" s="229"/>
    </row>
    <row r="3452" ht="26.25" customHeight="1" spans="102:103">
      <c r="CX3452" s="229"/>
      <c r="CY3452" s="229"/>
    </row>
    <row r="3453" ht="26.25" customHeight="1" spans="102:103">
      <c r="CX3453" s="229"/>
      <c r="CY3453" s="229"/>
    </row>
    <row r="3454" ht="26.25" customHeight="1" spans="102:103">
      <c r="CX3454" s="229"/>
      <c r="CY3454" s="229"/>
    </row>
    <row r="3455" ht="26.25" customHeight="1" spans="102:103">
      <c r="CX3455" s="229"/>
      <c r="CY3455" s="229"/>
    </row>
    <row r="3456" ht="26.25" customHeight="1" spans="102:103">
      <c r="CX3456" s="229"/>
      <c r="CY3456" s="229"/>
    </row>
    <row r="3457" ht="26.25" customHeight="1" spans="102:103">
      <c r="CX3457" s="229"/>
      <c r="CY3457" s="229"/>
    </row>
    <row r="3458" ht="26.25" customHeight="1" spans="102:103">
      <c r="CX3458" s="229"/>
      <c r="CY3458" s="229"/>
    </row>
    <row r="3459" ht="26.25" customHeight="1" spans="102:103">
      <c r="CX3459" s="229"/>
      <c r="CY3459" s="229"/>
    </row>
    <row r="3460" ht="26.25" customHeight="1" spans="102:103">
      <c r="CX3460" s="229"/>
      <c r="CY3460" s="229"/>
    </row>
    <row r="3461" ht="26.25" customHeight="1" spans="102:103">
      <c r="CX3461" s="229"/>
      <c r="CY3461" s="229"/>
    </row>
    <row r="3462" ht="26.25" customHeight="1" spans="102:103">
      <c r="CX3462" s="229"/>
      <c r="CY3462" s="229"/>
    </row>
    <row r="3463" ht="26.25" customHeight="1" spans="102:103">
      <c r="CX3463" s="229"/>
      <c r="CY3463" s="229"/>
    </row>
    <row r="3464" ht="26.25" customHeight="1" spans="102:103">
      <c r="CX3464" s="229"/>
      <c r="CY3464" s="229"/>
    </row>
    <row r="3465" ht="26.25" customHeight="1" spans="102:103">
      <c r="CX3465" s="229"/>
      <c r="CY3465" s="229"/>
    </row>
    <row r="3466" ht="26.25" customHeight="1" spans="102:103">
      <c r="CX3466" s="229"/>
      <c r="CY3466" s="229"/>
    </row>
    <row r="3467" ht="26.25" customHeight="1" spans="102:103">
      <c r="CX3467" s="229"/>
      <c r="CY3467" s="229"/>
    </row>
    <row r="3468" ht="26.25" customHeight="1" spans="102:103">
      <c r="CX3468" s="229"/>
      <c r="CY3468" s="229"/>
    </row>
    <row r="3469" ht="26.25" customHeight="1" spans="102:103">
      <c r="CX3469" s="229"/>
      <c r="CY3469" s="229"/>
    </row>
    <row r="3470" ht="26.25" customHeight="1" spans="102:103">
      <c r="CX3470" s="229"/>
      <c r="CY3470" s="229"/>
    </row>
    <row r="3471" ht="26.25" customHeight="1" spans="102:103">
      <c r="CX3471" s="229"/>
      <c r="CY3471" s="229"/>
    </row>
    <row r="3472" ht="26.25" customHeight="1" spans="102:103">
      <c r="CX3472" s="229"/>
      <c r="CY3472" s="229"/>
    </row>
    <row r="3473" ht="26.25" customHeight="1" spans="102:103">
      <c r="CX3473" s="229"/>
      <c r="CY3473" s="229"/>
    </row>
    <row r="3474" ht="26.25" customHeight="1" spans="102:103">
      <c r="CX3474" s="229"/>
      <c r="CY3474" s="229"/>
    </row>
    <row r="3475" ht="26.25" customHeight="1" spans="102:103">
      <c r="CX3475" s="229"/>
      <c r="CY3475" s="229"/>
    </row>
    <row r="3476" ht="26.25" customHeight="1" spans="102:103">
      <c r="CX3476" s="229"/>
      <c r="CY3476" s="229"/>
    </row>
    <row r="3477" ht="26.25" customHeight="1" spans="102:103">
      <c r="CX3477" s="229"/>
      <c r="CY3477" s="229"/>
    </row>
    <row r="3478" ht="26.25" customHeight="1" spans="102:103">
      <c r="CX3478" s="229"/>
      <c r="CY3478" s="229"/>
    </row>
    <row r="3479" ht="26.25" customHeight="1" spans="102:103">
      <c r="CX3479" s="229"/>
      <c r="CY3479" s="229"/>
    </row>
    <row r="3480" ht="26.25" customHeight="1" spans="102:103">
      <c r="CX3480" s="229"/>
      <c r="CY3480" s="229"/>
    </row>
    <row r="3481" ht="26.25" customHeight="1" spans="102:103">
      <c r="CX3481" s="229"/>
      <c r="CY3481" s="229"/>
    </row>
    <row r="3482" ht="26.25" customHeight="1" spans="102:103">
      <c r="CX3482" s="229"/>
      <c r="CY3482" s="229"/>
    </row>
    <row r="3483" ht="26.25" customHeight="1" spans="102:103">
      <c r="CX3483" s="229"/>
      <c r="CY3483" s="229"/>
    </row>
    <row r="3484" ht="26.25" customHeight="1" spans="102:103">
      <c r="CX3484" s="229"/>
      <c r="CY3484" s="229"/>
    </row>
    <row r="3485" ht="26.25" customHeight="1" spans="102:103">
      <c r="CX3485" s="229"/>
      <c r="CY3485" s="229"/>
    </row>
    <row r="3486" ht="26.25" customHeight="1" spans="102:103">
      <c r="CX3486" s="229"/>
      <c r="CY3486" s="229"/>
    </row>
    <row r="3487" ht="26.25" customHeight="1" spans="102:103">
      <c r="CX3487" s="229"/>
      <c r="CY3487" s="229"/>
    </row>
    <row r="3488" ht="26.25" customHeight="1" spans="102:103">
      <c r="CX3488" s="229"/>
      <c r="CY3488" s="229"/>
    </row>
    <row r="3489" ht="26.25" customHeight="1" spans="102:103">
      <c r="CX3489" s="229"/>
      <c r="CY3489" s="229"/>
    </row>
    <row r="3490" ht="26.25" customHeight="1" spans="102:103">
      <c r="CX3490" s="229"/>
      <c r="CY3490" s="229"/>
    </row>
    <row r="3491" ht="26.25" customHeight="1" spans="102:103">
      <c r="CX3491" s="229"/>
      <c r="CY3491" s="229"/>
    </row>
    <row r="3492" ht="26.25" customHeight="1" spans="102:103">
      <c r="CX3492" s="229"/>
      <c r="CY3492" s="229"/>
    </row>
    <row r="3493" ht="26.25" customHeight="1" spans="102:103">
      <c r="CX3493" s="229"/>
      <c r="CY3493" s="229"/>
    </row>
    <row r="3494" ht="26.25" customHeight="1" spans="102:103">
      <c r="CX3494" s="229"/>
      <c r="CY3494" s="229"/>
    </row>
    <row r="3495" ht="26.25" customHeight="1" spans="102:103">
      <c r="CX3495" s="229"/>
      <c r="CY3495" s="229"/>
    </row>
    <row r="3496" ht="26.25" customHeight="1" spans="102:103">
      <c r="CX3496" s="229"/>
      <c r="CY3496" s="229"/>
    </row>
    <row r="3497" ht="26.25" customHeight="1" spans="102:103">
      <c r="CX3497" s="229"/>
      <c r="CY3497" s="229"/>
    </row>
    <row r="3498" ht="26.25" customHeight="1" spans="102:103">
      <c r="CX3498" s="229"/>
      <c r="CY3498" s="229"/>
    </row>
    <row r="3499" ht="26.25" customHeight="1" spans="102:103">
      <c r="CX3499" s="229"/>
      <c r="CY3499" s="229"/>
    </row>
    <row r="3500" ht="26.25" customHeight="1" spans="102:103">
      <c r="CX3500" s="229"/>
      <c r="CY3500" s="229"/>
    </row>
    <row r="3501" ht="26.25" customHeight="1" spans="102:103">
      <c r="CX3501" s="229"/>
      <c r="CY3501" s="229"/>
    </row>
    <row r="3502" ht="26.25" customHeight="1" spans="102:103">
      <c r="CX3502" s="229"/>
      <c r="CY3502" s="229"/>
    </row>
    <row r="3503" ht="26.25" customHeight="1" spans="102:103">
      <c r="CX3503" s="229"/>
      <c r="CY3503" s="229"/>
    </row>
    <row r="3504" ht="26.25" customHeight="1" spans="102:103">
      <c r="CX3504" s="229"/>
      <c r="CY3504" s="229"/>
    </row>
    <row r="3505" ht="26.25" customHeight="1" spans="102:103">
      <c r="CX3505" s="229"/>
      <c r="CY3505" s="229"/>
    </row>
    <row r="3506" ht="26.25" customHeight="1" spans="102:103">
      <c r="CX3506" s="229"/>
      <c r="CY3506" s="229"/>
    </row>
    <row r="3507" ht="26.25" customHeight="1" spans="102:103">
      <c r="CX3507" s="229"/>
      <c r="CY3507" s="229"/>
    </row>
    <row r="3508" ht="26.25" customHeight="1" spans="102:103">
      <c r="CX3508" s="229"/>
      <c r="CY3508" s="229"/>
    </row>
    <row r="3509" ht="26.25" customHeight="1" spans="102:103">
      <c r="CX3509" s="229"/>
      <c r="CY3509" s="229"/>
    </row>
    <row r="3510" ht="26.25" customHeight="1" spans="102:103">
      <c r="CX3510" s="229"/>
      <c r="CY3510" s="229"/>
    </row>
    <row r="3511" ht="26.25" customHeight="1" spans="102:103">
      <c r="CX3511" s="229"/>
      <c r="CY3511" s="229"/>
    </row>
    <row r="3512" ht="26.25" customHeight="1" spans="102:103">
      <c r="CX3512" s="229"/>
      <c r="CY3512" s="229"/>
    </row>
    <row r="3513" ht="26.25" customHeight="1" spans="102:103">
      <c r="CX3513" s="229"/>
      <c r="CY3513" s="229"/>
    </row>
    <row r="3514" ht="26.25" customHeight="1" spans="102:103">
      <c r="CX3514" s="229"/>
      <c r="CY3514" s="229"/>
    </row>
    <row r="3515" ht="26.25" customHeight="1" spans="102:103">
      <c r="CX3515" s="229"/>
      <c r="CY3515" s="229"/>
    </row>
    <row r="3516" ht="26.25" customHeight="1" spans="102:103">
      <c r="CX3516" s="229"/>
      <c r="CY3516" s="229"/>
    </row>
    <row r="3517" ht="26.25" customHeight="1" spans="102:103">
      <c r="CX3517" s="229"/>
      <c r="CY3517" s="229"/>
    </row>
    <row r="3518" ht="26.25" customHeight="1" spans="102:103">
      <c r="CX3518" s="229"/>
      <c r="CY3518" s="229"/>
    </row>
    <row r="3519" ht="26.25" customHeight="1" spans="102:103">
      <c r="CX3519" s="229"/>
      <c r="CY3519" s="229"/>
    </row>
    <row r="3520" ht="26.25" customHeight="1" spans="102:103">
      <c r="CX3520" s="229"/>
      <c r="CY3520" s="229"/>
    </row>
    <row r="3521" ht="26.25" customHeight="1" spans="102:103">
      <c r="CX3521" s="229"/>
      <c r="CY3521" s="229"/>
    </row>
    <row r="3522" ht="26.25" customHeight="1" spans="102:103">
      <c r="CX3522" s="229"/>
      <c r="CY3522" s="229"/>
    </row>
    <row r="3523" ht="26.25" customHeight="1" spans="102:103">
      <c r="CX3523" s="229"/>
      <c r="CY3523" s="229"/>
    </row>
    <row r="3524" ht="26.25" customHeight="1" spans="102:103">
      <c r="CX3524" s="229"/>
      <c r="CY3524" s="229"/>
    </row>
    <row r="3525" ht="26.25" customHeight="1" spans="102:103">
      <c r="CX3525" s="229"/>
      <c r="CY3525" s="229"/>
    </row>
    <row r="3526" ht="26.25" customHeight="1" spans="102:103">
      <c r="CX3526" s="229"/>
      <c r="CY3526" s="229"/>
    </row>
    <row r="3527" ht="26.25" customHeight="1" spans="102:103">
      <c r="CX3527" s="229"/>
      <c r="CY3527" s="229"/>
    </row>
    <row r="3528" ht="26.25" customHeight="1" spans="102:103">
      <c r="CX3528" s="229"/>
      <c r="CY3528" s="229"/>
    </row>
    <row r="3529" ht="26.25" customHeight="1" spans="102:103">
      <c r="CX3529" s="229"/>
      <c r="CY3529" s="229"/>
    </row>
    <row r="3530" ht="26.25" customHeight="1" spans="102:103">
      <c r="CX3530" s="229"/>
      <c r="CY3530" s="229"/>
    </row>
    <row r="3531" ht="26.25" customHeight="1" spans="102:103">
      <c r="CX3531" s="229"/>
      <c r="CY3531" s="229"/>
    </row>
    <row r="3532" ht="26.25" customHeight="1" spans="102:103">
      <c r="CX3532" s="229"/>
      <c r="CY3532" s="229"/>
    </row>
    <row r="3533" ht="26.25" customHeight="1" spans="102:103">
      <c r="CX3533" s="229"/>
      <c r="CY3533" s="229"/>
    </row>
    <row r="3534" ht="26.25" customHeight="1" spans="102:103">
      <c r="CX3534" s="229"/>
      <c r="CY3534" s="229"/>
    </row>
    <row r="3535" ht="26.25" customHeight="1" spans="102:103">
      <c r="CX3535" s="229"/>
      <c r="CY3535" s="229"/>
    </row>
    <row r="3536" ht="26.25" customHeight="1" spans="102:103">
      <c r="CX3536" s="229"/>
      <c r="CY3536" s="229"/>
    </row>
    <row r="3537" ht="26.25" customHeight="1" spans="102:103">
      <c r="CX3537" s="229"/>
      <c r="CY3537" s="229"/>
    </row>
    <row r="3538" ht="26.25" customHeight="1" spans="102:103">
      <c r="CX3538" s="229"/>
      <c r="CY3538" s="229"/>
    </row>
    <row r="3539" ht="26.25" customHeight="1" spans="102:103">
      <c r="CX3539" s="229"/>
      <c r="CY3539" s="229"/>
    </row>
    <row r="3540" ht="26.25" customHeight="1" spans="102:103">
      <c r="CX3540" s="229"/>
      <c r="CY3540" s="229"/>
    </row>
    <row r="3541" ht="26.25" customHeight="1" spans="102:103">
      <c r="CX3541" s="229"/>
      <c r="CY3541" s="229"/>
    </row>
    <row r="3542" ht="26.25" customHeight="1" spans="102:103">
      <c r="CX3542" s="229"/>
      <c r="CY3542" s="229"/>
    </row>
    <row r="3543" ht="26.25" customHeight="1" spans="102:103">
      <c r="CX3543" s="229"/>
      <c r="CY3543" s="229"/>
    </row>
    <row r="3544" ht="26.25" customHeight="1" spans="102:103">
      <c r="CX3544" s="229"/>
      <c r="CY3544" s="229"/>
    </row>
    <row r="3545" ht="26.25" customHeight="1" spans="102:103">
      <c r="CX3545" s="229"/>
      <c r="CY3545" s="229"/>
    </row>
    <row r="3546" ht="26.25" customHeight="1" spans="102:103">
      <c r="CX3546" s="229"/>
      <c r="CY3546" s="229"/>
    </row>
    <row r="3547" ht="26.25" customHeight="1" spans="102:103">
      <c r="CX3547" s="229"/>
      <c r="CY3547" s="229"/>
    </row>
    <row r="3548" ht="26.25" customHeight="1" spans="102:103">
      <c r="CX3548" s="229"/>
      <c r="CY3548" s="229"/>
    </row>
    <row r="3549" ht="26.25" customHeight="1" spans="102:103">
      <c r="CX3549" s="229"/>
      <c r="CY3549" s="229"/>
    </row>
    <row r="3550" ht="26.25" customHeight="1" spans="102:103">
      <c r="CX3550" s="229"/>
      <c r="CY3550" s="229"/>
    </row>
    <row r="3551" ht="26.25" customHeight="1" spans="102:103">
      <c r="CX3551" s="229"/>
      <c r="CY3551" s="229"/>
    </row>
    <row r="3552" ht="26.25" customHeight="1" spans="102:103">
      <c r="CX3552" s="229"/>
      <c r="CY3552" s="229"/>
    </row>
    <row r="3553" ht="26.25" customHeight="1" spans="102:103">
      <c r="CX3553" s="229"/>
      <c r="CY3553" s="229"/>
    </row>
    <row r="3554" ht="26.25" customHeight="1" spans="102:103">
      <c r="CX3554" s="229"/>
      <c r="CY3554" s="229"/>
    </row>
    <row r="3555" ht="26.25" customHeight="1" spans="102:103">
      <c r="CX3555" s="229"/>
      <c r="CY3555" s="229"/>
    </row>
    <row r="3556" ht="26.25" customHeight="1" spans="102:103">
      <c r="CX3556" s="229"/>
      <c r="CY3556" s="229"/>
    </row>
    <row r="3557" ht="26.25" customHeight="1" spans="102:103">
      <c r="CX3557" s="229"/>
      <c r="CY3557" s="229"/>
    </row>
    <row r="3558" ht="26.25" customHeight="1" spans="102:103">
      <c r="CX3558" s="229"/>
      <c r="CY3558" s="229"/>
    </row>
    <row r="3559" ht="26.25" customHeight="1" spans="102:103">
      <c r="CX3559" s="229"/>
      <c r="CY3559" s="229"/>
    </row>
    <row r="3560" ht="26.25" customHeight="1" spans="102:103">
      <c r="CX3560" s="229"/>
      <c r="CY3560" s="229"/>
    </row>
    <row r="3561" ht="26.25" customHeight="1" spans="102:103">
      <c r="CX3561" s="229"/>
      <c r="CY3561" s="229"/>
    </row>
    <row r="3562" ht="26.25" customHeight="1" spans="102:103">
      <c r="CX3562" s="229"/>
      <c r="CY3562" s="229"/>
    </row>
    <row r="3563" ht="26.25" customHeight="1" spans="102:103">
      <c r="CX3563" s="229"/>
      <c r="CY3563" s="229"/>
    </row>
    <row r="3564" ht="26.25" customHeight="1" spans="102:103">
      <c r="CX3564" s="229"/>
      <c r="CY3564" s="229"/>
    </row>
    <row r="3565" ht="26.25" customHeight="1" spans="102:103">
      <c r="CX3565" s="229"/>
      <c r="CY3565" s="229"/>
    </row>
    <row r="3566" ht="26.25" customHeight="1" spans="102:103">
      <c r="CX3566" s="229"/>
      <c r="CY3566" s="229"/>
    </row>
    <row r="3567" ht="26.25" customHeight="1" spans="102:103">
      <c r="CX3567" s="229"/>
      <c r="CY3567" s="229"/>
    </row>
    <row r="3568" ht="26.25" customHeight="1" spans="102:103">
      <c r="CX3568" s="229"/>
      <c r="CY3568" s="229"/>
    </row>
    <row r="3569" ht="26.25" customHeight="1" spans="102:103">
      <c r="CX3569" s="229"/>
      <c r="CY3569" s="229"/>
    </row>
    <row r="3570" ht="26.25" customHeight="1" spans="102:103">
      <c r="CX3570" s="229"/>
      <c r="CY3570" s="229"/>
    </row>
    <row r="3571" ht="26.25" customHeight="1" spans="102:103">
      <c r="CX3571" s="229"/>
      <c r="CY3571" s="229"/>
    </row>
    <row r="3572" ht="26.25" customHeight="1" spans="102:103">
      <c r="CX3572" s="229"/>
      <c r="CY3572" s="229"/>
    </row>
    <row r="3573" ht="26.25" customHeight="1" spans="102:103">
      <c r="CX3573" s="229"/>
      <c r="CY3573" s="229"/>
    </row>
    <row r="3574" ht="26.25" customHeight="1" spans="102:103">
      <c r="CX3574" s="229"/>
      <c r="CY3574" s="229"/>
    </row>
    <row r="3575" ht="26.25" customHeight="1" spans="102:103">
      <c r="CX3575" s="229"/>
      <c r="CY3575" s="229"/>
    </row>
    <row r="3576" ht="26.25" customHeight="1" spans="102:103">
      <c r="CX3576" s="229"/>
      <c r="CY3576" s="229"/>
    </row>
    <row r="3577" ht="26.25" customHeight="1" spans="102:103">
      <c r="CX3577" s="229"/>
      <c r="CY3577" s="229"/>
    </row>
    <row r="3578" ht="26.25" customHeight="1" spans="102:103">
      <c r="CX3578" s="229"/>
      <c r="CY3578" s="229"/>
    </row>
    <row r="3579" ht="26.25" customHeight="1" spans="102:103">
      <c r="CX3579" s="229"/>
      <c r="CY3579" s="229"/>
    </row>
    <row r="3580" ht="26.25" customHeight="1" spans="102:103">
      <c r="CX3580" s="229"/>
      <c r="CY3580" s="229"/>
    </row>
    <row r="3581" ht="26.25" customHeight="1" spans="102:103">
      <c r="CX3581" s="229"/>
      <c r="CY3581" s="229"/>
    </row>
    <row r="3582" ht="26.25" customHeight="1" spans="102:103">
      <c r="CX3582" s="229"/>
      <c r="CY3582" s="229"/>
    </row>
    <row r="3583" ht="26.25" customHeight="1" spans="102:103">
      <c r="CX3583" s="229"/>
      <c r="CY3583" s="229"/>
    </row>
    <row r="3584" ht="26.25" customHeight="1" spans="102:103">
      <c r="CX3584" s="229"/>
      <c r="CY3584" s="229"/>
    </row>
    <row r="3585" ht="26.25" customHeight="1" spans="102:103">
      <c r="CX3585" s="229"/>
      <c r="CY3585" s="229"/>
    </row>
    <row r="3586" ht="26.25" customHeight="1" spans="102:103">
      <c r="CX3586" s="229"/>
      <c r="CY3586" s="229"/>
    </row>
    <row r="3587" ht="26.25" customHeight="1" spans="102:103">
      <c r="CX3587" s="229"/>
      <c r="CY3587" s="229"/>
    </row>
    <row r="3588" ht="26.25" customHeight="1" spans="102:103">
      <c r="CX3588" s="229"/>
      <c r="CY3588" s="229"/>
    </row>
    <row r="3589" ht="26.25" customHeight="1" spans="102:103">
      <c r="CX3589" s="229"/>
      <c r="CY3589" s="229"/>
    </row>
    <row r="3590" ht="26.25" customHeight="1" spans="102:103">
      <c r="CX3590" s="229"/>
      <c r="CY3590" s="229"/>
    </row>
    <row r="3591" ht="26.25" customHeight="1" spans="102:103">
      <c r="CX3591" s="229"/>
      <c r="CY3591" s="229"/>
    </row>
    <row r="3592" ht="26.25" customHeight="1" spans="102:103">
      <c r="CX3592" s="229"/>
      <c r="CY3592" s="229"/>
    </row>
    <row r="3593" ht="26.25" customHeight="1" spans="102:103">
      <c r="CX3593" s="229"/>
      <c r="CY3593" s="229"/>
    </row>
    <row r="3594" ht="26.25" customHeight="1" spans="102:103">
      <c r="CX3594" s="229"/>
      <c r="CY3594" s="229"/>
    </row>
    <row r="3595" ht="26.25" customHeight="1" spans="102:103">
      <c r="CX3595" s="229"/>
      <c r="CY3595" s="229"/>
    </row>
    <row r="3596" ht="26.25" customHeight="1" spans="102:103">
      <c r="CX3596" s="229"/>
      <c r="CY3596" s="229"/>
    </row>
    <row r="3597" ht="26.25" customHeight="1" spans="102:103">
      <c r="CX3597" s="229"/>
      <c r="CY3597" s="229"/>
    </row>
    <row r="3598" ht="26.25" customHeight="1" spans="102:103">
      <c r="CX3598" s="229"/>
      <c r="CY3598" s="229"/>
    </row>
    <row r="3599" ht="26.25" customHeight="1" spans="102:103">
      <c r="CX3599" s="229"/>
      <c r="CY3599" s="229"/>
    </row>
    <row r="3600" ht="26.25" customHeight="1" spans="102:103">
      <c r="CX3600" s="229"/>
      <c r="CY3600" s="229"/>
    </row>
    <row r="3601" ht="26.25" customHeight="1" spans="102:103">
      <c r="CX3601" s="229"/>
      <c r="CY3601" s="229"/>
    </row>
    <row r="3602" ht="26.25" customHeight="1" spans="102:103">
      <c r="CX3602" s="229"/>
      <c r="CY3602" s="229"/>
    </row>
    <row r="3603" ht="26.25" customHeight="1" spans="102:103">
      <c r="CX3603" s="229"/>
      <c r="CY3603" s="229"/>
    </row>
    <row r="3604" ht="26.25" customHeight="1" spans="102:103">
      <c r="CX3604" s="229"/>
      <c r="CY3604" s="229"/>
    </row>
    <row r="3605" ht="26.25" customHeight="1" spans="102:103">
      <c r="CX3605" s="229"/>
      <c r="CY3605" s="229"/>
    </row>
    <row r="3606" ht="26.25" customHeight="1" spans="102:103">
      <c r="CX3606" s="229"/>
      <c r="CY3606" s="229"/>
    </row>
    <row r="3607" ht="26.25" customHeight="1" spans="102:103">
      <c r="CX3607" s="229"/>
      <c r="CY3607" s="229"/>
    </row>
    <row r="3608" ht="26.25" customHeight="1" spans="102:103">
      <c r="CX3608" s="229"/>
      <c r="CY3608" s="229"/>
    </row>
    <row r="3609" ht="26.25" customHeight="1" spans="102:103">
      <c r="CX3609" s="229"/>
      <c r="CY3609" s="229"/>
    </row>
    <row r="3610" ht="26.25" customHeight="1" spans="102:103">
      <c r="CX3610" s="229"/>
      <c r="CY3610" s="229"/>
    </row>
    <row r="3611" ht="26.25" customHeight="1" spans="102:103">
      <c r="CX3611" s="229"/>
      <c r="CY3611" s="229"/>
    </row>
    <row r="3612" ht="26.25" customHeight="1" spans="102:103">
      <c r="CX3612" s="229"/>
      <c r="CY3612" s="229"/>
    </row>
    <row r="3613" ht="26.25" customHeight="1" spans="102:103">
      <c r="CX3613" s="229"/>
      <c r="CY3613" s="229"/>
    </row>
    <row r="3614" ht="26.25" customHeight="1" spans="102:103">
      <c r="CX3614" s="229"/>
      <c r="CY3614" s="229"/>
    </row>
    <row r="3615" ht="26.25" customHeight="1" spans="102:103">
      <c r="CX3615" s="229"/>
      <c r="CY3615" s="229"/>
    </row>
    <row r="3616" ht="26.25" customHeight="1" spans="102:103">
      <c r="CX3616" s="229"/>
      <c r="CY3616" s="229"/>
    </row>
    <row r="3617" ht="26.25" customHeight="1" spans="102:103">
      <c r="CX3617" s="229"/>
      <c r="CY3617" s="229"/>
    </row>
    <row r="3618" ht="26.25" customHeight="1" spans="102:103">
      <c r="CX3618" s="229"/>
      <c r="CY3618" s="229"/>
    </row>
    <row r="3619" ht="26.25" customHeight="1" spans="102:103">
      <c r="CX3619" s="229"/>
      <c r="CY3619" s="229"/>
    </row>
    <row r="3620" ht="26.25" customHeight="1" spans="102:103">
      <c r="CX3620" s="229"/>
      <c r="CY3620" s="229"/>
    </row>
    <row r="3621" ht="26.25" customHeight="1" spans="102:103">
      <c r="CX3621" s="229"/>
      <c r="CY3621" s="229"/>
    </row>
    <row r="3622" ht="26.25" customHeight="1" spans="102:103">
      <c r="CX3622" s="229"/>
      <c r="CY3622" s="229"/>
    </row>
    <row r="3623" ht="26.25" customHeight="1" spans="102:103">
      <c r="CX3623" s="229"/>
      <c r="CY3623" s="229"/>
    </row>
    <row r="3624" ht="26.25" customHeight="1" spans="102:103">
      <c r="CX3624" s="229"/>
      <c r="CY3624" s="229"/>
    </row>
    <row r="3625" ht="26.25" customHeight="1" spans="102:103">
      <c r="CX3625" s="229"/>
      <c r="CY3625" s="229"/>
    </row>
    <row r="3626" ht="26.25" customHeight="1" spans="102:103">
      <c r="CX3626" s="229"/>
      <c r="CY3626" s="229"/>
    </row>
    <row r="3627" ht="26.25" customHeight="1" spans="102:103">
      <c r="CX3627" s="229"/>
      <c r="CY3627" s="229"/>
    </row>
    <row r="3628" ht="26.25" customHeight="1" spans="102:103">
      <c r="CX3628" s="229"/>
      <c r="CY3628" s="229"/>
    </row>
    <row r="3629" ht="26.25" customHeight="1" spans="102:103">
      <c r="CX3629" s="229"/>
      <c r="CY3629" s="229"/>
    </row>
    <row r="3630" ht="26.25" customHeight="1" spans="102:103">
      <c r="CX3630" s="229"/>
      <c r="CY3630" s="229"/>
    </row>
    <row r="3631" ht="26.25" customHeight="1" spans="102:103">
      <c r="CX3631" s="229"/>
      <c r="CY3631" s="229"/>
    </row>
    <row r="3632" ht="26.25" customHeight="1" spans="102:103">
      <c r="CX3632" s="229"/>
      <c r="CY3632" s="229"/>
    </row>
    <row r="3633" ht="26.25" customHeight="1" spans="102:103">
      <c r="CX3633" s="229"/>
      <c r="CY3633" s="229"/>
    </row>
    <row r="3634" ht="26.25" customHeight="1" spans="102:103">
      <c r="CX3634" s="229"/>
      <c r="CY3634" s="229"/>
    </row>
    <row r="3635" ht="26.25" customHeight="1" spans="102:103">
      <c r="CX3635" s="229"/>
      <c r="CY3635" s="229"/>
    </row>
    <row r="3636" ht="26.25" customHeight="1" spans="102:103">
      <c r="CX3636" s="229"/>
      <c r="CY3636" s="229"/>
    </row>
    <row r="3637" ht="26.25" customHeight="1" spans="102:103">
      <c r="CX3637" s="229"/>
      <c r="CY3637" s="229"/>
    </row>
    <row r="3638" ht="26.25" customHeight="1" spans="102:103">
      <c r="CX3638" s="229"/>
      <c r="CY3638" s="229"/>
    </row>
    <row r="3639" ht="26.25" customHeight="1" spans="102:103">
      <c r="CX3639" s="229"/>
      <c r="CY3639" s="229"/>
    </row>
    <row r="3640" ht="26.25" customHeight="1" spans="102:103">
      <c r="CX3640" s="229"/>
      <c r="CY3640" s="229"/>
    </row>
    <row r="3641" ht="26.25" customHeight="1" spans="102:103">
      <c r="CX3641" s="229"/>
      <c r="CY3641" s="229"/>
    </row>
    <row r="3642" ht="26.25" customHeight="1" spans="102:103">
      <c r="CX3642" s="229"/>
      <c r="CY3642" s="229"/>
    </row>
    <row r="3643" ht="26.25" customHeight="1" spans="102:103">
      <c r="CX3643" s="229"/>
      <c r="CY3643" s="229"/>
    </row>
    <row r="3644" ht="26.25" customHeight="1" spans="102:103">
      <c r="CX3644" s="229"/>
      <c r="CY3644" s="229"/>
    </row>
    <row r="3645" ht="26.25" customHeight="1" spans="102:103">
      <c r="CX3645" s="229"/>
      <c r="CY3645" s="229"/>
    </row>
    <row r="3646" ht="26.25" customHeight="1" spans="102:103">
      <c r="CX3646" s="229"/>
      <c r="CY3646" s="229"/>
    </row>
    <row r="3647" ht="26.25" customHeight="1" spans="102:103">
      <c r="CX3647" s="229"/>
      <c r="CY3647" s="229"/>
    </row>
    <row r="3648" ht="26.25" customHeight="1" spans="102:103">
      <c r="CX3648" s="229"/>
      <c r="CY3648" s="229"/>
    </row>
    <row r="3649" ht="26.25" customHeight="1" spans="102:103">
      <c r="CX3649" s="229"/>
      <c r="CY3649" s="229"/>
    </row>
    <row r="3650" ht="26.25" customHeight="1" spans="102:103">
      <c r="CX3650" s="229"/>
      <c r="CY3650" s="229"/>
    </row>
    <row r="3651" ht="26.25" customHeight="1" spans="102:103">
      <c r="CX3651" s="229"/>
      <c r="CY3651" s="229"/>
    </row>
    <row r="3652" ht="26.25" customHeight="1" spans="102:103">
      <c r="CX3652" s="229"/>
      <c r="CY3652" s="229"/>
    </row>
    <row r="3653" ht="26.25" customHeight="1" spans="102:103">
      <c r="CX3653" s="229"/>
      <c r="CY3653" s="229"/>
    </row>
    <row r="3654" ht="26.25" customHeight="1" spans="102:103">
      <c r="CX3654" s="229"/>
      <c r="CY3654" s="229"/>
    </row>
    <row r="3655" ht="26.25" customHeight="1" spans="102:103">
      <c r="CX3655" s="229"/>
      <c r="CY3655" s="229"/>
    </row>
    <row r="3656" ht="26.25" customHeight="1" spans="102:103">
      <c r="CX3656" s="229"/>
      <c r="CY3656" s="229"/>
    </row>
    <row r="3657" ht="26.25" customHeight="1" spans="102:103">
      <c r="CX3657" s="229"/>
      <c r="CY3657" s="229"/>
    </row>
    <row r="3658" ht="26.25" customHeight="1" spans="102:103">
      <c r="CX3658" s="229"/>
      <c r="CY3658" s="229"/>
    </row>
    <row r="3659" ht="26.25" customHeight="1" spans="102:103">
      <c r="CX3659" s="229"/>
      <c r="CY3659" s="229"/>
    </row>
    <row r="3660" ht="26.25" customHeight="1" spans="102:103">
      <c r="CX3660" s="229"/>
      <c r="CY3660" s="229"/>
    </row>
    <row r="3661" ht="26.25" customHeight="1" spans="102:103">
      <c r="CX3661" s="229"/>
      <c r="CY3661" s="229"/>
    </row>
    <row r="3662" ht="26.25" customHeight="1" spans="102:103">
      <c r="CX3662" s="229"/>
      <c r="CY3662" s="229"/>
    </row>
    <row r="3663" ht="26.25" customHeight="1" spans="102:103">
      <c r="CX3663" s="229"/>
      <c r="CY3663" s="229"/>
    </row>
    <row r="3664" ht="26.25" customHeight="1" spans="102:103">
      <c r="CX3664" s="229"/>
      <c r="CY3664" s="229"/>
    </row>
    <row r="3665" ht="26.25" customHeight="1" spans="102:103">
      <c r="CX3665" s="229"/>
      <c r="CY3665" s="229"/>
    </row>
    <row r="3666" ht="26.25" customHeight="1" spans="102:103">
      <c r="CX3666" s="229"/>
      <c r="CY3666" s="229"/>
    </row>
    <row r="3667" ht="26.25" customHeight="1" spans="102:103">
      <c r="CX3667" s="229"/>
      <c r="CY3667" s="229"/>
    </row>
    <row r="3668" ht="26.25" customHeight="1" spans="102:103">
      <c r="CX3668" s="229"/>
      <c r="CY3668" s="229"/>
    </row>
    <row r="3669" ht="26.25" customHeight="1" spans="102:103">
      <c r="CX3669" s="229"/>
      <c r="CY3669" s="229"/>
    </row>
    <row r="3670" ht="26.25" customHeight="1" spans="102:103">
      <c r="CX3670" s="229"/>
      <c r="CY3670" s="229"/>
    </row>
    <row r="3671" ht="26.25" customHeight="1" spans="102:103">
      <c r="CX3671" s="229"/>
      <c r="CY3671" s="229"/>
    </row>
    <row r="3672" ht="26.25" customHeight="1" spans="102:103">
      <c r="CX3672" s="229"/>
      <c r="CY3672" s="229"/>
    </row>
    <row r="3673" ht="26.25" customHeight="1" spans="102:103">
      <c r="CX3673" s="229"/>
      <c r="CY3673" s="229"/>
    </row>
    <row r="3674" ht="26.25" customHeight="1" spans="102:103">
      <c r="CX3674" s="229"/>
      <c r="CY3674" s="229"/>
    </row>
    <row r="3675" ht="26.25" customHeight="1" spans="102:103">
      <c r="CX3675" s="229"/>
      <c r="CY3675" s="229"/>
    </row>
    <row r="3676" ht="26.25" customHeight="1" spans="102:103">
      <c r="CX3676" s="229"/>
      <c r="CY3676" s="229"/>
    </row>
    <row r="3677" ht="26.25" customHeight="1" spans="102:103">
      <c r="CX3677" s="229"/>
      <c r="CY3677" s="229"/>
    </row>
    <row r="3678" ht="26.25" customHeight="1" spans="102:103">
      <c r="CX3678" s="229"/>
      <c r="CY3678" s="229"/>
    </row>
    <row r="3679" ht="26.25" customHeight="1" spans="102:103">
      <c r="CX3679" s="229"/>
      <c r="CY3679" s="229"/>
    </row>
    <row r="3680" ht="26.25" customHeight="1" spans="102:103">
      <c r="CX3680" s="229"/>
      <c r="CY3680" s="229"/>
    </row>
    <row r="3681" ht="26.25" customHeight="1" spans="102:103">
      <c r="CX3681" s="229"/>
      <c r="CY3681" s="229"/>
    </row>
    <row r="3682" ht="26.25" customHeight="1" spans="102:103">
      <c r="CX3682" s="229"/>
      <c r="CY3682" s="229"/>
    </row>
    <row r="3683" ht="26.25" customHeight="1" spans="102:103">
      <c r="CX3683" s="229"/>
      <c r="CY3683" s="229"/>
    </row>
    <row r="3684" ht="26.25" customHeight="1" spans="102:103">
      <c r="CX3684" s="229"/>
      <c r="CY3684" s="229"/>
    </row>
    <row r="3685" ht="26.25" customHeight="1" spans="102:103">
      <c r="CX3685" s="229"/>
      <c r="CY3685" s="229"/>
    </row>
    <row r="3686" ht="26.25" customHeight="1" spans="102:103">
      <c r="CX3686" s="229"/>
      <c r="CY3686" s="229"/>
    </row>
    <row r="3687" ht="26.25" customHeight="1" spans="102:103">
      <c r="CX3687" s="229"/>
      <c r="CY3687" s="229"/>
    </row>
    <row r="3688" ht="26.25" customHeight="1" spans="102:103">
      <c r="CX3688" s="229"/>
      <c r="CY3688" s="229"/>
    </row>
    <row r="3689" ht="26.25" customHeight="1" spans="102:103">
      <c r="CX3689" s="229"/>
      <c r="CY3689" s="229"/>
    </row>
    <row r="3690" ht="26.25" customHeight="1" spans="102:103">
      <c r="CX3690" s="229"/>
      <c r="CY3690" s="229"/>
    </row>
    <row r="3691" ht="26.25" customHeight="1" spans="102:103">
      <c r="CX3691" s="229"/>
      <c r="CY3691" s="229"/>
    </row>
    <row r="3692" ht="26.25" customHeight="1" spans="102:103">
      <c r="CX3692" s="229"/>
      <c r="CY3692" s="229"/>
    </row>
    <row r="3693" ht="26.25" customHeight="1" spans="102:103">
      <c r="CX3693" s="229"/>
      <c r="CY3693" s="229"/>
    </row>
    <row r="3694" ht="26.25" customHeight="1" spans="102:103">
      <c r="CX3694" s="229"/>
      <c r="CY3694" s="229"/>
    </row>
    <row r="3695" ht="26.25" customHeight="1" spans="102:103">
      <c r="CX3695" s="229"/>
      <c r="CY3695" s="229"/>
    </row>
    <row r="3696" ht="26.25" customHeight="1" spans="102:103">
      <c r="CX3696" s="229"/>
      <c r="CY3696" s="229"/>
    </row>
    <row r="3697" ht="26.25" customHeight="1" spans="102:103">
      <c r="CX3697" s="229"/>
      <c r="CY3697" s="229"/>
    </row>
    <row r="3698" ht="26.25" customHeight="1" spans="102:103">
      <c r="CX3698" s="229"/>
      <c r="CY3698" s="229"/>
    </row>
    <row r="3699" ht="26.25" customHeight="1" spans="102:103">
      <c r="CX3699" s="229"/>
      <c r="CY3699" s="229"/>
    </row>
    <row r="3700" ht="26.25" customHeight="1" spans="102:103">
      <c r="CX3700" s="229"/>
      <c r="CY3700" s="229"/>
    </row>
    <row r="3701" ht="26.25" customHeight="1" spans="102:103">
      <c r="CX3701" s="229"/>
      <c r="CY3701" s="229"/>
    </row>
    <row r="3702" ht="26.25" customHeight="1" spans="102:103">
      <c r="CX3702" s="229"/>
      <c r="CY3702" s="229"/>
    </row>
    <row r="3703" ht="26.25" customHeight="1" spans="102:103">
      <c r="CX3703" s="229"/>
      <c r="CY3703" s="229"/>
    </row>
    <row r="3704" ht="26.25" customHeight="1" spans="102:103">
      <c r="CX3704" s="229"/>
      <c r="CY3704" s="229"/>
    </row>
    <row r="3705" ht="26.25" customHeight="1" spans="102:103">
      <c r="CX3705" s="229"/>
      <c r="CY3705" s="229"/>
    </row>
    <row r="3706" ht="26.25" customHeight="1" spans="102:103">
      <c r="CX3706" s="229"/>
      <c r="CY3706" s="229"/>
    </row>
    <row r="3707" ht="26.25" customHeight="1" spans="102:103">
      <c r="CX3707" s="229"/>
      <c r="CY3707" s="229"/>
    </row>
    <row r="3708" ht="26.25" customHeight="1" spans="102:103">
      <c r="CX3708" s="229"/>
      <c r="CY3708" s="229"/>
    </row>
    <row r="3709" ht="26.25" customHeight="1" spans="102:103">
      <c r="CX3709" s="229"/>
      <c r="CY3709" s="229"/>
    </row>
    <row r="3710" ht="26.25" customHeight="1" spans="102:103">
      <c r="CX3710" s="229"/>
      <c r="CY3710" s="229"/>
    </row>
    <row r="3711" ht="26.25" customHeight="1" spans="102:103">
      <c r="CX3711" s="229"/>
      <c r="CY3711" s="229"/>
    </row>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sheetData>
  <sheetProtection formatCells="0" formatColumns="0" formatRows="0" insertRows="0" insertColumns="0" insertHyperlinks="0" deleteColumns="0" deleteRows="0" sort="0" autoFilter="0" pivotTables="0"/>
  <autoFilter xmlns:etc="http://www.wps.cn/officeDocument/2017/etCustomData" ref="A3:CZ318" etc:filterBottomFollowUsedRange="0">
    <extLst/>
  </autoFilter>
  <mergeCells count="27">
    <mergeCell ref="A1:H1"/>
    <mergeCell ref="V1:AD1"/>
    <mergeCell ref="AE1:AM1"/>
    <mergeCell ref="AN1:AV1"/>
    <mergeCell ref="AW1:BC1"/>
    <mergeCell ref="BE1:BH1"/>
    <mergeCell ref="CU1:CW1"/>
    <mergeCell ref="CX1:DD1"/>
    <mergeCell ref="DE1:DJ1"/>
    <mergeCell ref="DK1:DM1"/>
    <mergeCell ref="A2:C2"/>
    <mergeCell ref="D2:F2"/>
    <mergeCell ref="V2:X2"/>
    <mergeCell ref="Y2:AC2"/>
    <mergeCell ref="AE2:AG2"/>
    <mergeCell ref="AH2:AL2"/>
    <mergeCell ref="AN2:AO2"/>
    <mergeCell ref="AP2:AQ2"/>
    <mergeCell ref="BJ2:BK2"/>
    <mergeCell ref="BL2:BM2"/>
    <mergeCell ref="BN2:BO2"/>
    <mergeCell ref="BP2:BQ2"/>
    <mergeCell ref="BR2:BS2"/>
    <mergeCell ref="BT2:BU2"/>
    <mergeCell ref="CI1:CN2"/>
    <mergeCell ref="CO1:CT2"/>
    <mergeCell ref="BV1:CH2"/>
  </mergeCells>
  <pageMargins left="0" right="0.0791666666666667" top="0.388888888888889" bottom="0.509027777777778" header="0.5" footer="0.5"/>
  <pageSetup paperSize="9" scale="70" orientation="landscape"/>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A65388"/>
  <sheetViews>
    <sheetView tabSelected="1" zoomScale="70" zoomScaleNormal="70" workbookViewId="0">
      <pane xSplit="14" ySplit="3" topLeftCell="P662" activePane="bottomRight" state="frozen"/>
      <selection/>
      <selection pane="topRight"/>
      <selection pane="bottomLeft"/>
      <selection pane="bottomRight" activeCell="AB688" sqref="AB688"/>
    </sheetView>
  </sheetViews>
  <sheetFormatPr defaultColWidth="9" defaultRowHeight="15"/>
  <cols>
    <col min="1" max="1" width="15.875" style="371" customWidth="1"/>
    <col min="2" max="2" width="14.1" style="372" customWidth="1"/>
    <col min="3" max="3" width="11.125" style="372" customWidth="1"/>
    <col min="4" max="4" width="14.425" style="373" customWidth="1"/>
    <col min="5" max="5" width="13.0416666666667" style="373" customWidth="1"/>
    <col min="6" max="6" width="14.1" style="372" customWidth="1"/>
    <col min="7" max="7" width="13.025" style="372" customWidth="1"/>
    <col min="8" max="8" width="15.3583333333333" style="373" customWidth="1"/>
    <col min="9" max="9" width="11.9583333333333" style="373" customWidth="1"/>
    <col min="10" max="10" width="6.70833333333333" style="373" customWidth="1"/>
    <col min="11" max="11" width="6.875" style="373" customWidth="1"/>
    <col min="12" max="12" width="9.13333333333333" style="373" customWidth="1"/>
    <col min="13" max="13" width="14.1416666666667" style="373" customWidth="1"/>
    <col min="14" max="14" width="16.7083333333333" style="374" customWidth="1"/>
    <col min="15" max="15" width="9.64166666666667" style="373" customWidth="1"/>
    <col min="16" max="16" width="8.45" style="372" customWidth="1"/>
    <col min="17" max="17" width="10.575" style="375" customWidth="1"/>
    <col min="18" max="18" width="10.7083333333333" style="373" customWidth="1"/>
    <col min="19" max="19" width="7.375" style="373" customWidth="1"/>
    <col min="20" max="22" width="9.88333333333333" style="376" customWidth="1"/>
    <col min="23" max="24" width="8.09166666666667" style="373" customWidth="1"/>
    <col min="25" max="25" width="25.7166666666667" style="373" customWidth="1"/>
    <col min="26" max="26" width="9.71666666666667" style="377" customWidth="1"/>
    <col min="27" max="27" width="10.7166666666667" style="375" customWidth="1"/>
    <col min="28" max="28" width="14.6416666666667" style="372" customWidth="1"/>
    <col min="29" max="29" width="12.3666666666667" style="372" customWidth="1"/>
    <col min="30" max="30" width="12.725" style="372" customWidth="1"/>
    <col min="31" max="32" width="12.3666666666667" style="372" customWidth="1"/>
    <col min="33" max="33" width="12.3666666666667" style="378" customWidth="1"/>
    <col min="34" max="40" width="12.3666666666667" style="379" customWidth="1"/>
    <col min="41" max="43" width="12.3666666666667" style="380" customWidth="1"/>
    <col min="44" max="45" width="8.475" style="381" customWidth="1"/>
    <col min="46" max="46" width="10.375" style="372" customWidth="1"/>
    <col min="47" max="48" width="9.875" style="212" customWidth="1"/>
    <col min="49" max="49" width="11.425" style="379" customWidth="1"/>
    <col min="50" max="50" width="9" style="373" hidden="1" customWidth="1"/>
    <col min="51" max="53" width="11.6666666666667" style="373"/>
    <col min="54" max="252" width="9" style="373"/>
    <col min="253" max="16384" width="9" style="220"/>
  </cols>
  <sheetData>
    <row r="1" s="347" customFormat="1" ht="69" customHeight="1" spans="1:50">
      <c r="A1" s="382"/>
      <c r="B1" s="383"/>
      <c r="C1" s="383"/>
      <c r="D1" s="383"/>
      <c r="E1" s="383"/>
      <c r="F1" s="383"/>
      <c r="G1" s="383"/>
      <c r="H1" s="383"/>
      <c r="I1" s="383"/>
      <c r="J1" s="383"/>
      <c r="K1" s="383"/>
      <c r="L1" s="383"/>
      <c r="M1" s="384"/>
      <c r="N1" s="385"/>
      <c r="O1" s="385"/>
      <c r="P1" s="386"/>
      <c r="Q1" s="387"/>
      <c r="R1" s="385"/>
      <c r="S1" s="385"/>
      <c r="T1" s="388"/>
      <c r="U1" s="388"/>
      <c r="V1" s="388"/>
      <c r="W1" s="385"/>
      <c r="X1" s="385"/>
      <c r="Y1" s="385"/>
      <c r="Z1" s="389"/>
      <c r="AA1" s="387"/>
      <c r="AB1" s="386"/>
      <c r="AC1" s="386"/>
      <c r="AD1" s="390"/>
      <c r="AE1" s="386"/>
      <c r="AF1" s="386"/>
      <c r="AG1" s="391"/>
      <c r="AH1" s="392"/>
      <c r="AI1" s="392"/>
      <c r="AJ1" s="392"/>
      <c r="AK1" s="392"/>
      <c r="AL1" s="392"/>
      <c r="AM1" s="392"/>
      <c r="AN1" s="392"/>
      <c r="AO1" s="392"/>
      <c r="AP1" s="392"/>
      <c r="AQ1" s="392"/>
      <c r="AR1" s="393"/>
      <c r="AS1" s="393"/>
      <c r="AT1" s="386"/>
      <c r="AU1" s="394"/>
      <c r="AV1" s="395"/>
      <c r="AW1" s="395"/>
      <c r="AX1" s="348"/>
    </row>
    <row r="2" s="348" customFormat="1" ht="34" customHeight="1" spans="1:50">
      <c r="A2" s="396" t="e">
        <f>#REF!</f>
        <v>#REF!</v>
      </c>
      <c r="B2" s="397"/>
      <c r="C2" s="397"/>
      <c r="D2" s="398"/>
      <c r="E2" s="398"/>
      <c r="F2" s="399"/>
      <c r="G2" s="397"/>
      <c r="H2" s="397" t="s">
        <v>506</v>
      </c>
      <c r="I2" s="397"/>
      <c r="J2" s="400"/>
      <c r="K2" s="401" t="s">
        <v>507</v>
      </c>
      <c r="L2" s="400"/>
      <c r="M2" s="400"/>
      <c r="N2" s="402"/>
      <c r="O2" s="401" t="s">
        <v>508</v>
      </c>
      <c r="P2" s="400"/>
      <c r="Q2" s="400"/>
      <c r="R2" s="400"/>
      <c r="S2" s="400"/>
      <c r="T2" s="388"/>
      <c r="U2" s="388"/>
      <c r="V2" s="388"/>
      <c r="W2" s="400"/>
      <c r="X2" s="400"/>
      <c r="Y2" s="400"/>
      <c r="Z2" s="403" t="s">
        <v>509</v>
      </c>
      <c r="AA2" s="404"/>
      <c r="AB2" s="405"/>
      <c r="AC2" s="405"/>
      <c r="AD2" s="399"/>
      <c r="AE2" s="405"/>
      <c r="AF2" s="406" t="s">
        <v>510</v>
      </c>
      <c r="AG2" s="406"/>
      <c r="AH2" s="406"/>
      <c r="AI2" s="406"/>
      <c r="AJ2" s="406"/>
      <c r="AK2" s="406"/>
      <c r="AL2" s="406"/>
      <c r="AM2" s="406"/>
      <c r="AN2" s="407"/>
      <c r="AO2" s="407"/>
      <c r="AP2" s="407"/>
      <c r="AQ2" s="407"/>
      <c r="AR2" s="408" t="s">
        <v>511</v>
      </c>
      <c r="AS2" s="408"/>
      <c r="AT2" s="409"/>
      <c r="AU2" s="410"/>
      <c r="AV2" s="410"/>
      <c r="AW2" s="410"/>
    </row>
    <row r="3" s="349" customFormat="1" ht="42" customHeight="1" spans="1:50">
      <c r="A3" s="411" t="s">
        <v>512</v>
      </c>
      <c r="B3" s="412" t="s">
        <v>21</v>
      </c>
      <c r="C3" s="412" t="s">
        <v>513</v>
      </c>
      <c r="D3" s="209" t="s">
        <v>514</v>
      </c>
      <c r="E3" s="412" t="s">
        <v>515</v>
      </c>
      <c r="F3" s="412" t="s">
        <v>516</v>
      </c>
      <c r="G3" s="209" t="s">
        <v>22</v>
      </c>
      <c r="H3" s="413" t="s">
        <v>23</v>
      </c>
      <c r="I3" s="414" t="s">
        <v>517</v>
      </c>
      <c r="J3" s="413" t="s">
        <v>518</v>
      </c>
      <c r="K3" s="412" t="s">
        <v>519</v>
      </c>
      <c r="L3" s="412" t="s">
        <v>27</v>
      </c>
      <c r="M3" s="412" t="s">
        <v>520</v>
      </c>
      <c r="N3" s="412" t="s">
        <v>521</v>
      </c>
      <c r="O3" s="415" t="s">
        <v>522</v>
      </c>
      <c r="P3" s="412" t="s">
        <v>31</v>
      </c>
      <c r="Q3" s="412" t="s">
        <v>523</v>
      </c>
      <c r="R3" s="412" t="s">
        <v>524</v>
      </c>
      <c r="S3" s="412" t="s">
        <v>525</v>
      </c>
      <c r="T3" s="412" t="s">
        <v>526</v>
      </c>
      <c r="U3" s="412" t="s">
        <v>527</v>
      </c>
      <c r="V3" s="416" t="s">
        <v>528</v>
      </c>
      <c r="W3" s="415" t="s">
        <v>529</v>
      </c>
      <c r="X3" s="415" t="s">
        <v>530</v>
      </c>
      <c r="Y3" s="417" t="s">
        <v>531</v>
      </c>
      <c r="Z3" s="209" t="s">
        <v>532</v>
      </c>
      <c r="AA3" s="412" t="s">
        <v>533</v>
      </c>
      <c r="AB3" s="418" t="s">
        <v>534</v>
      </c>
      <c r="AC3" s="419" t="s">
        <v>535</v>
      </c>
      <c r="AD3" s="412" t="s">
        <v>536</v>
      </c>
      <c r="AE3" s="419" t="s">
        <v>537</v>
      </c>
      <c r="AF3" s="209" t="s">
        <v>538</v>
      </c>
      <c r="AG3" s="209" t="s">
        <v>539</v>
      </c>
      <c r="AH3" s="420" t="s">
        <v>40</v>
      </c>
      <c r="AI3" s="421" t="s">
        <v>540</v>
      </c>
      <c r="AJ3" s="421" t="s">
        <v>541</v>
      </c>
      <c r="AK3" s="421" t="s">
        <v>542</v>
      </c>
      <c r="AL3" s="421" t="s">
        <v>543</v>
      </c>
      <c r="AM3" s="421" t="s">
        <v>544</v>
      </c>
      <c r="AN3" s="412" t="s">
        <v>545</v>
      </c>
      <c r="AO3" s="421" t="s">
        <v>546</v>
      </c>
      <c r="AP3" s="421" t="s">
        <v>547</v>
      </c>
      <c r="AQ3" s="421" t="s">
        <v>548</v>
      </c>
      <c r="AR3" s="422" t="s">
        <v>549</v>
      </c>
      <c r="AS3" s="422" t="s">
        <v>550</v>
      </c>
      <c r="AT3" s="422" t="s">
        <v>46</v>
      </c>
      <c r="AU3" s="422" t="s">
        <v>551</v>
      </c>
      <c r="AV3" s="422" t="s">
        <v>552</v>
      </c>
      <c r="AW3" s="422"/>
      <c r="AX3" s="423"/>
    </row>
    <row r="4" s="350" customFormat="1" ht="39" customHeight="1" spans="1:50">
      <c r="A4" s="424">
        <v>45649</v>
      </c>
      <c r="B4" s="425"/>
      <c r="C4" s="426"/>
      <c r="D4" s="427" t="s">
        <v>553</v>
      </c>
      <c r="E4" s="428"/>
      <c r="F4" s="429"/>
      <c r="G4" s="430" t="s">
        <v>554</v>
      </c>
      <c r="H4" s="431" t="s">
        <v>555</v>
      </c>
      <c r="I4" s="432">
        <v>650</v>
      </c>
      <c r="J4" s="432"/>
      <c r="K4" s="432"/>
      <c r="L4" s="432"/>
      <c r="M4" s="433">
        <v>45673</v>
      </c>
      <c r="N4" s="433">
        <v>45670</v>
      </c>
      <c r="O4" s="434"/>
      <c r="P4" s="434"/>
      <c r="Q4" s="434"/>
      <c r="R4" s="435"/>
      <c r="S4" s="435"/>
      <c r="T4" s="435"/>
      <c r="U4" s="435"/>
      <c r="V4" s="435"/>
      <c r="W4" s="436"/>
      <c r="X4" s="436"/>
      <c r="Y4" s="437"/>
      <c r="Z4" s="434"/>
      <c r="AA4" s="438">
        <v>5.4</v>
      </c>
      <c r="AB4" s="439">
        <f>AA4*I4</f>
        <v>3510</v>
      </c>
      <c r="AC4" s="432"/>
      <c r="AD4" s="430" t="s">
        <v>556</v>
      </c>
      <c r="AE4" s="440" t="s">
        <v>556</v>
      </c>
      <c r="AF4" s="441">
        <f>I4</f>
        <v>650</v>
      </c>
      <c r="AG4" s="441"/>
      <c r="AH4" s="442"/>
      <c r="AI4" s="442"/>
      <c r="AJ4" s="442"/>
      <c r="AK4" s="442"/>
      <c r="AL4" s="442">
        <f>I4</f>
        <v>650</v>
      </c>
      <c r="AM4" s="442"/>
      <c r="AN4" s="443"/>
      <c r="AO4" s="443"/>
      <c r="AP4" s="443">
        <f t="shared" ref="AP4:AP64" si="0">I4</f>
        <v>650</v>
      </c>
      <c r="AQ4" s="443"/>
      <c r="AR4" s="444"/>
      <c r="AS4" s="444"/>
      <c r="AT4" s="445"/>
      <c r="AU4" s="446">
        <v>650</v>
      </c>
      <c r="AV4" s="446">
        <f>AU4</f>
        <v>650</v>
      </c>
      <c r="AW4" s="446"/>
      <c r="AX4" s="431"/>
    </row>
    <row r="5" s="350" customFormat="1" ht="39" customHeight="1" spans="1:50">
      <c r="A5" s="424">
        <v>45649</v>
      </c>
      <c r="B5" s="425"/>
      <c r="C5" s="426"/>
      <c r="D5" s="427" t="s">
        <v>553</v>
      </c>
      <c r="E5" s="428"/>
      <c r="F5" s="429"/>
      <c r="G5" s="430" t="s">
        <v>557</v>
      </c>
      <c r="H5" s="431" t="s">
        <v>555</v>
      </c>
      <c r="I5" s="432"/>
      <c r="J5" s="432"/>
      <c r="K5" s="432"/>
      <c r="L5" s="432"/>
      <c r="M5" s="433">
        <v>45673</v>
      </c>
      <c r="N5" s="433">
        <v>45670</v>
      </c>
      <c r="O5" s="434"/>
      <c r="P5" s="434"/>
      <c r="Q5" s="434"/>
      <c r="R5" s="435"/>
      <c r="S5" s="435"/>
      <c r="T5" s="435"/>
      <c r="U5" s="435"/>
      <c r="V5" s="435"/>
      <c r="W5" s="436"/>
      <c r="X5" s="436"/>
      <c r="Y5" s="437"/>
      <c r="Z5" s="434"/>
      <c r="AA5" s="439"/>
      <c r="AB5" s="439"/>
      <c r="AC5" s="432"/>
      <c r="AD5" s="429" t="s">
        <v>556</v>
      </c>
      <c r="AE5" s="440" t="s">
        <v>556</v>
      </c>
      <c r="AF5" s="441"/>
      <c r="AG5" s="441"/>
      <c r="AH5" s="442"/>
      <c r="AI5" s="442"/>
      <c r="AJ5" s="442"/>
      <c r="AK5" s="442"/>
      <c r="AL5" s="442"/>
      <c r="AM5" s="442"/>
      <c r="AN5" s="443"/>
      <c r="AO5" s="443"/>
      <c r="AP5" s="443">
        <f t="shared" si="0"/>
        <v>0</v>
      </c>
      <c r="AQ5" s="443"/>
      <c r="AR5" s="444"/>
      <c r="AS5" s="444"/>
      <c r="AT5" s="445"/>
      <c r="AU5" s="446">
        <f t="shared" ref="AU5:AU66" si="1">I5</f>
        <v>0</v>
      </c>
      <c r="AV5" s="446">
        <f>AV4+AU5</f>
        <v>650</v>
      </c>
      <c r="AW5" s="446"/>
      <c r="AX5" s="431"/>
    </row>
    <row r="6" s="350" customFormat="1" ht="39" customHeight="1" spans="1:50">
      <c r="A6" s="424">
        <v>45683</v>
      </c>
      <c r="B6" s="425" t="s">
        <v>558</v>
      </c>
      <c r="C6" s="426" t="s">
        <v>559</v>
      </c>
      <c r="D6" s="427">
        <v>4500156569</v>
      </c>
      <c r="E6" s="428"/>
      <c r="F6" s="429" t="s">
        <v>560</v>
      </c>
      <c r="G6" s="430" t="s">
        <v>554</v>
      </c>
      <c r="H6" s="431" t="s">
        <v>555</v>
      </c>
      <c r="I6" s="447">
        <v>48</v>
      </c>
      <c r="J6" s="432">
        <v>0</v>
      </c>
      <c r="K6" s="432">
        <v>4</v>
      </c>
      <c r="L6" s="432">
        <f t="shared" ref="L6:L67" si="2">I6/K6</f>
        <v>12</v>
      </c>
      <c r="M6" s="433">
        <v>45716</v>
      </c>
      <c r="N6" s="448">
        <v>45712</v>
      </c>
      <c r="O6" s="434"/>
      <c r="P6" s="434" t="s">
        <v>561</v>
      </c>
      <c r="Q6" s="434"/>
      <c r="R6" s="435"/>
      <c r="S6" s="435"/>
      <c r="T6" s="435"/>
      <c r="U6" s="435"/>
      <c r="V6" s="435"/>
      <c r="W6" s="436"/>
      <c r="X6" s="436" t="s">
        <v>562</v>
      </c>
      <c r="Y6" s="437" t="s">
        <v>563</v>
      </c>
      <c r="Z6" s="434" t="s">
        <v>564</v>
      </c>
      <c r="AA6" s="439">
        <v>5.4</v>
      </c>
      <c r="AB6" s="438">
        <v>259.2</v>
      </c>
      <c r="AC6" s="432" t="s">
        <v>565</v>
      </c>
      <c r="AD6" s="429" t="s">
        <v>554</v>
      </c>
      <c r="AE6" s="440" t="s">
        <v>566</v>
      </c>
      <c r="AF6" s="441">
        <f t="shared" ref="AF6:AF20" si="3">I6</f>
        <v>48</v>
      </c>
      <c r="AG6" s="441"/>
      <c r="AH6" s="442"/>
      <c r="AI6" s="442"/>
      <c r="AJ6" s="442"/>
      <c r="AK6" s="442"/>
      <c r="AL6" s="442">
        <f t="shared" ref="AL6:AL34" si="4">I6</f>
        <v>48</v>
      </c>
      <c r="AM6" s="442"/>
      <c r="AN6" s="443"/>
      <c r="AO6" s="443"/>
      <c r="AP6" s="443">
        <f t="shared" si="0"/>
        <v>48</v>
      </c>
      <c r="AQ6" s="443"/>
      <c r="AR6" s="444"/>
      <c r="AS6" s="444"/>
      <c r="AT6" s="445"/>
      <c r="AU6" s="446">
        <f t="shared" si="1"/>
        <v>48</v>
      </c>
      <c r="AV6" s="446">
        <f t="shared" ref="AV6:AV11" si="5">AV5+AU6</f>
        <v>698</v>
      </c>
      <c r="AW6" s="446"/>
      <c r="AX6" s="449"/>
    </row>
    <row r="7" s="350" customFormat="1" ht="39" customHeight="1" spans="1:50">
      <c r="A7" s="424">
        <v>45666</v>
      </c>
      <c r="B7" s="425" t="s">
        <v>567</v>
      </c>
      <c r="C7" s="426" t="s">
        <v>568</v>
      </c>
      <c r="D7" s="427">
        <v>4500155574</v>
      </c>
      <c r="E7" s="428" t="s">
        <v>569</v>
      </c>
      <c r="F7" s="429" t="s">
        <v>570</v>
      </c>
      <c r="G7" s="430" t="s">
        <v>554</v>
      </c>
      <c r="H7" s="431" t="s">
        <v>555</v>
      </c>
      <c r="I7" s="432">
        <v>252</v>
      </c>
      <c r="J7" s="432">
        <v>0</v>
      </c>
      <c r="K7" s="432">
        <v>4</v>
      </c>
      <c r="L7" s="432">
        <f t="shared" si="2"/>
        <v>63</v>
      </c>
      <c r="M7" s="433">
        <v>45733</v>
      </c>
      <c r="N7" s="433">
        <v>45729</v>
      </c>
      <c r="O7" s="434"/>
      <c r="P7" s="434" t="s">
        <v>571</v>
      </c>
      <c r="Q7" s="434"/>
      <c r="R7" s="435">
        <v>45667</v>
      </c>
      <c r="S7" s="435" t="s">
        <v>572</v>
      </c>
      <c r="T7" s="435" t="s">
        <v>573</v>
      </c>
      <c r="U7" s="435" t="s">
        <v>335</v>
      </c>
      <c r="V7" s="435"/>
      <c r="W7" s="436"/>
      <c r="X7" s="436" t="s">
        <v>562</v>
      </c>
      <c r="Y7" s="437" t="s">
        <v>574</v>
      </c>
      <c r="Z7" s="434" t="s">
        <v>575</v>
      </c>
      <c r="AA7" s="439">
        <v>5.4</v>
      </c>
      <c r="AB7" s="439">
        <f t="shared" ref="AB7:AB30" si="6">I7*AA7</f>
        <v>1360.8</v>
      </c>
      <c r="AC7" s="432" t="s">
        <v>576</v>
      </c>
      <c r="AD7" s="430" t="s">
        <v>554</v>
      </c>
      <c r="AE7" s="440" t="s">
        <v>566</v>
      </c>
      <c r="AF7" s="441">
        <f t="shared" si="3"/>
        <v>252</v>
      </c>
      <c r="AG7" s="441"/>
      <c r="AH7" s="442"/>
      <c r="AI7" s="442"/>
      <c r="AJ7" s="442"/>
      <c r="AK7" s="442"/>
      <c r="AL7" s="442">
        <f t="shared" si="4"/>
        <v>252</v>
      </c>
      <c r="AM7" s="442"/>
      <c r="AN7" s="443"/>
      <c r="AO7" s="443"/>
      <c r="AP7" s="443">
        <f t="shared" si="0"/>
        <v>252</v>
      </c>
      <c r="AQ7" s="443"/>
      <c r="AR7" s="444"/>
      <c r="AS7" s="444"/>
      <c r="AT7" s="445"/>
      <c r="AU7" s="446">
        <f t="shared" si="1"/>
        <v>252</v>
      </c>
      <c r="AV7" s="446">
        <f t="shared" si="5"/>
        <v>950</v>
      </c>
      <c r="AW7" s="446"/>
      <c r="AX7" s="431"/>
    </row>
    <row r="8" s="350" customFormat="1" ht="39" customHeight="1" spans="1:50">
      <c r="A8" s="424">
        <v>45681</v>
      </c>
      <c r="B8" s="425" t="s">
        <v>577</v>
      </c>
      <c r="C8" s="426" t="s">
        <v>578</v>
      </c>
      <c r="D8" s="427">
        <v>4500156597</v>
      </c>
      <c r="E8" s="428" t="s">
        <v>579</v>
      </c>
      <c r="F8" s="427" t="s">
        <v>580</v>
      </c>
      <c r="G8" s="430" t="s">
        <v>554</v>
      </c>
      <c r="H8" s="431" t="s">
        <v>555</v>
      </c>
      <c r="I8" s="432">
        <v>1200</v>
      </c>
      <c r="J8" s="432">
        <v>0</v>
      </c>
      <c r="K8" s="432">
        <v>4</v>
      </c>
      <c r="L8" s="432">
        <f t="shared" si="2"/>
        <v>300</v>
      </c>
      <c r="M8" s="433">
        <v>45737</v>
      </c>
      <c r="N8" s="433">
        <f>M8-4</f>
        <v>45733</v>
      </c>
      <c r="O8" s="434"/>
      <c r="P8" s="434" t="s">
        <v>571</v>
      </c>
      <c r="Q8" s="434"/>
      <c r="R8" s="435">
        <v>45694</v>
      </c>
      <c r="S8" s="435" t="s">
        <v>572</v>
      </c>
      <c r="T8" s="435" t="s">
        <v>581</v>
      </c>
      <c r="U8" s="435" t="s">
        <v>335</v>
      </c>
      <c r="V8" s="435"/>
      <c r="W8" s="436"/>
      <c r="X8" s="436" t="s">
        <v>562</v>
      </c>
      <c r="Y8" s="437" t="s">
        <v>582</v>
      </c>
      <c r="Z8" s="434" t="s">
        <v>583</v>
      </c>
      <c r="AA8" s="439">
        <v>5.4</v>
      </c>
      <c r="AB8" s="439">
        <f t="shared" si="6"/>
        <v>6480</v>
      </c>
      <c r="AC8" s="432" t="s">
        <v>584</v>
      </c>
      <c r="AD8" s="430" t="s">
        <v>554</v>
      </c>
      <c r="AE8" s="440" t="s">
        <v>566</v>
      </c>
      <c r="AF8" s="441">
        <f t="shared" si="3"/>
        <v>1200</v>
      </c>
      <c r="AG8" s="450"/>
      <c r="AH8" s="209"/>
      <c r="AI8" s="209"/>
      <c r="AJ8" s="442"/>
      <c r="AK8" s="442"/>
      <c r="AL8" s="442">
        <f t="shared" si="4"/>
        <v>1200</v>
      </c>
      <c r="AM8" s="442"/>
      <c r="AN8" s="443"/>
      <c r="AO8" s="443"/>
      <c r="AP8" s="443">
        <f t="shared" si="0"/>
        <v>1200</v>
      </c>
      <c r="AQ8" s="443"/>
      <c r="AR8" s="444"/>
      <c r="AS8" s="444"/>
      <c r="AT8" s="445"/>
      <c r="AU8" s="446">
        <f t="shared" si="1"/>
        <v>1200</v>
      </c>
      <c r="AV8" s="446">
        <f t="shared" si="5"/>
        <v>2150</v>
      </c>
      <c r="AW8" s="446"/>
      <c r="AX8" s="451"/>
    </row>
    <row r="9" s="350" customFormat="1" ht="39" customHeight="1" spans="1:50">
      <c r="A9" s="424">
        <v>45683</v>
      </c>
      <c r="B9" s="425" t="s">
        <v>577</v>
      </c>
      <c r="C9" s="426" t="s">
        <v>578</v>
      </c>
      <c r="D9" s="427">
        <v>4500156675</v>
      </c>
      <c r="E9" s="428" t="s">
        <v>585</v>
      </c>
      <c r="F9" s="429" t="s">
        <v>586</v>
      </c>
      <c r="G9" s="430" t="s">
        <v>554</v>
      </c>
      <c r="H9" s="431" t="s">
        <v>555</v>
      </c>
      <c r="I9" s="432">
        <v>240</v>
      </c>
      <c r="J9" s="432">
        <v>0</v>
      </c>
      <c r="K9" s="432">
        <v>4</v>
      </c>
      <c r="L9" s="432">
        <f t="shared" si="2"/>
        <v>60</v>
      </c>
      <c r="M9" s="433">
        <v>45743</v>
      </c>
      <c r="N9" s="433">
        <v>45740</v>
      </c>
      <c r="O9" s="434" t="s">
        <v>571</v>
      </c>
      <c r="P9" s="434" t="s">
        <v>571</v>
      </c>
      <c r="Q9" s="434"/>
      <c r="R9" s="435">
        <v>45694</v>
      </c>
      <c r="S9" s="435" t="s">
        <v>572</v>
      </c>
      <c r="T9" s="435" t="s">
        <v>587</v>
      </c>
      <c r="U9" s="435" t="s">
        <v>335</v>
      </c>
      <c r="V9" s="435"/>
      <c r="W9" s="436"/>
      <c r="X9" s="436" t="s">
        <v>562</v>
      </c>
      <c r="Y9" s="437" t="s">
        <v>588</v>
      </c>
      <c r="Z9" s="434" t="s">
        <v>583</v>
      </c>
      <c r="AA9" s="439">
        <v>5.4</v>
      </c>
      <c r="AB9" s="439">
        <f t="shared" si="6"/>
        <v>1296</v>
      </c>
      <c r="AC9" s="432" t="s">
        <v>589</v>
      </c>
      <c r="AD9" s="430" t="s">
        <v>554</v>
      </c>
      <c r="AE9" s="440" t="s">
        <v>566</v>
      </c>
      <c r="AF9" s="441">
        <f t="shared" si="3"/>
        <v>240</v>
      </c>
      <c r="AG9" s="450"/>
      <c r="AH9" s="209"/>
      <c r="AI9" s="209"/>
      <c r="AJ9" s="442"/>
      <c r="AK9" s="442"/>
      <c r="AL9" s="442">
        <f t="shared" si="4"/>
        <v>240</v>
      </c>
      <c r="AM9" s="442"/>
      <c r="AN9" s="443"/>
      <c r="AO9" s="443"/>
      <c r="AP9" s="443">
        <f t="shared" si="0"/>
        <v>240</v>
      </c>
      <c r="AQ9" s="443"/>
      <c r="AR9" s="444"/>
      <c r="AS9" s="444"/>
      <c r="AT9" s="445"/>
      <c r="AU9" s="446">
        <f t="shared" si="1"/>
        <v>240</v>
      </c>
      <c r="AV9" s="446">
        <f t="shared" si="5"/>
        <v>2390</v>
      </c>
      <c r="AW9" s="446"/>
      <c r="AX9" s="452"/>
    </row>
    <row r="10" s="350" customFormat="1" ht="39" customHeight="1" spans="1:50">
      <c r="A10" s="424">
        <v>45716</v>
      </c>
      <c r="B10" s="425" t="s">
        <v>590</v>
      </c>
      <c r="C10" s="426" t="s">
        <v>591</v>
      </c>
      <c r="D10" s="427">
        <v>4500158781</v>
      </c>
      <c r="E10" s="428" t="s">
        <v>592</v>
      </c>
      <c r="F10" s="429" t="s">
        <v>593</v>
      </c>
      <c r="G10" s="430" t="s">
        <v>554</v>
      </c>
      <c r="H10" s="431" t="s">
        <v>555</v>
      </c>
      <c r="I10" s="432">
        <v>600</v>
      </c>
      <c r="J10" s="432">
        <v>0</v>
      </c>
      <c r="K10" s="432">
        <v>4</v>
      </c>
      <c r="L10" s="432">
        <f t="shared" si="2"/>
        <v>150</v>
      </c>
      <c r="M10" s="433">
        <v>45744</v>
      </c>
      <c r="N10" s="433">
        <v>45740</v>
      </c>
      <c r="O10" s="434"/>
      <c r="P10" s="434" t="s">
        <v>571</v>
      </c>
      <c r="Q10" s="434"/>
      <c r="R10" s="435">
        <v>45719</v>
      </c>
      <c r="S10" s="435" t="s">
        <v>572</v>
      </c>
      <c r="T10" s="435" t="s">
        <v>594</v>
      </c>
      <c r="U10" s="435" t="s">
        <v>335</v>
      </c>
      <c r="V10" s="435"/>
      <c r="W10" s="436"/>
      <c r="X10" s="436" t="s">
        <v>562</v>
      </c>
      <c r="Y10" s="437" t="s">
        <v>595</v>
      </c>
      <c r="Z10" s="434" t="s">
        <v>575</v>
      </c>
      <c r="AA10" s="439">
        <v>5.4</v>
      </c>
      <c r="AB10" s="439">
        <f t="shared" si="6"/>
        <v>3240</v>
      </c>
      <c r="AC10" s="432" t="s">
        <v>596</v>
      </c>
      <c r="AD10" s="430" t="s">
        <v>554</v>
      </c>
      <c r="AE10" s="440" t="s">
        <v>566</v>
      </c>
      <c r="AF10" s="441">
        <f t="shared" si="3"/>
        <v>600</v>
      </c>
      <c r="AG10" s="453"/>
      <c r="AH10" s="442"/>
      <c r="AI10" s="442"/>
      <c r="AJ10" s="442"/>
      <c r="AK10" s="442"/>
      <c r="AL10" s="442">
        <f t="shared" si="4"/>
        <v>600</v>
      </c>
      <c r="AM10" s="442"/>
      <c r="AN10" s="443"/>
      <c r="AO10" s="443"/>
      <c r="AP10" s="443">
        <f t="shared" si="0"/>
        <v>600</v>
      </c>
      <c r="AQ10" s="443"/>
      <c r="AR10" s="444"/>
      <c r="AS10" s="444"/>
      <c r="AT10" s="445"/>
      <c r="AU10" s="446">
        <f t="shared" si="1"/>
        <v>600</v>
      </c>
      <c r="AV10" s="446">
        <f t="shared" si="5"/>
        <v>2990</v>
      </c>
      <c r="AW10" s="446"/>
      <c r="AX10" s="454"/>
    </row>
    <row r="11" s="350" customFormat="1" ht="39" customHeight="1" spans="1:50">
      <c r="A11" s="424">
        <v>45703</v>
      </c>
      <c r="B11" s="425" t="s">
        <v>226</v>
      </c>
      <c r="C11" s="426" t="s">
        <v>578</v>
      </c>
      <c r="D11" s="427">
        <v>4500157612</v>
      </c>
      <c r="E11" s="428" t="s">
        <v>597</v>
      </c>
      <c r="F11" s="429" t="s">
        <v>598</v>
      </c>
      <c r="G11" s="430" t="s">
        <v>554</v>
      </c>
      <c r="H11" s="431" t="s">
        <v>555</v>
      </c>
      <c r="I11" s="432">
        <v>2000</v>
      </c>
      <c r="J11" s="432">
        <v>0</v>
      </c>
      <c r="K11" s="432">
        <v>4</v>
      </c>
      <c r="L11" s="432">
        <f t="shared" si="2"/>
        <v>500</v>
      </c>
      <c r="M11" s="433">
        <v>45754</v>
      </c>
      <c r="N11" s="433">
        <v>45750</v>
      </c>
      <c r="O11" s="434"/>
      <c r="P11" s="434" t="s">
        <v>571</v>
      </c>
      <c r="Q11" s="434"/>
      <c r="R11" s="435">
        <v>45706</v>
      </c>
      <c r="S11" s="435" t="s">
        <v>599</v>
      </c>
      <c r="T11" s="435" t="s">
        <v>600</v>
      </c>
      <c r="U11" s="435" t="s">
        <v>335</v>
      </c>
      <c r="V11" s="435"/>
      <c r="W11" s="436"/>
      <c r="X11" s="436" t="s">
        <v>562</v>
      </c>
      <c r="Y11" s="437" t="s">
        <v>601</v>
      </c>
      <c r="Z11" s="434" t="s">
        <v>602</v>
      </c>
      <c r="AA11" s="439">
        <v>5.7921</v>
      </c>
      <c r="AB11" s="439">
        <f t="shared" si="6"/>
        <v>11584.2</v>
      </c>
      <c r="AC11" s="432" t="s">
        <v>603</v>
      </c>
      <c r="AD11" s="430" t="s">
        <v>554</v>
      </c>
      <c r="AE11" s="440" t="s">
        <v>566</v>
      </c>
      <c r="AF11" s="441">
        <f t="shared" si="3"/>
        <v>2000</v>
      </c>
      <c r="AG11" s="453"/>
      <c r="AH11" s="442"/>
      <c r="AI11" s="442"/>
      <c r="AJ11" s="442"/>
      <c r="AK11" s="442"/>
      <c r="AL11" s="442">
        <f t="shared" si="4"/>
        <v>2000</v>
      </c>
      <c r="AM11" s="442"/>
      <c r="AN11" s="443"/>
      <c r="AO11" s="443"/>
      <c r="AP11" s="443">
        <f t="shared" si="0"/>
        <v>2000</v>
      </c>
      <c r="AQ11" s="443"/>
      <c r="AR11" s="444"/>
      <c r="AS11" s="444"/>
      <c r="AT11" s="445"/>
      <c r="AU11" s="446">
        <f t="shared" si="1"/>
        <v>2000</v>
      </c>
      <c r="AV11" s="446">
        <f t="shared" si="5"/>
        <v>4990</v>
      </c>
      <c r="AW11" s="446"/>
      <c r="AX11" s="454"/>
    </row>
    <row r="12" s="350" customFormat="1" ht="39" customHeight="1" spans="1:50">
      <c r="A12" s="424">
        <v>45707</v>
      </c>
      <c r="B12" s="425" t="s">
        <v>604</v>
      </c>
      <c r="C12" s="426" t="s">
        <v>605</v>
      </c>
      <c r="D12" s="427">
        <v>4500158006</v>
      </c>
      <c r="E12" s="437" t="s">
        <v>606</v>
      </c>
      <c r="F12" s="429" t="s">
        <v>607</v>
      </c>
      <c r="G12" s="430" t="s">
        <v>554</v>
      </c>
      <c r="H12" s="431" t="s">
        <v>555</v>
      </c>
      <c r="I12" s="432">
        <v>500</v>
      </c>
      <c r="J12" s="432">
        <v>0</v>
      </c>
      <c r="K12" s="432">
        <v>4</v>
      </c>
      <c r="L12" s="432">
        <f t="shared" si="2"/>
        <v>125</v>
      </c>
      <c r="M12" s="433">
        <v>45754</v>
      </c>
      <c r="N12" s="433">
        <v>45750</v>
      </c>
      <c r="O12" s="434"/>
      <c r="P12" s="434" t="s">
        <v>571</v>
      </c>
      <c r="Q12" s="434"/>
      <c r="R12" s="435">
        <v>45721</v>
      </c>
      <c r="S12" s="435" t="s">
        <v>572</v>
      </c>
      <c r="T12" s="435" t="s">
        <v>608</v>
      </c>
      <c r="U12" s="455" t="s">
        <v>335</v>
      </c>
      <c r="V12" s="435"/>
      <c r="W12" s="436"/>
      <c r="X12" s="436" t="s">
        <v>562</v>
      </c>
      <c r="Y12" s="437" t="s">
        <v>609</v>
      </c>
      <c r="Z12" s="434" t="s">
        <v>575</v>
      </c>
      <c r="AA12" s="439">
        <v>5.7921</v>
      </c>
      <c r="AB12" s="439">
        <f t="shared" si="6"/>
        <v>2896.05</v>
      </c>
      <c r="AC12" s="433" t="s">
        <v>610</v>
      </c>
      <c r="AD12" s="430" t="s">
        <v>554</v>
      </c>
      <c r="AE12" s="440" t="s">
        <v>566</v>
      </c>
      <c r="AF12" s="441">
        <f t="shared" si="3"/>
        <v>500</v>
      </c>
      <c r="AG12" s="456"/>
      <c r="AH12" s="209"/>
      <c r="AI12" s="209"/>
      <c r="AJ12" s="442"/>
      <c r="AK12" s="442"/>
      <c r="AL12" s="442">
        <f t="shared" si="4"/>
        <v>500</v>
      </c>
      <c r="AM12" s="442"/>
      <c r="AN12" s="443"/>
      <c r="AO12" s="443"/>
      <c r="AP12" s="443">
        <f t="shared" si="0"/>
        <v>500</v>
      </c>
      <c r="AQ12" s="443"/>
      <c r="AR12" s="444"/>
      <c r="AS12" s="444"/>
      <c r="AT12" s="445"/>
      <c r="AU12" s="446">
        <f t="shared" si="1"/>
        <v>500</v>
      </c>
      <c r="AV12" s="446">
        <f t="shared" ref="AV12:AV75" si="7">AV11+AU12</f>
        <v>5490</v>
      </c>
      <c r="AW12" s="446"/>
      <c r="AX12" s="457"/>
    </row>
    <row r="13" s="350" customFormat="1" ht="39" customHeight="1" spans="1:50">
      <c r="A13" s="424">
        <v>45657</v>
      </c>
      <c r="B13" s="425" t="s">
        <v>611</v>
      </c>
      <c r="C13" s="426" t="s">
        <v>612</v>
      </c>
      <c r="D13" s="427">
        <v>4500155065</v>
      </c>
      <c r="E13" s="428" t="s">
        <v>613</v>
      </c>
      <c r="F13" s="429" t="s">
        <v>614</v>
      </c>
      <c r="G13" s="430" t="s">
        <v>554</v>
      </c>
      <c r="H13" s="431" t="s">
        <v>555</v>
      </c>
      <c r="I13" s="432">
        <v>2092</v>
      </c>
      <c r="J13" s="432">
        <v>0</v>
      </c>
      <c r="K13" s="432">
        <v>4</v>
      </c>
      <c r="L13" s="432">
        <f t="shared" si="2"/>
        <v>523</v>
      </c>
      <c r="M13" s="433">
        <v>45755</v>
      </c>
      <c r="N13" s="433">
        <v>45751</v>
      </c>
      <c r="O13" s="434"/>
      <c r="P13" s="434" t="s">
        <v>571</v>
      </c>
      <c r="Q13" s="434"/>
      <c r="R13" s="435">
        <v>45700</v>
      </c>
      <c r="S13" s="435" t="s">
        <v>572</v>
      </c>
      <c r="T13" s="435" t="s">
        <v>615</v>
      </c>
      <c r="U13" s="455" t="s">
        <v>335</v>
      </c>
      <c r="V13" s="435"/>
      <c r="W13" s="436"/>
      <c r="X13" s="436" t="s">
        <v>616</v>
      </c>
      <c r="Y13" s="437" t="s">
        <v>617</v>
      </c>
      <c r="Z13" s="434" t="s">
        <v>618</v>
      </c>
      <c r="AA13" s="439">
        <v>5.4</v>
      </c>
      <c r="AB13" s="439">
        <f t="shared" si="6"/>
        <v>11296.8</v>
      </c>
      <c r="AC13" s="458" t="s">
        <v>619</v>
      </c>
      <c r="AD13" s="430" t="s">
        <v>554</v>
      </c>
      <c r="AE13" s="440" t="s">
        <v>566</v>
      </c>
      <c r="AF13" s="441">
        <f t="shared" si="3"/>
        <v>2092</v>
      </c>
      <c r="AG13" s="170"/>
      <c r="AH13" s="171"/>
      <c r="AI13" s="171"/>
      <c r="AJ13" s="442"/>
      <c r="AK13" s="442"/>
      <c r="AL13" s="442">
        <f t="shared" si="4"/>
        <v>2092</v>
      </c>
      <c r="AM13" s="442"/>
      <c r="AN13" s="443"/>
      <c r="AO13" s="443"/>
      <c r="AP13" s="443">
        <f t="shared" si="0"/>
        <v>2092</v>
      </c>
      <c r="AQ13" s="443"/>
      <c r="AR13" s="444"/>
      <c r="AS13" s="444"/>
      <c r="AT13" s="445"/>
      <c r="AU13" s="446">
        <f t="shared" si="1"/>
        <v>2092</v>
      </c>
      <c r="AV13" s="446">
        <f t="shared" si="7"/>
        <v>7582</v>
      </c>
      <c r="AW13" s="446"/>
      <c r="AX13" s="177"/>
    </row>
    <row r="14" s="351" customFormat="1" ht="39" customHeight="1" spans="1:50">
      <c r="A14" s="424">
        <v>45657</v>
      </c>
      <c r="B14" s="425" t="s">
        <v>611</v>
      </c>
      <c r="C14" s="426" t="s">
        <v>612</v>
      </c>
      <c r="D14" s="427">
        <v>4500155065</v>
      </c>
      <c r="E14" s="428" t="s">
        <v>620</v>
      </c>
      <c r="F14" s="429" t="s">
        <v>621</v>
      </c>
      <c r="G14" s="430" t="s">
        <v>554</v>
      </c>
      <c r="H14" s="431" t="s">
        <v>555</v>
      </c>
      <c r="I14" s="432">
        <v>476</v>
      </c>
      <c r="J14" s="432">
        <v>0</v>
      </c>
      <c r="K14" s="432">
        <v>4</v>
      </c>
      <c r="L14" s="432">
        <f t="shared" si="2"/>
        <v>119</v>
      </c>
      <c r="M14" s="433">
        <v>45755</v>
      </c>
      <c r="N14" s="433">
        <v>45751</v>
      </c>
      <c r="O14" s="434"/>
      <c r="P14" s="434" t="s">
        <v>571</v>
      </c>
      <c r="Q14" s="434"/>
      <c r="R14" s="435">
        <v>45700</v>
      </c>
      <c r="S14" s="435" t="s">
        <v>572</v>
      </c>
      <c r="T14" s="435" t="s">
        <v>615</v>
      </c>
      <c r="U14" s="455" t="s">
        <v>335</v>
      </c>
      <c r="V14" s="435"/>
      <c r="W14" s="436"/>
      <c r="X14" s="436" t="s">
        <v>616</v>
      </c>
      <c r="Y14" s="437" t="s">
        <v>617</v>
      </c>
      <c r="Z14" s="434" t="s">
        <v>618</v>
      </c>
      <c r="AA14" s="439">
        <v>5.4</v>
      </c>
      <c r="AB14" s="439">
        <f t="shared" si="6"/>
        <v>2570.4</v>
      </c>
      <c r="AC14" s="458" t="s">
        <v>619</v>
      </c>
      <c r="AD14" s="430" t="s">
        <v>554</v>
      </c>
      <c r="AE14" s="440" t="s">
        <v>566</v>
      </c>
      <c r="AF14" s="441">
        <f t="shared" si="3"/>
        <v>476</v>
      </c>
      <c r="AG14" s="170"/>
      <c r="AH14" s="171"/>
      <c r="AI14" s="171"/>
      <c r="AJ14" s="442"/>
      <c r="AK14" s="442"/>
      <c r="AL14" s="442">
        <f t="shared" si="4"/>
        <v>476</v>
      </c>
      <c r="AM14" s="442"/>
      <c r="AN14" s="443"/>
      <c r="AO14" s="443"/>
      <c r="AP14" s="443">
        <f t="shared" si="0"/>
        <v>476</v>
      </c>
      <c r="AQ14" s="443"/>
      <c r="AR14" s="444"/>
      <c r="AS14" s="444"/>
      <c r="AT14" s="445"/>
      <c r="AU14" s="446">
        <f t="shared" si="1"/>
        <v>476</v>
      </c>
      <c r="AV14" s="446">
        <f t="shared" si="7"/>
        <v>8058</v>
      </c>
      <c r="AW14" s="446"/>
      <c r="AX14" s="177"/>
    </row>
    <row r="15" s="352" customFormat="1" ht="39" customHeight="1" spans="1:50">
      <c r="A15" s="424">
        <v>45716</v>
      </c>
      <c r="B15" s="425" t="s">
        <v>177</v>
      </c>
      <c r="C15" s="426" t="s">
        <v>622</v>
      </c>
      <c r="D15" s="427">
        <v>4500158830</v>
      </c>
      <c r="E15" s="437" t="s">
        <v>623</v>
      </c>
      <c r="F15" s="429" t="s">
        <v>624</v>
      </c>
      <c r="G15" s="430" t="s">
        <v>554</v>
      </c>
      <c r="H15" s="431" t="s">
        <v>555</v>
      </c>
      <c r="I15" s="432">
        <v>12000</v>
      </c>
      <c r="J15" s="432">
        <v>0</v>
      </c>
      <c r="K15" s="432">
        <v>4</v>
      </c>
      <c r="L15" s="432">
        <f t="shared" si="2"/>
        <v>3000</v>
      </c>
      <c r="M15" s="433">
        <v>45761</v>
      </c>
      <c r="N15" s="433">
        <v>45757</v>
      </c>
      <c r="O15" s="434"/>
      <c r="P15" s="434" t="s">
        <v>571</v>
      </c>
      <c r="Q15" s="434" t="s">
        <v>625</v>
      </c>
      <c r="R15" s="435">
        <v>45728</v>
      </c>
      <c r="S15" s="435" t="s">
        <v>599</v>
      </c>
      <c r="T15" s="435" t="s">
        <v>626</v>
      </c>
      <c r="U15" s="435" t="s">
        <v>335</v>
      </c>
      <c r="V15" s="435"/>
      <c r="W15" s="436"/>
      <c r="X15" s="436" t="s">
        <v>562</v>
      </c>
      <c r="Y15" s="437" t="s">
        <v>627</v>
      </c>
      <c r="Z15" s="434" t="s">
        <v>628</v>
      </c>
      <c r="AA15" s="439">
        <v>5.4</v>
      </c>
      <c r="AB15" s="439">
        <f t="shared" si="6"/>
        <v>64800</v>
      </c>
      <c r="AC15" s="349" t="s">
        <v>629</v>
      </c>
      <c r="AD15" s="430" t="s">
        <v>554</v>
      </c>
      <c r="AE15" s="440" t="s">
        <v>566</v>
      </c>
      <c r="AF15" s="441">
        <f t="shared" si="3"/>
        <v>12000</v>
      </c>
      <c r="AG15" s="456"/>
      <c r="AH15" s="209"/>
      <c r="AI15" s="209"/>
      <c r="AJ15" s="442"/>
      <c r="AK15" s="442"/>
      <c r="AL15" s="442">
        <f t="shared" si="4"/>
        <v>12000</v>
      </c>
      <c r="AM15" s="442"/>
      <c r="AN15" s="443"/>
      <c r="AO15" s="443"/>
      <c r="AP15" s="443">
        <f t="shared" si="0"/>
        <v>12000</v>
      </c>
      <c r="AQ15" s="443"/>
      <c r="AR15" s="444"/>
      <c r="AS15" s="444"/>
      <c r="AT15" s="445"/>
      <c r="AU15" s="446">
        <f t="shared" si="1"/>
        <v>12000</v>
      </c>
      <c r="AV15" s="446">
        <f t="shared" si="7"/>
        <v>20058</v>
      </c>
      <c r="AW15" s="446"/>
      <c r="AX15" s="457"/>
    </row>
    <row r="16" s="353" customFormat="1" ht="39" customHeight="1" spans="1:50">
      <c r="A16" s="424">
        <v>45721</v>
      </c>
      <c r="B16" s="425" t="s">
        <v>630</v>
      </c>
      <c r="C16" s="426" t="s">
        <v>559</v>
      </c>
      <c r="D16" s="427">
        <v>4500159288</v>
      </c>
      <c r="E16" s="437">
        <v>20676972</v>
      </c>
      <c r="F16" s="429" t="s">
        <v>631</v>
      </c>
      <c r="G16" s="430" t="s">
        <v>554</v>
      </c>
      <c r="H16" s="431" t="s">
        <v>555</v>
      </c>
      <c r="I16" s="432">
        <v>180</v>
      </c>
      <c r="J16" s="432">
        <v>0</v>
      </c>
      <c r="K16" s="432">
        <v>4</v>
      </c>
      <c r="L16" s="432">
        <f t="shared" si="2"/>
        <v>45</v>
      </c>
      <c r="M16" s="433">
        <v>45761</v>
      </c>
      <c r="N16" s="433">
        <v>45757</v>
      </c>
      <c r="O16" s="434"/>
      <c r="P16" s="434" t="s">
        <v>571</v>
      </c>
      <c r="Q16" s="434"/>
      <c r="R16" s="435">
        <v>45733</v>
      </c>
      <c r="S16" s="435" t="s">
        <v>599</v>
      </c>
      <c r="T16" s="435" t="s">
        <v>632</v>
      </c>
      <c r="U16" s="435" t="s">
        <v>335</v>
      </c>
      <c r="V16" s="435"/>
      <c r="W16" s="436"/>
      <c r="X16" s="436" t="s">
        <v>562</v>
      </c>
      <c r="Y16" s="437" t="s">
        <v>633</v>
      </c>
      <c r="Z16" s="434" t="s">
        <v>583</v>
      </c>
      <c r="AA16" s="439">
        <v>5.7921</v>
      </c>
      <c r="AB16" s="439">
        <f t="shared" si="6"/>
        <v>1042.578</v>
      </c>
      <c r="AC16" s="347" t="s">
        <v>634</v>
      </c>
      <c r="AD16" s="430" t="s">
        <v>554</v>
      </c>
      <c r="AE16" s="440" t="s">
        <v>566</v>
      </c>
      <c r="AF16" s="441">
        <f t="shared" si="3"/>
        <v>180</v>
      </c>
      <c r="AG16" s="456"/>
      <c r="AH16" s="209"/>
      <c r="AI16" s="209"/>
      <c r="AJ16" s="442"/>
      <c r="AK16" s="442"/>
      <c r="AL16" s="442">
        <f t="shared" si="4"/>
        <v>180</v>
      </c>
      <c r="AM16" s="442"/>
      <c r="AN16" s="443"/>
      <c r="AO16" s="443"/>
      <c r="AP16" s="443">
        <f t="shared" si="0"/>
        <v>180</v>
      </c>
      <c r="AQ16" s="443"/>
      <c r="AR16" s="444"/>
      <c r="AS16" s="444"/>
      <c r="AT16" s="445"/>
      <c r="AU16" s="446">
        <f t="shared" si="1"/>
        <v>180</v>
      </c>
      <c r="AV16" s="446">
        <f t="shared" si="7"/>
        <v>20238</v>
      </c>
      <c r="AW16" s="446"/>
      <c r="AX16" s="457"/>
    </row>
    <row r="17" s="352" customFormat="1" ht="39" customHeight="1" spans="1:50">
      <c r="A17" s="424">
        <v>45721</v>
      </c>
      <c r="B17" s="425" t="s">
        <v>635</v>
      </c>
      <c r="C17" s="426" t="s">
        <v>578</v>
      </c>
      <c r="D17" s="427">
        <v>4500159287</v>
      </c>
      <c r="E17" s="437">
        <v>20676967</v>
      </c>
      <c r="F17" s="429" t="s">
        <v>636</v>
      </c>
      <c r="G17" s="430" t="s">
        <v>554</v>
      </c>
      <c r="H17" s="431" t="s">
        <v>555</v>
      </c>
      <c r="I17" s="432">
        <v>1620</v>
      </c>
      <c r="J17" s="432">
        <v>0</v>
      </c>
      <c r="K17" s="432">
        <v>4</v>
      </c>
      <c r="L17" s="432">
        <f t="shared" si="2"/>
        <v>405</v>
      </c>
      <c r="M17" s="433">
        <v>45761</v>
      </c>
      <c r="N17" s="433">
        <v>45757</v>
      </c>
      <c r="O17" s="434"/>
      <c r="P17" s="434" t="s">
        <v>571</v>
      </c>
      <c r="Q17" s="434"/>
      <c r="R17" s="435">
        <v>45733</v>
      </c>
      <c r="S17" s="435" t="s">
        <v>599</v>
      </c>
      <c r="T17" s="435" t="s">
        <v>637</v>
      </c>
      <c r="U17" s="435" t="s">
        <v>335</v>
      </c>
      <c r="V17" s="435"/>
      <c r="W17" s="436"/>
      <c r="X17" s="436" t="s">
        <v>562</v>
      </c>
      <c r="Y17" s="437" t="s">
        <v>638</v>
      </c>
      <c r="Z17" s="434" t="s">
        <v>583</v>
      </c>
      <c r="AA17" s="439">
        <v>5.7921</v>
      </c>
      <c r="AB17" s="439">
        <f t="shared" si="6"/>
        <v>9383.202</v>
      </c>
      <c r="AC17" s="347" t="s">
        <v>639</v>
      </c>
      <c r="AD17" s="430" t="s">
        <v>554</v>
      </c>
      <c r="AE17" s="440" t="s">
        <v>566</v>
      </c>
      <c r="AF17" s="441">
        <f t="shared" si="3"/>
        <v>1620</v>
      </c>
      <c r="AG17" s="456"/>
      <c r="AH17" s="209"/>
      <c r="AI17" s="209"/>
      <c r="AJ17" s="442"/>
      <c r="AK17" s="442"/>
      <c r="AL17" s="442">
        <f t="shared" si="4"/>
        <v>1620</v>
      </c>
      <c r="AM17" s="442"/>
      <c r="AN17" s="443"/>
      <c r="AO17" s="443"/>
      <c r="AP17" s="443">
        <f t="shared" si="0"/>
        <v>1620</v>
      </c>
      <c r="AQ17" s="443"/>
      <c r="AR17" s="444"/>
      <c r="AS17" s="444"/>
      <c r="AT17" s="445"/>
      <c r="AU17" s="446">
        <f t="shared" si="1"/>
        <v>1620</v>
      </c>
      <c r="AV17" s="446">
        <f t="shared" si="7"/>
        <v>21858</v>
      </c>
      <c r="AW17" s="446"/>
      <c r="AX17" s="457"/>
    </row>
    <row r="18" s="350" customFormat="1" ht="39" customHeight="1" spans="1:50">
      <c r="A18" s="424">
        <v>45726</v>
      </c>
      <c r="B18" s="425" t="s">
        <v>640</v>
      </c>
      <c r="C18" s="426" t="s">
        <v>641</v>
      </c>
      <c r="D18" s="427">
        <v>4500159608</v>
      </c>
      <c r="E18" s="437" t="s">
        <v>642</v>
      </c>
      <c r="F18" s="429" t="s">
        <v>643</v>
      </c>
      <c r="G18" s="430" t="s">
        <v>554</v>
      </c>
      <c r="H18" s="431" t="s">
        <v>555</v>
      </c>
      <c r="I18" s="432">
        <v>600</v>
      </c>
      <c r="J18" s="432">
        <v>0</v>
      </c>
      <c r="K18" s="432">
        <v>4</v>
      </c>
      <c r="L18" s="432">
        <f t="shared" si="2"/>
        <v>150</v>
      </c>
      <c r="M18" s="433">
        <v>45761</v>
      </c>
      <c r="N18" s="433">
        <v>45757</v>
      </c>
      <c r="O18" s="434"/>
      <c r="P18" s="434" t="s">
        <v>571</v>
      </c>
      <c r="Q18" s="434"/>
      <c r="R18" s="435">
        <v>45726</v>
      </c>
      <c r="S18" s="435" t="s">
        <v>572</v>
      </c>
      <c r="T18" s="435" t="s">
        <v>644</v>
      </c>
      <c r="U18" s="435" t="s">
        <v>335</v>
      </c>
      <c r="V18" s="435"/>
      <c r="W18" s="436"/>
      <c r="X18" s="436" t="s">
        <v>562</v>
      </c>
      <c r="Y18" s="437" t="s">
        <v>645</v>
      </c>
      <c r="Z18" s="434" t="s">
        <v>575</v>
      </c>
      <c r="AA18" s="459">
        <v>5.3566</v>
      </c>
      <c r="AB18" s="459">
        <f t="shared" si="6"/>
        <v>3213.96</v>
      </c>
      <c r="AC18" s="347" t="s">
        <v>646</v>
      </c>
      <c r="AD18" s="430" t="s">
        <v>554</v>
      </c>
      <c r="AE18" s="440" t="s">
        <v>566</v>
      </c>
      <c r="AF18" s="441">
        <f t="shared" si="3"/>
        <v>600</v>
      </c>
      <c r="AG18" s="456"/>
      <c r="AH18" s="209"/>
      <c r="AI18" s="209"/>
      <c r="AJ18" s="442"/>
      <c r="AK18" s="442"/>
      <c r="AL18" s="442">
        <f t="shared" si="4"/>
        <v>600</v>
      </c>
      <c r="AM18" s="442"/>
      <c r="AN18" s="443"/>
      <c r="AO18" s="443"/>
      <c r="AP18" s="443">
        <f t="shared" si="0"/>
        <v>600</v>
      </c>
      <c r="AQ18" s="443"/>
      <c r="AR18" s="444"/>
      <c r="AS18" s="444"/>
      <c r="AT18" s="445"/>
      <c r="AU18" s="446">
        <f t="shared" si="1"/>
        <v>600</v>
      </c>
      <c r="AV18" s="446">
        <f t="shared" si="7"/>
        <v>22458</v>
      </c>
      <c r="AW18" s="446"/>
      <c r="AX18" s="457"/>
    </row>
    <row r="19" s="354" customFormat="1" ht="39" customHeight="1" spans="1:50">
      <c r="A19" s="424">
        <v>45723</v>
      </c>
      <c r="B19" s="425" t="s">
        <v>647</v>
      </c>
      <c r="C19" s="426" t="s">
        <v>622</v>
      </c>
      <c r="D19" s="427">
        <v>4500159483</v>
      </c>
      <c r="E19" s="437">
        <v>5200006344</v>
      </c>
      <c r="F19" s="429" t="s">
        <v>648</v>
      </c>
      <c r="G19" s="430" t="s">
        <v>649</v>
      </c>
      <c r="H19" s="431" t="s">
        <v>650</v>
      </c>
      <c r="I19" s="432">
        <v>756</v>
      </c>
      <c r="J19" s="432">
        <v>0</v>
      </c>
      <c r="K19" s="432">
        <v>2</v>
      </c>
      <c r="L19" s="432">
        <f t="shared" si="2"/>
        <v>378</v>
      </c>
      <c r="M19" s="433">
        <v>45765</v>
      </c>
      <c r="N19" s="433">
        <v>45761</v>
      </c>
      <c r="O19" s="434"/>
      <c r="P19" s="434" t="s">
        <v>571</v>
      </c>
      <c r="Q19" s="434"/>
      <c r="R19" s="435">
        <v>45726</v>
      </c>
      <c r="S19" s="435" t="s">
        <v>572</v>
      </c>
      <c r="T19" s="435" t="s">
        <v>572</v>
      </c>
      <c r="U19" s="435" t="s">
        <v>335</v>
      </c>
      <c r="V19" s="435"/>
      <c r="W19" s="436" t="s">
        <v>651</v>
      </c>
      <c r="X19" s="436" t="s">
        <v>562</v>
      </c>
      <c r="Y19" s="437" t="s">
        <v>652</v>
      </c>
      <c r="Z19" s="434" t="s">
        <v>653</v>
      </c>
      <c r="AA19" s="439">
        <v>6.2626</v>
      </c>
      <c r="AB19" s="439">
        <f t="shared" si="6"/>
        <v>4734.5256</v>
      </c>
      <c r="AC19" s="432" t="s">
        <v>654</v>
      </c>
      <c r="AD19" s="430" t="s">
        <v>649</v>
      </c>
      <c r="AE19" s="440" t="s">
        <v>566</v>
      </c>
      <c r="AF19" s="441">
        <f t="shared" si="3"/>
        <v>756</v>
      </c>
      <c r="AG19" s="456"/>
      <c r="AH19" s="209"/>
      <c r="AI19" s="209"/>
      <c r="AJ19" s="442"/>
      <c r="AK19" s="442"/>
      <c r="AL19" s="442">
        <f t="shared" si="4"/>
        <v>756</v>
      </c>
      <c r="AM19" s="442"/>
      <c r="AN19" s="443"/>
      <c r="AO19" s="443"/>
      <c r="AP19" s="443">
        <f t="shared" si="0"/>
        <v>756</v>
      </c>
      <c r="AQ19" s="443"/>
      <c r="AR19" s="444"/>
      <c r="AS19" s="444"/>
      <c r="AT19" s="445"/>
      <c r="AU19" s="446">
        <f t="shared" si="1"/>
        <v>756</v>
      </c>
      <c r="AV19" s="446">
        <f t="shared" si="7"/>
        <v>23214</v>
      </c>
      <c r="AW19" s="446"/>
      <c r="AX19" s="457"/>
    </row>
    <row r="20" s="350" customFormat="1" ht="39" customHeight="1" spans="1:50">
      <c r="A20" s="424">
        <v>45721</v>
      </c>
      <c r="B20" s="425" t="s">
        <v>488</v>
      </c>
      <c r="C20" s="426" t="s">
        <v>559</v>
      </c>
      <c r="D20" s="427">
        <v>4500159217</v>
      </c>
      <c r="E20" s="437" t="s">
        <v>655</v>
      </c>
      <c r="F20" s="429" t="s">
        <v>656</v>
      </c>
      <c r="G20" s="430" t="s">
        <v>554</v>
      </c>
      <c r="H20" s="431" t="s">
        <v>555</v>
      </c>
      <c r="I20" s="432">
        <v>720</v>
      </c>
      <c r="J20" s="432">
        <v>0</v>
      </c>
      <c r="K20" s="432">
        <v>4</v>
      </c>
      <c r="L20" s="432">
        <f t="shared" si="2"/>
        <v>180</v>
      </c>
      <c r="M20" s="433">
        <v>45766</v>
      </c>
      <c r="N20" s="433">
        <v>45762</v>
      </c>
      <c r="O20" s="434"/>
      <c r="P20" s="434" t="s">
        <v>571</v>
      </c>
      <c r="Q20" s="434"/>
      <c r="R20" s="435">
        <v>45734</v>
      </c>
      <c r="S20" s="435" t="s">
        <v>572</v>
      </c>
      <c r="T20" s="435" t="s">
        <v>657</v>
      </c>
      <c r="U20" s="435" t="s">
        <v>335</v>
      </c>
      <c r="V20" s="435"/>
      <c r="W20" s="436"/>
      <c r="X20" s="436" t="s">
        <v>562</v>
      </c>
      <c r="Y20" s="437" t="s">
        <v>658</v>
      </c>
      <c r="Z20" s="434" t="s">
        <v>564</v>
      </c>
      <c r="AA20" s="439">
        <v>5.4</v>
      </c>
      <c r="AB20" s="439">
        <f t="shared" si="6"/>
        <v>3888</v>
      </c>
      <c r="AC20" s="432" t="s">
        <v>659</v>
      </c>
      <c r="AD20" s="430" t="s">
        <v>554</v>
      </c>
      <c r="AE20" s="440" t="s">
        <v>566</v>
      </c>
      <c r="AF20" s="441">
        <f t="shared" si="3"/>
        <v>720</v>
      </c>
      <c r="AG20" s="456"/>
      <c r="AH20" s="209"/>
      <c r="AI20" s="209"/>
      <c r="AJ20" s="442"/>
      <c r="AK20" s="442"/>
      <c r="AL20" s="442">
        <f t="shared" si="4"/>
        <v>720</v>
      </c>
      <c r="AM20" s="442"/>
      <c r="AN20" s="443"/>
      <c r="AO20" s="443"/>
      <c r="AP20" s="443">
        <f t="shared" si="0"/>
        <v>720</v>
      </c>
      <c r="AQ20" s="443"/>
      <c r="AR20" s="444"/>
      <c r="AS20" s="444"/>
      <c r="AT20" s="445"/>
      <c r="AU20" s="446">
        <f t="shared" si="1"/>
        <v>720</v>
      </c>
      <c r="AV20" s="446">
        <f t="shared" si="7"/>
        <v>23934</v>
      </c>
      <c r="AW20" s="446"/>
      <c r="AX20" s="457"/>
    </row>
    <row r="21" s="352" customFormat="1" ht="39" customHeight="1" spans="1:50">
      <c r="A21" s="424">
        <v>45707</v>
      </c>
      <c r="B21" s="425" t="s">
        <v>660</v>
      </c>
      <c r="C21" s="426" t="s">
        <v>661</v>
      </c>
      <c r="D21" s="427">
        <v>4500157858</v>
      </c>
      <c r="E21" s="437">
        <v>5200006149</v>
      </c>
      <c r="F21" s="429" t="s">
        <v>662</v>
      </c>
      <c r="G21" s="430" t="s">
        <v>663</v>
      </c>
      <c r="H21" s="431" t="s">
        <v>555</v>
      </c>
      <c r="I21" s="432">
        <v>4000</v>
      </c>
      <c r="J21" s="432">
        <v>0</v>
      </c>
      <c r="K21" s="432">
        <v>4</v>
      </c>
      <c r="L21" s="432">
        <f t="shared" si="2"/>
        <v>1000</v>
      </c>
      <c r="M21" s="433">
        <v>45768</v>
      </c>
      <c r="N21" s="433">
        <v>45764</v>
      </c>
      <c r="O21" s="434"/>
      <c r="P21" s="434" t="s">
        <v>571</v>
      </c>
      <c r="Q21" s="434"/>
      <c r="R21" s="435">
        <v>45707</v>
      </c>
      <c r="S21" s="435" t="s">
        <v>572</v>
      </c>
      <c r="T21" s="435" t="s">
        <v>664</v>
      </c>
      <c r="U21" s="435" t="s">
        <v>335</v>
      </c>
      <c r="V21" s="435"/>
      <c r="W21" s="436"/>
      <c r="X21" s="436" t="s">
        <v>562</v>
      </c>
      <c r="Y21" s="460" t="s">
        <v>665</v>
      </c>
      <c r="Z21" s="434" t="s">
        <v>666</v>
      </c>
      <c r="AA21" s="439">
        <v>5.4</v>
      </c>
      <c r="AB21" s="439">
        <f t="shared" si="6"/>
        <v>21600</v>
      </c>
      <c r="AC21" s="432" t="s">
        <v>667</v>
      </c>
      <c r="AD21" s="461" t="s">
        <v>668</v>
      </c>
      <c r="AE21" s="440" t="s">
        <v>566</v>
      </c>
      <c r="AF21" s="441"/>
      <c r="AG21" s="456"/>
      <c r="AH21" s="209"/>
      <c r="AI21" s="209"/>
      <c r="AJ21" s="442">
        <f>I21</f>
        <v>4000</v>
      </c>
      <c r="AK21" s="442"/>
      <c r="AL21" s="442">
        <f t="shared" si="4"/>
        <v>4000</v>
      </c>
      <c r="AM21" s="442"/>
      <c r="AN21" s="443"/>
      <c r="AO21" s="443"/>
      <c r="AP21" s="443">
        <f t="shared" si="0"/>
        <v>4000</v>
      </c>
      <c r="AQ21" s="443"/>
      <c r="AR21" s="444"/>
      <c r="AS21" s="444"/>
      <c r="AT21" s="445"/>
      <c r="AU21" s="446">
        <f t="shared" si="1"/>
        <v>4000</v>
      </c>
      <c r="AV21" s="446">
        <f t="shared" si="7"/>
        <v>27934</v>
      </c>
      <c r="AW21" s="446"/>
      <c r="AX21" s="457"/>
    </row>
    <row r="22" s="351" customFormat="1" ht="39" customHeight="1" spans="1:50">
      <c r="A22" s="424">
        <v>45729</v>
      </c>
      <c r="B22" s="425" t="s">
        <v>669</v>
      </c>
      <c r="C22" s="426" t="s">
        <v>670</v>
      </c>
      <c r="D22" s="427">
        <v>4500159866</v>
      </c>
      <c r="E22" s="428"/>
      <c r="F22" s="429" t="s">
        <v>671</v>
      </c>
      <c r="G22" s="430" t="s">
        <v>554</v>
      </c>
      <c r="H22" s="431" t="s">
        <v>555</v>
      </c>
      <c r="I22" s="432">
        <v>180</v>
      </c>
      <c r="J22" s="432">
        <v>0</v>
      </c>
      <c r="K22" s="432">
        <v>4</v>
      </c>
      <c r="L22" s="432">
        <f t="shared" si="2"/>
        <v>45</v>
      </c>
      <c r="M22" s="433">
        <v>45769</v>
      </c>
      <c r="N22" s="433">
        <v>45765</v>
      </c>
      <c r="O22" s="434"/>
      <c r="P22" s="434" t="s">
        <v>571</v>
      </c>
      <c r="Q22" s="434"/>
      <c r="R22" s="435">
        <v>45729</v>
      </c>
      <c r="S22" s="435" t="s">
        <v>572</v>
      </c>
      <c r="T22" s="435" t="s">
        <v>644</v>
      </c>
      <c r="U22" s="435" t="s">
        <v>335</v>
      </c>
      <c r="V22" s="435"/>
      <c r="W22" s="436"/>
      <c r="X22" s="436" t="s">
        <v>562</v>
      </c>
      <c r="Y22" s="437" t="s">
        <v>672</v>
      </c>
      <c r="Z22" s="434" t="s">
        <v>618</v>
      </c>
      <c r="AA22" s="439">
        <v>5.4</v>
      </c>
      <c r="AB22" s="439">
        <f t="shared" si="6"/>
        <v>972</v>
      </c>
      <c r="AC22" s="432" t="s">
        <v>673</v>
      </c>
      <c r="AD22" s="430" t="s">
        <v>554</v>
      </c>
      <c r="AE22" s="440" t="s">
        <v>566</v>
      </c>
      <c r="AF22" s="441">
        <f>I22</f>
        <v>180</v>
      </c>
      <c r="AG22" s="462"/>
      <c r="AH22" s="209"/>
      <c r="AI22" s="209"/>
      <c r="AJ22" s="442"/>
      <c r="AK22" s="442"/>
      <c r="AL22" s="442">
        <f t="shared" si="4"/>
        <v>180</v>
      </c>
      <c r="AM22" s="442"/>
      <c r="AN22" s="443"/>
      <c r="AO22" s="443"/>
      <c r="AP22" s="443">
        <f t="shared" si="0"/>
        <v>180</v>
      </c>
      <c r="AQ22" s="443"/>
      <c r="AR22" s="444"/>
      <c r="AS22" s="444"/>
      <c r="AT22" s="445"/>
      <c r="AU22" s="446">
        <f t="shared" si="1"/>
        <v>180</v>
      </c>
      <c r="AV22" s="446">
        <f t="shared" si="7"/>
        <v>28114</v>
      </c>
      <c r="AW22" s="446"/>
      <c r="AX22" s="451"/>
    </row>
    <row r="23" s="351" customFormat="1" ht="39" customHeight="1" spans="1:50">
      <c r="A23" s="424">
        <v>45728</v>
      </c>
      <c r="B23" s="425" t="s">
        <v>674</v>
      </c>
      <c r="C23" s="426" t="s">
        <v>675</v>
      </c>
      <c r="D23" s="427">
        <v>4500159926</v>
      </c>
      <c r="E23" s="437">
        <v>4400471618</v>
      </c>
      <c r="F23" s="427" t="s">
        <v>676</v>
      </c>
      <c r="G23" s="430" t="s">
        <v>554</v>
      </c>
      <c r="H23" s="431" t="s">
        <v>555</v>
      </c>
      <c r="I23" s="432">
        <v>1000</v>
      </c>
      <c r="J23" s="432">
        <v>0</v>
      </c>
      <c r="K23" s="432">
        <v>4</v>
      </c>
      <c r="L23" s="432">
        <f t="shared" si="2"/>
        <v>250</v>
      </c>
      <c r="M23" s="433">
        <v>45771</v>
      </c>
      <c r="N23" s="433">
        <v>45761</v>
      </c>
      <c r="O23" s="434"/>
      <c r="P23" s="434" t="s">
        <v>571</v>
      </c>
      <c r="Q23" s="434"/>
      <c r="R23" s="435">
        <v>45734</v>
      </c>
      <c r="S23" s="435" t="s">
        <v>572</v>
      </c>
      <c r="T23" s="435" t="s">
        <v>572</v>
      </c>
      <c r="U23" s="435" t="s">
        <v>335</v>
      </c>
      <c r="V23" s="435"/>
      <c r="W23" s="436"/>
      <c r="X23" s="436" t="s">
        <v>562</v>
      </c>
      <c r="Y23" s="437" t="s">
        <v>677</v>
      </c>
      <c r="Z23" s="434" t="s">
        <v>678</v>
      </c>
      <c r="AA23" s="439">
        <v>5.4</v>
      </c>
      <c r="AB23" s="439">
        <f t="shared" si="6"/>
        <v>5400</v>
      </c>
      <c r="AC23" s="432"/>
      <c r="AD23" s="461" t="s">
        <v>668</v>
      </c>
      <c r="AE23" s="440" t="s">
        <v>566</v>
      </c>
      <c r="AF23" s="441"/>
      <c r="AG23" s="462"/>
      <c r="AH23" s="209"/>
      <c r="AI23" s="209"/>
      <c r="AJ23" s="442">
        <f>I23</f>
        <v>1000</v>
      </c>
      <c r="AK23" s="442"/>
      <c r="AL23" s="442">
        <f t="shared" si="4"/>
        <v>1000</v>
      </c>
      <c r="AM23" s="442"/>
      <c r="AN23" s="443"/>
      <c r="AO23" s="443"/>
      <c r="AP23" s="443">
        <f t="shared" si="0"/>
        <v>1000</v>
      </c>
      <c r="AQ23" s="443"/>
      <c r="AR23" s="444"/>
      <c r="AS23" s="444"/>
      <c r="AT23" s="445"/>
      <c r="AU23" s="446">
        <f t="shared" si="1"/>
        <v>1000</v>
      </c>
      <c r="AV23" s="446">
        <f t="shared" si="7"/>
        <v>29114</v>
      </c>
      <c r="AW23" s="446"/>
      <c r="AX23" s="451"/>
    </row>
    <row r="24" s="350" customFormat="1" ht="39" customHeight="1" spans="1:50">
      <c r="A24" s="424">
        <v>45733</v>
      </c>
      <c r="B24" s="425" t="s">
        <v>679</v>
      </c>
      <c r="C24" s="426" t="s">
        <v>680</v>
      </c>
      <c r="D24" s="427">
        <v>4500160446</v>
      </c>
      <c r="E24" s="437">
        <v>4400472143</v>
      </c>
      <c r="F24" s="427" t="s">
        <v>681</v>
      </c>
      <c r="G24" s="430" t="s">
        <v>554</v>
      </c>
      <c r="H24" s="431" t="s">
        <v>555</v>
      </c>
      <c r="I24" s="432">
        <v>800</v>
      </c>
      <c r="J24" s="432">
        <v>0</v>
      </c>
      <c r="K24" s="432">
        <v>4</v>
      </c>
      <c r="L24" s="432">
        <f t="shared" si="2"/>
        <v>200</v>
      </c>
      <c r="M24" s="433">
        <v>45771</v>
      </c>
      <c r="N24" s="433">
        <v>45764</v>
      </c>
      <c r="O24" s="434"/>
      <c r="P24" s="434" t="s">
        <v>571</v>
      </c>
      <c r="Q24" s="434"/>
      <c r="R24" s="435">
        <v>45734</v>
      </c>
      <c r="S24" s="435" t="s">
        <v>572</v>
      </c>
      <c r="T24" s="435" t="s">
        <v>572</v>
      </c>
      <c r="U24" s="435" t="s">
        <v>335</v>
      </c>
      <c r="V24" s="435"/>
      <c r="W24" s="436"/>
      <c r="X24" s="436" t="s">
        <v>562</v>
      </c>
      <c r="Y24" s="437" t="s">
        <v>682</v>
      </c>
      <c r="Z24" s="434" t="s">
        <v>683</v>
      </c>
      <c r="AA24" s="439">
        <v>5.4</v>
      </c>
      <c r="AB24" s="439">
        <f t="shared" si="6"/>
        <v>4320</v>
      </c>
      <c r="AC24" s="432" t="s">
        <v>684</v>
      </c>
      <c r="AD24" s="461" t="s">
        <v>668</v>
      </c>
      <c r="AE24" s="440" t="s">
        <v>566</v>
      </c>
      <c r="AF24" s="441"/>
      <c r="AG24" s="456"/>
      <c r="AH24" s="209"/>
      <c r="AI24" s="209"/>
      <c r="AJ24" s="442">
        <f>I24</f>
        <v>800</v>
      </c>
      <c r="AK24" s="442"/>
      <c r="AL24" s="442">
        <f t="shared" si="4"/>
        <v>800</v>
      </c>
      <c r="AM24" s="442"/>
      <c r="AN24" s="443"/>
      <c r="AO24" s="443"/>
      <c r="AP24" s="443">
        <f t="shared" si="0"/>
        <v>800</v>
      </c>
      <c r="AQ24" s="443"/>
      <c r="AR24" s="444"/>
      <c r="AS24" s="444"/>
      <c r="AT24" s="445"/>
      <c r="AU24" s="446">
        <f t="shared" si="1"/>
        <v>800</v>
      </c>
      <c r="AV24" s="446">
        <f t="shared" si="7"/>
        <v>29914</v>
      </c>
      <c r="AW24" s="446"/>
      <c r="AX24" s="457"/>
    </row>
    <row r="25" s="222" customFormat="1" ht="39" customHeight="1" spans="1:50">
      <c r="A25" s="463">
        <v>45728</v>
      </c>
      <c r="B25" s="464" t="s">
        <v>674</v>
      </c>
      <c r="C25" s="465" t="s">
        <v>685</v>
      </c>
      <c r="D25" s="466">
        <v>4500159895</v>
      </c>
      <c r="E25" s="467" t="s">
        <v>686</v>
      </c>
      <c r="F25" s="466" t="s">
        <v>687</v>
      </c>
      <c r="G25" s="468" t="s">
        <v>554</v>
      </c>
      <c r="H25" s="469" t="s">
        <v>555</v>
      </c>
      <c r="I25" s="470">
        <v>2000</v>
      </c>
      <c r="J25" s="470">
        <v>0</v>
      </c>
      <c r="K25" s="470">
        <v>4</v>
      </c>
      <c r="L25" s="470">
        <f t="shared" si="2"/>
        <v>500</v>
      </c>
      <c r="M25" s="471">
        <v>45771</v>
      </c>
      <c r="N25" s="471">
        <v>45764</v>
      </c>
      <c r="O25" s="472"/>
      <c r="P25" s="434" t="s">
        <v>571</v>
      </c>
      <c r="Q25" s="472"/>
      <c r="R25" s="473">
        <v>45734</v>
      </c>
      <c r="S25" s="473" t="s">
        <v>572</v>
      </c>
      <c r="T25" s="473" t="s">
        <v>572</v>
      </c>
      <c r="U25" s="473" t="s">
        <v>335</v>
      </c>
      <c r="V25" s="473"/>
      <c r="W25" s="474"/>
      <c r="X25" s="474" t="s">
        <v>562</v>
      </c>
      <c r="Y25" s="467" t="s">
        <v>677</v>
      </c>
      <c r="Z25" s="472" t="s">
        <v>678</v>
      </c>
      <c r="AA25" s="475">
        <v>5.4</v>
      </c>
      <c r="AB25" s="475">
        <f t="shared" si="6"/>
        <v>10800</v>
      </c>
      <c r="AC25" s="470" t="s">
        <v>688</v>
      </c>
      <c r="AD25" s="468" t="s">
        <v>668</v>
      </c>
      <c r="AE25" s="476" t="s">
        <v>566</v>
      </c>
      <c r="AF25" s="477"/>
      <c r="AG25" s="478"/>
      <c r="AH25" s="479"/>
      <c r="AI25" s="479"/>
      <c r="AJ25" s="479">
        <f>I25</f>
        <v>2000</v>
      </c>
      <c r="AK25" s="479"/>
      <c r="AL25" s="479">
        <f t="shared" si="4"/>
        <v>2000</v>
      </c>
      <c r="AM25" s="479"/>
      <c r="AN25" s="480"/>
      <c r="AO25" s="480"/>
      <c r="AP25" s="443">
        <f t="shared" si="0"/>
        <v>2000</v>
      </c>
      <c r="AQ25" s="480"/>
      <c r="AR25" s="221"/>
      <c r="AS25" s="221"/>
      <c r="AT25" s="481"/>
      <c r="AU25" s="482">
        <f t="shared" si="1"/>
        <v>2000</v>
      </c>
      <c r="AV25" s="446">
        <f t="shared" si="7"/>
        <v>31914</v>
      </c>
      <c r="AW25" s="482"/>
      <c r="AX25" s="483"/>
    </row>
    <row r="26" s="355" customFormat="1" ht="39" customHeight="1" spans="1:50">
      <c r="A26" s="463">
        <v>45732</v>
      </c>
      <c r="B26" s="464" t="s">
        <v>674</v>
      </c>
      <c r="C26" s="465" t="s">
        <v>685</v>
      </c>
      <c r="D26" s="466">
        <v>4500159895</v>
      </c>
      <c r="E26" s="467" t="s">
        <v>689</v>
      </c>
      <c r="F26" s="466" t="s">
        <v>690</v>
      </c>
      <c r="G26" s="468" t="s">
        <v>554</v>
      </c>
      <c r="H26" s="469" t="s">
        <v>555</v>
      </c>
      <c r="I26" s="470">
        <v>2000</v>
      </c>
      <c r="J26" s="470">
        <v>0</v>
      </c>
      <c r="K26" s="470">
        <v>4</v>
      </c>
      <c r="L26" s="470">
        <f t="shared" si="2"/>
        <v>500</v>
      </c>
      <c r="M26" s="471">
        <v>45771</v>
      </c>
      <c r="N26" s="471">
        <v>45764</v>
      </c>
      <c r="O26" s="472"/>
      <c r="P26" s="434" t="s">
        <v>571</v>
      </c>
      <c r="Q26" s="472"/>
      <c r="R26" s="473">
        <v>45734</v>
      </c>
      <c r="S26" s="473" t="s">
        <v>572</v>
      </c>
      <c r="T26" s="473" t="s">
        <v>572</v>
      </c>
      <c r="U26" s="473" t="s">
        <v>335</v>
      </c>
      <c r="V26" s="473"/>
      <c r="W26" s="474"/>
      <c r="X26" s="474" t="s">
        <v>562</v>
      </c>
      <c r="Y26" s="467" t="s">
        <v>691</v>
      </c>
      <c r="Z26" s="472" t="s">
        <v>678</v>
      </c>
      <c r="AA26" s="475">
        <v>5.4</v>
      </c>
      <c r="AB26" s="475">
        <f t="shared" si="6"/>
        <v>10800</v>
      </c>
      <c r="AC26" s="470" t="s">
        <v>688</v>
      </c>
      <c r="AD26" s="468" t="s">
        <v>668</v>
      </c>
      <c r="AE26" s="476" t="s">
        <v>566</v>
      </c>
      <c r="AF26" s="477"/>
      <c r="AG26" s="484"/>
      <c r="AH26" s="479"/>
      <c r="AI26" s="479"/>
      <c r="AJ26" s="479">
        <f>I26</f>
        <v>2000</v>
      </c>
      <c r="AK26" s="479"/>
      <c r="AL26" s="479">
        <f t="shared" si="4"/>
        <v>2000</v>
      </c>
      <c r="AM26" s="479"/>
      <c r="AN26" s="480"/>
      <c r="AO26" s="480"/>
      <c r="AP26" s="443">
        <f t="shared" si="0"/>
        <v>2000</v>
      </c>
      <c r="AQ26" s="480"/>
      <c r="AR26" s="221"/>
      <c r="AS26" s="221"/>
      <c r="AT26" s="481"/>
      <c r="AU26" s="482">
        <f t="shared" si="1"/>
        <v>2000</v>
      </c>
      <c r="AV26" s="446">
        <f t="shared" si="7"/>
        <v>33914</v>
      </c>
      <c r="AW26" s="482"/>
      <c r="AX26" s="485"/>
    </row>
    <row r="27" s="350" customFormat="1" ht="39" customHeight="1" spans="1:50">
      <c r="A27" s="424">
        <v>45719</v>
      </c>
      <c r="B27" s="425" t="s">
        <v>692</v>
      </c>
      <c r="C27" s="426" t="s">
        <v>693</v>
      </c>
      <c r="D27" s="427">
        <v>4500158989</v>
      </c>
      <c r="E27" s="428"/>
      <c r="F27" s="429" t="s">
        <v>694</v>
      </c>
      <c r="G27" s="430" t="s">
        <v>554</v>
      </c>
      <c r="H27" s="431" t="s">
        <v>555</v>
      </c>
      <c r="I27" s="432">
        <v>1400</v>
      </c>
      <c r="J27" s="432">
        <v>0</v>
      </c>
      <c r="K27" s="432">
        <v>4</v>
      </c>
      <c r="L27" s="432">
        <f t="shared" si="2"/>
        <v>350</v>
      </c>
      <c r="M27" s="433">
        <v>45772</v>
      </c>
      <c r="N27" s="433">
        <v>45768</v>
      </c>
      <c r="O27" s="434"/>
      <c r="P27" s="434" t="s">
        <v>571</v>
      </c>
      <c r="Q27" s="434"/>
      <c r="R27" s="435">
        <v>45719</v>
      </c>
      <c r="S27" s="435" t="s">
        <v>572</v>
      </c>
      <c r="T27" s="435" t="s">
        <v>695</v>
      </c>
      <c r="U27" s="435" t="s">
        <v>335</v>
      </c>
      <c r="V27" s="435"/>
      <c r="W27" s="436"/>
      <c r="X27" s="436" t="s">
        <v>562</v>
      </c>
      <c r="Y27" s="437" t="s">
        <v>696</v>
      </c>
      <c r="Z27" s="434" t="s">
        <v>697</v>
      </c>
      <c r="AA27" s="439">
        <v>5.4</v>
      </c>
      <c r="AB27" s="439">
        <f t="shared" si="6"/>
        <v>7560</v>
      </c>
      <c r="AC27" s="432" t="s">
        <v>698</v>
      </c>
      <c r="AD27" s="461" t="s">
        <v>554</v>
      </c>
      <c r="AE27" s="440" t="s">
        <v>566</v>
      </c>
      <c r="AF27" s="441">
        <f t="shared" ref="AF27:AF33" si="8">I27</f>
        <v>1400</v>
      </c>
      <c r="AG27" s="462"/>
      <c r="AH27" s="209"/>
      <c r="AI27" s="209"/>
      <c r="AJ27" s="442"/>
      <c r="AK27" s="442"/>
      <c r="AL27" s="442">
        <f t="shared" si="4"/>
        <v>1400</v>
      </c>
      <c r="AM27" s="442"/>
      <c r="AN27" s="443"/>
      <c r="AO27" s="443"/>
      <c r="AP27" s="443">
        <f t="shared" si="0"/>
        <v>1400</v>
      </c>
      <c r="AQ27" s="443"/>
      <c r="AR27" s="444"/>
      <c r="AS27" s="444"/>
      <c r="AT27" s="445"/>
      <c r="AU27" s="446">
        <f t="shared" si="1"/>
        <v>1400</v>
      </c>
      <c r="AV27" s="446">
        <f t="shared" si="7"/>
        <v>35314</v>
      </c>
      <c r="AW27" s="446"/>
      <c r="AX27" s="451"/>
    </row>
    <row r="28" s="354" customFormat="1" ht="39" customHeight="1" spans="1:50">
      <c r="A28" s="424">
        <v>45736</v>
      </c>
      <c r="B28" s="425" t="s">
        <v>699</v>
      </c>
      <c r="C28" s="426" t="s">
        <v>685</v>
      </c>
      <c r="D28" s="427">
        <v>4500160901</v>
      </c>
      <c r="E28" s="428" t="s">
        <v>700</v>
      </c>
      <c r="F28" s="427" t="s">
        <v>701</v>
      </c>
      <c r="G28" s="430" t="s">
        <v>554</v>
      </c>
      <c r="H28" s="431" t="s">
        <v>555</v>
      </c>
      <c r="I28" s="432">
        <v>368</v>
      </c>
      <c r="J28" s="432">
        <v>0</v>
      </c>
      <c r="K28" s="432">
        <v>4</v>
      </c>
      <c r="L28" s="432">
        <f t="shared" si="2"/>
        <v>92</v>
      </c>
      <c r="M28" s="433">
        <v>45772</v>
      </c>
      <c r="N28" s="433">
        <v>45768</v>
      </c>
      <c r="O28" s="434"/>
      <c r="P28" s="434" t="s">
        <v>571</v>
      </c>
      <c r="Q28" s="434"/>
      <c r="R28" s="435">
        <v>45740</v>
      </c>
      <c r="S28" s="435" t="s">
        <v>572</v>
      </c>
      <c r="T28" s="435" t="s">
        <v>702</v>
      </c>
      <c r="U28" s="435" t="s">
        <v>335</v>
      </c>
      <c r="V28" s="435"/>
      <c r="W28" s="436"/>
      <c r="X28" s="436" t="s">
        <v>562</v>
      </c>
      <c r="Y28" s="437" t="s">
        <v>703</v>
      </c>
      <c r="Z28" s="434" t="s">
        <v>704</v>
      </c>
      <c r="AA28" s="439">
        <v>5.3727</v>
      </c>
      <c r="AB28" s="439">
        <f t="shared" si="6"/>
        <v>1977.1536</v>
      </c>
      <c r="AC28" s="432" t="s">
        <v>705</v>
      </c>
      <c r="AD28" s="461" t="s">
        <v>554</v>
      </c>
      <c r="AE28" s="440" t="s">
        <v>566</v>
      </c>
      <c r="AF28" s="441">
        <f t="shared" si="8"/>
        <v>368</v>
      </c>
      <c r="AG28" s="450"/>
      <c r="AH28" s="209"/>
      <c r="AI28" s="209"/>
      <c r="AJ28" s="442"/>
      <c r="AK28" s="442"/>
      <c r="AL28" s="442">
        <f t="shared" si="4"/>
        <v>368</v>
      </c>
      <c r="AM28" s="442"/>
      <c r="AN28" s="443"/>
      <c r="AO28" s="443"/>
      <c r="AP28" s="443">
        <f t="shared" si="0"/>
        <v>368</v>
      </c>
      <c r="AQ28" s="443"/>
      <c r="AR28" s="444"/>
      <c r="AS28" s="444"/>
      <c r="AT28" s="445"/>
      <c r="AU28" s="446">
        <f t="shared" si="1"/>
        <v>368</v>
      </c>
      <c r="AV28" s="446">
        <f t="shared" si="7"/>
        <v>35682</v>
      </c>
      <c r="AW28" s="446"/>
      <c r="AX28" s="423"/>
    </row>
    <row r="29" s="350" customFormat="1" ht="39" customHeight="1" spans="1:50">
      <c r="A29" s="424">
        <v>45736</v>
      </c>
      <c r="B29" s="425" t="s">
        <v>699</v>
      </c>
      <c r="C29" s="426" t="s">
        <v>685</v>
      </c>
      <c r="D29" s="427">
        <v>4500160901</v>
      </c>
      <c r="E29" s="428" t="s">
        <v>706</v>
      </c>
      <c r="F29" s="427" t="s">
        <v>707</v>
      </c>
      <c r="G29" s="430" t="s">
        <v>554</v>
      </c>
      <c r="H29" s="431" t="s">
        <v>555</v>
      </c>
      <c r="I29" s="432">
        <v>368</v>
      </c>
      <c r="J29" s="432">
        <v>0</v>
      </c>
      <c r="K29" s="432">
        <v>4</v>
      </c>
      <c r="L29" s="432">
        <f t="shared" si="2"/>
        <v>92</v>
      </c>
      <c r="M29" s="433">
        <v>45772</v>
      </c>
      <c r="N29" s="433">
        <v>45768</v>
      </c>
      <c r="O29" s="434"/>
      <c r="P29" s="434" t="s">
        <v>571</v>
      </c>
      <c r="Q29" s="434"/>
      <c r="R29" s="435">
        <v>45740</v>
      </c>
      <c r="S29" s="435" t="s">
        <v>572</v>
      </c>
      <c r="T29" s="435" t="s">
        <v>702</v>
      </c>
      <c r="U29" s="435" t="s">
        <v>335</v>
      </c>
      <c r="V29" s="435"/>
      <c r="W29" s="436"/>
      <c r="X29" s="436" t="s">
        <v>562</v>
      </c>
      <c r="Y29" s="437" t="s">
        <v>703</v>
      </c>
      <c r="Z29" s="434" t="s">
        <v>704</v>
      </c>
      <c r="AA29" s="439">
        <v>5.3727</v>
      </c>
      <c r="AB29" s="439">
        <f t="shared" si="6"/>
        <v>1977.1536</v>
      </c>
      <c r="AC29" s="432" t="s">
        <v>705</v>
      </c>
      <c r="AD29" s="461" t="s">
        <v>554</v>
      </c>
      <c r="AE29" s="440" t="s">
        <v>566</v>
      </c>
      <c r="AF29" s="441">
        <f t="shared" si="8"/>
        <v>368</v>
      </c>
      <c r="AG29" s="450"/>
      <c r="AH29" s="209"/>
      <c r="AI29" s="209"/>
      <c r="AJ29" s="442"/>
      <c r="AK29" s="442"/>
      <c r="AL29" s="442">
        <f t="shared" si="4"/>
        <v>368</v>
      </c>
      <c r="AM29" s="442"/>
      <c r="AN29" s="443"/>
      <c r="AO29" s="443"/>
      <c r="AP29" s="443">
        <f t="shared" si="0"/>
        <v>368</v>
      </c>
      <c r="AQ29" s="443"/>
      <c r="AR29" s="444"/>
      <c r="AS29" s="444"/>
      <c r="AT29" s="445"/>
      <c r="AU29" s="446">
        <f t="shared" si="1"/>
        <v>368</v>
      </c>
      <c r="AV29" s="446">
        <f t="shared" si="7"/>
        <v>36050</v>
      </c>
      <c r="AW29" s="446"/>
      <c r="AX29" s="423"/>
    </row>
    <row r="30" s="350" customFormat="1" ht="39" customHeight="1" spans="1:50">
      <c r="A30" s="424">
        <v>45736</v>
      </c>
      <c r="B30" s="425" t="s">
        <v>699</v>
      </c>
      <c r="C30" s="426" t="s">
        <v>685</v>
      </c>
      <c r="D30" s="427">
        <v>4500160901</v>
      </c>
      <c r="E30" s="428" t="s">
        <v>708</v>
      </c>
      <c r="F30" s="427" t="s">
        <v>709</v>
      </c>
      <c r="G30" s="430" t="s">
        <v>554</v>
      </c>
      <c r="H30" s="431" t="s">
        <v>555</v>
      </c>
      <c r="I30" s="432">
        <v>368</v>
      </c>
      <c r="J30" s="432">
        <v>0</v>
      </c>
      <c r="K30" s="432">
        <v>4</v>
      </c>
      <c r="L30" s="432">
        <f t="shared" si="2"/>
        <v>92</v>
      </c>
      <c r="M30" s="433">
        <v>45772</v>
      </c>
      <c r="N30" s="433">
        <v>45768</v>
      </c>
      <c r="O30" s="434"/>
      <c r="P30" s="434" t="s">
        <v>571</v>
      </c>
      <c r="Q30" s="434"/>
      <c r="R30" s="435">
        <v>45740</v>
      </c>
      <c r="S30" s="435" t="s">
        <v>572</v>
      </c>
      <c r="T30" s="435" t="s">
        <v>702</v>
      </c>
      <c r="U30" s="435" t="s">
        <v>335</v>
      </c>
      <c r="V30" s="435"/>
      <c r="W30" s="436"/>
      <c r="X30" s="436" t="s">
        <v>562</v>
      </c>
      <c r="Y30" s="437" t="s">
        <v>703</v>
      </c>
      <c r="Z30" s="434" t="s">
        <v>704</v>
      </c>
      <c r="AA30" s="439">
        <v>5.3727</v>
      </c>
      <c r="AB30" s="439">
        <f t="shared" si="6"/>
        <v>1977.1536</v>
      </c>
      <c r="AC30" s="432" t="s">
        <v>705</v>
      </c>
      <c r="AD30" s="461" t="s">
        <v>554</v>
      </c>
      <c r="AE30" s="440" t="s">
        <v>566</v>
      </c>
      <c r="AF30" s="441">
        <f t="shared" si="8"/>
        <v>368</v>
      </c>
      <c r="AG30" s="450"/>
      <c r="AH30" s="209"/>
      <c r="AI30" s="209"/>
      <c r="AJ30" s="442"/>
      <c r="AK30" s="442"/>
      <c r="AL30" s="442">
        <f t="shared" si="4"/>
        <v>368</v>
      </c>
      <c r="AM30" s="442"/>
      <c r="AN30" s="443"/>
      <c r="AO30" s="443"/>
      <c r="AP30" s="443">
        <f t="shared" si="0"/>
        <v>368</v>
      </c>
      <c r="AQ30" s="443"/>
      <c r="AR30" s="444"/>
      <c r="AS30" s="444"/>
      <c r="AT30" s="445"/>
      <c r="AU30" s="446">
        <f t="shared" si="1"/>
        <v>368</v>
      </c>
      <c r="AV30" s="446">
        <f t="shared" si="7"/>
        <v>36418</v>
      </c>
      <c r="AW30" s="446"/>
      <c r="AX30" s="423"/>
    </row>
    <row r="31" s="356" customFormat="1" ht="39" customHeight="1" spans="1:50">
      <c r="A31" s="463">
        <v>45761</v>
      </c>
      <c r="B31" s="464"/>
      <c r="C31" s="465"/>
      <c r="D31" s="466" t="s">
        <v>710</v>
      </c>
      <c r="E31" s="486"/>
      <c r="F31" s="487"/>
      <c r="G31" s="468" t="s">
        <v>554</v>
      </c>
      <c r="H31" s="469" t="s">
        <v>555</v>
      </c>
      <c r="I31" s="470">
        <v>252</v>
      </c>
      <c r="J31" s="470">
        <v>0</v>
      </c>
      <c r="K31" s="470">
        <v>4</v>
      </c>
      <c r="L31" s="470">
        <f t="shared" si="2"/>
        <v>63</v>
      </c>
      <c r="M31" s="471">
        <v>45775</v>
      </c>
      <c r="N31" s="471">
        <v>45768</v>
      </c>
      <c r="O31" s="472"/>
      <c r="P31" s="434" t="s">
        <v>571</v>
      </c>
      <c r="Q31" s="472"/>
      <c r="R31" s="473" t="s">
        <v>711</v>
      </c>
      <c r="S31" s="473" t="s">
        <v>572</v>
      </c>
      <c r="T31" s="473" t="s">
        <v>572</v>
      </c>
      <c r="U31" s="473" t="s">
        <v>335</v>
      </c>
      <c r="V31" s="473"/>
      <c r="W31" s="474"/>
      <c r="X31" s="474"/>
      <c r="Y31" s="467" t="s">
        <v>712</v>
      </c>
      <c r="Z31" s="472" t="s">
        <v>713</v>
      </c>
      <c r="AA31" s="475"/>
      <c r="AB31" s="475"/>
      <c r="AC31" s="470"/>
      <c r="AD31" s="468" t="s">
        <v>554</v>
      </c>
      <c r="AE31" s="476" t="s">
        <v>566</v>
      </c>
      <c r="AF31" s="477">
        <f t="shared" si="8"/>
        <v>252</v>
      </c>
      <c r="AG31" s="484"/>
      <c r="AH31" s="479"/>
      <c r="AI31" s="479"/>
      <c r="AJ31" s="479"/>
      <c r="AK31" s="479"/>
      <c r="AL31" s="479">
        <f t="shared" si="4"/>
        <v>252</v>
      </c>
      <c r="AM31" s="479"/>
      <c r="AN31" s="480"/>
      <c r="AO31" s="480"/>
      <c r="AP31" s="443">
        <f t="shared" si="0"/>
        <v>252</v>
      </c>
      <c r="AQ31" s="480"/>
      <c r="AR31" s="221"/>
      <c r="AS31" s="221"/>
      <c r="AT31" s="481"/>
      <c r="AU31" s="482">
        <f t="shared" si="1"/>
        <v>252</v>
      </c>
      <c r="AV31" s="446">
        <f t="shared" si="7"/>
        <v>36670</v>
      </c>
      <c r="AW31" s="482"/>
      <c r="AX31" s="485"/>
    </row>
    <row r="32" s="355" customFormat="1" ht="39" customHeight="1" spans="1:50">
      <c r="A32" s="463">
        <v>45705</v>
      </c>
      <c r="B32" s="464" t="s">
        <v>714</v>
      </c>
      <c r="C32" s="465" t="s">
        <v>715</v>
      </c>
      <c r="D32" s="466">
        <v>4500157252</v>
      </c>
      <c r="E32" s="486" t="s">
        <v>716</v>
      </c>
      <c r="F32" s="487" t="s">
        <v>717</v>
      </c>
      <c r="G32" s="468" t="s">
        <v>554</v>
      </c>
      <c r="H32" s="469" t="s">
        <v>555</v>
      </c>
      <c r="I32" s="470">
        <v>1340</v>
      </c>
      <c r="J32" s="470">
        <v>0</v>
      </c>
      <c r="K32" s="470">
        <v>4</v>
      </c>
      <c r="L32" s="470">
        <f t="shared" si="2"/>
        <v>335</v>
      </c>
      <c r="M32" s="471">
        <v>45777</v>
      </c>
      <c r="N32" s="471">
        <v>45773</v>
      </c>
      <c r="O32" s="472"/>
      <c r="P32" s="472" t="s">
        <v>571</v>
      </c>
      <c r="Q32" s="472"/>
      <c r="R32" s="473">
        <v>45707</v>
      </c>
      <c r="S32" s="473" t="s">
        <v>572</v>
      </c>
      <c r="T32" s="473" t="s">
        <v>718</v>
      </c>
      <c r="U32" s="473" t="s">
        <v>335</v>
      </c>
      <c r="V32" s="473"/>
      <c r="W32" s="474"/>
      <c r="X32" s="474" t="s">
        <v>562</v>
      </c>
      <c r="Y32" s="488" t="s">
        <v>719</v>
      </c>
      <c r="Z32" s="472" t="s">
        <v>720</v>
      </c>
      <c r="AA32" s="475">
        <v>5.4</v>
      </c>
      <c r="AB32" s="475">
        <f>I32*AA32</f>
        <v>7236</v>
      </c>
      <c r="AC32" s="470" t="s">
        <v>721</v>
      </c>
      <c r="AD32" s="468" t="s">
        <v>554</v>
      </c>
      <c r="AE32" s="476" t="s">
        <v>566</v>
      </c>
      <c r="AF32" s="477">
        <f t="shared" si="8"/>
        <v>1340</v>
      </c>
      <c r="AG32" s="484"/>
      <c r="AH32" s="479"/>
      <c r="AI32" s="479"/>
      <c r="AJ32" s="479"/>
      <c r="AK32" s="479"/>
      <c r="AL32" s="479">
        <f t="shared" si="4"/>
        <v>1340</v>
      </c>
      <c r="AM32" s="479"/>
      <c r="AN32" s="480"/>
      <c r="AO32" s="480"/>
      <c r="AP32" s="443">
        <f t="shared" si="0"/>
        <v>1340</v>
      </c>
      <c r="AQ32" s="480"/>
      <c r="AR32" s="221"/>
      <c r="AS32" s="221"/>
      <c r="AT32" s="481"/>
      <c r="AU32" s="482">
        <f t="shared" si="1"/>
        <v>1340</v>
      </c>
      <c r="AV32" s="446">
        <f t="shared" si="7"/>
        <v>38010</v>
      </c>
      <c r="AW32" s="482"/>
      <c r="AX32" s="485"/>
    </row>
    <row r="33" s="355" customFormat="1" ht="39" customHeight="1" spans="1:50">
      <c r="A33" s="463">
        <v>45734</v>
      </c>
      <c r="B33" s="464" t="s">
        <v>647</v>
      </c>
      <c r="C33" s="465" t="s">
        <v>622</v>
      </c>
      <c r="D33" s="466">
        <v>4500160498</v>
      </c>
      <c r="E33" s="486" t="s">
        <v>722</v>
      </c>
      <c r="F33" s="487" t="s">
        <v>723</v>
      </c>
      <c r="G33" s="468" t="s">
        <v>649</v>
      </c>
      <c r="H33" s="469" t="s">
        <v>650</v>
      </c>
      <c r="I33" s="470">
        <v>2744</v>
      </c>
      <c r="J33" s="470">
        <v>0</v>
      </c>
      <c r="K33" s="470">
        <v>2</v>
      </c>
      <c r="L33" s="470">
        <f t="shared" si="2"/>
        <v>1372</v>
      </c>
      <c r="M33" s="471">
        <v>45777</v>
      </c>
      <c r="N33" s="471">
        <v>45773</v>
      </c>
      <c r="O33" s="472"/>
      <c r="P33" s="472" t="s">
        <v>571</v>
      </c>
      <c r="Q33" s="472"/>
      <c r="R33" s="473">
        <v>45735</v>
      </c>
      <c r="S33" s="473" t="s">
        <v>572</v>
      </c>
      <c r="T33" s="473" t="s">
        <v>651</v>
      </c>
      <c r="U33" s="473" t="s">
        <v>335</v>
      </c>
      <c r="V33" s="473"/>
      <c r="W33" s="474"/>
      <c r="X33" s="474" t="s">
        <v>562</v>
      </c>
      <c r="Y33" s="467" t="s">
        <v>724</v>
      </c>
      <c r="Z33" s="472" t="s">
        <v>653</v>
      </c>
      <c r="AA33" s="475">
        <v>5.9569</v>
      </c>
      <c r="AB33" s="475">
        <f>I33*AA33</f>
        <v>16345.7336</v>
      </c>
      <c r="AC33" s="470" t="s">
        <v>725</v>
      </c>
      <c r="AD33" s="468" t="s">
        <v>649</v>
      </c>
      <c r="AE33" s="476" t="s">
        <v>566</v>
      </c>
      <c r="AF33" s="477">
        <f t="shared" si="8"/>
        <v>2744</v>
      </c>
      <c r="AG33" s="484"/>
      <c r="AH33" s="479"/>
      <c r="AI33" s="479"/>
      <c r="AJ33" s="479"/>
      <c r="AK33" s="479"/>
      <c r="AL33" s="479">
        <f t="shared" si="4"/>
        <v>2744</v>
      </c>
      <c r="AM33" s="479"/>
      <c r="AN33" s="480"/>
      <c r="AO33" s="480"/>
      <c r="AP33" s="443">
        <f t="shared" si="0"/>
        <v>2744</v>
      </c>
      <c r="AQ33" s="480"/>
      <c r="AR33" s="221"/>
      <c r="AS33" s="221"/>
      <c r="AT33" s="481"/>
      <c r="AU33" s="482">
        <f t="shared" si="1"/>
        <v>2744</v>
      </c>
      <c r="AV33" s="446">
        <f t="shared" si="7"/>
        <v>40754</v>
      </c>
      <c r="AW33" s="482"/>
      <c r="AX33" s="485"/>
    </row>
    <row r="34" s="355" customFormat="1" ht="39" customHeight="1" spans="1:50">
      <c r="A34" s="463">
        <v>45737</v>
      </c>
      <c r="B34" s="464" t="s">
        <v>726</v>
      </c>
      <c r="C34" s="465" t="s">
        <v>727</v>
      </c>
      <c r="D34" s="466">
        <v>4500161125</v>
      </c>
      <c r="E34" s="486"/>
      <c r="F34" s="487" t="s">
        <v>728</v>
      </c>
      <c r="G34" s="468" t="s">
        <v>554</v>
      </c>
      <c r="H34" s="469" t="s">
        <v>555</v>
      </c>
      <c r="I34" s="470">
        <v>300</v>
      </c>
      <c r="J34" s="470">
        <v>0</v>
      </c>
      <c r="K34" s="470">
        <v>4</v>
      </c>
      <c r="L34" s="470">
        <f t="shared" si="2"/>
        <v>75</v>
      </c>
      <c r="M34" s="489">
        <v>45782</v>
      </c>
      <c r="N34" s="489">
        <v>45778</v>
      </c>
      <c r="O34" s="472"/>
      <c r="P34" s="472" t="s">
        <v>571</v>
      </c>
      <c r="Q34" s="472"/>
      <c r="R34" s="473">
        <v>45750</v>
      </c>
      <c r="S34" s="473" t="s">
        <v>572</v>
      </c>
      <c r="T34" s="473" t="s">
        <v>729</v>
      </c>
      <c r="U34" s="473" t="s">
        <v>335</v>
      </c>
      <c r="V34" s="473"/>
      <c r="W34" s="474"/>
      <c r="X34" s="474" t="s">
        <v>562</v>
      </c>
      <c r="Y34" s="467" t="s">
        <v>730</v>
      </c>
      <c r="Z34" s="472" t="s">
        <v>731</v>
      </c>
      <c r="AA34" s="475">
        <v>5.3727</v>
      </c>
      <c r="AB34" s="475">
        <f>I34*AA34</f>
        <v>1611.81</v>
      </c>
      <c r="AC34" s="470"/>
      <c r="AD34" s="468" t="s">
        <v>668</v>
      </c>
      <c r="AE34" s="476" t="s">
        <v>566</v>
      </c>
      <c r="AF34" s="477"/>
      <c r="AG34" s="477"/>
      <c r="AH34" s="479"/>
      <c r="AI34" s="479"/>
      <c r="AJ34" s="479">
        <f>I34</f>
        <v>300</v>
      </c>
      <c r="AK34" s="479"/>
      <c r="AL34" s="479">
        <f t="shared" si="4"/>
        <v>300</v>
      </c>
      <c r="AM34" s="479"/>
      <c r="AN34" s="480"/>
      <c r="AO34" s="480"/>
      <c r="AP34" s="443">
        <f t="shared" si="0"/>
        <v>300</v>
      </c>
      <c r="AQ34" s="480"/>
      <c r="AR34" s="221"/>
      <c r="AS34" s="221"/>
      <c r="AT34" s="481"/>
      <c r="AU34" s="482">
        <f t="shared" si="1"/>
        <v>300</v>
      </c>
      <c r="AV34" s="446">
        <f t="shared" si="7"/>
        <v>41054</v>
      </c>
      <c r="AW34" s="482"/>
      <c r="AX34" s="469"/>
    </row>
    <row r="35" s="355" customFormat="1" ht="39" customHeight="1" spans="1:50">
      <c r="A35" s="463">
        <v>45737</v>
      </c>
      <c r="B35" s="464" t="s">
        <v>732</v>
      </c>
      <c r="C35" s="465" t="s">
        <v>733</v>
      </c>
      <c r="D35" s="466">
        <v>4500161118</v>
      </c>
      <c r="E35" s="486"/>
      <c r="F35" s="487" t="s">
        <v>734</v>
      </c>
      <c r="G35" s="468" t="s">
        <v>554</v>
      </c>
      <c r="H35" s="469" t="s">
        <v>555</v>
      </c>
      <c r="I35" s="470">
        <v>1640</v>
      </c>
      <c r="J35" s="470">
        <v>0</v>
      </c>
      <c r="K35" s="470">
        <v>4</v>
      </c>
      <c r="L35" s="470">
        <f t="shared" si="2"/>
        <v>410</v>
      </c>
      <c r="M35" s="471">
        <v>45782</v>
      </c>
      <c r="N35" s="471">
        <v>45778</v>
      </c>
      <c r="O35" s="472"/>
      <c r="P35" s="472" t="s">
        <v>571</v>
      </c>
      <c r="Q35" s="472"/>
      <c r="R35" s="473">
        <v>45741</v>
      </c>
      <c r="S35" s="473" t="s">
        <v>572</v>
      </c>
      <c r="T35" s="473" t="s">
        <v>735</v>
      </c>
      <c r="U35" s="473" t="s">
        <v>335</v>
      </c>
      <c r="V35" s="473"/>
      <c r="W35" s="474"/>
      <c r="X35" s="474" t="s">
        <v>562</v>
      </c>
      <c r="Y35" s="488" t="s">
        <v>736</v>
      </c>
      <c r="Z35" s="472" t="s">
        <v>737</v>
      </c>
      <c r="AA35" s="475">
        <v>5.1379</v>
      </c>
      <c r="AB35" s="475">
        <f>I35*AA35</f>
        <v>8426.156</v>
      </c>
      <c r="AC35" s="470" t="s">
        <v>738</v>
      </c>
      <c r="AD35" s="468" t="s">
        <v>739</v>
      </c>
      <c r="AE35" s="476" t="s">
        <v>566</v>
      </c>
      <c r="AF35" s="477">
        <f>I35</f>
        <v>1640</v>
      </c>
      <c r="AG35" s="450"/>
      <c r="AH35" s="209"/>
      <c r="AI35" s="479"/>
      <c r="AJ35" s="479"/>
      <c r="AK35" s="479"/>
      <c r="AL35" s="479"/>
      <c r="AM35" s="479"/>
      <c r="AN35" s="480">
        <f>I35</f>
        <v>1640</v>
      </c>
      <c r="AO35" s="480">
        <f>I35</f>
        <v>1640</v>
      </c>
      <c r="AP35" s="443">
        <f t="shared" si="0"/>
        <v>1640</v>
      </c>
      <c r="AQ35" s="480"/>
      <c r="AR35" s="221"/>
      <c r="AS35" s="221"/>
      <c r="AT35" s="481"/>
      <c r="AU35" s="482">
        <f t="shared" si="1"/>
        <v>1640</v>
      </c>
      <c r="AV35" s="446">
        <f t="shared" si="7"/>
        <v>42694</v>
      </c>
      <c r="AW35" s="482"/>
      <c r="AX35" s="423"/>
    </row>
    <row r="36" s="355" customFormat="1" ht="39" customHeight="1" spans="1:50">
      <c r="A36" s="463">
        <v>45737</v>
      </c>
      <c r="B36" s="464" t="s">
        <v>732</v>
      </c>
      <c r="C36" s="465" t="s">
        <v>733</v>
      </c>
      <c r="D36" s="466">
        <v>4500161118</v>
      </c>
      <c r="E36" s="486"/>
      <c r="F36" s="487" t="s">
        <v>740</v>
      </c>
      <c r="G36" s="468" t="s">
        <v>557</v>
      </c>
      <c r="H36" s="469" t="s">
        <v>555</v>
      </c>
      <c r="I36" s="470">
        <v>360</v>
      </c>
      <c r="J36" s="470">
        <v>0</v>
      </c>
      <c r="K36" s="470">
        <v>18</v>
      </c>
      <c r="L36" s="470">
        <f t="shared" si="2"/>
        <v>20</v>
      </c>
      <c r="M36" s="471">
        <v>45782</v>
      </c>
      <c r="N36" s="471">
        <v>45778</v>
      </c>
      <c r="O36" s="472"/>
      <c r="P36" s="472" t="s">
        <v>571</v>
      </c>
      <c r="Q36" s="472"/>
      <c r="R36" s="473">
        <v>45741</v>
      </c>
      <c r="S36" s="473" t="s">
        <v>572</v>
      </c>
      <c r="T36" s="473" t="s">
        <v>735</v>
      </c>
      <c r="U36" s="473" t="s">
        <v>335</v>
      </c>
      <c r="V36" s="473"/>
      <c r="W36" s="474"/>
      <c r="X36" s="474" t="s">
        <v>562</v>
      </c>
      <c r="Y36" s="488" t="s">
        <v>741</v>
      </c>
      <c r="Z36" s="472" t="s">
        <v>737</v>
      </c>
      <c r="AA36" s="475">
        <v>118.7504</v>
      </c>
      <c r="AB36" s="475">
        <f>AA36*L36</f>
        <v>2375.008</v>
      </c>
      <c r="AC36" s="470" t="s">
        <v>738</v>
      </c>
      <c r="AD36" s="468" t="s">
        <v>742</v>
      </c>
      <c r="AE36" s="476" t="s">
        <v>566</v>
      </c>
      <c r="AF36" s="477">
        <f>I36</f>
        <v>360</v>
      </c>
      <c r="AG36" s="450"/>
      <c r="AH36" s="209"/>
      <c r="AI36" s="479"/>
      <c r="AJ36" s="479"/>
      <c r="AK36" s="479"/>
      <c r="AL36" s="479"/>
      <c r="AM36" s="479"/>
      <c r="AN36" s="480">
        <f>I36</f>
        <v>360</v>
      </c>
      <c r="AO36" s="480">
        <f>I36</f>
        <v>360</v>
      </c>
      <c r="AP36" s="443">
        <f t="shared" si="0"/>
        <v>360</v>
      </c>
      <c r="AQ36" s="480"/>
      <c r="AR36" s="221">
        <f>L36</f>
        <v>20</v>
      </c>
      <c r="AS36" s="221"/>
      <c r="AT36" s="481"/>
      <c r="AU36" s="482">
        <f t="shared" si="1"/>
        <v>360</v>
      </c>
      <c r="AV36" s="446">
        <f t="shared" si="7"/>
        <v>43054</v>
      </c>
      <c r="AW36" s="482"/>
      <c r="AX36" s="423"/>
    </row>
    <row r="37" s="355" customFormat="1" ht="39" customHeight="1" spans="1:50">
      <c r="A37" s="463">
        <v>45743</v>
      </c>
      <c r="B37" s="464" t="s">
        <v>743</v>
      </c>
      <c r="C37" s="465" t="s">
        <v>661</v>
      </c>
      <c r="D37" s="466">
        <v>4500161489</v>
      </c>
      <c r="E37" s="486" t="s">
        <v>744</v>
      </c>
      <c r="F37" s="487" t="s">
        <v>745</v>
      </c>
      <c r="G37" s="468" t="s">
        <v>554</v>
      </c>
      <c r="H37" s="469" t="s">
        <v>555</v>
      </c>
      <c r="I37" s="470">
        <v>2400</v>
      </c>
      <c r="J37" s="470">
        <v>0</v>
      </c>
      <c r="K37" s="470">
        <v>4</v>
      </c>
      <c r="L37" s="470">
        <f t="shared" si="2"/>
        <v>600</v>
      </c>
      <c r="M37" s="471">
        <v>45783</v>
      </c>
      <c r="N37" s="471">
        <v>45779</v>
      </c>
      <c r="O37" s="472"/>
      <c r="P37" s="472" t="s">
        <v>571</v>
      </c>
      <c r="Q37" s="472"/>
      <c r="R37" s="473">
        <v>45744</v>
      </c>
      <c r="S37" s="473" t="s">
        <v>572</v>
      </c>
      <c r="T37" s="473" t="s">
        <v>746</v>
      </c>
      <c r="U37" s="473" t="s">
        <v>335</v>
      </c>
      <c r="V37" s="473"/>
      <c r="W37" s="474"/>
      <c r="X37" s="474" t="s">
        <v>562</v>
      </c>
      <c r="Y37" s="488" t="s">
        <v>747</v>
      </c>
      <c r="Z37" s="472" t="s">
        <v>748</v>
      </c>
      <c r="AA37" s="475">
        <v>5.1219</v>
      </c>
      <c r="AB37" s="475">
        <f t="shared" ref="AB37:AB45" si="9">I37*AA37</f>
        <v>12292.56</v>
      </c>
      <c r="AC37" s="470"/>
      <c r="AD37" s="468" t="s">
        <v>668</v>
      </c>
      <c r="AE37" s="476" t="s">
        <v>566</v>
      </c>
      <c r="AF37" s="477"/>
      <c r="AG37" s="484"/>
      <c r="AH37" s="479"/>
      <c r="AI37" s="479"/>
      <c r="AJ37" s="479">
        <f>I37</f>
        <v>2400</v>
      </c>
      <c r="AK37" s="479"/>
      <c r="AL37" s="479">
        <f>I37</f>
        <v>2400</v>
      </c>
      <c r="AM37" s="479"/>
      <c r="AN37" s="480"/>
      <c r="AO37" s="480"/>
      <c r="AP37" s="443">
        <f t="shared" si="0"/>
        <v>2400</v>
      </c>
      <c r="AQ37" s="480"/>
      <c r="AR37" s="221"/>
      <c r="AS37" s="221"/>
      <c r="AT37" s="481"/>
      <c r="AU37" s="482">
        <f t="shared" si="1"/>
        <v>2400</v>
      </c>
      <c r="AV37" s="446">
        <f t="shared" si="7"/>
        <v>45454</v>
      </c>
      <c r="AW37" s="482"/>
      <c r="AX37" s="485"/>
    </row>
    <row r="38" s="355" customFormat="1" ht="39" customHeight="1" spans="1:50">
      <c r="A38" s="463">
        <v>45737</v>
      </c>
      <c r="B38" s="464" t="s">
        <v>630</v>
      </c>
      <c r="C38" s="465" t="s">
        <v>559</v>
      </c>
      <c r="D38" s="466">
        <v>4500161020</v>
      </c>
      <c r="E38" s="486" t="s">
        <v>749</v>
      </c>
      <c r="F38" s="487" t="s">
        <v>750</v>
      </c>
      <c r="G38" s="468" t="s">
        <v>554</v>
      </c>
      <c r="H38" s="469" t="s">
        <v>555</v>
      </c>
      <c r="I38" s="470">
        <v>48</v>
      </c>
      <c r="J38" s="470">
        <v>0</v>
      </c>
      <c r="K38" s="470">
        <v>4</v>
      </c>
      <c r="L38" s="470">
        <f t="shared" si="2"/>
        <v>12</v>
      </c>
      <c r="M38" s="471">
        <v>45783</v>
      </c>
      <c r="N38" s="471">
        <v>45779</v>
      </c>
      <c r="O38" s="472"/>
      <c r="P38" s="472" t="s">
        <v>571</v>
      </c>
      <c r="Q38" s="472"/>
      <c r="R38" s="473">
        <v>45748</v>
      </c>
      <c r="S38" s="473" t="s">
        <v>599</v>
      </c>
      <c r="T38" s="473" t="s">
        <v>632</v>
      </c>
      <c r="U38" s="473" t="s">
        <v>335</v>
      </c>
      <c r="V38" s="473"/>
      <c r="W38" s="474"/>
      <c r="X38" s="474" t="s">
        <v>562</v>
      </c>
      <c r="Y38" s="467" t="s">
        <v>633</v>
      </c>
      <c r="Z38" s="472" t="s">
        <v>583</v>
      </c>
      <c r="AA38" s="475">
        <v>5.837</v>
      </c>
      <c r="AB38" s="475">
        <f t="shared" si="9"/>
        <v>280.176</v>
      </c>
      <c r="AC38" s="470" t="s">
        <v>751</v>
      </c>
      <c r="AD38" s="468" t="s">
        <v>554</v>
      </c>
      <c r="AE38" s="476" t="s">
        <v>566</v>
      </c>
      <c r="AF38" s="477">
        <f>I38</f>
        <v>48</v>
      </c>
      <c r="AG38" s="170"/>
      <c r="AH38" s="171"/>
      <c r="AI38" s="479"/>
      <c r="AJ38" s="479"/>
      <c r="AK38" s="479"/>
      <c r="AL38" s="479">
        <f>I38</f>
        <v>48</v>
      </c>
      <c r="AM38" s="479"/>
      <c r="AN38" s="480"/>
      <c r="AO38" s="480"/>
      <c r="AP38" s="443">
        <f t="shared" si="0"/>
        <v>48</v>
      </c>
      <c r="AQ38" s="480"/>
      <c r="AR38" s="221"/>
      <c r="AS38" s="221"/>
      <c r="AT38" s="481"/>
      <c r="AU38" s="482">
        <f t="shared" si="1"/>
        <v>48</v>
      </c>
      <c r="AV38" s="446">
        <f t="shared" si="7"/>
        <v>45502</v>
      </c>
      <c r="AW38" s="482"/>
      <c r="AX38" s="177"/>
    </row>
    <row r="39" s="355" customFormat="1" ht="39" customHeight="1" spans="1:50">
      <c r="A39" s="463">
        <v>45737</v>
      </c>
      <c r="B39" s="464" t="s">
        <v>635</v>
      </c>
      <c r="C39" s="465" t="s">
        <v>578</v>
      </c>
      <c r="D39" s="466">
        <v>4500161007</v>
      </c>
      <c r="E39" s="486" t="s">
        <v>752</v>
      </c>
      <c r="F39" s="487" t="s">
        <v>753</v>
      </c>
      <c r="G39" s="468" t="s">
        <v>554</v>
      </c>
      <c r="H39" s="469" t="s">
        <v>555</v>
      </c>
      <c r="I39" s="470">
        <v>1452</v>
      </c>
      <c r="J39" s="470">
        <v>0</v>
      </c>
      <c r="K39" s="470">
        <v>4</v>
      </c>
      <c r="L39" s="470">
        <f t="shared" si="2"/>
        <v>363</v>
      </c>
      <c r="M39" s="471">
        <v>45783</v>
      </c>
      <c r="N39" s="471">
        <v>45779</v>
      </c>
      <c r="O39" s="472"/>
      <c r="P39" s="472" t="s">
        <v>571</v>
      </c>
      <c r="Q39" s="472"/>
      <c r="R39" s="473">
        <v>45748</v>
      </c>
      <c r="S39" s="473" t="s">
        <v>599</v>
      </c>
      <c r="T39" s="473" t="s">
        <v>754</v>
      </c>
      <c r="U39" s="473" t="s">
        <v>335</v>
      </c>
      <c r="V39" s="473"/>
      <c r="W39" s="474"/>
      <c r="X39" s="474" t="s">
        <v>562</v>
      </c>
      <c r="Y39" s="467" t="s">
        <v>755</v>
      </c>
      <c r="Z39" s="472" t="s">
        <v>583</v>
      </c>
      <c r="AA39" s="475">
        <v>5.8209</v>
      </c>
      <c r="AB39" s="475">
        <f t="shared" si="9"/>
        <v>8451.9468</v>
      </c>
      <c r="AC39" s="470" t="s">
        <v>756</v>
      </c>
      <c r="AD39" s="468" t="s">
        <v>554</v>
      </c>
      <c r="AE39" s="476" t="s">
        <v>566</v>
      </c>
      <c r="AF39" s="477">
        <f>I39</f>
        <v>1452</v>
      </c>
      <c r="AG39" s="170"/>
      <c r="AH39" s="171"/>
      <c r="AI39" s="479"/>
      <c r="AJ39" s="479"/>
      <c r="AK39" s="479"/>
      <c r="AL39" s="479">
        <f>I39</f>
        <v>1452</v>
      </c>
      <c r="AM39" s="479"/>
      <c r="AN39" s="480"/>
      <c r="AO39" s="480"/>
      <c r="AP39" s="443">
        <f t="shared" si="0"/>
        <v>1452</v>
      </c>
      <c r="AQ39" s="480"/>
      <c r="AR39" s="221"/>
      <c r="AS39" s="221"/>
      <c r="AT39" s="481"/>
      <c r="AU39" s="482">
        <f t="shared" si="1"/>
        <v>1452</v>
      </c>
      <c r="AV39" s="446">
        <f t="shared" si="7"/>
        <v>46954</v>
      </c>
      <c r="AW39" s="482"/>
      <c r="AX39" s="177"/>
    </row>
    <row r="40" s="355" customFormat="1" ht="39" customHeight="1" spans="1:50">
      <c r="A40" s="463">
        <v>45754</v>
      </c>
      <c r="B40" s="464" t="s">
        <v>757</v>
      </c>
      <c r="C40" s="465" t="s">
        <v>758</v>
      </c>
      <c r="D40" s="466">
        <v>4500162346</v>
      </c>
      <c r="E40" s="486" t="s">
        <v>759</v>
      </c>
      <c r="F40" s="487" t="s">
        <v>760</v>
      </c>
      <c r="G40" s="468" t="s">
        <v>663</v>
      </c>
      <c r="H40" s="469" t="s">
        <v>555</v>
      </c>
      <c r="I40" s="470">
        <v>1156</v>
      </c>
      <c r="J40" s="470">
        <v>0</v>
      </c>
      <c r="K40" s="470">
        <v>4</v>
      </c>
      <c r="L40" s="470">
        <f t="shared" si="2"/>
        <v>289</v>
      </c>
      <c r="M40" s="471">
        <v>45783</v>
      </c>
      <c r="N40" s="471">
        <v>45779</v>
      </c>
      <c r="O40" s="472"/>
      <c r="P40" s="472" t="s">
        <v>571</v>
      </c>
      <c r="Q40" s="472"/>
      <c r="R40" s="473">
        <v>45763</v>
      </c>
      <c r="S40" s="473" t="s">
        <v>572</v>
      </c>
      <c r="T40" s="473" t="s">
        <v>761</v>
      </c>
      <c r="U40" s="473" t="s">
        <v>335</v>
      </c>
      <c r="V40" s="473"/>
      <c r="W40" s="474"/>
      <c r="X40" s="474"/>
      <c r="Y40" s="488" t="s">
        <v>762</v>
      </c>
      <c r="Z40" s="472" t="s">
        <v>763</v>
      </c>
      <c r="AA40" s="475">
        <v>5.4</v>
      </c>
      <c r="AB40" s="475">
        <f t="shared" si="9"/>
        <v>6242.4</v>
      </c>
      <c r="AC40" s="490" t="s">
        <v>764</v>
      </c>
      <c r="AD40" s="468" t="s">
        <v>765</v>
      </c>
      <c r="AE40" s="476" t="s">
        <v>566</v>
      </c>
      <c r="AF40" s="477"/>
      <c r="AG40" s="491"/>
      <c r="AH40" s="171"/>
      <c r="AI40" s="479"/>
      <c r="AJ40" s="479">
        <f>I40</f>
        <v>1156</v>
      </c>
      <c r="AK40" s="479"/>
      <c r="AL40" s="479"/>
      <c r="AM40" s="479"/>
      <c r="AN40" s="480">
        <f>I40</f>
        <v>1156</v>
      </c>
      <c r="AO40" s="480">
        <f>I40</f>
        <v>1156</v>
      </c>
      <c r="AP40" s="443">
        <f t="shared" si="0"/>
        <v>1156</v>
      </c>
      <c r="AQ40" s="480"/>
      <c r="AR40" s="221"/>
      <c r="AS40" s="221"/>
      <c r="AT40" s="481"/>
      <c r="AU40" s="482">
        <f t="shared" si="1"/>
        <v>1156</v>
      </c>
      <c r="AV40" s="446">
        <f t="shared" si="7"/>
        <v>48110</v>
      </c>
      <c r="AW40" s="482"/>
      <c r="AX40" s="492"/>
    </row>
    <row r="41" s="355" customFormat="1" ht="39" customHeight="1" spans="1:50">
      <c r="A41" s="463">
        <v>45728</v>
      </c>
      <c r="B41" s="464" t="s">
        <v>766</v>
      </c>
      <c r="C41" s="465" t="s">
        <v>767</v>
      </c>
      <c r="D41" s="466">
        <v>4500159905</v>
      </c>
      <c r="E41" s="486" t="s">
        <v>768</v>
      </c>
      <c r="F41" s="487" t="s">
        <v>769</v>
      </c>
      <c r="G41" s="468" t="s">
        <v>554</v>
      </c>
      <c r="H41" s="469" t="s">
        <v>555</v>
      </c>
      <c r="I41" s="470">
        <v>264</v>
      </c>
      <c r="J41" s="470">
        <v>0</v>
      </c>
      <c r="K41" s="470">
        <v>4</v>
      </c>
      <c r="L41" s="470">
        <f t="shared" si="2"/>
        <v>66</v>
      </c>
      <c r="M41" s="471">
        <v>45783</v>
      </c>
      <c r="N41" s="471">
        <v>45779</v>
      </c>
      <c r="O41" s="472"/>
      <c r="P41" s="472" t="s">
        <v>571</v>
      </c>
      <c r="Q41" s="472"/>
      <c r="R41" s="473">
        <v>45730</v>
      </c>
      <c r="S41" s="473" t="s">
        <v>572</v>
      </c>
      <c r="T41" s="473" t="s">
        <v>770</v>
      </c>
      <c r="U41" s="473" t="s">
        <v>335</v>
      </c>
      <c r="V41" s="473"/>
      <c r="W41" s="474"/>
      <c r="X41" s="474" t="s">
        <v>562</v>
      </c>
      <c r="Y41" s="467" t="s">
        <v>771</v>
      </c>
      <c r="Z41" s="472" t="s">
        <v>772</v>
      </c>
      <c r="AA41" s="475">
        <v>5.4</v>
      </c>
      <c r="AB41" s="475">
        <f t="shared" si="9"/>
        <v>1425.6</v>
      </c>
      <c r="AC41" s="470"/>
      <c r="AD41" s="468" t="s">
        <v>668</v>
      </c>
      <c r="AE41" s="476" t="s">
        <v>566</v>
      </c>
      <c r="AF41" s="477"/>
      <c r="AG41" s="462"/>
      <c r="AH41" s="209"/>
      <c r="AI41" s="479"/>
      <c r="AJ41" s="479">
        <f>I41</f>
        <v>264</v>
      </c>
      <c r="AK41" s="479"/>
      <c r="AL41" s="479">
        <f>I41</f>
        <v>264</v>
      </c>
      <c r="AM41" s="479"/>
      <c r="AN41" s="480"/>
      <c r="AO41" s="480"/>
      <c r="AP41" s="443">
        <f t="shared" si="0"/>
        <v>264</v>
      </c>
      <c r="AQ41" s="480"/>
      <c r="AR41" s="221"/>
      <c r="AS41" s="221"/>
      <c r="AT41" s="481"/>
      <c r="AU41" s="482">
        <f t="shared" si="1"/>
        <v>264</v>
      </c>
      <c r="AV41" s="446">
        <f t="shared" si="7"/>
        <v>48374</v>
      </c>
      <c r="AW41" s="482"/>
      <c r="AX41" s="451"/>
    </row>
    <row r="42" s="355" customFormat="1" ht="39" customHeight="1" spans="1:50">
      <c r="A42" s="463">
        <v>45723</v>
      </c>
      <c r="B42" s="464" t="s">
        <v>173</v>
      </c>
      <c r="C42" s="465" t="s">
        <v>685</v>
      </c>
      <c r="D42" s="466">
        <v>4500159546</v>
      </c>
      <c r="E42" s="486" t="s">
        <v>773</v>
      </c>
      <c r="F42" s="487" t="s">
        <v>774</v>
      </c>
      <c r="G42" s="468" t="s">
        <v>554</v>
      </c>
      <c r="H42" s="469" t="s">
        <v>555</v>
      </c>
      <c r="I42" s="470">
        <v>1252</v>
      </c>
      <c r="J42" s="470">
        <v>0</v>
      </c>
      <c r="K42" s="470">
        <v>4</v>
      </c>
      <c r="L42" s="470">
        <f t="shared" si="2"/>
        <v>313</v>
      </c>
      <c r="M42" s="471">
        <v>45783</v>
      </c>
      <c r="N42" s="471">
        <v>45779</v>
      </c>
      <c r="O42" s="472"/>
      <c r="P42" s="472" t="s">
        <v>571</v>
      </c>
      <c r="Q42" s="472"/>
      <c r="R42" s="473">
        <v>45728</v>
      </c>
      <c r="S42" s="473" t="s">
        <v>572</v>
      </c>
      <c r="T42" s="473" t="s">
        <v>572</v>
      </c>
      <c r="U42" s="473" t="s">
        <v>335</v>
      </c>
      <c r="V42" s="473"/>
      <c r="W42" s="474"/>
      <c r="X42" s="474" t="s">
        <v>562</v>
      </c>
      <c r="Y42" s="467" t="s">
        <v>775</v>
      </c>
      <c r="Z42" s="472" t="s">
        <v>776</v>
      </c>
      <c r="AA42" s="475">
        <v>5.4</v>
      </c>
      <c r="AB42" s="475">
        <f t="shared" si="9"/>
        <v>6760.8</v>
      </c>
      <c r="AC42" s="470"/>
      <c r="AD42" s="468" t="s">
        <v>554</v>
      </c>
      <c r="AE42" s="476" t="s">
        <v>566</v>
      </c>
      <c r="AF42" s="477">
        <f>I42</f>
        <v>1252</v>
      </c>
      <c r="AG42" s="478"/>
      <c r="AH42" s="479"/>
      <c r="AI42" s="479"/>
      <c r="AJ42" s="479"/>
      <c r="AK42" s="479"/>
      <c r="AL42" s="479">
        <f>I42</f>
        <v>1252</v>
      </c>
      <c r="AM42" s="479"/>
      <c r="AN42" s="480"/>
      <c r="AO42" s="480"/>
      <c r="AP42" s="443">
        <f t="shared" si="0"/>
        <v>1252</v>
      </c>
      <c r="AQ42" s="480"/>
      <c r="AR42" s="221"/>
      <c r="AS42" s="221"/>
      <c r="AT42" s="481"/>
      <c r="AU42" s="482">
        <f t="shared" si="1"/>
        <v>1252</v>
      </c>
      <c r="AV42" s="446">
        <f t="shared" si="7"/>
        <v>49626</v>
      </c>
      <c r="AW42" s="482"/>
      <c r="AX42" s="483"/>
    </row>
    <row r="43" s="355" customFormat="1" ht="39" customHeight="1" spans="1:50">
      <c r="A43" s="463">
        <v>45723</v>
      </c>
      <c r="B43" s="464" t="s">
        <v>173</v>
      </c>
      <c r="C43" s="465" t="s">
        <v>685</v>
      </c>
      <c r="D43" s="466">
        <v>4500159546</v>
      </c>
      <c r="E43" s="486" t="s">
        <v>777</v>
      </c>
      <c r="F43" s="487" t="s">
        <v>778</v>
      </c>
      <c r="G43" s="468" t="s">
        <v>554</v>
      </c>
      <c r="H43" s="469" t="s">
        <v>555</v>
      </c>
      <c r="I43" s="470">
        <v>1252</v>
      </c>
      <c r="J43" s="470">
        <v>0</v>
      </c>
      <c r="K43" s="470">
        <v>4</v>
      </c>
      <c r="L43" s="470">
        <f t="shared" si="2"/>
        <v>313</v>
      </c>
      <c r="M43" s="471">
        <v>45783</v>
      </c>
      <c r="N43" s="471">
        <v>45779</v>
      </c>
      <c r="O43" s="472"/>
      <c r="P43" s="472" t="s">
        <v>571</v>
      </c>
      <c r="Q43" s="472"/>
      <c r="R43" s="473">
        <v>45728</v>
      </c>
      <c r="S43" s="473" t="s">
        <v>572</v>
      </c>
      <c r="T43" s="473" t="s">
        <v>572</v>
      </c>
      <c r="U43" s="473" t="s">
        <v>335</v>
      </c>
      <c r="V43" s="473"/>
      <c r="W43" s="474"/>
      <c r="X43" s="474" t="s">
        <v>562</v>
      </c>
      <c r="Y43" s="467" t="s">
        <v>775</v>
      </c>
      <c r="Z43" s="472" t="s">
        <v>776</v>
      </c>
      <c r="AA43" s="475">
        <v>5.4</v>
      </c>
      <c r="AB43" s="475">
        <f t="shared" si="9"/>
        <v>6760.8</v>
      </c>
      <c r="AC43" s="470"/>
      <c r="AD43" s="468" t="s">
        <v>554</v>
      </c>
      <c r="AE43" s="476" t="s">
        <v>566</v>
      </c>
      <c r="AF43" s="477">
        <f>I43</f>
        <v>1252</v>
      </c>
      <c r="AG43" s="478"/>
      <c r="AH43" s="479"/>
      <c r="AI43" s="479"/>
      <c r="AJ43" s="479"/>
      <c r="AK43" s="479"/>
      <c r="AL43" s="479">
        <f>I43</f>
        <v>1252</v>
      </c>
      <c r="AM43" s="479"/>
      <c r="AN43" s="480"/>
      <c r="AO43" s="480"/>
      <c r="AP43" s="443">
        <f t="shared" si="0"/>
        <v>1252</v>
      </c>
      <c r="AQ43" s="480"/>
      <c r="AR43" s="221"/>
      <c r="AS43" s="221"/>
      <c r="AT43" s="481"/>
      <c r="AU43" s="482">
        <f t="shared" si="1"/>
        <v>1252</v>
      </c>
      <c r="AV43" s="446">
        <f t="shared" si="7"/>
        <v>50878</v>
      </c>
      <c r="AW43" s="482"/>
      <c r="AX43" s="483"/>
    </row>
    <row r="44" s="355" customFormat="1" ht="39" customHeight="1" spans="1:50">
      <c r="A44" s="463">
        <v>45705</v>
      </c>
      <c r="B44" s="464" t="s">
        <v>779</v>
      </c>
      <c r="C44" s="465" t="s">
        <v>780</v>
      </c>
      <c r="D44" s="466">
        <v>4500157158</v>
      </c>
      <c r="E44" s="467"/>
      <c r="F44" s="466" t="s">
        <v>781</v>
      </c>
      <c r="G44" s="468" t="s">
        <v>554</v>
      </c>
      <c r="H44" s="469" t="s">
        <v>555</v>
      </c>
      <c r="I44" s="470">
        <v>500</v>
      </c>
      <c r="J44" s="470">
        <v>0</v>
      </c>
      <c r="K44" s="470">
        <v>4</v>
      </c>
      <c r="L44" s="470">
        <f t="shared" si="2"/>
        <v>125</v>
      </c>
      <c r="M44" s="471">
        <v>45785</v>
      </c>
      <c r="N44" s="471">
        <v>45771</v>
      </c>
      <c r="O44" s="472"/>
      <c r="P44" s="472" t="s">
        <v>571</v>
      </c>
      <c r="Q44" s="493"/>
      <c r="R44" s="473">
        <v>45736</v>
      </c>
      <c r="S44" s="473" t="s">
        <v>599</v>
      </c>
      <c r="T44" s="473" t="s">
        <v>782</v>
      </c>
      <c r="U44" s="473" t="s">
        <v>335</v>
      </c>
      <c r="V44" s="473"/>
      <c r="W44" s="474"/>
      <c r="X44" s="474"/>
      <c r="Y44" s="467" t="s">
        <v>783</v>
      </c>
      <c r="Z44" s="472" t="s">
        <v>784</v>
      </c>
      <c r="AA44" s="475">
        <v>5.4</v>
      </c>
      <c r="AB44" s="475">
        <f t="shared" si="9"/>
        <v>2700</v>
      </c>
      <c r="AC44" s="470" t="s">
        <v>785</v>
      </c>
      <c r="AD44" s="468" t="s">
        <v>668</v>
      </c>
      <c r="AE44" s="476" t="s">
        <v>566</v>
      </c>
      <c r="AF44" s="477"/>
      <c r="AG44" s="484"/>
      <c r="AH44" s="479"/>
      <c r="AI44" s="479"/>
      <c r="AJ44" s="479">
        <f>I44</f>
        <v>500</v>
      </c>
      <c r="AK44" s="479"/>
      <c r="AL44" s="479">
        <f>I44</f>
        <v>500</v>
      </c>
      <c r="AM44" s="479"/>
      <c r="AN44" s="480"/>
      <c r="AO44" s="480"/>
      <c r="AP44" s="443">
        <f t="shared" si="0"/>
        <v>500</v>
      </c>
      <c r="AQ44" s="480"/>
      <c r="AR44" s="221"/>
      <c r="AS44" s="221"/>
      <c r="AT44" s="481"/>
      <c r="AU44" s="482">
        <f t="shared" si="1"/>
        <v>500</v>
      </c>
      <c r="AV44" s="446">
        <f t="shared" si="7"/>
        <v>51378</v>
      </c>
      <c r="AW44" s="482"/>
      <c r="AX44" s="485"/>
    </row>
    <row r="45" s="355" customFormat="1" ht="39" customHeight="1" spans="1:50">
      <c r="A45" s="463">
        <v>45744</v>
      </c>
      <c r="B45" s="464" t="s">
        <v>177</v>
      </c>
      <c r="C45" s="465" t="s">
        <v>622</v>
      </c>
      <c r="D45" s="466">
        <v>4500161830</v>
      </c>
      <c r="E45" s="486" t="s">
        <v>786</v>
      </c>
      <c r="F45" s="487" t="s">
        <v>787</v>
      </c>
      <c r="G45" s="468" t="s">
        <v>554</v>
      </c>
      <c r="H45" s="469" t="s">
        <v>555</v>
      </c>
      <c r="I45" s="470">
        <v>940</v>
      </c>
      <c r="J45" s="470">
        <v>0</v>
      </c>
      <c r="K45" s="470">
        <v>4</v>
      </c>
      <c r="L45" s="470">
        <f t="shared" si="2"/>
        <v>235</v>
      </c>
      <c r="M45" s="471">
        <v>45786</v>
      </c>
      <c r="N45" s="471">
        <v>45782</v>
      </c>
      <c r="O45" s="472"/>
      <c r="P45" s="472" t="s">
        <v>571</v>
      </c>
      <c r="Q45" s="472"/>
      <c r="R45" s="473">
        <v>45748</v>
      </c>
      <c r="S45" s="473" t="s">
        <v>599</v>
      </c>
      <c r="T45" s="473" t="s">
        <v>788</v>
      </c>
      <c r="U45" s="473" t="s">
        <v>335</v>
      </c>
      <c r="V45" s="473"/>
      <c r="W45" s="474"/>
      <c r="X45" s="474"/>
      <c r="Y45" s="467" t="s">
        <v>789</v>
      </c>
      <c r="Z45" s="472" t="s">
        <v>628</v>
      </c>
      <c r="AA45" s="475">
        <v>5.1379</v>
      </c>
      <c r="AB45" s="475">
        <f t="shared" si="9"/>
        <v>4829.626</v>
      </c>
      <c r="AC45" s="490" t="s">
        <v>790</v>
      </c>
      <c r="AD45" s="468" t="s">
        <v>554</v>
      </c>
      <c r="AE45" s="476" t="s">
        <v>566</v>
      </c>
      <c r="AF45" s="477">
        <f>I45</f>
        <v>940</v>
      </c>
      <c r="AG45" s="456"/>
      <c r="AH45" s="209"/>
      <c r="AI45" s="209"/>
      <c r="AJ45" s="479"/>
      <c r="AK45" s="479"/>
      <c r="AL45" s="479">
        <f>I45</f>
        <v>940</v>
      </c>
      <c r="AM45" s="479"/>
      <c r="AN45" s="480"/>
      <c r="AO45" s="480"/>
      <c r="AP45" s="443">
        <f t="shared" si="0"/>
        <v>940</v>
      </c>
      <c r="AQ45" s="480"/>
      <c r="AR45" s="221"/>
      <c r="AS45" s="221"/>
      <c r="AT45" s="481"/>
      <c r="AU45" s="482">
        <f t="shared" si="1"/>
        <v>940</v>
      </c>
      <c r="AV45" s="446">
        <f t="shared" si="7"/>
        <v>52318</v>
      </c>
      <c r="AW45" s="482"/>
      <c r="AX45" s="457"/>
    </row>
    <row r="46" s="355" customFormat="1" ht="39" customHeight="1" spans="1:50">
      <c r="A46" s="463">
        <v>45771</v>
      </c>
      <c r="B46" s="464"/>
      <c r="C46" s="465"/>
      <c r="D46" s="466" t="s">
        <v>791</v>
      </c>
      <c r="E46" s="351"/>
      <c r="F46" s="487"/>
      <c r="G46" s="468" t="s">
        <v>554</v>
      </c>
      <c r="H46" s="469" t="s">
        <v>555</v>
      </c>
      <c r="I46" s="470">
        <v>100</v>
      </c>
      <c r="J46" s="470">
        <v>0</v>
      </c>
      <c r="K46" s="470">
        <v>4</v>
      </c>
      <c r="L46" s="470">
        <f t="shared" si="2"/>
        <v>25</v>
      </c>
      <c r="M46" s="471">
        <v>45787</v>
      </c>
      <c r="N46" s="471">
        <v>45783</v>
      </c>
      <c r="O46" s="472"/>
      <c r="P46" s="472" t="s">
        <v>571</v>
      </c>
      <c r="Q46" s="472"/>
      <c r="R46" s="494" t="s">
        <v>711</v>
      </c>
      <c r="S46" s="473" t="s">
        <v>572</v>
      </c>
      <c r="T46" s="473" t="s">
        <v>572</v>
      </c>
      <c r="U46" s="473" t="s">
        <v>335</v>
      </c>
      <c r="V46" s="473"/>
      <c r="W46" s="474"/>
      <c r="X46" s="474"/>
      <c r="Y46" s="467" t="s">
        <v>792</v>
      </c>
      <c r="Z46" s="486" t="s">
        <v>793</v>
      </c>
      <c r="AA46" s="475"/>
      <c r="AB46" s="475"/>
      <c r="AC46" s="470"/>
      <c r="AD46" s="468" t="s">
        <v>554</v>
      </c>
      <c r="AE46" s="476" t="s">
        <v>566</v>
      </c>
      <c r="AF46" s="477">
        <f>I46</f>
        <v>100</v>
      </c>
      <c r="AG46" s="462"/>
      <c r="AH46" s="209"/>
      <c r="AI46" s="479"/>
      <c r="AJ46" s="479"/>
      <c r="AK46" s="479"/>
      <c r="AL46" s="479"/>
      <c r="AM46" s="479"/>
      <c r="AN46" s="480"/>
      <c r="AO46" s="480"/>
      <c r="AP46" s="480">
        <f t="shared" si="0"/>
        <v>100</v>
      </c>
      <c r="AQ46" s="480"/>
      <c r="AR46" s="221"/>
      <c r="AS46" s="221"/>
      <c r="AT46" s="481"/>
      <c r="AU46" s="482">
        <f t="shared" si="1"/>
        <v>100</v>
      </c>
      <c r="AV46" s="446">
        <f t="shared" si="7"/>
        <v>52418</v>
      </c>
      <c r="AW46" s="482"/>
      <c r="AX46" s="451"/>
    </row>
    <row r="47" s="355" customFormat="1" ht="39" customHeight="1" spans="1:50">
      <c r="A47" s="463">
        <v>45744</v>
      </c>
      <c r="B47" s="464" t="s">
        <v>794</v>
      </c>
      <c r="C47" s="465" t="s">
        <v>685</v>
      </c>
      <c r="D47" s="466">
        <v>4500161792</v>
      </c>
      <c r="E47" s="486" t="s">
        <v>795</v>
      </c>
      <c r="F47" s="487" t="s">
        <v>796</v>
      </c>
      <c r="G47" s="468" t="s">
        <v>554</v>
      </c>
      <c r="H47" s="469" t="s">
        <v>555</v>
      </c>
      <c r="I47" s="470">
        <v>500</v>
      </c>
      <c r="J47" s="470">
        <v>0</v>
      </c>
      <c r="K47" s="470">
        <v>4</v>
      </c>
      <c r="L47" s="470">
        <f t="shared" si="2"/>
        <v>125</v>
      </c>
      <c r="M47" s="471">
        <v>45789</v>
      </c>
      <c r="N47" s="471">
        <v>45785</v>
      </c>
      <c r="O47" s="472"/>
      <c r="P47" s="472" t="s">
        <v>571</v>
      </c>
      <c r="Q47" s="472"/>
      <c r="R47" s="473">
        <v>45761</v>
      </c>
      <c r="S47" s="473" t="s">
        <v>572</v>
      </c>
      <c r="T47" s="473" t="s">
        <v>572</v>
      </c>
      <c r="U47" s="473" t="s">
        <v>335</v>
      </c>
      <c r="V47" s="473"/>
      <c r="W47" s="474"/>
      <c r="X47" s="474"/>
      <c r="Y47" s="467" t="s">
        <v>797</v>
      </c>
      <c r="Z47" s="472" t="s">
        <v>798</v>
      </c>
      <c r="AA47" s="475">
        <v>5.3566</v>
      </c>
      <c r="AB47" s="475">
        <f>I47*AA47</f>
        <v>2678.3</v>
      </c>
      <c r="AC47" s="470"/>
      <c r="AD47" s="468" t="s">
        <v>554</v>
      </c>
      <c r="AE47" s="476" t="s">
        <v>566</v>
      </c>
      <c r="AF47" s="477">
        <f>I47</f>
        <v>500</v>
      </c>
      <c r="AG47" s="456"/>
      <c r="AH47" s="209"/>
      <c r="AI47" s="479"/>
      <c r="AJ47" s="479"/>
      <c r="AK47" s="479"/>
      <c r="AL47" s="479">
        <f t="shared" ref="AL47:AL55" si="10">I47</f>
        <v>500</v>
      </c>
      <c r="AM47" s="479"/>
      <c r="AN47" s="480"/>
      <c r="AO47" s="480"/>
      <c r="AP47" s="443">
        <f t="shared" si="0"/>
        <v>500</v>
      </c>
      <c r="AQ47" s="480"/>
      <c r="AR47" s="221"/>
      <c r="AS47" s="221"/>
      <c r="AT47" s="481"/>
      <c r="AU47" s="482">
        <f t="shared" si="1"/>
        <v>500</v>
      </c>
      <c r="AV47" s="446">
        <f t="shared" si="7"/>
        <v>52918</v>
      </c>
      <c r="AW47" s="482"/>
      <c r="AX47" s="457"/>
    </row>
    <row r="48" s="355" customFormat="1" ht="39" customHeight="1" spans="1:50">
      <c r="A48" s="463">
        <v>45748</v>
      </c>
      <c r="B48" s="464" t="s">
        <v>799</v>
      </c>
      <c r="C48" s="465" t="s">
        <v>800</v>
      </c>
      <c r="D48" s="466">
        <v>4500162134</v>
      </c>
      <c r="E48" s="486"/>
      <c r="F48" s="487" t="s">
        <v>801</v>
      </c>
      <c r="G48" s="468" t="s">
        <v>554</v>
      </c>
      <c r="H48" s="469" t="s">
        <v>555</v>
      </c>
      <c r="I48" s="470">
        <v>1000</v>
      </c>
      <c r="J48" s="470">
        <v>0</v>
      </c>
      <c r="K48" s="470">
        <v>4</v>
      </c>
      <c r="L48" s="470">
        <f t="shared" si="2"/>
        <v>250</v>
      </c>
      <c r="M48" s="471">
        <v>45789</v>
      </c>
      <c r="N48" s="471">
        <v>45785</v>
      </c>
      <c r="O48" s="472"/>
      <c r="P48" s="472" t="s">
        <v>571</v>
      </c>
      <c r="Q48" s="351"/>
      <c r="R48" s="473">
        <v>45764</v>
      </c>
      <c r="S48" s="473" t="s">
        <v>572</v>
      </c>
      <c r="T48" s="473" t="s">
        <v>802</v>
      </c>
      <c r="U48" s="473" t="s">
        <v>335</v>
      </c>
      <c r="V48" s="473"/>
      <c r="W48" s="474"/>
      <c r="X48" s="474" t="s">
        <v>803</v>
      </c>
      <c r="Y48" s="488" t="s">
        <v>804</v>
      </c>
      <c r="Z48" s="472" t="s">
        <v>805</v>
      </c>
      <c r="AA48" s="475">
        <v>5.3566</v>
      </c>
      <c r="AB48" s="475">
        <f>I48*AA48</f>
        <v>5356.6</v>
      </c>
      <c r="AC48" s="470"/>
      <c r="AD48" s="468" t="s">
        <v>668</v>
      </c>
      <c r="AE48" s="476" t="s">
        <v>566</v>
      </c>
      <c r="AF48" s="477"/>
      <c r="AG48" s="450"/>
      <c r="AH48" s="209"/>
      <c r="AI48" s="479"/>
      <c r="AJ48" s="479">
        <f>I48</f>
        <v>1000</v>
      </c>
      <c r="AK48" s="479"/>
      <c r="AL48" s="479">
        <f t="shared" si="10"/>
        <v>1000</v>
      </c>
      <c r="AM48" s="479"/>
      <c r="AN48" s="480"/>
      <c r="AO48" s="480"/>
      <c r="AP48" s="443">
        <f t="shared" si="0"/>
        <v>1000</v>
      </c>
      <c r="AQ48" s="480"/>
      <c r="AR48" s="221"/>
      <c r="AS48" s="221"/>
      <c r="AT48" s="481"/>
      <c r="AU48" s="482">
        <f t="shared" si="1"/>
        <v>1000</v>
      </c>
      <c r="AV48" s="446">
        <f t="shared" si="7"/>
        <v>53918</v>
      </c>
      <c r="AW48" s="482"/>
      <c r="AX48" s="423"/>
    </row>
    <row r="49" s="355" customFormat="1" ht="39" customHeight="1" spans="1:50">
      <c r="A49" s="463">
        <v>45775</v>
      </c>
      <c r="B49" s="464"/>
      <c r="C49" s="465"/>
      <c r="D49" s="466" t="s">
        <v>806</v>
      </c>
      <c r="E49" s="486"/>
      <c r="F49" s="466"/>
      <c r="G49" s="468" t="s">
        <v>554</v>
      </c>
      <c r="H49" s="469" t="s">
        <v>555</v>
      </c>
      <c r="I49" s="470">
        <v>150</v>
      </c>
      <c r="J49" s="470">
        <v>0</v>
      </c>
      <c r="K49" s="470">
        <v>4</v>
      </c>
      <c r="L49" s="470">
        <f t="shared" si="2"/>
        <v>37.5</v>
      </c>
      <c r="M49" s="471">
        <v>45789</v>
      </c>
      <c r="N49" s="471">
        <f>M49-4</f>
        <v>45785</v>
      </c>
      <c r="O49" s="472"/>
      <c r="P49" s="472" t="s">
        <v>571</v>
      </c>
      <c r="Q49" s="472"/>
      <c r="R49" s="473" t="s">
        <v>711</v>
      </c>
      <c r="S49" s="473" t="s">
        <v>572</v>
      </c>
      <c r="T49" s="473" t="s">
        <v>572</v>
      </c>
      <c r="U49" s="473" t="s">
        <v>335</v>
      </c>
      <c r="V49" s="473"/>
      <c r="W49" s="474"/>
      <c r="X49" s="474"/>
      <c r="Y49" s="467" t="s">
        <v>807</v>
      </c>
      <c r="Z49" s="472" t="s">
        <v>793</v>
      </c>
      <c r="AA49" s="475"/>
      <c r="AB49" s="475"/>
      <c r="AC49" s="470"/>
      <c r="AD49" s="468" t="s">
        <v>668</v>
      </c>
      <c r="AE49" s="476" t="s">
        <v>566</v>
      </c>
      <c r="AF49" s="477"/>
      <c r="AG49" s="456"/>
      <c r="AH49" s="209"/>
      <c r="AI49" s="479"/>
      <c r="AJ49" s="479">
        <f>I49</f>
        <v>150</v>
      </c>
      <c r="AK49" s="479"/>
      <c r="AL49" s="479">
        <f t="shared" si="10"/>
        <v>150</v>
      </c>
      <c r="AM49" s="479"/>
      <c r="AN49" s="480"/>
      <c r="AO49" s="480"/>
      <c r="AP49" s="480">
        <f t="shared" si="0"/>
        <v>150</v>
      </c>
      <c r="AQ49" s="480"/>
      <c r="AR49" s="221"/>
      <c r="AS49" s="221"/>
      <c r="AT49" s="481"/>
      <c r="AU49" s="482">
        <f t="shared" si="1"/>
        <v>150</v>
      </c>
      <c r="AV49" s="446">
        <f t="shared" si="7"/>
        <v>54068</v>
      </c>
      <c r="AW49" s="482"/>
      <c r="AX49" s="457"/>
    </row>
    <row r="50" s="355" customFormat="1" ht="39" customHeight="1" spans="1:50">
      <c r="A50" s="463">
        <v>45741</v>
      </c>
      <c r="B50" s="464" t="s">
        <v>660</v>
      </c>
      <c r="C50" s="465" t="s">
        <v>661</v>
      </c>
      <c r="D50" s="466">
        <v>4500161394</v>
      </c>
      <c r="E50" s="486" t="s">
        <v>808</v>
      </c>
      <c r="F50" s="487" t="s">
        <v>809</v>
      </c>
      <c r="G50" s="468" t="s">
        <v>810</v>
      </c>
      <c r="H50" s="469" t="s">
        <v>555</v>
      </c>
      <c r="I50" s="470">
        <v>1200</v>
      </c>
      <c r="J50" s="470">
        <v>0</v>
      </c>
      <c r="K50" s="470">
        <v>2</v>
      </c>
      <c r="L50" s="470">
        <f t="shared" si="2"/>
        <v>600</v>
      </c>
      <c r="M50" s="471">
        <v>45790</v>
      </c>
      <c r="N50" s="471">
        <v>45786</v>
      </c>
      <c r="O50" s="472"/>
      <c r="P50" s="472" t="s">
        <v>571</v>
      </c>
      <c r="Q50" s="472"/>
      <c r="R50" s="473">
        <v>45742</v>
      </c>
      <c r="S50" s="473" t="s">
        <v>572</v>
      </c>
      <c r="T50" s="473" t="s">
        <v>811</v>
      </c>
      <c r="U50" s="473" t="s">
        <v>335</v>
      </c>
      <c r="V50" s="473"/>
      <c r="W50" s="474"/>
      <c r="X50" s="474" t="s">
        <v>812</v>
      </c>
      <c r="Y50" s="467" t="s">
        <v>813</v>
      </c>
      <c r="Z50" s="472" t="s">
        <v>763</v>
      </c>
      <c r="AA50" s="475">
        <v>5.3566</v>
      </c>
      <c r="AB50" s="475">
        <f t="shared" ref="AB50:AB71" si="11">I50*AA50</f>
        <v>6427.92</v>
      </c>
      <c r="AC50" s="470"/>
      <c r="AD50" s="468" t="s">
        <v>814</v>
      </c>
      <c r="AE50" s="476" t="s">
        <v>566</v>
      </c>
      <c r="AF50" s="477"/>
      <c r="AG50" s="450"/>
      <c r="AH50" s="209"/>
      <c r="AI50" s="479"/>
      <c r="AJ50" s="479">
        <f>I50</f>
        <v>1200</v>
      </c>
      <c r="AK50" s="479"/>
      <c r="AL50" s="479">
        <f t="shared" si="10"/>
        <v>1200</v>
      </c>
      <c r="AM50" s="479"/>
      <c r="AN50" s="480"/>
      <c r="AO50" s="480"/>
      <c r="AP50" s="443">
        <f t="shared" si="0"/>
        <v>1200</v>
      </c>
      <c r="AQ50" s="480"/>
      <c r="AR50" s="221"/>
      <c r="AS50" s="221"/>
      <c r="AT50" s="481"/>
      <c r="AU50" s="482">
        <f t="shared" si="1"/>
        <v>1200</v>
      </c>
      <c r="AV50" s="446">
        <f t="shared" si="7"/>
        <v>55268</v>
      </c>
      <c r="AW50" s="482"/>
      <c r="AX50" s="423"/>
    </row>
    <row r="51" s="355" customFormat="1" ht="39" customHeight="1" spans="1:50">
      <c r="A51" s="463">
        <v>45747</v>
      </c>
      <c r="B51" s="464" t="s">
        <v>815</v>
      </c>
      <c r="C51" s="465" t="s">
        <v>622</v>
      </c>
      <c r="D51" s="466">
        <v>4500161445</v>
      </c>
      <c r="E51" s="486" t="s">
        <v>816</v>
      </c>
      <c r="F51" s="487" t="s">
        <v>817</v>
      </c>
      <c r="G51" s="468" t="s">
        <v>818</v>
      </c>
      <c r="H51" s="469" t="s">
        <v>555</v>
      </c>
      <c r="I51" s="470">
        <v>400</v>
      </c>
      <c r="J51" s="470">
        <v>0</v>
      </c>
      <c r="K51" s="470">
        <v>2</v>
      </c>
      <c r="L51" s="470">
        <f t="shared" si="2"/>
        <v>200</v>
      </c>
      <c r="M51" s="471">
        <v>45790</v>
      </c>
      <c r="N51" s="471">
        <v>45786</v>
      </c>
      <c r="O51" s="472"/>
      <c r="P51" s="472" t="s">
        <v>571</v>
      </c>
      <c r="Q51" s="472"/>
      <c r="R51" s="473">
        <v>45757</v>
      </c>
      <c r="S51" s="473" t="s">
        <v>572</v>
      </c>
      <c r="T51" s="473" t="s">
        <v>572</v>
      </c>
      <c r="U51" s="473" t="s">
        <v>335</v>
      </c>
      <c r="V51" s="473"/>
      <c r="W51" s="474"/>
      <c r="X51" s="474"/>
      <c r="Y51" s="467" t="s">
        <v>819</v>
      </c>
      <c r="Z51" s="472" t="s">
        <v>820</v>
      </c>
      <c r="AA51" s="475">
        <v>5.837</v>
      </c>
      <c r="AB51" s="475">
        <f t="shared" si="11"/>
        <v>2334.8</v>
      </c>
      <c r="AC51" s="470" t="s">
        <v>821</v>
      </c>
      <c r="AD51" s="468" t="s">
        <v>818</v>
      </c>
      <c r="AE51" s="476" t="s">
        <v>566</v>
      </c>
      <c r="AF51" s="477">
        <f>I51</f>
        <v>400</v>
      </c>
      <c r="AG51" s="450"/>
      <c r="AH51" s="209"/>
      <c r="AI51" s="479"/>
      <c r="AJ51" s="479"/>
      <c r="AK51" s="479"/>
      <c r="AL51" s="479">
        <f t="shared" si="10"/>
        <v>400</v>
      </c>
      <c r="AM51" s="479"/>
      <c r="AN51" s="480"/>
      <c r="AO51" s="480"/>
      <c r="AP51" s="443">
        <f t="shared" si="0"/>
        <v>400</v>
      </c>
      <c r="AQ51" s="480"/>
      <c r="AR51" s="221"/>
      <c r="AS51" s="221"/>
      <c r="AT51" s="481"/>
      <c r="AU51" s="482">
        <f t="shared" si="1"/>
        <v>400</v>
      </c>
      <c r="AV51" s="446">
        <f t="shared" si="7"/>
        <v>55668</v>
      </c>
      <c r="AW51" s="482"/>
      <c r="AX51" s="423"/>
    </row>
    <row r="52" s="355" customFormat="1" ht="39" customHeight="1" spans="1:50">
      <c r="A52" s="463">
        <v>45747</v>
      </c>
      <c r="B52" s="464" t="s">
        <v>815</v>
      </c>
      <c r="C52" s="465" t="s">
        <v>622</v>
      </c>
      <c r="D52" s="466">
        <v>4500161496</v>
      </c>
      <c r="E52" s="486" t="s">
        <v>822</v>
      </c>
      <c r="F52" s="487" t="s">
        <v>823</v>
      </c>
      <c r="G52" s="468" t="s">
        <v>818</v>
      </c>
      <c r="H52" s="469" t="s">
        <v>555</v>
      </c>
      <c r="I52" s="470">
        <v>214</v>
      </c>
      <c r="J52" s="470">
        <v>0</v>
      </c>
      <c r="K52" s="470">
        <v>2</v>
      </c>
      <c r="L52" s="470">
        <f t="shared" si="2"/>
        <v>107</v>
      </c>
      <c r="M52" s="471">
        <v>45790</v>
      </c>
      <c r="N52" s="471">
        <v>45786</v>
      </c>
      <c r="O52" s="472"/>
      <c r="P52" s="472" t="s">
        <v>571</v>
      </c>
      <c r="Q52" s="472"/>
      <c r="R52" s="473">
        <v>45757</v>
      </c>
      <c r="S52" s="473" t="s">
        <v>572</v>
      </c>
      <c r="T52" s="473" t="s">
        <v>572</v>
      </c>
      <c r="U52" s="473" t="s">
        <v>335</v>
      </c>
      <c r="V52" s="473"/>
      <c r="W52" s="474"/>
      <c r="X52" s="474"/>
      <c r="Y52" s="467" t="s">
        <v>819</v>
      </c>
      <c r="Z52" s="472" t="s">
        <v>820</v>
      </c>
      <c r="AA52" s="475">
        <v>5.3727</v>
      </c>
      <c r="AB52" s="475">
        <f t="shared" si="11"/>
        <v>1149.7578</v>
      </c>
      <c r="AC52" s="470"/>
      <c r="AD52" s="468" t="s">
        <v>818</v>
      </c>
      <c r="AE52" s="476" t="s">
        <v>566</v>
      </c>
      <c r="AF52" s="477">
        <f>I52</f>
        <v>214</v>
      </c>
      <c r="AG52" s="450"/>
      <c r="AH52" s="209"/>
      <c r="AI52" s="479"/>
      <c r="AJ52" s="479"/>
      <c r="AK52" s="479"/>
      <c r="AL52" s="479">
        <f t="shared" si="10"/>
        <v>214</v>
      </c>
      <c r="AM52" s="479"/>
      <c r="AN52" s="480"/>
      <c r="AO52" s="480"/>
      <c r="AP52" s="443">
        <f t="shared" si="0"/>
        <v>214</v>
      </c>
      <c r="AQ52" s="480"/>
      <c r="AR52" s="221"/>
      <c r="AS52" s="221"/>
      <c r="AT52" s="481"/>
      <c r="AU52" s="482">
        <f t="shared" si="1"/>
        <v>214</v>
      </c>
      <c r="AV52" s="446">
        <f t="shared" si="7"/>
        <v>55882</v>
      </c>
      <c r="AW52" s="482"/>
      <c r="AX52" s="423"/>
    </row>
    <row r="53" s="355" customFormat="1" ht="39" customHeight="1" spans="1:50">
      <c r="A53" s="463">
        <v>45750</v>
      </c>
      <c r="B53" s="464" t="s">
        <v>824</v>
      </c>
      <c r="C53" s="465" t="s">
        <v>825</v>
      </c>
      <c r="D53" s="466">
        <v>4500162472</v>
      </c>
      <c r="E53" s="486" t="s">
        <v>826</v>
      </c>
      <c r="F53" s="487" t="s">
        <v>827</v>
      </c>
      <c r="G53" s="468" t="s">
        <v>554</v>
      </c>
      <c r="H53" s="469" t="s">
        <v>555</v>
      </c>
      <c r="I53" s="470">
        <v>480</v>
      </c>
      <c r="J53" s="470">
        <v>0</v>
      </c>
      <c r="K53" s="470">
        <v>4</v>
      </c>
      <c r="L53" s="470">
        <f t="shared" si="2"/>
        <v>120</v>
      </c>
      <c r="M53" s="471">
        <v>45792</v>
      </c>
      <c r="N53" s="471">
        <v>45789</v>
      </c>
      <c r="O53" s="472"/>
      <c r="P53" s="472" t="s">
        <v>571</v>
      </c>
      <c r="Q53" s="472"/>
      <c r="R53" s="473">
        <v>45763</v>
      </c>
      <c r="S53" s="473" t="s">
        <v>572</v>
      </c>
      <c r="T53" s="473" t="s">
        <v>828</v>
      </c>
      <c r="U53" s="473" t="s">
        <v>335</v>
      </c>
      <c r="V53" s="473"/>
      <c r="W53" s="474"/>
      <c r="X53" s="474"/>
      <c r="Y53" s="488" t="s">
        <v>829</v>
      </c>
      <c r="Z53" s="472" t="s">
        <v>720</v>
      </c>
      <c r="AA53" s="475">
        <v>5.1541</v>
      </c>
      <c r="AB53" s="475">
        <f t="shared" si="11"/>
        <v>2473.968</v>
      </c>
      <c r="AC53" s="470"/>
      <c r="AD53" s="468" t="s">
        <v>554</v>
      </c>
      <c r="AE53" s="476" t="s">
        <v>566</v>
      </c>
      <c r="AF53" s="477">
        <f>I53</f>
        <v>480</v>
      </c>
      <c r="AG53" s="450"/>
      <c r="AH53" s="209"/>
      <c r="AI53" s="479"/>
      <c r="AJ53" s="479"/>
      <c r="AK53" s="479"/>
      <c r="AL53" s="479">
        <f t="shared" si="10"/>
        <v>480</v>
      </c>
      <c r="AM53" s="479"/>
      <c r="AN53" s="480"/>
      <c r="AO53" s="480"/>
      <c r="AP53" s="443">
        <f t="shared" si="0"/>
        <v>480</v>
      </c>
      <c r="AQ53" s="480"/>
      <c r="AR53" s="221"/>
      <c r="AS53" s="221"/>
      <c r="AT53" s="481"/>
      <c r="AU53" s="482">
        <f t="shared" si="1"/>
        <v>480</v>
      </c>
      <c r="AV53" s="446">
        <f t="shared" si="7"/>
        <v>56362</v>
      </c>
      <c r="AW53" s="482"/>
      <c r="AX53" s="423"/>
    </row>
    <row r="54" s="355" customFormat="1" ht="39" customHeight="1" spans="1:50">
      <c r="A54" s="463">
        <v>45750</v>
      </c>
      <c r="B54" s="464" t="s">
        <v>830</v>
      </c>
      <c r="C54" s="465" t="s">
        <v>831</v>
      </c>
      <c r="D54" s="466">
        <v>4500162345</v>
      </c>
      <c r="E54" s="486"/>
      <c r="F54" s="487" t="s">
        <v>832</v>
      </c>
      <c r="G54" s="468" t="s">
        <v>554</v>
      </c>
      <c r="H54" s="469" t="s">
        <v>555</v>
      </c>
      <c r="I54" s="470">
        <v>1600</v>
      </c>
      <c r="J54" s="470">
        <v>0</v>
      </c>
      <c r="K54" s="470">
        <v>4</v>
      </c>
      <c r="L54" s="470">
        <f t="shared" si="2"/>
        <v>400</v>
      </c>
      <c r="M54" s="471">
        <v>45792</v>
      </c>
      <c r="N54" s="471">
        <v>45789</v>
      </c>
      <c r="O54" s="472"/>
      <c r="P54" s="472" t="s">
        <v>571</v>
      </c>
      <c r="Q54" s="472"/>
      <c r="R54" s="473">
        <v>45763</v>
      </c>
      <c r="S54" s="473" t="s">
        <v>572</v>
      </c>
      <c r="T54" s="473" t="s">
        <v>828</v>
      </c>
      <c r="U54" s="473" t="s">
        <v>335</v>
      </c>
      <c r="V54" s="473"/>
      <c r="W54" s="474"/>
      <c r="X54" s="474"/>
      <c r="Y54" s="488" t="s">
        <v>833</v>
      </c>
      <c r="Z54" s="472" t="s">
        <v>720</v>
      </c>
      <c r="AA54" s="475">
        <v>5.3566</v>
      </c>
      <c r="AB54" s="475">
        <f t="shared" si="11"/>
        <v>8570.56</v>
      </c>
      <c r="AC54" s="470"/>
      <c r="AD54" s="468" t="s">
        <v>554</v>
      </c>
      <c r="AE54" s="476" t="s">
        <v>566</v>
      </c>
      <c r="AF54" s="477">
        <f>I54</f>
        <v>1600</v>
      </c>
      <c r="AG54" s="450"/>
      <c r="AH54" s="209"/>
      <c r="AI54" s="479"/>
      <c r="AJ54" s="479"/>
      <c r="AK54" s="479"/>
      <c r="AL54" s="479">
        <f t="shared" si="10"/>
        <v>1600</v>
      </c>
      <c r="AM54" s="479"/>
      <c r="AN54" s="480"/>
      <c r="AO54" s="480"/>
      <c r="AP54" s="443">
        <f t="shared" si="0"/>
        <v>1600</v>
      </c>
      <c r="AQ54" s="480"/>
      <c r="AR54" s="221"/>
      <c r="AS54" s="221"/>
      <c r="AT54" s="481"/>
      <c r="AU54" s="482">
        <f t="shared" si="1"/>
        <v>1600</v>
      </c>
      <c r="AV54" s="446">
        <f t="shared" si="7"/>
        <v>57962</v>
      </c>
      <c r="AW54" s="482"/>
      <c r="AX54" s="423"/>
    </row>
    <row r="55" s="355" customFormat="1" ht="39" customHeight="1" spans="1:50">
      <c r="A55" s="463">
        <v>45750</v>
      </c>
      <c r="B55" s="464" t="s">
        <v>824</v>
      </c>
      <c r="C55" s="465" t="s">
        <v>834</v>
      </c>
      <c r="D55" s="466">
        <v>4500162474</v>
      </c>
      <c r="E55" s="486" t="s">
        <v>835</v>
      </c>
      <c r="F55" s="495" t="s">
        <v>836</v>
      </c>
      <c r="G55" s="496" t="s">
        <v>837</v>
      </c>
      <c r="H55" s="469" t="s">
        <v>555</v>
      </c>
      <c r="I55" s="470">
        <v>480</v>
      </c>
      <c r="J55" s="470">
        <v>0</v>
      </c>
      <c r="K55" s="497">
        <v>4</v>
      </c>
      <c r="L55" s="470">
        <f t="shared" si="2"/>
        <v>120</v>
      </c>
      <c r="M55" s="498">
        <v>45842</v>
      </c>
      <c r="N55" s="498">
        <f>M55-4</f>
        <v>45838</v>
      </c>
      <c r="O55" s="472"/>
      <c r="P55" s="472" t="s">
        <v>571</v>
      </c>
      <c r="Q55" s="472"/>
      <c r="R55" s="473">
        <v>45763</v>
      </c>
      <c r="S55" s="473" t="s">
        <v>572</v>
      </c>
      <c r="T55" s="473" t="s">
        <v>828</v>
      </c>
      <c r="U55" s="473" t="s">
        <v>335</v>
      </c>
      <c r="V55" s="473"/>
      <c r="W55" s="474"/>
      <c r="X55" s="474"/>
      <c r="Y55" s="499" t="s">
        <v>838</v>
      </c>
      <c r="Z55" s="472" t="s">
        <v>720</v>
      </c>
      <c r="AA55" s="475">
        <v>5.3727</v>
      </c>
      <c r="AB55" s="475">
        <f t="shared" si="11"/>
        <v>2578.896</v>
      </c>
      <c r="AC55" s="470" t="s">
        <v>839</v>
      </c>
      <c r="AD55" s="468" t="s">
        <v>554</v>
      </c>
      <c r="AE55" s="476" t="s">
        <v>566</v>
      </c>
      <c r="AF55" s="477">
        <f>I55</f>
        <v>480</v>
      </c>
      <c r="AG55" s="450"/>
      <c r="AH55" s="209"/>
      <c r="AI55" s="479"/>
      <c r="AJ55" s="479"/>
      <c r="AK55" s="479"/>
      <c r="AL55" s="479">
        <f t="shared" si="10"/>
        <v>480</v>
      </c>
      <c r="AM55" s="479"/>
      <c r="AN55" s="480"/>
      <c r="AO55" s="480"/>
      <c r="AP55" s="443">
        <f t="shared" si="0"/>
        <v>480</v>
      </c>
      <c r="AQ55" s="480"/>
      <c r="AR55" s="221"/>
      <c r="AS55" s="221"/>
      <c r="AT55" s="481"/>
      <c r="AU55" s="482">
        <f t="shared" si="1"/>
        <v>480</v>
      </c>
      <c r="AV55" s="446">
        <f t="shared" si="7"/>
        <v>58442</v>
      </c>
      <c r="AW55" s="482"/>
      <c r="AX55" s="423"/>
    </row>
    <row r="56" s="355" customFormat="1" ht="39" customHeight="1" spans="1:50">
      <c r="A56" s="463">
        <v>45755</v>
      </c>
      <c r="B56" s="464" t="s">
        <v>162</v>
      </c>
      <c r="C56" s="465" t="s">
        <v>840</v>
      </c>
      <c r="D56" s="466">
        <v>4500162877</v>
      </c>
      <c r="E56" s="500" t="s">
        <v>841</v>
      </c>
      <c r="F56" s="487" t="s">
        <v>842</v>
      </c>
      <c r="G56" s="468" t="s">
        <v>554</v>
      </c>
      <c r="H56" s="469" t="s">
        <v>555</v>
      </c>
      <c r="I56" s="470">
        <v>2500</v>
      </c>
      <c r="J56" s="470">
        <v>0</v>
      </c>
      <c r="K56" s="470">
        <v>4</v>
      </c>
      <c r="L56" s="470">
        <f t="shared" si="2"/>
        <v>625</v>
      </c>
      <c r="M56" s="471">
        <v>45792</v>
      </c>
      <c r="N56" s="471">
        <v>45789</v>
      </c>
      <c r="O56" s="472"/>
      <c r="P56" s="472" t="s">
        <v>571</v>
      </c>
      <c r="Q56" s="472"/>
      <c r="R56" s="473">
        <v>45770</v>
      </c>
      <c r="S56" s="473" t="s">
        <v>572</v>
      </c>
      <c r="T56" s="473" t="s">
        <v>843</v>
      </c>
      <c r="U56" s="473" t="s">
        <v>335</v>
      </c>
      <c r="V56" s="473"/>
      <c r="W56" s="474"/>
      <c r="X56" s="474"/>
      <c r="Y56" s="467" t="s">
        <v>844</v>
      </c>
      <c r="Z56" s="472" t="s">
        <v>784</v>
      </c>
      <c r="AA56" s="475">
        <v>5.1219</v>
      </c>
      <c r="AB56" s="475">
        <f t="shared" si="11"/>
        <v>12804.75</v>
      </c>
      <c r="AC56" s="470"/>
      <c r="AD56" s="468" t="s">
        <v>845</v>
      </c>
      <c r="AE56" s="476" t="s">
        <v>566</v>
      </c>
      <c r="AF56" s="477"/>
      <c r="AG56" s="450"/>
      <c r="AH56" s="209"/>
      <c r="AI56" s="479"/>
      <c r="AJ56" s="479">
        <f>I56</f>
        <v>2500</v>
      </c>
      <c r="AK56" s="479"/>
      <c r="AL56" s="479"/>
      <c r="AM56" s="479"/>
      <c r="AN56" s="480">
        <f>I56</f>
        <v>2500</v>
      </c>
      <c r="AO56" s="480">
        <f>I56</f>
        <v>2500</v>
      </c>
      <c r="AP56" s="443">
        <f t="shared" si="0"/>
        <v>2500</v>
      </c>
      <c r="AQ56" s="480"/>
      <c r="AR56" s="221"/>
      <c r="AS56" s="221"/>
      <c r="AT56" s="481"/>
      <c r="AU56" s="482">
        <f t="shared" si="1"/>
        <v>2500</v>
      </c>
      <c r="AV56" s="446">
        <f t="shared" si="7"/>
        <v>60942</v>
      </c>
      <c r="AW56" s="482"/>
      <c r="AX56" s="423"/>
    </row>
    <row r="57" s="355" customFormat="1" ht="39" customHeight="1" spans="1:50">
      <c r="A57" s="463">
        <v>45742</v>
      </c>
      <c r="B57" s="464" t="s">
        <v>846</v>
      </c>
      <c r="C57" s="465" t="s">
        <v>847</v>
      </c>
      <c r="D57" s="466">
        <v>4500160993</v>
      </c>
      <c r="E57" s="486" t="s">
        <v>848</v>
      </c>
      <c r="F57" s="487" t="s">
        <v>849</v>
      </c>
      <c r="G57" s="468" t="s">
        <v>554</v>
      </c>
      <c r="H57" s="469" t="s">
        <v>555</v>
      </c>
      <c r="I57" s="470">
        <v>480</v>
      </c>
      <c r="J57" s="470">
        <v>0</v>
      </c>
      <c r="K57" s="470">
        <v>4</v>
      </c>
      <c r="L57" s="470">
        <f t="shared" si="2"/>
        <v>120</v>
      </c>
      <c r="M57" s="471">
        <v>45793</v>
      </c>
      <c r="N57" s="471">
        <v>45789</v>
      </c>
      <c r="O57" s="472"/>
      <c r="P57" s="472" t="s">
        <v>571</v>
      </c>
      <c r="Q57" s="472"/>
      <c r="R57" s="473">
        <v>45759</v>
      </c>
      <c r="S57" s="473" t="s">
        <v>572</v>
      </c>
      <c r="T57" s="473" t="s">
        <v>850</v>
      </c>
      <c r="U57" s="473" t="s">
        <v>335</v>
      </c>
      <c r="V57" s="473"/>
      <c r="W57" s="474"/>
      <c r="X57" s="474" t="s">
        <v>812</v>
      </c>
      <c r="Y57" s="467" t="s">
        <v>851</v>
      </c>
      <c r="Z57" s="472" t="s">
        <v>352</v>
      </c>
      <c r="AA57" s="475">
        <v>5.3727</v>
      </c>
      <c r="AB57" s="475">
        <f t="shared" si="11"/>
        <v>2578.896</v>
      </c>
      <c r="AC57" s="470"/>
      <c r="AD57" s="468" t="s">
        <v>765</v>
      </c>
      <c r="AE57" s="501" t="s">
        <v>566</v>
      </c>
      <c r="AF57" s="477"/>
      <c r="AG57" s="450"/>
      <c r="AH57" s="209"/>
      <c r="AI57" s="479"/>
      <c r="AJ57" s="479">
        <f>I57</f>
        <v>480</v>
      </c>
      <c r="AK57" s="479">
        <f>I57</f>
        <v>480</v>
      </c>
      <c r="AL57" s="479"/>
      <c r="AM57" s="479"/>
      <c r="AN57" s="480">
        <f>I57</f>
        <v>480</v>
      </c>
      <c r="AO57" s="480">
        <f>I57</f>
        <v>480</v>
      </c>
      <c r="AP57" s="443">
        <f t="shared" si="0"/>
        <v>480</v>
      </c>
      <c r="AQ57" s="480">
        <f>I57</f>
        <v>480</v>
      </c>
      <c r="AR57" s="221"/>
      <c r="AS57" s="221"/>
      <c r="AT57" s="481"/>
      <c r="AU57" s="482">
        <f t="shared" si="1"/>
        <v>480</v>
      </c>
      <c r="AV57" s="446">
        <f t="shared" si="7"/>
        <v>61422</v>
      </c>
      <c r="AW57" s="482"/>
      <c r="AX57" s="423"/>
    </row>
    <row r="58" s="355" customFormat="1" ht="39" customHeight="1" spans="1:50">
      <c r="A58" s="463">
        <v>45763</v>
      </c>
      <c r="B58" s="464" t="s">
        <v>660</v>
      </c>
      <c r="C58" s="465" t="s">
        <v>661</v>
      </c>
      <c r="D58" s="466">
        <v>4500163539</v>
      </c>
      <c r="E58" s="486" t="s">
        <v>852</v>
      </c>
      <c r="F58" s="487" t="s">
        <v>853</v>
      </c>
      <c r="G58" s="468" t="s">
        <v>810</v>
      </c>
      <c r="H58" s="469" t="s">
        <v>555</v>
      </c>
      <c r="I58" s="470">
        <v>1540</v>
      </c>
      <c r="J58" s="470">
        <v>0</v>
      </c>
      <c r="K58" s="470">
        <v>2</v>
      </c>
      <c r="L58" s="470">
        <f t="shared" si="2"/>
        <v>770</v>
      </c>
      <c r="M58" s="471">
        <v>45793</v>
      </c>
      <c r="N58" s="471">
        <v>45789</v>
      </c>
      <c r="O58" s="472"/>
      <c r="P58" s="472" t="s">
        <v>571</v>
      </c>
      <c r="Q58" s="472"/>
      <c r="R58" s="473">
        <v>45763</v>
      </c>
      <c r="S58" s="473" t="s">
        <v>572</v>
      </c>
      <c r="T58" s="473" t="s">
        <v>854</v>
      </c>
      <c r="U58" s="473" t="s">
        <v>335</v>
      </c>
      <c r="V58" s="473"/>
      <c r="W58" s="474"/>
      <c r="X58" s="474"/>
      <c r="Y58" s="467" t="s">
        <v>855</v>
      </c>
      <c r="Z58" s="472" t="s">
        <v>763</v>
      </c>
      <c r="AA58" s="475">
        <v>5.3566</v>
      </c>
      <c r="AB58" s="475">
        <f t="shared" si="11"/>
        <v>8249.164</v>
      </c>
      <c r="AC58" s="470"/>
      <c r="AD58" s="468" t="s">
        <v>814</v>
      </c>
      <c r="AE58" s="476" t="s">
        <v>566</v>
      </c>
      <c r="AF58" s="477"/>
      <c r="AG58" s="484"/>
      <c r="AH58" s="479"/>
      <c r="AI58" s="479"/>
      <c r="AJ58" s="479">
        <f>I58</f>
        <v>1540</v>
      </c>
      <c r="AK58" s="479"/>
      <c r="AL58" s="479">
        <f t="shared" ref="AL58:AL65" si="12">I58</f>
        <v>1540</v>
      </c>
      <c r="AM58" s="479"/>
      <c r="AN58" s="480"/>
      <c r="AO58" s="480"/>
      <c r="AP58" s="480">
        <f t="shared" si="0"/>
        <v>1540</v>
      </c>
      <c r="AQ58" s="480"/>
      <c r="AR58" s="221"/>
      <c r="AS58" s="221"/>
      <c r="AT58" s="481"/>
      <c r="AU58" s="482">
        <f t="shared" si="1"/>
        <v>1540</v>
      </c>
      <c r="AV58" s="446">
        <f t="shared" si="7"/>
        <v>62962</v>
      </c>
      <c r="AW58" s="482"/>
      <c r="AX58" s="485"/>
    </row>
    <row r="59" s="355" customFormat="1" ht="39" customHeight="1" spans="1:50">
      <c r="A59" s="463">
        <v>45741</v>
      </c>
      <c r="B59" s="464" t="s">
        <v>856</v>
      </c>
      <c r="C59" s="465" t="s">
        <v>857</v>
      </c>
      <c r="D59" s="466">
        <v>4500161332</v>
      </c>
      <c r="E59" s="486" t="s">
        <v>858</v>
      </c>
      <c r="F59" s="487" t="s">
        <v>859</v>
      </c>
      <c r="G59" s="468" t="s">
        <v>554</v>
      </c>
      <c r="H59" s="469" t="s">
        <v>555</v>
      </c>
      <c r="I59" s="470">
        <v>1200</v>
      </c>
      <c r="J59" s="470">
        <v>0</v>
      </c>
      <c r="K59" s="470">
        <v>4</v>
      </c>
      <c r="L59" s="470">
        <f t="shared" si="2"/>
        <v>300</v>
      </c>
      <c r="M59" s="471">
        <v>45796</v>
      </c>
      <c r="N59" s="471">
        <v>45792</v>
      </c>
      <c r="O59" s="472"/>
      <c r="P59" s="472" t="s">
        <v>571</v>
      </c>
      <c r="Q59" s="472"/>
      <c r="R59" s="473">
        <v>45761</v>
      </c>
      <c r="S59" s="473" t="s">
        <v>572</v>
      </c>
      <c r="T59" s="473" t="s">
        <v>860</v>
      </c>
      <c r="U59" s="473" t="s">
        <v>335</v>
      </c>
      <c r="V59" s="473"/>
      <c r="W59" s="474"/>
      <c r="X59" s="474" t="s">
        <v>812</v>
      </c>
      <c r="Y59" s="467" t="s">
        <v>861</v>
      </c>
      <c r="Z59" s="472" t="s">
        <v>862</v>
      </c>
      <c r="AA59" s="475">
        <v>5.3566</v>
      </c>
      <c r="AB59" s="475">
        <f t="shared" si="11"/>
        <v>6427.92</v>
      </c>
      <c r="AC59" s="470"/>
      <c r="AD59" s="468" t="s">
        <v>668</v>
      </c>
      <c r="AE59" s="476" t="s">
        <v>566</v>
      </c>
      <c r="AF59" s="477"/>
      <c r="AG59" s="450"/>
      <c r="AH59" s="209"/>
      <c r="AI59" s="479"/>
      <c r="AJ59" s="479">
        <f>I59</f>
        <v>1200</v>
      </c>
      <c r="AK59" s="479"/>
      <c r="AL59" s="479">
        <f t="shared" si="12"/>
        <v>1200</v>
      </c>
      <c r="AM59" s="479"/>
      <c r="AN59" s="480"/>
      <c r="AO59" s="480"/>
      <c r="AP59" s="480">
        <f t="shared" si="0"/>
        <v>1200</v>
      </c>
      <c r="AQ59" s="480"/>
      <c r="AR59" s="221"/>
      <c r="AS59" s="221"/>
      <c r="AT59" s="481"/>
      <c r="AU59" s="482">
        <f t="shared" si="1"/>
        <v>1200</v>
      </c>
      <c r="AV59" s="446">
        <f t="shared" si="7"/>
        <v>64162</v>
      </c>
      <c r="AW59" s="482"/>
      <c r="AX59" s="423"/>
    </row>
    <row r="60" s="355" customFormat="1" ht="39" customHeight="1" spans="1:50">
      <c r="A60" s="463">
        <v>45723</v>
      </c>
      <c r="B60" s="464" t="s">
        <v>863</v>
      </c>
      <c r="C60" s="465" t="s">
        <v>800</v>
      </c>
      <c r="D60" s="466">
        <v>4500159392</v>
      </c>
      <c r="E60" s="486" t="s">
        <v>864</v>
      </c>
      <c r="F60" s="487" t="s">
        <v>865</v>
      </c>
      <c r="G60" s="468" t="s">
        <v>866</v>
      </c>
      <c r="H60" s="469" t="s">
        <v>650</v>
      </c>
      <c r="I60" s="470">
        <v>538</v>
      </c>
      <c r="J60" s="470">
        <v>0</v>
      </c>
      <c r="K60" s="470">
        <v>2</v>
      </c>
      <c r="L60" s="470">
        <f t="shared" si="2"/>
        <v>269</v>
      </c>
      <c r="M60" s="471">
        <v>45799</v>
      </c>
      <c r="N60" s="471">
        <v>45796</v>
      </c>
      <c r="O60" s="472"/>
      <c r="P60" s="472" t="s">
        <v>571</v>
      </c>
      <c r="Q60" s="472"/>
      <c r="R60" s="473" t="s">
        <v>711</v>
      </c>
      <c r="S60" s="473" t="s">
        <v>599</v>
      </c>
      <c r="T60" s="473" t="s">
        <v>867</v>
      </c>
      <c r="U60" s="473" t="s">
        <v>335</v>
      </c>
      <c r="V60" s="473"/>
      <c r="W60" s="474" t="s">
        <v>867</v>
      </c>
      <c r="X60" s="474" t="s">
        <v>812</v>
      </c>
      <c r="Y60" s="467" t="s">
        <v>868</v>
      </c>
      <c r="Z60" s="472" t="s">
        <v>869</v>
      </c>
      <c r="AA60" s="502">
        <v>5.7569</v>
      </c>
      <c r="AB60" s="475">
        <f t="shared" si="11"/>
        <v>3097.2122</v>
      </c>
      <c r="AC60" s="470"/>
      <c r="AD60" s="468" t="s">
        <v>649</v>
      </c>
      <c r="AE60" s="476" t="s">
        <v>566</v>
      </c>
      <c r="AF60" s="477">
        <f>I60</f>
        <v>538</v>
      </c>
      <c r="AG60" s="456"/>
      <c r="AH60" s="209"/>
      <c r="AI60" s="479"/>
      <c r="AJ60" s="479"/>
      <c r="AK60" s="479"/>
      <c r="AL60" s="479">
        <f t="shared" si="12"/>
        <v>538</v>
      </c>
      <c r="AM60" s="479"/>
      <c r="AN60" s="480"/>
      <c r="AO60" s="480"/>
      <c r="AP60" s="480">
        <f t="shared" si="0"/>
        <v>538</v>
      </c>
      <c r="AQ60" s="480"/>
      <c r="AR60" s="221"/>
      <c r="AS60" s="221"/>
      <c r="AT60" s="481"/>
      <c r="AU60" s="482">
        <f t="shared" si="1"/>
        <v>538</v>
      </c>
      <c r="AV60" s="446">
        <f t="shared" si="7"/>
        <v>64700</v>
      </c>
      <c r="AW60" s="482"/>
      <c r="AX60" s="457"/>
    </row>
    <row r="61" s="355" customFormat="1" ht="39" customHeight="1" spans="1:50">
      <c r="A61" s="463">
        <v>45726</v>
      </c>
      <c r="B61" s="464" t="s">
        <v>457</v>
      </c>
      <c r="C61" s="465" t="s">
        <v>685</v>
      </c>
      <c r="D61" s="466">
        <v>4500159549</v>
      </c>
      <c r="E61" s="486" t="s">
        <v>870</v>
      </c>
      <c r="F61" s="487" t="s">
        <v>871</v>
      </c>
      <c r="G61" s="468" t="s">
        <v>866</v>
      </c>
      <c r="H61" s="469" t="s">
        <v>650</v>
      </c>
      <c r="I61" s="470">
        <v>4000</v>
      </c>
      <c r="J61" s="470">
        <v>0</v>
      </c>
      <c r="K61" s="470">
        <v>2</v>
      </c>
      <c r="L61" s="470">
        <f t="shared" si="2"/>
        <v>2000</v>
      </c>
      <c r="M61" s="471">
        <v>45799</v>
      </c>
      <c r="N61" s="471">
        <v>45796</v>
      </c>
      <c r="O61" s="472"/>
      <c r="P61" s="472" t="s">
        <v>571</v>
      </c>
      <c r="Q61" s="472"/>
      <c r="R61" s="473" t="s">
        <v>711</v>
      </c>
      <c r="S61" s="473" t="s">
        <v>599</v>
      </c>
      <c r="T61" s="473" t="s">
        <v>872</v>
      </c>
      <c r="U61" s="473" t="s">
        <v>335</v>
      </c>
      <c r="V61" s="473"/>
      <c r="W61" s="474" t="s">
        <v>873</v>
      </c>
      <c r="X61" s="474" t="s">
        <v>812</v>
      </c>
      <c r="Y61" s="467" t="s">
        <v>874</v>
      </c>
      <c r="Z61" s="472" t="s">
        <v>875</v>
      </c>
      <c r="AA61" s="502">
        <v>5.7167</v>
      </c>
      <c r="AB61" s="475">
        <f t="shared" si="11"/>
        <v>22866.8</v>
      </c>
      <c r="AC61" s="470"/>
      <c r="AD61" s="468" t="s">
        <v>649</v>
      </c>
      <c r="AE61" s="476" t="s">
        <v>566</v>
      </c>
      <c r="AF61" s="477">
        <f>I61</f>
        <v>4000</v>
      </c>
      <c r="AG61" s="491"/>
      <c r="AH61" s="171"/>
      <c r="AI61" s="479"/>
      <c r="AJ61" s="479"/>
      <c r="AK61" s="479"/>
      <c r="AL61" s="479">
        <f t="shared" si="12"/>
        <v>4000</v>
      </c>
      <c r="AM61" s="479"/>
      <c r="AN61" s="480"/>
      <c r="AO61" s="480"/>
      <c r="AP61" s="480">
        <f t="shared" si="0"/>
        <v>4000</v>
      </c>
      <c r="AQ61" s="480"/>
      <c r="AR61" s="221"/>
      <c r="AS61" s="221"/>
      <c r="AT61" s="481"/>
      <c r="AU61" s="482">
        <f t="shared" si="1"/>
        <v>4000</v>
      </c>
      <c r="AV61" s="446">
        <f t="shared" si="7"/>
        <v>68700</v>
      </c>
      <c r="AW61" s="482"/>
      <c r="AX61" s="492"/>
    </row>
    <row r="62" s="355" customFormat="1" ht="39" customHeight="1" spans="1:50">
      <c r="A62" s="463">
        <v>45726</v>
      </c>
      <c r="B62" s="464" t="s">
        <v>457</v>
      </c>
      <c r="C62" s="465" t="s">
        <v>661</v>
      </c>
      <c r="D62" s="466">
        <v>4500159549</v>
      </c>
      <c r="E62" s="486" t="s">
        <v>876</v>
      </c>
      <c r="F62" s="487" t="s">
        <v>877</v>
      </c>
      <c r="G62" s="468" t="s">
        <v>866</v>
      </c>
      <c r="H62" s="469" t="s">
        <v>650</v>
      </c>
      <c r="I62" s="470">
        <v>1622</v>
      </c>
      <c r="J62" s="470">
        <v>0</v>
      </c>
      <c r="K62" s="470">
        <v>2</v>
      </c>
      <c r="L62" s="470">
        <f t="shared" si="2"/>
        <v>811</v>
      </c>
      <c r="M62" s="471">
        <v>45799</v>
      </c>
      <c r="N62" s="471">
        <v>45796</v>
      </c>
      <c r="O62" s="472"/>
      <c r="P62" s="472" t="s">
        <v>571</v>
      </c>
      <c r="Q62" s="472"/>
      <c r="R62" s="473" t="s">
        <v>711</v>
      </c>
      <c r="S62" s="473" t="s">
        <v>599</v>
      </c>
      <c r="T62" s="473" t="s">
        <v>867</v>
      </c>
      <c r="U62" s="473" t="s">
        <v>335</v>
      </c>
      <c r="V62" s="473"/>
      <c r="W62" s="474" t="s">
        <v>873</v>
      </c>
      <c r="X62" s="474" t="s">
        <v>812</v>
      </c>
      <c r="Y62" s="467" t="s">
        <v>874</v>
      </c>
      <c r="Z62" s="472" t="s">
        <v>875</v>
      </c>
      <c r="AA62" s="502">
        <v>5.7167</v>
      </c>
      <c r="AB62" s="475">
        <f t="shared" si="11"/>
        <v>9272.4874</v>
      </c>
      <c r="AC62" s="470"/>
      <c r="AD62" s="468" t="s">
        <v>649</v>
      </c>
      <c r="AE62" s="476" t="s">
        <v>566</v>
      </c>
      <c r="AF62" s="477">
        <f>I62</f>
        <v>1622</v>
      </c>
      <c r="AG62" s="491"/>
      <c r="AH62" s="171"/>
      <c r="AI62" s="479"/>
      <c r="AJ62" s="479"/>
      <c r="AK62" s="479"/>
      <c r="AL62" s="479">
        <f t="shared" si="12"/>
        <v>1622</v>
      </c>
      <c r="AM62" s="479"/>
      <c r="AN62" s="480"/>
      <c r="AO62" s="480"/>
      <c r="AP62" s="480">
        <f t="shared" si="0"/>
        <v>1622</v>
      </c>
      <c r="AQ62" s="480"/>
      <c r="AR62" s="221"/>
      <c r="AS62" s="221"/>
      <c r="AT62" s="481"/>
      <c r="AU62" s="482">
        <f t="shared" si="1"/>
        <v>1622</v>
      </c>
      <c r="AV62" s="446">
        <f t="shared" si="7"/>
        <v>70322</v>
      </c>
      <c r="AW62" s="482"/>
      <c r="AX62" s="492"/>
    </row>
    <row r="63" s="355" customFormat="1" ht="39" customHeight="1" spans="1:50">
      <c r="A63" s="463">
        <v>45750</v>
      </c>
      <c r="B63" s="464" t="s">
        <v>878</v>
      </c>
      <c r="C63" s="465" t="s">
        <v>680</v>
      </c>
      <c r="D63" s="466">
        <v>4500162314</v>
      </c>
      <c r="E63" s="486" t="s">
        <v>879</v>
      </c>
      <c r="F63" s="487" t="s">
        <v>880</v>
      </c>
      <c r="G63" s="468" t="s">
        <v>663</v>
      </c>
      <c r="H63" s="469" t="s">
        <v>555</v>
      </c>
      <c r="I63" s="470">
        <v>2068</v>
      </c>
      <c r="J63" s="470">
        <v>0</v>
      </c>
      <c r="K63" s="470">
        <v>4</v>
      </c>
      <c r="L63" s="470">
        <f t="shared" si="2"/>
        <v>517</v>
      </c>
      <c r="M63" s="471">
        <v>45799</v>
      </c>
      <c r="N63" s="471">
        <f>M63-3</f>
        <v>45796</v>
      </c>
      <c r="O63" s="472"/>
      <c r="P63" s="472" t="s">
        <v>571</v>
      </c>
      <c r="Q63" s="472"/>
      <c r="R63" s="473">
        <v>45754</v>
      </c>
      <c r="S63" s="473" t="s">
        <v>572</v>
      </c>
      <c r="T63" s="473" t="s">
        <v>881</v>
      </c>
      <c r="U63" s="473" t="s">
        <v>335</v>
      </c>
      <c r="V63" s="473"/>
      <c r="W63" s="474"/>
      <c r="X63" s="474" t="s">
        <v>812</v>
      </c>
      <c r="Y63" s="488" t="s">
        <v>882</v>
      </c>
      <c r="Z63" s="472" t="s">
        <v>883</v>
      </c>
      <c r="AA63" s="475">
        <v>5.4</v>
      </c>
      <c r="AB63" s="475">
        <f t="shared" si="11"/>
        <v>11167.2</v>
      </c>
      <c r="AC63" s="470"/>
      <c r="AD63" s="468" t="s">
        <v>668</v>
      </c>
      <c r="AE63" s="476" t="s">
        <v>566</v>
      </c>
      <c r="AF63" s="477"/>
      <c r="AG63" s="491"/>
      <c r="AH63" s="171"/>
      <c r="AI63" s="479"/>
      <c r="AJ63" s="479">
        <f>I63</f>
        <v>2068</v>
      </c>
      <c r="AK63" s="479"/>
      <c r="AL63" s="479">
        <f t="shared" si="12"/>
        <v>2068</v>
      </c>
      <c r="AM63" s="479"/>
      <c r="AN63" s="480"/>
      <c r="AO63" s="480"/>
      <c r="AP63" s="480">
        <f t="shared" si="0"/>
        <v>2068</v>
      </c>
      <c r="AQ63" s="480"/>
      <c r="AR63" s="221"/>
      <c r="AS63" s="221"/>
      <c r="AT63" s="481"/>
      <c r="AU63" s="482">
        <f t="shared" si="1"/>
        <v>2068</v>
      </c>
      <c r="AV63" s="446">
        <f t="shared" si="7"/>
        <v>72390</v>
      </c>
      <c r="AW63" s="482"/>
      <c r="AX63" s="492"/>
    </row>
    <row r="64" s="355" customFormat="1" ht="39" customHeight="1" spans="1:50">
      <c r="A64" s="463">
        <v>45722</v>
      </c>
      <c r="B64" s="464" t="s">
        <v>884</v>
      </c>
      <c r="C64" s="465" t="s">
        <v>885</v>
      </c>
      <c r="D64" s="466">
        <v>4500159286</v>
      </c>
      <c r="E64" s="486"/>
      <c r="F64" s="487" t="s">
        <v>886</v>
      </c>
      <c r="G64" s="468" t="s">
        <v>554</v>
      </c>
      <c r="H64" s="469" t="s">
        <v>555</v>
      </c>
      <c r="I64" s="470">
        <v>1000</v>
      </c>
      <c r="J64" s="470">
        <v>0</v>
      </c>
      <c r="K64" s="470">
        <v>4</v>
      </c>
      <c r="L64" s="470">
        <f t="shared" si="2"/>
        <v>250</v>
      </c>
      <c r="M64" s="471">
        <v>45800</v>
      </c>
      <c r="N64" s="471">
        <v>45796</v>
      </c>
      <c r="O64" s="472"/>
      <c r="P64" s="472" t="s">
        <v>571</v>
      </c>
      <c r="Q64" s="472"/>
      <c r="R64" s="473">
        <v>45757</v>
      </c>
      <c r="S64" s="473" t="s">
        <v>572</v>
      </c>
      <c r="T64" s="473" t="s">
        <v>887</v>
      </c>
      <c r="U64" s="473" t="s">
        <v>335</v>
      </c>
      <c r="V64" s="473"/>
      <c r="W64" s="474"/>
      <c r="X64" s="474" t="s">
        <v>562</v>
      </c>
      <c r="Y64" s="467" t="s">
        <v>888</v>
      </c>
      <c r="Z64" s="472" t="s">
        <v>720</v>
      </c>
      <c r="AA64" s="475">
        <v>5.4</v>
      </c>
      <c r="AB64" s="475">
        <f t="shared" si="11"/>
        <v>5400</v>
      </c>
      <c r="AC64" s="470"/>
      <c r="AD64" s="468" t="s">
        <v>668</v>
      </c>
      <c r="AE64" s="476" t="s">
        <v>566</v>
      </c>
      <c r="AF64" s="477"/>
      <c r="AG64" s="503"/>
      <c r="AH64" s="171"/>
      <c r="AI64" s="479"/>
      <c r="AJ64" s="479">
        <f>I64</f>
        <v>1000</v>
      </c>
      <c r="AK64" s="479"/>
      <c r="AL64" s="479">
        <f t="shared" si="12"/>
        <v>1000</v>
      </c>
      <c r="AM64" s="479"/>
      <c r="AN64" s="480"/>
      <c r="AO64" s="480"/>
      <c r="AP64" s="480">
        <f t="shared" si="0"/>
        <v>1000</v>
      </c>
      <c r="AQ64" s="480"/>
      <c r="AR64" s="221"/>
      <c r="AS64" s="221"/>
      <c r="AT64" s="481"/>
      <c r="AU64" s="504">
        <f t="shared" si="1"/>
        <v>1000</v>
      </c>
      <c r="AV64" s="446">
        <f t="shared" si="7"/>
        <v>73390</v>
      </c>
      <c r="AW64" s="482"/>
      <c r="AX64" s="505"/>
    </row>
    <row r="65" s="351" customFormat="1" ht="39" customHeight="1" spans="1:50">
      <c r="A65" s="463">
        <v>45775</v>
      </c>
      <c r="B65" s="464" t="s">
        <v>889</v>
      </c>
      <c r="C65" s="465" t="s">
        <v>890</v>
      </c>
      <c r="D65" s="466">
        <v>4500164929</v>
      </c>
      <c r="E65" s="486" t="s">
        <v>891</v>
      </c>
      <c r="F65" s="466" t="s">
        <v>892</v>
      </c>
      <c r="G65" s="468" t="s">
        <v>866</v>
      </c>
      <c r="H65" s="469" t="s">
        <v>650</v>
      </c>
      <c r="I65" s="470">
        <v>2500</v>
      </c>
      <c r="J65" s="470">
        <v>0</v>
      </c>
      <c r="K65" s="470">
        <v>2</v>
      </c>
      <c r="L65" s="470">
        <f t="shared" si="2"/>
        <v>1250</v>
      </c>
      <c r="M65" s="471">
        <v>45800</v>
      </c>
      <c r="N65" s="471">
        <f>M65-4</f>
        <v>45796</v>
      </c>
      <c r="O65" s="472"/>
      <c r="P65" s="472" t="s">
        <v>571</v>
      </c>
      <c r="Q65" s="472"/>
      <c r="R65" s="473">
        <v>45777</v>
      </c>
      <c r="S65" s="473" t="s">
        <v>572</v>
      </c>
      <c r="T65" s="473" t="s">
        <v>893</v>
      </c>
      <c r="U65" s="473" t="s">
        <v>335</v>
      </c>
      <c r="V65" s="473"/>
      <c r="W65" s="474"/>
      <c r="X65" s="474"/>
      <c r="Y65" s="467" t="s">
        <v>894</v>
      </c>
      <c r="Z65" s="472" t="s">
        <v>875</v>
      </c>
      <c r="AA65" s="475">
        <v>5.7408</v>
      </c>
      <c r="AB65" s="475">
        <f t="shared" si="11"/>
        <v>14352</v>
      </c>
      <c r="AC65" s="470" t="s">
        <v>895</v>
      </c>
      <c r="AD65" s="468" t="s">
        <v>649</v>
      </c>
      <c r="AE65" s="476" t="s">
        <v>566</v>
      </c>
      <c r="AF65" s="477">
        <f>I65</f>
        <v>2500</v>
      </c>
      <c r="AG65" s="491"/>
      <c r="AH65" s="171"/>
      <c r="AI65" s="479"/>
      <c r="AJ65" s="479"/>
      <c r="AK65" s="479"/>
      <c r="AL65" s="479">
        <f t="shared" si="12"/>
        <v>2500</v>
      </c>
      <c r="AM65" s="479"/>
      <c r="AN65" s="480"/>
      <c r="AO65" s="480"/>
      <c r="AP65" s="480">
        <f t="shared" ref="AP65:AP128" si="13">I65</f>
        <v>2500</v>
      </c>
      <c r="AQ65" s="480"/>
      <c r="AR65" s="221"/>
      <c r="AS65" s="221"/>
      <c r="AT65" s="481"/>
      <c r="AU65" s="482">
        <f t="shared" si="1"/>
        <v>2500</v>
      </c>
      <c r="AV65" s="446">
        <f t="shared" si="7"/>
        <v>75890</v>
      </c>
      <c r="AW65" s="482"/>
      <c r="AX65" s="492"/>
    </row>
    <row r="66" s="355" customFormat="1" ht="39" customHeight="1" spans="1:50">
      <c r="A66" s="463">
        <v>45749</v>
      </c>
      <c r="B66" s="464" t="s">
        <v>896</v>
      </c>
      <c r="C66" s="465" t="s">
        <v>847</v>
      </c>
      <c r="D66" s="466">
        <v>4500162197</v>
      </c>
      <c r="E66" s="486" t="s">
        <v>897</v>
      </c>
      <c r="F66" s="487" t="s">
        <v>898</v>
      </c>
      <c r="G66" s="468" t="s">
        <v>554</v>
      </c>
      <c r="H66" s="469" t="s">
        <v>555</v>
      </c>
      <c r="I66" s="470">
        <v>200</v>
      </c>
      <c r="J66" s="470">
        <v>0</v>
      </c>
      <c r="K66" s="470">
        <v>4</v>
      </c>
      <c r="L66" s="470">
        <f t="shared" si="2"/>
        <v>50</v>
      </c>
      <c r="M66" s="471">
        <v>45803</v>
      </c>
      <c r="N66" s="471">
        <v>45799</v>
      </c>
      <c r="O66" s="472"/>
      <c r="P66" s="472" t="s">
        <v>571</v>
      </c>
      <c r="Q66" s="472"/>
      <c r="R66" s="473">
        <v>45785</v>
      </c>
      <c r="S66" s="473" t="s">
        <v>572</v>
      </c>
      <c r="T66" s="473" t="s">
        <v>899</v>
      </c>
      <c r="U66" s="473" t="s">
        <v>335</v>
      </c>
      <c r="V66" s="473"/>
      <c r="W66" s="474"/>
      <c r="X66" s="474" t="s">
        <v>562</v>
      </c>
      <c r="Y66" s="488" t="s">
        <v>900</v>
      </c>
      <c r="Z66" s="472" t="s">
        <v>901</v>
      </c>
      <c r="AA66" s="475">
        <v>5.1541</v>
      </c>
      <c r="AB66" s="475">
        <f t="shared" si="11"/>
        <v>1030.82</v>
      </c>
      <c r="AC66" s="470"/>
      <c r="AD66" s="468" t="s">
        <v>765</v>
      </c>
      <c r="AE66" s="476" t="s">
        <v>566</v>
      </c>
      <c r="AF66" s="477"/>
      <c r="AG66" s="456"/>
      <c r="AH66" s="209"/>
      <c r="AI66" s="479"/>
      <c r="AJ66" s="479">
        <f>I66</f>
        <v>200</v>
      </c>
      <c r="AK66" s="479"/>
      <c r="AL66" s="479"/>
      <c r="AM66" s="479"/>
      <c r="AN66" s="480">
        <f>I66</f>
        <v>200</v>
      </c>
      <c r="AO66" s="480">
        <f>I66</f>
        <v>200</v>
      </c>
      <c r="AP66" s="480">
        <f t="shared" si="13"/>
        <v>200</v>
      </c>
      <c r="AQ66" s="480"/>
      <c r="AR66" s="221"/>
      <c r="AS66" s="221"/>
      <c r="AT66" s="481"/>
      <c r="AU66" s="482">
        <f t="shared" si="1"/>
        <v>200</v>
      </c>
      <c r="AV66" s="446">
        <f t="shared" si="7"/>
        <v>76090</v>
      </c>
      <c r="AW66" s="482"/>
      <c r="AX66" s="457"/>
    </row>
    <row r="67" s="357" customFormat="1" ht="39" customHeight="1" spans="1:50">
      <c r="A67" s="506">
        <v>45765</v>
      </c>
      <c r="B67" s="507" t="s">
        <v>902</v>
      </c>
      <c r="C67" s="508" t="s">
        <v>903</v>
      </c>
      <c r="D67" s="509">
        <v>4500164226</v>
      </c>
      <c r="E67" s="510" t="s">
        <v>904</v>
      </c>
      <c r="F67" s="509" t="s">
        <v>905</v>
      </c>
      <c r="G67" s="511" t="s">
        <v>554</v>
      </c>
      <c r="H67" s="512" t="s">
        <v>555</v>
      </c>
      <c r="I67" s="513">
        <v>480</v>
      </c>
      <c r="J67" s="513">
        <v>0</v>
      </c>
      <c r="K67" s="513">
        <v>4</v>
      </c>
      <c r="L67" s="513">
        <f t="shared" si="2"/>
        <v>120</v>
      </c>
      <c r="M67" s="514">
        <v>45811</v>
      </c>
      <c r="N67" s="514">
        <f>M67-4</f>
        <v>45807</v>
      </c>
      <c r="O67" s="515"/>
      <c r="P67" s="515" t="s">
        <v>571</v>
      </c>
      <c r="Q67" s="515"/>
      <c r="R67" s="516">
        <v>45769</v>
      </c>
      <c r="S67" s="516" t="s">
        <v>572</v>
      </c>
      <c r="T67" s="516" t="s">
        <v>906</v>
      </c>
      <c r="U67" s="516" t="s">
        <v>335</v>
      </c>
      <c r="V67" s="516"/>
      <c r="W67" s="517"/>
      <c r="X67" s="517"/>
      <c r="Y67" s="518" t="s">
        <v>907</v>
      </c>
      <c r="Z67" s="515" t="s">
        <v>908</v>
      </c>
      <c r="AA67" s="519">
        <v>5.1541</v>
      </c>
      <c r="AB67" s="519">
        <f t="shared" si="11"/>
        <v>2473.968</v>
      </c>
      <c r="AC67" s="513"/>
      <c r="AD67" s="520" t="s">
        <v>909</v>
      </c>
      <c r="AE67" s="521" t="s">
        <v>566</v>
      </c>
      <c r="AF67" s="522"/>
      <c r="AG67" s="456"/>
      <c r="AH67" s="209"/>
      <c r="AI67" s="523"/>
      <c r="AJ67" s="523">
        <f>I67</f>
        <v>480</v>
      </c>
      <c r="AK67" s="523"/>
      <c r="AM67" s="523"/>
      <c r="AN67" s="523">
        <f>I67</f>
        <v>480</v>
      </c>
      <c r="AO67" s="524">
        <f>I67</f>
        <v>480</v>
      </c>
      <c r="AP67" s="524">
        <f t="shared" si="13"/>
        <v>480</v>
      </c>
      <c r="AQ67" s="524"/>
      <c r="AR67" s="525"/>
      <c r="AS67" s="525"/>
      <c r="AT67" s="526"/>
      <c r="AU67" s="527">
        <f t="shared" ref="AU67:AU130" si="14">I67</f>
        <v>480</v>
      </c>
      <c r="AV67" s="446">
        <f t="shared" si="7"/>
        <v>76570</v>
      </c>
      <c r="AW67" s="527"/>
      <c r="AX67" s="457"/>
    </row>
    <row r="68" s="351" customFormat="1" ht="39" customHeight="1" spans="1:50">
      <c r="A68" s="463">
        <v>45758</v>
      </c>
      <c r="B68" s="464" t="s">
        <v>910</v>
      </c>
      <c r="C68" s="465" t="s">
        <v>800</v>
      </c>
      <c r="D68" s="466">
        <v>4500163040</v>
      </c>
      <c r="E68" s="486"/>
      <c r="F68" s="487" t="s">
        <v>911</v>
      </c>
      <c r="G68" s="468" t="s">
        <v>554</v>
      </c>
      <c r="H68" s="469" t="s">
        <v>555</v>
      </c>
      <c r="I68" s="470">
        <v>600</v>
      </c>
      <c r="J68" s="470">
        <v>0</v>
      </c>
      <c r="K68" s="470">
        <v>4</v>
      </c>
      <c r="L68" s="470">
        <f t="shared" ref="L68:L131" si="15">I68/K68</f>
        <v>150</v>
      </c>
      <c r="M68" s="471">
        <v>45807</v>
      </c>
      <c r="N68" s="471">
        <v>45803</v>
      </c>
      <c r="O68" s="472"/>
      <c r="P68" s="472" t="s">
        <v>571</v>
      </c>
      <c r="Q68" s="472"/>
      <c r="R68" s="473">
        <v>45758</v>
      </c>
      <c r="S68" s="473" t="s">
        <v>572</v>
      </c>
      <c r="T68" s="473" t="s">
        <v>572</v>
      </c>
      <c r="U68" s="473" t="s">
        <v>335</v>
      </c>
      <c r="V68" s="473"/>
      <c r="W68" s="474"/>
      <c r="X68" s="474"/>
      <c r="Y68" s="488" t="s">
        <v>912</v>
      </c>
      <c r="Z68" s="472" t="s">
        <v>913</v>
      </c>
      <c r="AA68" s="475">
        <v>5.3566</v>
      </c>
      <c r="AB68" s="475">
        <f t="shared" si="11"/>
        <v>3213.96</v>
      </c>
      <c r="AC68" s="470"/>
      <c r="AD68" s="468" t="s">
        <v>668</v>
      </c>
      <c r="AE68" s="476" t="s">
        <v>566</v>
      </c>
      <c r="AF68" s="477"/>
      <c r="AG68" s="456"/>
      <c r="AH68" s="209"/>
      <c r="AI68" s="479"/>
      <c r="AJ68" s="479">
        <f>I68</f>
        <v>600</v>
      </c>
      <c r="AK68" s="479"/>
      <c r="AL68" s="479">
        <f>I68</f>
        <v>600</v>
      </c>
      <c r="AM68" s="479"/>
      <c r="AN68" s="480"/>
      <c r="AO68" s="480"/>
      <c r="AP68" s="480">
        <f t="shared" si="13"/>
        <v>600</v>
      </c>
      <c r="AQ68" s="480"/>
      <c r="AR68" s="221"/>
      <c r="AS68" s="221"/>
      <c r="AT68" s="481"/>
      <c r="AU68" s="482">
        <f t="shared" si="14"/>
        <v>600</v>
      </c>
      <c r="AV68" s="446">
        <f t="shared" si="7"/>
        <v>77170</v>
      </c>
      <c r="AW68" s="482"/>
      <c r="AX68" s="457"/>
    </row>
    <row r="69" s="351" customFormat="1" ht="39" customHeight="1" spans="1:50">
      <c r="A69" s="463">
        <v>45758</v>
      </c>
      <c r="B69" s="464" t="s">
        <v>914</v>
      </c>
      <c r="C69" s="465" t="s">
        <v>685</v>
      </c>
      <c r="D69" s="466">
        <v>4500163218</v>
      </c>
      <c r="E69" s="486" t="s">
        <v>915</v>
      </c>
      <c r="F69" s="487" t="s">
        <v>916</v>
      </c>
      <c r="G69" s="468" t="s">
        <v>554</v>
      </c>
      <c r="H69" s="469" t="s">
        <v>555</v>
      </c>
      <c r="I69" s="470">
        <v>600</v>
      </c>
      <c r="J69" s="470">
        <v>0</v>
      </c>
      <c r="K69" s="470">
        <v>4</v>
      </c>
      <c r="L69" s="470">
        <f t="shared" si="15"/>
        <v>150</v>
      </c>
      <c r="M69" s="471">
        <v>45807</v>
      </c>
      <c r="N69" s="471">
        <v>45803</v>
      </c>
      <c r="O69" s="472"/>
      <c r="P69" s="472" t="s">
        <v>571</v>
      </c>
      <c r="Q69" s="472"/>
      <c r="R69" s="473">
        <v>45759</v>
      </c>
      <c r="S69" s="473" t="s">
        <v>572</v>
      </c>
      <c r="T69" s="473" t="s">
        <v>917</v>
      </c>
      <c r="U69" s="473" t="s">
        <v>335</v>
      </c>
      <c r="V69" s="473"/>
      <c r="W69" s="474"/>
      <c r="X69" s="474"/>
      <c r="Y69" s="467" t="s">
        <v>918</v>
      </c>
      <c r="Z69" s="472" t="s">
        <v>678</v>
      </c>
      <c r="AA69" s="475">
        <v>5.1379</v>
      </c>
      <c r="AB69" s="475">
        <f t="shared" si="11"/>
        <v>3082.74</v>
      </c>
      <c r="AC69" s="470"/>
      <c r="AD69" s="468" t="s">
        <v>554</v>
      </c>
      <c r="AE69" s="476" t="s">
        <v>566</v>
      </c>
      <c r="AF69" s="477">
        <f>I69</f>
        <v>600</v>
      </c>
      <c r="AG69" s="456"/>
      <c r="AH69" s="209"/>
      <c r="AI69" s="479"/>
      <c r="AJ69" s="479"/>
      <c r="AK69" s="479"/>
      <c r="AL69" s="479">
        <f>I69</f>
        <v>600</v>
      </c>
      <c r="AM69" s="479"/>
      <c r="AN69" s="480"/>
      <c r="AO69" s="480"/>
      <c r="AP69" s="480">
        <f t="shared" si="13"/>
        <v>600</v>
      </c>
      <c r="AQ69" s="480"/>
      <c r="AR69" s="221"/>
      <c r="AS69" s="221"/>
      <c r="AT69" s="481"/>
      <c r="AU69" s="482">
        <f t="shared" si="14"/>
        <v>600</v>
      </c>
      <c r="AV69" s="446">
        <f t="shared" si="7"/>
        <v>77770</v>
      </c>
      <c r="AW69" s="482"/>
      <c r="AX69" s="457"/>
    </row>
    <row r="70" s="357" customFormat="1" ht="39" customHeight="1" spans="1:50">
      <c r="A70" s="506">
        <v>45764</v>
      </c>
      <c r="B70" s="507" t="s">
        <v>878</v>
      </c>
      <c r="C70" s="508" t="s">
        <v>680</v>
      </c>
      <c r="D70" s="509">
        <v>4500163334</v>
      </c>
      <c r="E70" s="510" t="s">
        <v>919</v>
      </c>
      <c r="F70" s="528" t="s">
        <v>920</v>
      </c>
      <c r="G70" s="511" t="s">
        <v>663</v>
      </c>
      <c r="H70" s="512" t="s">
        <v>555</v>
      </c>
      <c r="I70" s="513">
        <v>4124</v>
      </c>
      <c r="J70" s="513">
        <v>0</v>
      </c>
      <c r="K70" s="513">
        <v>4</v>
      </c>
      <c r="L70" s="513">
        <f t="shared" si="15"/>
        <v>1031</v>
      </c>
      <c r="M70" s="514">
        <v>45808</v>
      </c>
      <c r="N70" s="514">
        <v>45804</v>
      </c>
      <c r="O70" s="515"/>
      <c r="P70" s="515" t="s">
        <v>571</v>
      </c>
      <c r="Q70" s="515"/>
      <c r="R70" s="516">
        <v>45769</v>
      </c>
      <c r="S70" s="516" t="s">
        <v>572</v>
      </c>
      <c r="T70" s="516" t="s">
        <v>921</v>
      </c>
      <c r="U70" s="516" t="s">
        <v>335</v>
      </c>
      <c r="V70" s="516"/>
      <c r="W70" s="517"/>
      <c r="X70" s="517"/>
      <c r="Y70" s="529" t="s">
        <v>922</v>
      </c>
      <c r="Z70" s="515" t="s">
        <v>923</v>
      </c>
      <c r="AA70" s="519">
        <v>5.4</v>
      </c>
      <c r="AB70" s="519">
        <f t="shared" si="11"/>
        <v>22269.6</v>
      </c>
      <c r="AC70" s="513"/>
      <c r="AD70" s="511" t="s">
        <v>668</v>
      </c>
      <c r="AE70" s="530" t="s">
        <v>566</v>
      </c>
      <c r="AF70" s="522"/>
      <c r="AG70" s="456"/>
      <c r="AH70" s="209"/>
      <c r="AI70" s="523"/>
      <c r="AJ70" s="523">
        <f>I70</f>
        <v>4124</v>
      </c>
      <c r="AK70" s="523"/>
      <c r="AL70" s="523">
        <f>I70</f>
        <v>4124</v>
      </c>
      <c r="AM70" s="523"/>
      <c r="AN70" s="524"/>
      <c r="AO70" s="524"/>
      <c r="AP70" s="524">
        <f t="shared" si="13"/>
        <v>4124</v>
      </c>
      <c r="AQ70" s="524"/>
      <c r="AR70" s="525"/>
      <c r="AS70" s="525"/>
      <c r="AT70" s="526"/>
      <c r="AU70" s="527">
        <f t="shared" si="14"/>
        <v>4124</v>
      </c>
      <c r="AV70" s="446">
        <f t="shared" si="7"/>
        <v>81894</v>
      </c>
      <c r="AW70" s="527"/>
      <c r="AX70" s="457"/>
    </row>
    <row r="71" s="351" customFormat="1" ht="39" customHeight="1" spans="1:50">
      <c r="A71" s="463">
        <v>45757</v>
      </c>
      <c r="B71" s="464" t="s">
        <v>924</v>
      </c>
      <c r="C71" s="465" t="s">
        <v>925</v>
      </c>
      <c r="D71" s="466">
        <v>4500163047</v>
      </c>
      <c r="E71" s="486" t="s">
        <v>926</v>
      </c>
      <c r="F71" s="487" t="s">
        <v>927</v>
      </c>
      <c r="G71" s="468" t="s">
        <v>554</v>
      </c>
      <c r="H71" s="469" t="s">
        <v>555</v>
      </c>
      <c r="I71" s="470">
        <v>560</v>
      </c>
      <c r="J71" s="470">
        <v>0</v>
      </c>
      <c r="K71" s="470">
        <v>4</v>
      </c>
      <c r="L71" s="470">
        <f t="shared" si="15"/>
        <v>140</v>
      </c>
      <c r="M71" s="471">
        <v>45810</v>
      </c>
      <c r="N71" s="471">
        <v>45806</v>
      </c>
      <c r="O71" s="472"/>
      <c r="P71" s="472" t="s">
        <v>571</v>
      </c>
      <c r="Q71" s="472"/>
      <c r="R71" s="473">
        <v>45757</v>
      </c>
      <c r="S71" s="473" t="s">
        <v>572</v>
      </c>
      <c r="T71" s="473" t="s">
        <v>928</v>
      </c>
      <c r="U71" s="473" t="s">
        <v>335</v>
      </c>
      <c r="V71" s="473"/>
      <c r="W71" s="474"/>
      <c r="X71" s="474"/>
      <c r="Y71" s="488" t="s">
        <v>929</v>
      </c>
      <c r="Z71" s="472" t="s">
        <v>901</v>
      </c>
      <c r="AA71" s="475">
        <v>5.3566</v>
      </c>
      <c r="AB71" s="475">
        <f t="shared" si="11"/>
        <v>2999.696</v>
      </c>
      <c r="AC71" s="470"/>
      <c r="AD71" s="468" t="s">
        <v>765</v>
      </c>
      <c r="AE71" s="501" t="s">
        <v>566</v>
      </c>
      <c r="AF71" s="477"/>
      <c r="AG71" s="450"/>
      <c r="AH71" s="209"/>
      <c r="AI71" s="479"/>
      <c r="AJ71" s="479">
        <f>I71</f>
        <v>560</v>
      </c>
      <c r="AK71" s="479"/>
      <c r="AL71" s="479"/>
      <c r="AM71" s="479"/>
      <c r="AN71" s="480">
        <f>I71</f>
        <v>560</v>
      </c>
      <c r="AO71" s="480">
        <f>I71</f>
        <v>560</v>
      </c>
      <c r="AP71" s="480">
        <f t="shared" si="13"/>
        <v>560</v>
      </c>
      <c r="AQ71" s="480"/>
      <c r="AR71" s="221"/>
      <c r="AS71" s="221"/>
      <c r="AT71" s="481"/>
      <c r="AU71" s="482">
        <f t="shared" si="14"/>
        <v>560</v>
      </c>
      <c r="AV71" s="446">
        <f t="shared" si="7"/>
        <v>82454</v>
      </c>
      <c r="AW71" s="482"/>
      <c r="AX71" s="423"/>
    </row>
    <row r="72" s="356" customFormat="1" ht="39" customHeight="1" spans="1:50">
      <c r="A72" s="463">
        <v>45757</v>
      </c>
      <c r="B72" s="464" t="s">
        <v>924</v>
      </c>
      <c r="C72" s="465" t="s">
        <v>925</v>
      </c>
      <c r="D72" s="466">
        <v>4500163047</v>
      </c>
      <c r="E72" s="486" t="s">
        <v>926</v>
      </c>
      <c r="F72" s="487" t="s">
        <v>930</v>
      </c>
      <c r="G72" s="468" t="s">
        <v>557</v>
      </c>
      <c r="H72" s="469" t="s">
        <v>555</v>
      </c>
      <c r="I72" s="470">
        <v>234</v>
      </c>
      <c r="J72" s="470">
        <v>0</v>
      </c>
      <c r="K72" s="470">
        <v>18</v>
      </c>
      <c r="L72" s="470">
        <f t="shared" si="15"/>
        <v>13</v>
      </c>
      <c r="M72" s="471">
        <v>45810</v>
      </c>
      <c r="N72" s="471">
        <v>45806</v>
      </c>
      <c r="O72" s="472"/>
      <c r="P72" s="472" t="s">
        <v>571</v>
      </c>
      <c r="Q72" s="472"/>
      <c r="R72" s="473">
        <v>45757</v>
      </c>
      <c r="S72" s="473" t="s">
        <v>572</v>
      </c>
      <c r="T72" s="473" t="s">
        <v>928</v>
      </c>
      <c r="U72" s="473" t="s">
        <v>335</v>
      </c>
      <c r="V72" s="473"/>
      <c r="W72" s="474"/>
      <c r="X72" s="474"/>
      <c r="Y72" s="488" t="s">
        <v>931</v>
      </c>
      <c r="Z72" s="472" t="s">
        <v>901</v>
      </c>
      <c r="AA72" s="475">
        <v>118.7504</v>
      </c>
      <c r="AB72" s="475">
        <f>AA72*L72</f>
        <v>1543.7552</v>
      </c>
      <c r="AC72" s="470"/>
      <c r="AD72" s="468" t="s">
        <v>557</v>
      </c>
      <c r="AE72" s="476" t="s">
        <v>566</v>
      </c>
      <c r="AF72" s="477"/>
      <c r="AG72" s="450"/>
      <c r="AH72" s="209"/>
      <c r="AI72" s="479"/>
      <c r="AJ72" s="479">
        <f>I72</f>
        <v>234</v>
      </c>
      <c r="AK72" s="479"/>
      <c r="AL72" s="479"/>
      <c r="AM72" s="479"/>
      <c r="AN72" s="480">
        <f>I72</f>
        <v>234</v>
      </c>
      <c r="AO72" s="480">
        <f>I72</f>
        <v>234</v>
      </c>
      <c r="AP72" s="480">
        <f t="shared" si="13"/>
        <v>234</v>
      </c>
      <c r="AQ72" s="480"/>
      <c r="AR72" s="221">
        <f>K72</f>
        <v>18</v>
      </c>
      <c r="AS72" s="221"/>
      <c r="AT72" s="481"/>
      <c r="AU72" s="482">
        <f t="shared" si="14"/>
        <v>234</v>
      </c>
      <c r="AV72" s="446">
        <f t="shared" si="7"/>
        <v>82688</v>
      </c>
      <c r="AW72" s="482"/>
      <c r="AX72" s="423"/>
    </row>
    <row r="73" s="351" customFormat="1" ht="39" customHeight="1" spans="1:50">
      <c r="A73" s="463">
        <v>45758</v>
      </c>
      <c r="B73" s="464" t="s">
        <v>932</v>
      </c>
      <c r="C73" s="465" t="s">
        <v>568</v>
      </c>
      <c r="D73" s="466">
        <v>4500163317</v>
      </c>
      <c r="E73" s="486"/>
      <c r="F73" s="466" t="s">
        <v>933</v>
      </c>
      <c r="G73" s="468" t="s">
        <v>554</v>
      </c>
      <c r="H73" s="469" t="s">
        <v>555</v>
      </c>
      <c r="I73" s="470">
        <v>200</v>
      </c>
      <c r="J73" s="470">
        <v>0</v>
      </c>
      <c r="K73" s="470">
        <v>4</v>
      </c>
      <c r="L73" s="470">
        <f t="shared" si="15"/>
        <v>50</v>
      </c>
      <c r="M73" s="471">
        <v>45804</v>
      </c>
      <c r="N73" s="471">
        <v>45800</v>
      </c>
      <c r="O73" s="472"/>
      <c r="P73" s="472" t="s">
        <v>571</v>
      </c>
      <c r="Q73" s="472"/>
      <c r="R73" s="473">
        <v>45771</v>
      </c>
      <c r="S73" s="473" t="s">
        <v>572</v>
      </c>
      <c r="T73" s="473" t="s">
        <v>934</v>
      </c>
      <c r="U73" s="473" t="s">
        <v>335</v>
      </c>
      <c r="V73" s="473"/>
      <c r="W73" s="474"/>
      <c r="X73" s="474"/>
      <c r="Y73" s="467" t="s">
        <v>935</v>
      </c>
      <c r="Z73" s="472" t="s">
        <v>936</v>
      </c>
      <c r="AA73" s="475">
        <v>5.3727</v>
      </c>
      <c r="AB73" s="475">
        <f t="shared" ref="AB73:AB82" si="16">I73*AA73</f>
        <v>1074.54</v>
      </c>
      <c r="AC73" s="476"/>
      <c r="AD73" s="468" t="s">
        <v>554</v>
      </c>
      <c r="AE73" s="476" t="s">
        <v>566</v>
      </c>
      <c r="AF73" s="477">
        <f>I73</f>
        <v>200</v>
      </c>
      <c r="AG73" s="531"/>
      <c r="AH73" s="532"/>
      <c r="AI73" s="480"/>
      <c r="AJ73" s="480"/>
      <c r="AK73" s="480"/>
      <c r="AL73" s="479">
        <f>I73</f>
        <v>200</v>
      </c>
      <c r="AM73" s="479"/>
      <c r="AN73" s="221"/>
      <c r="AO73" s="481"/>
      <c r="AP73" s="480">
        <f t="shared" si="13"/>
        <v>200</v>
      </c>
      <c r="AQ73" s="481"/>
      <c r="AR73" s="482"/>
      <c r="AS73" s="482"/>
      <c r="AT73" s="482"/>
      <c r="AU73" s="482">
        <f t="shared" si="14"/>
        <v>200</v>
      </c>
      <c r="AV73" s="446">
        <f t="shared" si="7"/>
        <v>82888</v>
      </c>
      <c r="AX73" s="533"/>
    </row>
    <row r="74" s="355" customFormat="1" ht="39" customHeight="1" spans="1:50">
      <c r="A74" s="463">
        <v>45771</v>
      </c>
      <c r="B74" s="464" t="s">
        <v>660</v>
      </c>
      <c r="C74" s="465" t="s">
        <v>661</v>
      </c>
      <c r="D74" s="466">
        <v>4500164783</v>
      </c>
      <c r="E74" s="486" t="s">
        <v>937</v>
      </c>
      <c r="F74" s="466" t="s">
        <v>938</v>
      </c>
      <c r="G74" s="468" t="s">
        <v>663</v>
      </c>
      <c r="H74" s="469" t="s">
        <v>555</v>
      </c>
      <c r="I74" s="470">
        <v>1200</v>
      </c>
      <c r="J74" s="470">
        <v>0</v>
      </c>
      <c r="K74" s="470">
        <v>4</v>
      </c>
      <c r="L74" s="470">
        <f t="shared" si="15"/>
        <v>300</v>
      </c>
      <c r="M74" s="471">
        <v>45804</v>
      </c>
      <c r="N74" s="471">
        <v>45800</v>
      </c>
      <c r="O74" s="472"/>
      <c r="P74" s="472" t="s">
        <v>571</v>
      </c>
      <c r="Q74" s="472"/>
      <c r="R74" s="473">
        <v>45772</v>
      </c>
      <c r="S74" s="473" t="s">
        <v>572</v>
      </c>
      <c r="T74" s="473" t="s">
        <v>939</v>
      </c>
      <c r="U74" s="473" t="s">
        <v>335</v>
      </c>
      <c r="V74" s="473"/>
      <c r="W74" s="474"/>
      <c r="X74" s="474"/>
      <c r="Y74" s="467" t="s">
        <v>940</v>
      </c>
      <c r="Z74" s="472" t="s">
        <v>941</v>
      </c>
      <c r="AA74" s="475">
        <v>5.4</v>
      </c>
      <c r="AB74" s="475">
        <f t="shared" si="16"/>
        <v>6480</v>
      </c>
      <c r="AC74" s="476"/>
      <c r="AD74" s="468" t="s">
        <v>668</v>
      </c>
      <c r="AE74" s="501" t="s">
        <v>566</v>
      </c>
      <c r="AF74" s="477"/>
      <c r="AG74" s="534"/>
      <c r="AH74" s="532"/>
      <c r="AI74" s="480"/>
      <c r="AJ74" s="480">
        <f>I74</f>
        <v>1200</v>
      </c>
      <c r="AK74" s="480"/>
      <c r="AL74" s="479">
        <f>I74</f>
        <v>1200</v>
      </c>
      <c r="AM74" s="479"/>
      <c r="AN74" s="221"/>
      <c r="AO74" s="481"/>
      <c r="AP74" s="480">
        <f t="shared" si="13"/>
        <v>1200</v>
      </c>
      <c r="AQ74" s="481"/>
      <c r="AR74" s="482"/>
      <c r="AS74" s="482"/>
      <c r="AT74" s="482"/>
      <c r="AU74" s="482">
        <f t="shared" si="14"/>
        <v>1200</v>
      </c>
      <c r="AV74" s="446">
        <f t="shared" si="7"/>
        <v>84088</v>
      </c>
      <c r="AW74" s="351"/>
      <c r="AX74" s="535"/>
    </row>
    <row r="75" s="355" customFormat="1" ht="39" customHeight="1" spans="1:50">
      <c r="A75" s="463">
        <v>45761</v>
      </c>
      <c r="B75" s="464" t="s">
        <v>942</v>
      </c>
      <c r="C75" s="465" t="s">
        <v>559</v>
      </c>
      <c r="D75" s="466">
        <v>4500163518</v>
      </c>
      <c r="E75" s="486" t="s">
        <v>943</v>
      </c>
      <c r="F75" s="487" t="s">
        <v>944</v>
      </c>
      <c r="G75" s="468" t="s">
        <v>554</v>
      </c>
      <c r="H75" s="469" t="s">
        <v>555</v>
      </c>
      <c r="I75" s="470">
        <v>360</v>
      </c>
      <c r="J75" s="470">
        <v>0</v>
      </c>
      <c r="K75" s="470">
        <v>4</v>
      </c>
      <c r="L75" s="470">
        <f t="shared" si="15"/>
        <v>90</v>
      </c>
      <c r="M75" s="489">
        <v>45813</v>
      </c>
      <c r="N75" s="489">
        <v>45810</v>
      </c>
      <c r="O75" s="472"/>
      <c r="P75" s="472" t="s">
        <v>571</v>
      </c>
      <c r="Q75" s="472"/>
      <c r="R75" s="473">
        <v>45762</v>
      </c>
      <c r="S75" s="473" t="s">
        <v>572</v>
      </c>
      <c r="T75" s="473" t="s">
        <v>572</v>
      </c>
      <c r="U75" s="473" t="s">
        <v>335</v>
      </c>
      <c r="V75" s="473"/>
      <c r="W75" s="474"/>
      <c r="X75" s="474"/>
      <c r="Y75" s="467" t="s">
        <v>945</v>
      </c>
      <c r="Z75" s="472" t="s">
        <v>564</v>
      </c>
      <c r="AA75" s="475">
        <v>5.3727</v>
      </c>
      <c r="AB75" s="475">
        <f t="shared" si="16"/>
        <v>1934.172</v>
      </c>
      <c r="AC75" s="470" t="s">
        <v>946</v>
      </c>
      <c r="AD75" s="468" t="s">
        <v>554</v>
      </c>
      <c r="AE75" s="476" t="s">
        <v>566</v>
      </c>
      <c r="AF75" s="477">
        <f>I75</f>
        <v>360</v>
      </c>
      <c r="AG75" s="456"/>
      <c r="AH75" s="209"/>
      <c r="AI75" s="479"/>
      <c r="AJ75" s="479"/>
      <c r="AK75" s="479"/>
      <c r="AL75" s="479">
        <f>I75</f>
        <v>360</v>
      </c>
      <c r="AM75" s="479"/>
      <c r="AN75" s="480"/>
      <c r="AO75" s="480"/>
      <c r="AP75" s="480">
        <f t="shared" si="13"/>
        <v>360</v>
      </c>
      <c r="AQ75" s="480"/>
      <c r="AR75" s="221"/>
      <c r="AS75" s="221"/>
      <c r="AT75" s="481"/>
      <c r="AU75" s="482">
        <f t="shared" si="14"/>
        <v>360</v>
      </c>
      <c r="AV75" s="446">
        <f t="shared" si="7"/>
        <v>84448</v>
      </c>
      <c r="AW75" s="482"/>
      <c r="AX75" s="457"/>
    </row>
    <row r="76" s="358" customFormat="1" ht="39" customHeight="1" spans="1:50">
      <c r="A76" s="506">
        <v>45765</v>
      </c>
      <c r="B76" s="507" t="s">
        <v>947</v>
      </c>
      <c r="C76" s="508" t="s">
        <v>758</v>
      </c>
      <c r="D76" s="509">
        <v>4500164118</v>
      </c>
      <c r="E76" s="510" t="s">
        <v>948</v>
      </c>
      <c r="F76" s="528" t="s">
        <v>949</v>
      </c>
      <c r="G76" s="511" t="s">
        <v>554</v>
      </c>
      <c r="H76" s="512" t="s">
        <v>555</v>
      </c>
      <c r="I76" s="513">
        <v>400</v>
      </c>
      <c r="J76" s="513">
        <v>0</v>
      </c>
      <c r="K76" s="513">
        <v>4</v>
      </c>
      <c r="L76" s="513">
        <f t="shared" si="15"/>
        <v>100</v>
      </c>
      <c r="M76" s="514">
        <v>45814</v>
      </c>
      <c r="N76" s="514">
        <v>45810</v>
      </c>
      <c r="O76" s="515"/>
      <c r="P76" s="515" t="s">
        <v>571</v>
      </c>
      <c r="Q76" s="515"/>
      <c r="R76" s="516">
        <v>45783</v>
      </c>
      <c r="S76" s="516" t="s">
        <v>572</v>
      </c>
      <c r="T76" s="516" t="s">
        <v>950</v>
      </c>
      <c r="U76" s="516" t="s">
        <v>335</v>
      </c>
      <c r="V76" s="516"/>
      <c r="W76" s="517"/>
      <c r="X76" s="517"/>
      <c r="Y76" s="529" t="s">
        <v>951</v>
      </c>
      <c r="Z76" s="515" t="s">
        <v>352</v>
      </c>
      <c r="AA76" s="519">
        <v>5.3727</v>
      </c>
      <c r="AB76" s="519">
        <f t="shared" si="16"/>
        <v>2149.08</v>
      </c>
      <c r="AC76" s="513"/>
      <c r="AD76" s="511" t="s">
        <v>909</v>
      </c>
      <c r="AE76" s="530" t="s">
        <v>566</v>
      </c>
      <c r="AF76" s="522"/>
      <c r="AG76" s="491"/>
      <c r="AH76" s="171"/>
      <c r="AI76" s="523"/>
      <c r="AJ76" s="523">
        <f>I76</f>
        <v>400</v>
      </c>
      <c r="AK76" s="523"/>
      <c r="AL76" s="523"/>
      <c r="AM76" s="523"/>
      <c r="AN76" s="524">
        <f>I76</f>
        <v>400</v>
      </c>
      <c r="AO76" s="524">
        <f>I76</f>
        <v>400</v>
      </c>
      <c r="AP76" s="524">
        <f t="shared" si="13"/>
        <v>400</v>
      </c>
      <c r="AQ76" s="524"/>
      <c r="AR76" s="525"/>
      <c r="AS76" s="525"/>
      <c r="AT76" s="526"/>
      <c r="AU76" s="527">
        <f t="shared" si="14"/>
        <v>400</v>
      </c>
      <c r="AV76" s="446">
        <f t="shared" ref="AV76:AV139" si="17">AV75+AU76</f>
        <v>84848</v>
      </c>
      <c r="AW76" s="527"/>
      <c r="AX76" s="492"/>
    </row>
    <row r="77" s="355" customFormat="1" ht="39" customHeight="1" spans="1:50">
      <c r="A77" s="463">
        <v>45786</v>
      </c>
      <c r="B77" s="464" t="s">
        <v>952</v>
      </c>
      <c r="C77" s="465" t="s">
        <v>641</v>
      </c>
      <c r="D77" s="466">
        <v>4500165878</v>
      </c>
      <c r="E77" s="486" t="s">
        <v>953</v>
      </c>
      <c r="F77" s="466" t="s">
        <v>954</v>
      </c>
      <c r="G77" s="468" t="s">
        <v>554</v>
      </c>
      <c r="H77" s="469" t="s">
        <v>555</v>
      </c>
      <c r="I77" s="470">
        <v>500</v>
      </c>
      <c r="J77" s="536">
        <v>0</v>
      </c>
      <c r="K77" s="470">
        <v>4</v>
      </c>
      <c r="L77" s="470">
        <f t="shared" si="15"/>
        <v>125</v>
      </c>
      <c r="M77" s="471">
        <v>45818</v>
      </c>
      <c r="N77" s="471">
        <v>45814</v>
      </c>
      <c r="O77" s="472"/>
      <c r="P77" s="472" t="s">
        <v>571</v>
      </c>
      <c r="Q77" s="472"/>
      <c r="R77" s="473">
        <v>45786</v>
      </c>
      <c r="S77" s="473" t="s">
        <v>572</v>
      </c>
      <c r="T77" s="473" t="s">
        <v>955</v>
      </c>
      <c r="U77" s="473" t="s">
        <v>335</v>
      </c>
      <c r="V77" s="473"/>
      <c r="W77" s="474"/>
      <c r="X77" s="474"/>
      <c r="Y77" s="467" t="s">
        <v>956</v>
      </c>
      <c r="Z77" s="472" t="s">
        <v>957</v>
      </c>
      <c r="AA77" s="475">
        <v>5.1379</v>
      </c>
      <c r="AB77" s="475">
        <f t="shared" si="16"/>
        <v>2568.95</v>
      </c>
      <c r="AC77" s="470"/>
      <c r="AD77" s="468" t="s">
        <v>554</v>
      </c>
      <c r="AE77" s="476" t="s">
        <v>566</v>
      </c>
      <c r="AF77" s="477">
        <f>I77</f>
        <v>500</v>
      </c>
      <c r="AG77" s="537"/>
      <c r="AH77" s="209"/>
      <c r="AI77" s="479"/>
      <c r="AJ77" s="479"/>
      <c r="AK77" s="479"/>
      <c r="AL77" s="479">
        <f>I77</f>
        <v>500</v>
      </c>
      <c r="AM77" s="479"/>
      <c r="AN77" s="480"/>
      <c r="AO77" s="480"/>
      <c r="AP77" s="480">
        <f t="shared" si="13"/>
        <v>500</v>
      </c>
      <c r="AQ77" s="480"/>
      <c r="AR77" s="221"/>
      <c r="AS77" s="221"/>
      <c r="AT77" s="481"/>
      <c r="AU77" s="482">
        <f t="shared" si="14"/>
        <v>500</v>
      </c>
      <c r="AV77" s="446">
        <f t="shared" si="17"/>
        <v>85348</v>
      </c>
      <c r="AW77" s="482"/>
      <c r="AX77" s="538"/>
    </row>
    <row r="78" s="355" customFormat="1" ht="39" customHeight="1" spans="1:50">
      <c r="A78" s="463">
        <v>45765</v>
      </c>
      <c r="B78" s="464" t="s">
        <v>958</v>
      </c>
      <c r="C78" s="465" t="s">
        <v>959</v>
      </c>
      <c r="D78" s="466">
        <v>4500164228</v>
      </c>
      <c r="E78" s="486" t="s">
        <v>960</v>
      </c>
      <c r="F78" s="487" t="s">
        <v>961</v>
      </c>
      <c r="G78" s="468" t="s">
        <v>554</v>
      </c>
      <c r="H78" s="469" t="s">
        <v>555</v>
      </c>
      <c r="I78" s="470">
        <v>2000</v>
      </c>
      <c r="J78" s="536">
        <v>0</v>
      </c>
      <c r="K78" s="470">
        <v>4</v>
      </c>
      <c r="L78" s="470">
        <f t="shared" si="15"/>
        <v>500</v>
      </c>
      <c r="M78" s="471">
        <v>45810</v>
      </c>
      <c r="N78" s="471">
        <v>45806</v>
      </c>
      <c r="O78" s="472"/>
      <c r="P78" s="472" t="s">
        <v>571</v>
      </c>
      <c r="Q78" s="472"/>
      <c r="R78" s="473">
        <v>45790</v>
      </c>
      <c r="S78" s="473" t="s">
        <v>572</v>
      </c>
      <c r="T78" s="473" t="s">
        <v>962</v>
      </c>
      <c r="U78" s="473" t="s">
        <v>335</v>
      </c>
      <c r="V78" s="473"/>
      <c r="W78" s="474"/>
      <c r="X78" s="474"/>
      <c r="Y78" s="467" t="s">
        <v>963</v>
      </c>
      <c r="Z78" s="472" t="s">
        <v>697</v>
      </c>
      <c r="AA78" s="475">
        <v>5.3406</v>
      </c>
      <c r="AB78" s="475">
        <f t="shared" si="16"/>
        <v>10681.2</v>
      </c>
      <c r="AC78" s="470"/>
      <c r="AD78" s="468" t="s">
        <v>554</v>
      </c>
      <c r="AE78" s="476" t="s">
        <v>566</v>
      </c>
      <c r="AF78" s="477">
        <f>I78</f>
        <v>2000</v>
      </c>
      <c r="AG78" s="537"/>
      <c r="AH78" s="209"/>
      <c r="AI78" s="479"/>
      <c r="AJ78" s="479"/>
      <c r="AK78" s="479"/>
      <c r="AL78" s="479">
        <f>I78</f>
        <v>2000</v>
      </c>
      <c r="AM78" s="479"/>
      <c r="AN78" s="480"/>
      <c r="AO78" s="480"/>
      <c r="AP78" s="480">
        <f t="shared" si="13"/>
        <v>2000</v>
      </c>
      <c r="AQ78" s="480"/>
      <c r="AR78" s="221"/>
      <c r="AS78" s="221"/>
      <c r="AT78" s="481"/>
      <c r="AU78" s="482">
        <f t="shared" si="14"/>
        <v>2000</v>
      </c>
      <c r="AV78" s="446">
        <f t="shared" si="17"/>
        <v>87348</v>
      </c>
      <c r="AW78" s="482"/>
      <c r="AX78" s="538"/>
    </row>
    <row r="79" s="355" customFormat="1" ht="39" customHeight="1" spans="1:50">
      <c r="A79" s="463">
        <v>45741</v>
      </c>
      <c r="B79" s="464" t="s">
        <v>964</v>
      </c>
      <c r="C79" s="465" t="s">
        <v>661</v>
      </c>
      <c r="D79" s="466">
        <v>4500160865</v>
      </c>
      <c r="E79" s="486"/>
      <c r="F79" s="487" t="s">
        <v>965</v>
      </c>
      <c r="G79" s="468" t="s">
        <v>554</v>
      </c>
      <c r="H79" s="469" t="s">
        <v>555</v>
      </c>
      <c r="I79" s="470">
        <v>500</v>
      </c>
      <c r="J79" s="536">
        <v>0</v>
      </c>
      <c r="K79" s="470">
        <v>4</v>
      </c>
      <c r="L79" s="470">
        <f t="shared" si="15"/>
        <v>125</v>
      </c>
      <c r="M79" s="471">
        <v>45813</v>
      </c>
      <c r="N79" s="471">
        <v>45810</v>
      </c>
      <c r="O79" s="472"/>
      <c r="P79" s="472" t="s">
        <v>571</v>
      </c>
      <c r="Q79" s="472"/>
      <c r="R79" s="473">
        <v>45783</v>
      </c>
      <c r="S79" s="473" t="s">
        <v>572</v>
      </c>
      <c r="T79" s="473" t="s">
        <v>966</v>
      </c>
      <c r="U79" s="473" t="s">
        <v>335</v>
      </c>
      <c r="V79" s="473"/>
      <c r="W79" s="474"/>
      <c r="X79" s="474" t="s">
        <v>562</v>
      </c>
      <c r="Y79" s="467" t="s">
        <v>967</v>
      </c>
      <c r="Z79" s="472" t="s">
        <v>772</v>
      </c>
      <c r="AA79" s="475">
        <v>5.4</v>
      </c>
      <c r="AB79" s="475">
        <f t="shared" si="16"/>
        <v>2700</v>
      </c>
      <c r="AC79" s="470"/>
      <c r="AD79" s="468" t="s">
        <v>668</v>
      </c>
      <c r="AE79" s="476" t="s">
        <v>566</v>
      </c>
      <c r="AF79" s="477"/>
      <c r="AG79" s="537"/>
      <c r="AH79" s="209"/>
      <c r="AI79" s="479"/>
      <c r="AJ79" s="479">
        <f>I79</f>
        <v>500</v>
      </c>
      <c r="AK79" s="479"/>
      <c r="AL79" s="479">
        <f>I79</f>
        <v>500</v>
      </c>
      <c r="AM79" s="479"/>
      <c r="AN79" s="480"/>
      <c r="AO79" s="480"/>
      <c r="AP79" s="480">
        <f t="shared" si="13"/>
        <v>500</v>
      </c>
      <c r="AQ79" s="480"/>
      <c r="AR79" s="221"/>
      <c r="AS79" s="221"/>
      <c r="AT79" s="481"/>
      <c r="AU79" s="482">
        <f t="shared" si="14"/>
        <v>500</v>
      </c>
      <c r="AV79" s="446">
        <f t="shared" si="17"/>
        <v>87848</v>
      </c>
      <c r="AW79" s="482"/>
      <c r="AX79" s="538"/>
    </row>
    <row r="80" s="355" customFormat="1" ht="39" customHeight="1" spans="1:50">
      <c r="A80" s="463">
        <v>45768</v>
      </c>
      <c r="B80" s="464" t="s">
        <v>856</v>
      </c>
      <c r="C80" s="465" t="s">
        <v>857</v>
      </c>
      <c r="D80" s="466">
        <v>4500164212</v>
      </c>
      <c r="E80" s="486" t="s">
        <v>968</v>
      </c>
      <c r="F80" s="466" t="s">
        <v>969</v>
      </c>
      <c r="G80" s="468" t="s">
        <v>554</v>
      </c>
      <c r="H80" s="469" t="s">
        <v>555</v>
      </c>
      <c r="I80" s="470">
        <v>720</v>
      </c>
      <c r="J80" s="470">
        <v>0</v>
      </c>
      <c r="K80" s="470">
        <v>4</v>
      </c>
      <c r="L80" s="470">
        <f t="shared" si="15"/>
        <v>180</v>
      </c>
      <c r="M80" s="471">
        <v>45817</v>
      </c>
      <c r="N80" s="471">
        <v>45813</v>
      </c>
      <c r="O80" s="472"/>
      <c r="P80" s="472" t="s">
        <v>571</v>
      </c>
      <c r="Q80" s="472"/>
      <c r="R80" s="473">
        <v>45784</v>
      </c>
      <c r="S80" s="473" t="s">
        <v>572</v>
      </c>
      <c r="T80" s="473" t="s">
        <v>970</v>
      </c>
      <c r="U80" s="473" t="s">
        <v>335</v>
      </c>
      <c r="V80" s="473"/>
      <c r="W80" s="474"/>
      <c r="X80" s="474"/>
      <c r="Y80" s="467" t="s">
        <v>971</v>
      </c>
      <c r="Z80" s="472" t="s">
        <v>972</v>
      </c>
      <c r="AA80" s="475">
        <v>5.3566</v>
      </c>
      <c r="AB80" s="475">
        <f t="shared" si="16"/>
        <v>3856.752</v>
      </c>
      <c r="AC80" s="470"/>
      <c r="AD80" s="468" t="s">
        <v>668</v>
      </c>
      <c r="AE80" s="476" t="s">
        <v>566</v>
      </c>
      <c r="AF80" s="477"/>
      <c r="AG80" s="539"/>
      <c r="AH80" s="171"/>
      <c r="AI80" s="479"/>
      <c r="AJ80" s="479">
        <f>I80</f>
        <v>720</v>
      </c>
      <c r="AK80" s="479"/>
      <c r="AL80" s="479">
        <f>I80</f>
        <v>720</v>
      </c>
      <c r="AM80" s="479"/>
      <c r="AN80" s="480"/>
      <c r="AO80" s="480"/>
      <c r="AP80" s="480">
        <f t="shared" si="13"/>
        <v>720</v>
      </c>
      <c r="AQ80" s="480"/>
      <c r="AR80" s="221"/>
      <c r="AS80" s="221"/>
      <c r="AT80" s="481"/>
      <c r="AU80" s="482">
        <f t="shared" si="14"/>
        <v>720</v>
      </c>
      <c r="AV80" s="446">
        <f t="shared" si="17"/>
        <v>88568</v>
      </c>
      <c r="AW80" s="482"/>
      <c r="AX80" s="540"/>
    </row>
    <row r="81" s="351" customFormat="1" ht="39" customHeight="1" spans="1:50">
      <c r="A81" s="463">
        <v>45774</v>
      </c>
      <c r="B81" s="464" t="s">
        <v>973</v>
      </c>
      <c r="C81" s="465" t="s">
        <v>925</v>
      </c>
      <c r="D81" s="466">
        <v>4500160378</v>
      </c>
      <c r="E81" s="486" t="s">
        <v>974</v>
      </c>
      <c r="F81" s="466" t="s">
        <v>975</v>
      </c>
      <c r="G81" s="468" t="s">
        <v>554</v>
      </c>
      <c r="H81" s="469" t="s">
        <v>555</v>
      </c>
      <c r="I81" s="470">
        <v>272</v>
      </c>
      <c r="J81" s="470">
        <v>0</v>
      </c>
      <c r="K81" s="470">
        <v>4</v>
      </c>
      <c r="L81" s="470">
        <f t="shared" si="15"/>
        <v>68</v>
      </c>
      <c r="M81" s="471">
        <v>45818</v>
      </c>
      <c r="N81" s="471">
        <v>45814</v>
      </c>
      <c r="O81" s="472"/>
      <c r="P81" s="472" t="s">
        <v>571</v>
      </c>
      <c r="Q81" s="472"/>
      <c r="R81" s="473">
        <v>45786</v>
      </c>
      <c r="S81" s="473" t="s">
        <v>572</v>
      </c>
      <c r="T81" s="473" t="s">
        <v>976</v>
      </c>
      <c r="U81" s="473" t="s">
        <v>335</v>
      </c>
      <c r="V81" s="473"/>
      <c r="W81" s="474"/>
      <c r="X81" s="474"/>
      <c r="Y81" s="467" t="s">
        <v>977</v>
      </c>
      <c r="Z81" s="472" t="s">
        <v>978</v>
      </c>
      <c r="AA81" s="475">
        <v>5.4</v>
      </c>
      <c r="AB81" s="475">
        <f t="shared" si="16"/>
        <v>1468.8</v>
      </c>
      <c r="AC81" s="470" t="s">
        <v>979</v>
      </c>
      <c r="AD81" s="468" t="s">
        <v>765</v>
      </c>
      <c r="AE81" s="476" t="s">
        <v>566</v>
      </c>
      <c r="AF81" s="477"/>
      <c r="AG81" s="537"/>
      <c r="AH81" s="209"/>
      <c r="AI81" s="479"/>
      <c r="AJ81" s="479">
        <f>I81</f>
        <v>272</v>
      </c>
      <c r="AK81" s="479"/>
      <c r="AL81" s="479"/>
      <c r="AM81" s="479"/>
      <c r="AN81" s="480">
        <f>I81</f>
        <v>272</v>
      </c>
      <c r="AO81" s="480">
        <f>I81</f>
        <v>272</v>
      </c>
      <c r="AP81" s="480">
        <f t="shared" si="13"/>
        <v>272</v>
      </c>
      <c r="AQ81" s="480"/>
      <c r="AR81" s="221"/>
      <c r="AS81" s="221"/>
      <c r="AT81" s="481"/>
      <c r="AU81" s="482">
        <f t="shared" si="14"/>
        <v>272</v>
      </c>
      <c r="AV81" s="446">
        <f t="shared" si="17"/>
        <v>88840</v>
      </c>
      <c r="AW81" s="482"/>
      <c r="AX81" s="538"/>
    </row>
    <row r="82" s="355" customFormat="1" ht="39" customHeight="1" spans="1:50">
      <c r="A82" s="463">
        <v>45775</v>
      </c>
      <c r="B82" s="464" t="s">
        <v>980</v>
      </c>
      <c r="C82" s="465" t="s">
        <v>857</v>
      </c>
      <c r="D82" s="466">
        <v>4500165230</v>
      </c>
      <c r="E82" s="486" t="s">
        <v>981</v>
      </c>
      <c r="F82" s="466" t="s">
        <v>982</v>
      </c>
      <c r="G82" s="468" t="s">
        <v>554</v>
      </c>
      <c r="H82" s="469" t="s">
        <v>555</v>
      </c>
      <c r="I82" s="470">
        <v>3260</v>
      </c>
      <c r="J82" s="536">
        <v>0</v>
      </c>
      <c r="K82" s="470">
        <v>4</v>
      </c>
      <c r="L82" s="470">
        <f t="shared" si="15"/>
        <v>815</v>
      </c>
      <c r="M82" s="471">
        <v>45819</v>
      </c>
      <c r="N82" s="471">
        <v>45815</v>
      </c>
      <c r="O82" s="472"/>
      <c r="P82" s="472" t="s">
        <v>571</v>
      </c>
      <c r="Q82" s="472"/>
      <c r="R82" s="473">
        <v>45793</v>
      </c>
      <c r="S82" s="473" t="s">
        <v>572</v>
      </c>
      <c r="T82" s="473" t="s">
        <v>983</v>
      </c>
      <c r="U82" s="473" t="s">
        <v>335</v>
      </c>
      <c r="V82" s="473"/>
      <c r="W82" s="474"/>
      <c r="X82" s="474"/>
      <c r="Y82" s="467" t="s">
        <v>984</v>
      </c>
      <c r="Z82" s="472" t="s">
        <v>985</v>
      </c>
      <c r="AA82" s="475">
        <v>5.3406</v>
      </c>
      <c r="AB82" s="475">
        <f t="shared" si="16"/>
        <v>17410.356</v>
      </c>
      <c r="AC82" s="470"/>
      <c r="AD82" s="468" t="s">
        <v>668</v>
      </c>
      <c r="AE82" s="476" t="s">
        <v>566</v>
      </c>
      <c r="AF82" s="477"/>
      <c r="AG82" s="537"/>
      <c r="AH82" s="209"/>
      <c r="AI82" s="479"/>
      <c r="AJ82" s="479">
        <f>I82</f>
        <v>3260</v>
      </c>
      <c r="AK82" s="479"/>
      <c r="AL82" s="479">
        <f t="shared" ref="AL82:AL88" si="18">I82</f>
        <v>3260</v>
      </c>
      <c r="AM82" s="479"/>
      <c r="AN82" s="480"/>
      <c r="AO82" s="480"/>
      <c r="AP82" s="480">
        <f t="shared" si="13"/>
        <v>3260</v>
      </c>
      <c r="AQ82" s="480"/>
      <c r="AR82" s="221"/>
      <c r="AS82" s="221"/>
      <c r="AT82" s="481"/>
      <c r="AU82" s="482">
        <f t="shared" si="14"/>
        <v>3260</v>
      </c>
      <c r="AV82" s="446">
        <f t="shared" si="17"/>
        <v>92100</v>
      </c>
      <c r="AW82" s="482"/>
      <c r="AX82" s="538"/>
    </row>
    <row r="83" s="355" customFormat="1" ht="39" customHeight="1" spans="1:50">
      <c r="A83" s="463">
        <v>45774</v>
      </c>
      <c r="B83" s="464" t="s">
        <v>986</v>
      </c>
      <c r="C83" s="465" t="s">
        <v>622</v>
      </c>
      <c r="D83" s="466">
        <v>4500165199</v>
      </c>
      <c r="E83" s="486" t="s">
        <v>987</v>
      </c>
      <c r="F83" s="466" t="s">
        <v>988</v>
      </c>
      <c r="G83" s="468" t="s">
        <v>989</v>
      </c>
      <c r="H83" s="469" t="s">
        <v>555</v>
      </c>
      <c r="I83" s="470">
        <v>792</v>
      </c>
      <c r="J83" s="470">
        <v>0</v>
      </c>
      <c r="K83" s="470">
        <v>1</v>
      </c>
      <c r="L83" s="470">
        <f t="shared" si="15"/>
        <v>792</v>
      </c>
      <c r="M83" s="471">
        <v>45845</v>
      </c>
      <c r="N83" s="471">
        <f>M83-4</f>
        <v>45841</v>
      </c>
      <c r="O83" s="472"/>
      <c r="P83" s="472" t="s">
        <v>571</v>
      </c>
      <c r="Q83" s="472"/>
      <c r="R83" s="473">
        <v>45754</v>
      </c>
      <c r="S83" s="473" t="s">
        <v>572</v>
      </c>
      <c r="T83" s="473" t="s">
        <v>990</v>
      </c>
      <c r="U83" s="473" t="s">
        <v>335</v>
      </c>
      <c r="V83" s="473"/>
      <c r="W83" s="474"/>
      <c r="X83" s="474"/>
      <c r="Y83" s="467" t="s">
        <v>991</v>
      </c>
      <c r="Z83" s="472" t="s">
        <v>992</v>
      </c>
      <c r="AA83" s="475">
        <v>3.214</v>
      </c>
      <c r="AB83" s="475">
        <f>AA83*I83</f>
        <v>2545.488</v>
      </c>
      <c r="AC83" s="464" t="s">
        <v>993</v>
      </c>
      <c r="AD83" s="468" t="s">
        <v>989</v>
      </c>
      <c r="AE83" s="476" t="s">
        <v>566</v>
      </c>
      <c r="AF83" s="477">
        <f>I83</f>
        <v>792</v>
      </c>
      <c r="AG83" s="462"/>
      <c r="AH83" s="209"/>
      <c r="AI83" s="479"/>
      <c r="AJ83" s="479"/>
      <c r="AK83" s="479"/>
      <c r="AL83" s="479">
        <f t="shared" si="18"/>
        <v>792</v>
      </c>
      <c r="AM83" s="479"/>
      <c r="AN83" s="480"/>
      <c r="AO83" s="480"/>
      <c r="AP83" s="480">
        <f t="shared" si="13"/>
        <v>792</v>
      </c>
      <c r="AQ83" s="480"/>
      <c r="AR83" s="221"/>
      <c r="AS83" s="221"/>
      <c r="AT83" s="481"/>
      <c r="AU83" s="482">
        <f t="shared" si="14"/>
        <v>792</v>
      </c>
      <c r="AV83" s="446">
        <f t="shared" si="17"/>
        <v>92892</v>
      </c>
      <c r="AW83" s="482"/>
      <c r="AX83" s="451"/>
    </row>
    <row r="84" s="355" customFormat="1" ht="39" customHeight="1" spans="1:50">
      <c r="A84" s="463">
        <v>45774</v>
      </c>
      <c r="B84" s="464" t="s">
        <v>986</v>
      </c>
      <c r="C84" s="465" t="s">
        <v>622</v>
      </c>
      <c r="D84" s="466">
        <v>4500165199</v>
      </c>
      <c r="E84" s="486" t="s">
        <v>994</v>
      </c>
      <c r="F84" s="466" t="s">
        <v>995</v>
      </c>
      <c r="G84" s="468" t="s">
        <v>989</v>
      </c>
      <c r="H84" s="469" t="s">
        <v>555</v>
      </c>
      <c r="I84" s="470">
        <v>1106</v>
      </c>
      <c r="J84" s="470">
        <v>0</v>
      </c>
      <c r="K84" s="470">
        <v>1</v>
      </c>
      <c r="L84" s="470">
        <f t="shared" si="15"/>
        <v>1106</v>
      </c>
      <c r="M84" s="471">
        <v>45849</v>
      </c>
      <c r="N84" s="471">
        <f>M84-4</f>
        <v>45845</v>
      </c>
      <c r="O84" s="472"/>
      <c r="P84" s="472" t="s">
        <v>571</v>
      </c>
      <c r="Q84" s="472"/>
      <c r="R84" s="473">
        <v>45754</v>
      </c>
      <c r="S84" s="473" t="s">
        <v>572</v>
      </c>
      <c r="T84" s="473" t="s">
        <v>990</v>
      </c>
      <c r="U84" s="473" t="s">
        <v>335</v>
      </c>
      <c r="V84" s="473"/>
      <c r="W84" s="474"/>
      <c r="X84" s="474"/>
      <c r="Y84" s="467" t="s">
        <v>991</v>
      </c>
      <c r="Z84" s="472" t="s">
        <v>992</v>
      </c>
      <c r="AA84" s="475">
        <v>3.214</v>
      </c>
      <c r="AB84" s="475">
        <f>AA84*I84</f>
        <v>3554.684</v>
      </c>
      <c r="AC84" s="470" t="s">
        <v>996</v>
      </c>
      <c r="AD84" s="468" t="s">
        <v>989</v>
      </c>
      <c r="AE84" s="476" t="s">
        <v>566</v>
      </c>
      <c r="AF84" s="477">
        <f>I84</f>
        <v>1106</v>
      </c>
      <c r="AG84" s="462"/>
      <c r="AH84" s="209"/>
      <c r="AI84" s="479"/>
      <c r="AJ84" s="479"/>
      <c r="AK84" s="479"/>
      <c r="AL84" s="479">
        <f t="shared" si="18"/>
        <v>1106</v>
      </c>
      <c r="AM84" s="479"/>
      <c r="AN84" s="480"/>
      <c r="AO84" s="480"/>
      <c r="AP84" s="480">
        <f t="shared" si="13"/>
        <v>1106</v>
      </c>
      <c r="AQ84" s="480"/>
      <c r="AR84" s="221"/>
      <c r="AS84" s="221"/>
      <c r="AT84" s="481"/>
      <c r="AU84" s="482">
        <f t="shared" si="14"/>
        <v>1106</v>
      </c>
      <c r="AV84" s="446">
        <f t="shared" si="17"/>
        <v>93998</v>
      </c>
      <c r="AW84" s="482"/>
      <c r="AX84" s="451"/>
    </row>
    <row r="85" s="359" customFormat="1" ht="39" customHeight="1" spans="1:50">
      <c r="A85" s="463">
        <v>45774</v>
      </c>
      <c r="B85" s="464" t="s">
        <v>986</v>
      </c>
      <c r="C85" s="465" t="s">
        <v>622</v>
      </c>
      <c r="D85" s="466">
        <v>4500165199</v>
      </c>
      <c r="E85" s="486" t="s">
        <v>997</v>
      </c>
      <c r="F85" s="466" t="s">
        <v>998</v>
      </c>
      <c r="G85" s="468" t="s">
        <v>989</v>
      </c>
      <c r="H85" s="469" t="s">
        <v>555</v>
      </c>
      <c r="I85" s="470">
        <v>970</v>
      </c>
      <c r="J85" s="470">
        <v>0</v>
      </c>
      <c r="K85" s="470">
        <v>1</v>
      </c>
      <c r="L85" s="470">
        <f t="shared" si="15"/>
        <v>970</v>
      </c>
      <c r="M85" s="471">
        <v>45849</v>
      </c>
      <c r="N85" s="471">
        <f>M85-4</f>
        <v>45845</v>
      </c>
      <c r="O85" s="472"/>
      <c r="P85" s="472" t="s">
        <v>571</v>
      </c>
      <c r="Q85" s="472"/>
      <c r="R85" s="473">
        <v>45754</v>
      </c>
      <c r="S85" s="473" t="s">
        <v>572</v>
      </c>
      <c r="T85" s="473" t="s">
        <v>990</v>
      </c>
      <c r="U85" s="473" t="s">
        <v>335</v>
      </c>
      <c r="V85" s="473"/>
      <c r="W85" s="474"/>
      <c r="X85" s="474"/>
      <c r="Y85" s="467" t="s">
        <v>991</v>
      </c>
      <c r="Z85" s="472" t="s">
        <v>992</v>
      </c>
      <c r="AA85" s="475">
        <v>3.214</v>
      </c>
      <c r="AB85" s="475">
        <f>AA85*I85</f>
        <v>3117.58</v>
      </c>
      <c r="AC85" s="470" t="s">
        <v>999</v>
      </c>
      <c r="AD85" s="468" t="s">
        <v>989</v>
      </c>
      <c r="AE85" s="476" t="s">
        <v>566</v>
      </c>
      <c r="AF85" s="477">
        <f>I85</f>
        <v>970</v>
      </c>
      <c r="AG85" s="462"/>
      <c r="AH85" s="209"/>
      <c r="AI85" s="479"/>
      <c r="AJ85" s="479"/>
      <c r="AK85" s="479"/>
      <c r="AL85" s="479">
        <f t="shared" si="18"/>
        <v>970</v>
      </c>
      <c r="AM85" s="479"/>
      <c r="AN85" s="480"/>
      <c r="AO85" s="480"/>
      <c r="AP85" s="480">
        <f t="shared" si="13"/>
        <v>970</v>
      </c>
      <c r="AQ85" s="480"/>
      <c r="AR85" s="221"/>
      <c r="AS85" s="221"/>
      <c r="AT85" s="481"/>
      <c r="AU85" s="482">
        <f t="shared" si="14"/>
        <v>970</v>
      </c>
      <c r="AV85" s="446">
        <f t="shared" si="17"/>
        <v>94968</v>
      </c>
      <c r="AW85" s="482"/>
      <c r="AX85" s="451"/>
    </row>
    <row r="86" s="355" customFormat="1" ht="39" customHeight="1" spans="1:50">
      <c r="A86" s="463">
        <v>45771</v>
      </c>
      <c r="B86" s="464" t="s">
        <v>1000</v>
      </c>
      <c r="C86" s="465" t="s">
        <v>1001</v>
      </c>
      <c r="D86" s="466">
        <v>4500164861</v>
      </c>
      <c r="E86" s="486" t="s">
        <v>1002</v>
      </c>
      <c r="F86" s="487" t="s">
        <v>1003</v>
      </c>
      <c r="G86" s="468" t="s">
        <v>554</v>
      </c>
      <c r="H86" s="469" t="s">
        <v>555</v>
      </c>
      <c r="I86" s="470">
        <v>720</v>
      </c>
      <c r="J86" s="470">
        <v>0</v>
      </c>
      <c r="K86" s="470">
        <v>4</v>
      </c>
      <c r="L86" s="470">
        <f t="shared" si="15"/>
        <v>180</v>
      </c>
      <c r="M86" s="471">
        <v>45813</v>
      </c>
      <c r="N86" s="471">
        <v>45810</v>
      </c>
      <c r="O86" s="472"/>
      <c r="P86" s="472" t="s">
        <v>571</v>
      </c>
      <c r="Q86" s="472"/>
      <c r="R86" s="473">
        <v>45792</v>
      </c>
      <c r="S86" s="473" t="s">
        <v>599</v>
      </c>
      <c r="T86" s="473" t="s">
        <v>1004</v>
      </c>
      <c r="U86" s="473" t="s">
        <v>335</v>
      </c>
      <c r="V86" s="473"/>
      <c r="W86" s="474"/>
      <c r="X86" s="474"/>
      <c r="Y86" s="467" t="s">
        <v>1005</v>
      </c>
      <c r="Z86" s="472" t="s">
        <v>784</v>
      </c>
      <c r="AA86" s="475">
        <v>5.3566</v>
      </c>
      <c r="AB86" s="475">
        <f t="shared" ref="AB86:AB92" si="19">I86*AA86</f>
        <v>3856.752</v>
      </c>
      <c r="AC86" s="470"/>
      <c r="AD86" s="468" t="s">
        <v>668</v>
      </c>
      <c r="AE86" s="476" t="s">
        <v>566</v>
      </c>
      <c r="AF86" s="477"/>
      <c r="AG86" s="537"/>
      <c r="AH86" s="209"/>
      <c r="AI86" s="479"/>
      <c r="AJ86" s="479">
        <f>I86</f>
        <v>720</v>
      </c>
      <c r="AK86" s="479"/>
      <c r="AL86" s="479">
        <f t="shared" si="18"/>
        <v>720</v>
      </c>
      <c r="AM86" s="479"/>
      <c r="AN86" s="480"/>
      <c r="AO86" s="480"/>
      <c r="AP86" s="480">
        <f t="shared" si="13"/>
        <v>720</v>
      </c>
      <c r="AQ86" s="480"/>
      <c r="AR86" s="221"/>
      <c r="AS86" s="221"/>
      <c r="AT86" s="481"/>
      <c r="AU86" s="482">
        <f t="shared" si="14"/>
        <v>720</v>
      </c>
      <c r="AV86" s="446">
        <f t="shared" si="17"/>
        <v>95688</v>
      </c>
      <c r="AW86" s="482"/>
      <c r="AX86" s="538"/>
    </row>
    <row r="87" s="355" customFormat="1" ht="39" customHeight="1" spans="1:50">
      <c r="A87" s="463">
        <v>45789</v>
      </c>
      <c r="B87" s="464" t="s">
        <v>177</v>
      </c>
      <c r="C87" s="465" t="s">
        <v>622</v>
      </c>
      <c r="D87" s="466">
        <v>4500166019</v>
      </c>
      <c r="E87" s="486" t="s">
        <v>1006</v>
      </c>
      <c r="F87" s="466" t="s">
        <v>1007</v>
      </c>
      <c r="G87" s="468" t="s">
        <v>554</v>
      </c>
      <c r="H87" s="469" t="s">
        <v>555</v>
      </c>
      <c r="I87" s="470">
        <v>968</v>
      </c>
      <c r="J87" s="470">
        <v>0</v>
      </c>
      <c r="K87" s="470">
        <v>4</v>
      </c>
      <c r="L87" s="470">
        <f t="shared" si="15"/>
        <v>242</v>
      </c>
      <c r="M87" s="471">
        <v>45813</v>
      </c>
      <c r="N87" s="471">
        <v>45810</v>
      </c>
      <c r="O87" s="472"/>
      <c r="P87" s="472" t="s">
        <v>571</v>
      </c>
      <c r="Q87" s="472"/>
      <c r="R87" s="473">
        <v>45790</v>
      </c>
      <c r="S87" s="473" t="s">
        <v>599</v>
      </c>
      <c r="T87" s="473" t="s">
        <v>572</v>
      </c>
      <c r="U87" s="473" t="s">
        <v>335</v>
      </c>
      <c r="V87" s="473"/>
      <c r="W87" s="474"/>
      <c r="X87" s="474"/>
      <c r="Y87" s="467" t="s">
        <v>789</v>
      </c>
      <c r="Z87" s="472" t="s">
        <v>628</v>
      </c>
      <c r="AA87" s="475">
        <v>3.0827</v>
      </c>
      <c r="AB87" s="475">
        <f t="shared" si="19"/>
        <v>2984.0536</v>
      </c>
      <c r="AC87" s="470" t="s">
        <v>1008</v>
      </c>
      <c r="AD87" s="468" t="s">
        <v>554</v>
      </c>
      <c r="AE87" s="476" t="s">
        <v>566</v>
      </c>
      <c r="AF87" s="477">
        <f>I87</f>
        <v>968</v>
      </c>
      <c r="AG87" s="537"/>
      <c r="AH87" s="209"/>
      <c r="AI87" s="479"/>
      <c r="AJ87" s="479"/>
      <c r="AK87" s="479"/>
      <c r="AL87" s="479">
        <f t="shared" si="18"/>
        <v>968</v>
      </c>
      <c r="AM87" s="479"/>
      <c r="AN87" s="480"/>
      <c r="AO87" s="480"/>
      <c r="AP87" s="480">
        <f t="shared" si="13"/>
        <v>968</v>
      </c>
      <c r="AQ87" s="480"/>
      <c r="AR87" s="221"/>
      <c r="AS87" s="221"/>
      <c r="AT87" s="481"/>
      <c r="AU87" s="482">
        <f t="shared" si="14"/>
        <v>968</v>
      </c>
      <c r="AV87" s="446">
        <f t="shared" si="17"/>
        <v>96656</v>
      </c>
      <c r="AW87" s="482"/>
      <c r="AX87" s="538"/>
    </row>
    <row r="88" s="355" customFormat="1" ht="39" customHeight="1" spans="1:50">
      <c r="A88" s="463">
        <v>45791</v>
      </c>
      <c r="B88" s="464" t="s">
        <v>1009</v>
      </c>
      <c r="C88" s="465" t="s">
        <v>680</v>
      </c>
      <c r="D88" s="466">
        <v>4500169682</v>
      </c>
      <c r="E88" s="486" t="s">
        <v>1010</v>
      </c>
      <c r="F88" s="466" t="s">
        <v>1011</v>
      </c>
      <c r="G88" s="468" t="s">
        <v>663</v>
      </c>
      <c r="H88" s="469" t="s">
        <v>555</v>
      </c>
      <c r="I88" s="470">
        <v>3000</v>
      </c>
      <c r="J88" s="470">
        <v>0</v>
      </c>
      <c r="K88" s="470">
        <v>4</v>
      </c>
      <c r="L88" s="470">
        <f t="shared" si="15"/>
        <v>750</v>
      </c>
      <c r="M88" s="471">
        <v>45819</v>
      </c>
      <c r="N88" s="471">
        <v>45815</v>
      </c>
      <c r="O88" s="472" t="s">
        <v>1012</v>
      </c>
      <c r="P88" s="472" t="s">
        <v>571</v>
      </c>
      <c r="Q88" s="472"/>
      <c r="R88" s="473">
        <v>45790</v>
      </c>
      <c r="S88" s="473" t="s">
        <v>572</v>
      </c>
      <c r="T88" s="473" t="s">
        <v>1013</v>
      </c>
      <c r="U88" s="473" t="s">
        <v>335</v>
      </c>
      <c r="V88" s="473"/>
      <c r="W88" s="474"/>
      <c r="X88" s="474"/>
      <c r="Y88" s="467" t="s">
        <v>1014</v>
      </c>
      <c r="Z88" s="472" t="s">
        <v>1015</v>
      </c>
      <c r="AA88" s="475">
        <v>5.4</v>
      </c>
      <c r="AB88" s="475">
        <f t="shared" si="19"/>
        <v>16200</v>
      </c>
      <c r="AC88" s="470"/>
      <c r="AD88" s="468" t="s">
        <v>668</v>
      </c>
      <c r="AE88" s="476" t="s">
        <v>566</v>
      </c>
      <c r="AF88" s="477"/>
      <c r="AG88" s="537"/>
      <c r="AH88" s="209"/>
      <c r="AI88" s="479"/>
      <c r="AJ88" s="479">
        <f>I88*2</f>
        <v>6000</v>
      </c>
      <c r="AK88" s="479"/>
      <c r="AL88" s="479">
        <f t="shared" si="18"/>
        <v>3000</v>
      </c>
      <c r="AM88" s="479"/>
      <c r="AN88" s="480"/>
      <c r="AO88" s="480"/>
      <c r="AP88" s="480">
        <f t="shared" si="13"/>
        <v>3000</v>
      </c>
      <c r="AQ88" s="480"/>
      <c r="AR88" s="221"/>
      <c r="AS88" s="221"/>
      <c r="AT88" s="481"/>
      <c r="AU88" s="482">
        <f t="shared" si="14"/>
        <v>3000</v>
      </c>
      <c r="AV88" s="446">
        <f t="shared" si="17"/>
        <v>99656</v>
      </c>
      <c r="AW88" s="482"/>
      <c r="AX88" s="538"/>
    </row>
    <row r="89" s="355" customFormat="1" ht="39" customHeight="1" spans="1:50">
      <c r="A89" s="463">
        <v>45768</v>
      </c>
      <c r="B89" s="464" t="s">
        <v>1016</v>
      </c>
      <c r="C89" s="465" t="s">
        <v>847</v>
      </c>
      <c r="D89" s="466">
        <v>4500164402</v>
      </c>
      <c r="E89" s="486" t="s">
        <v>1017</v>
      </c>
      <c r="F89" s="487" t="s">
        <v>1018</v>
      </c>
      <c r="G89" s="468" t="s">
        <v>554</v>
      </c>
      <c r="H89" s="469" t="s">
        <v>555</v>
      </c>
      <c r="I89" s="470">
        <v>1200</v>
      </c>
      <c r="J89" s="470">
        <v>0</v>
      </c>
      <c r="K89" s="470">
        <v>4</v>
      </c>
      <c r="L89" s="470">
        <f t="shared" si="15"/>
        <v>300</v>
      </c>
      <c r="M89" s="471">
        <v>45814</v>
      </c>
      <c r="N89" s="471">
        <v>45810</v>
      </c>
      <c r="O89" s="472"/>
      <c r="P89" s="472" t="s">
        <v>571</v>
      </c>
      <c r="Q89" s="472"/>
      <c r="R89" s="473">
        <v>45769</v>
      </c>
      <c r="S89" s="473" t="s">
        <v>572</v>
      </c>
      <c r="T89" s="473" t="s">
        <v>1019</v>
      </c>
      <c r="U89" s="473" t="s">
        <v>335</v>
      </c>
      <c r="V89" s="473"/>
      <c r="W89" s="474"/>
      <c r="X89" s="474"/>
      <c r="Y89" s="467" t="s">
        <v>1020</v>
      </c>
      <c r="Z89" s="472" t="s">
        <v>901</v>
      </c>
      <c r="AA89" s="475">
        <v>5.3566</v>
      </c>
      <c r="AB89" s="475">
        <f t="shared" si="19"/>
        <v>6427.92</v>
      </c>
      <c r="AC89" s="470"/>
      <c r="AD89" s="468" t="s">
        <v>765</v>
      </c>
      <c r="AE89" s="476" t="s">
        <v>566</v>
      </c>
      <c r="AF89" s="477"/>
      <c r="AG89" s="537"/>
      <c r="AH89" s="209"/>
      <c r="AI89" s="479"/>
      <c r="AJ89" s="479">
        <f>I89</f>
        <v>1200</v>
      </c>
      <c r="AK89" s="479"/>
      <c r="AL89" s="479"/>
      <c r="AM89" s="479"/>
      <c r="AN89" s="480">
        <f>I89</f>
        <v>1200</v>
      </c>
      <c r="AO89" s="480">
        <f>I89</f>
        <v>1200</v>
      </c>
      <c r="AP89" s="480">
        <f t="shared" si="13"/>
        <v>1200</v>
      </c>
      <c r="AQ89" s="480"/>
      <c r="AR89" s="221"/>
      <c r="AS89" s="221"/>
      <c r="AT89" s="481"/>
      <c r="AU89" s="482">
        <f t="shared" si="14"/>
        <v>1200</v>
      </c>
      <c r="AV89" s="446">
        <f t="shared" si="17"/>
        <v>100856</v>
      </c>
      <c r="AW89" s="482"/>
      <c r="AX89" s="538"/>
    </row>
    <row r="90" s="355" customFormat="1" ht="39" customHeight="1" spans="1:50">
      <c r="A90" s="463">
        <v>45765</v>
      </c>
      <c r="B90" s="464" t="s">
        <v>1021</v>
      </c>
      <c r="C90" s="465" t="s">
        <v>758</v>
      </c>
      <c r="D90" s="466">
        <v>4500160030</v>
      </c>
      <c r="E90" s="486" t="s">
        <v>1022</v>
      </c>
      <c r="F90" s="487" t="s">
        <v>1023</v>
      </c>
      <c r="G90" s="468" t="s">
        <v>554</v>
      </c>
      <c r="H90" s="469" t="s">
        <v>555</v>
      </c>
      <c r="I90" s="470">
        <v>916</v>
      </c>
      <c r="J90" s="470">
        <v>0</v>
      </c>
      <c r="K90" s="470">
        <v>4</v>
      </c>
      <c r="L90" s="470">
        <f t="shared" si="15"/>
        <v>229</v>
      </c>
      <c r="M90" s="471">
        <v>45814</v>
      </c>
      <c r="N90" s="471">
        <v>45810</v>
      </c>
      <c r="O90" s="472"/>
      <c r="P90" s="472" t="s">
        <v>571</v>
      </c>
      <c r="Q90" s="472"/>
      <c r="R90" s="473">
        <v>45783</v>
      </c>
      <c r="S90" s="473" t="s">
        <v>572</v>
      </c>
      <c r="T90" s="473" t="s">
        <v>1024</v>
      </c>
      <c r="U90" s="473" t="s">
        <v>335</v>
      </c>
      <c r="V90" s="473"/>
      <c r="W90" s="474"/>
      <c r="X90" s="474"/>
      <c r="Y90" s="467" t="s">
        <v>1025</v>
      </c>
      <c r="Z90" s="472" t="s">
        <v>978</v>
      </c>
      <c r="AA90" s="475">
        <v>5.3566</v>
      </c>
      <c r="AB90" s="475">
        <f t="shared" si="19"/>
        <v>4906.6456</v>
      </c>
      <c r="AC90" s="470"/>
      <c r="AD90" s="468" t="s">
        <v>765</v>
      </c>
      <c r="AE90" s="476" t="s">
        <v>566</v>
      </c>
      <c r="AF90" s="477"/>
      <c r="AG90" s="539"/>
      <c r="AH90" s="171"/>
      <c r="AI90" s="479"/>
      <c r="AJ90" s="479">
        <f>I90</f>
        <v>916</v>
      </c>
      <c r="AK90" s="479"/>
      <c r="AL90" s="479"/>
      <c r="AM90" s="479"/>
      <c r="AN90" s="480">
        <f>I90</f>
        <v>916</v>
      </c>
      <c r="AO90" s="480">
        <f>I90</f>
        <v>916</v>
      </c>
      <c r="AP90" s="480">
        <f t="shared" si="13"/>
        <v>916</v>
      </c>
      <c r="AQ90" s="480"/>
      <c r="AR90" s="221"/>
      <c r="AS90" s="221"/>
      <c r="AT90" s="481"/>
      <c r="AU90" s="482">
        <f t="shared" si="14"/>
        <v>916</v>
      </c>
      <c r="AV90" s="446">
        <f t="shared" si="17"/>
        <v>101772</v>
      </c>
      <c r="AW90" s="482"/>
      <c r="AX90" s="540"/>
    </row>
    <row r="91" s="355" customFormat="1" ht="39" customHeight="1" spans="1:50">
      <c r="A91" s="463">
        <v>45774</v>
      </c>
      <c r="B91" s="464" t="s">
        <v>1026</v>
      </c>
      <c r="C91" s="465" t="s">
        <v>1027</v>
      </c>
      <c r="D91" s="466">
        <v>4500164596</v>
      </c>
      <c r="E91" s="486"/>
      <c r="F91" s="466" t="s">
        <v>1028</v>
      </c>
      <c r="G91" s="468" t="s">
        <v>554</v>
      </c>
      <c r="H91" s="469" t="s">
        <v>555</v>
      </c>
      <c r="I91" s="470">
        <v>152</v>
      </c>
      <c r="J91" s="470">
        <v>0</v>
      </c>
      <c r="K91" s="470">
        <v>4</v>
      </c>
      <c r="L91" s="470">
        <f t="shared" si="15"/>
        <v>38</v>
      </c>
      <c r="M91" s="471">
        <v>45817</v>
      </c>
      <c r="N91" s="471">
        <f>M91-4</f>
        <v>45813</v>
      </c>
      <c r="O91" s="472"/>
      <c r="P91" s="472" t="s">
        <v>571</v>
      </c>
      <c r="Q91" s="472"/>
      <c r="R91" s="473">
        <v>45774</v>
      </c>
      <c r="S91" s="473" t="s">
        <v>572</v>
      </c>
      <c r="T91" s="473" t="s">
        <v>1029</v>
      </c>
      <c r="U91" s="473" t="s">
        <v>335</v>
      </c>
      <c r="V91" s="473"/>
      <c r="W91" s="474"/>
      <c r="X91" s="474"/>
      <c r="Y91" s="467" t="s">
        <v>1030</v>
      </c>
      <c r="Z91" s="472" t="s">
        <v>248</v>
      </c>
      <c r="AA91" s="475">
        <v>5.1541</v>
      </c>
      <c r="AB91" s="475">
        <f t="shared" si="19"/>
        <v>783.4232</v>
      </c>
      <c r="AC91" s="470"/>
      <c r="AD91" s="468" t="s">
        <v>554</v>
      </c>
      <c r="AE91" s="476" t="s">
        <v>566</v>
      </c>
      <c r="AF91" s="477">
        <f t="shared" ref="AF91:AF97" si="20">I91</f>
        <v>152</v>
      </c>
      <c r="AG91" s="537"/>
      <c r="AH91" s="209"/>
      <c r="AI91" s="479"/>
      <c r="AJ91" s="479"/>
      <c r="AK91" s="479"/>
      <c r="AL91" s="479">
        <f>I91</f>
        <v>152</v>
      </c>
      <c r="AM91" s="479"/>
      <c r="AN91" s="480"/>
      <c r="AO91" s="480"/>
      <c r="AP91" s="480">
        <f t="shared" si="13"/>
        <v>152</v>
      </c>
      <c r="AQ91" s="480"/>
      <c r="AR91" s="221"/>
      <c r="AS91" s="221"/>
      <c r="AT91" s="481"/>
      <c r="AU91" s="482">
        <f t="shared" si="14"/>
        <v>152</v>
      </c>
      <c r="AV91" s="446">
        <f t="shared" si="17"/>
        <v>101924</v>
      </c>
      <c r="AW91" s="482"/>
      <c r="AX91" s="538"/>
    </row>
    <row r="92" s="355" customFormat="1" ht="39" customHeight="1" spans="1:50">
      <c r="A92" s="463">
        <v>45786</v>
      </c>
      <c r="B92" s="464" t="s">
        <v>640</v>
      </c>
      <c r="C92" s="465" t="s">
        <v>641</v>
      </c>
      <c r="D92" s="466">
        <v>4500165924</v>
      </c>
      <c r="E92" s="486" t="s">
        <v>1031</v>
      </c>
      <c r="F92" s="466" t="s">
        <v>1032</v>
      </c>
      <c r="G92" s="468" t="s">
        <v>554</v>
      </c>
      <c r="H92" s="469" t="s">
        <v>555</v>
      </c>
      <c r="I92" s="470">
        <v>760</v>
      </c>
      <c r="J92" s="470">
        <v>0</v>
      </c>
      <c r="K92" s="470">
        <v>4</v>
      </c>
      <c r="L92" s="470">
        <f t="shared" si="15"/>
        <v>190</v>
      </c>
      <c r="M92" s="471">
        <v>45820</v>
      </c>
      <c r="N92" s="471">
        <f>M92-3</f>
        <v>45817</v>
      </c>
      <c r="O92" s="472"/>
      <c r="P92" s="472" t="s">
        <v>571</v>
      </c>
      <c r="Q92" s="472"/>
      <c r="R92" s="473">
        <v>45792</v>
      </c>
      <c r="S92" s="473" t="s">
        <v>572</v>
      </c>
      <c r="T92" s="473" t="s">
        <v>1033</v>
      </c>
      <c r="U92" s="473" t="s">
        <v>335</v>
      </c>
      <c r="V92" s="473"/>
      <c r="W92" s="474"/>
      <c r="X92" s="474"/>
      <c r="Y92" s="467" t="s">
        <v>1034</v>
      </c>
      <c r="Z92" s="472" t="s">
        <v>575</v>
      </c>
      <c r="AA92" s="475">
        <v>5.4381</v>
      </c>
      <c r="AB92" s="475">
        <f t="shared" si="19"/>
        <v>4132.956</v>
      </c>
      <c r="AC92" s="470"/>
      <c r="AD92" s="468" t="s">
        <v>554</v>
      </c>
      <c r="AE92" s="476" t="s">
        <v>566</v>
      </c>
      <c r="AF92" s="477">
        <f t="shared" si="20"/>
        <v>760</v>
      </c>
      <c r="AG92" s="537"/>
      <c r="AH92" s="209"/>
      <c r="AI92" s="479"/>
      <c r="AJ92" s="479"/>
      <c r="AK92" s="479"/>
      <c r="AL92" s="479">
        <f>I92</f>
        <v>760</v>
      </c>
      <c r="AM92" s="479"/>
      <c r="AN92" s="480"/>
      <c r="AO92" s="480"/>
      <c r="AP92" s="480">
        <f t="shared" si="13"/>
        <v>760</v>
      </c>
      <c r="AQ92" s="480"/>
      <c r="AR92" s="221"/>
      <c r="AS92" s="221"/>
      <c r="AT92" s="481"/>
      <c r="AU92" s="482">
        <f t="shared" si="14"/>
        <v>760</v>
      </c>
      <c r="AV92" s="446">
        <f t="shared" si="17"/>
        <v>102684</v>
      </c>
      <c r="AW92" s="482"/>
      <c r="AX92" s="538"/>
    </row>
    <row r="93" s="355" customFormat="1" ht="39" customHeight="1" spans="1:50">
      <c r="A93" s="463">
        <v>45765</v>
      </c>
      <c r="B93" s="464" t="s">
        <v>168</v>
      </c>
      <c r="C93" s="465" t="s">
        <v>1035</v>
      </c>
      <c r="D93" s="466">
        <v>4500164154</v>
      </c>
      <c r="E93" s="486"/>
      <c r="F93" s="466" t="s">
        <v>1036</v>
      </c>
      <c r="G93" s="468" t="s">
        <v>557</v>
      </c>
      <c r="H93" s="469" t="s">
        <v>555</v>
      </c>
      <c r="I93" s="470">
        <v>360</v>
      </c>
      <c r="J93" s="470">
        <v>0</v>
      </c>
      <c r="K93" s="470">
        <v>18</v>
      </c>
      <c r="L93" s="470">
        <f t="shared" si="15"/>
        <v>20</v>
      </c>
      <c r="M93" s="471">
        <v>45821</v>
      </c>
      <c r="N93" s="471">
        <v>45817</v>
      </c>
      <c r="O93" s="472"/>
      <c r="P93" s="472" t="s">
        <v>571</v>
      </c>
      <c r="Q93" s="472"/>
      <c r="R93" s="473">
        <v>45797</v>
      </c>
      <c r="S93" s="473" t="s">
        <v>572</v>
      </c>
      <c r="T93" s="473" t="s">
        <v>1037</v>
      </c>
      <c r="U93" s="473" t="s">
        <v>335</v>
      </c>
      <c r="V93" s="473"/>
      <c r="W93" s="474"/>
      <c r="X93" s="474" t="s">
        <v>1038</v>
      </c>
      <c r="Y93" s="467" t="s">
        <v>1039</v>
      </c>
      <c r="Z93" s="472" t="s">
        <v>720</v>
      </c>
      <c r="AA93" s="475">
        <v>113.8227</v>
      </c>
      <c r="AB93" s="475">
        <f>AA93*L93</f>
        <v>2276.454</v>
      </c>
      <c r="AC93" s="470" t="s">
        <v>1040</v>
      </c>
      <c r="AD93" s="468" t="s">
        <v>1041</v>
      </c>
      <c r="AE93" s="476" t="s">
        <v>566</v>
      </c>
      <c r="AF93" s="477">
        <f t="shared" si="20"/>
        <v>360</v>
      </c>
      <c r="AG93" s="537"/>
      <c r="AH93" s="209"/>
      <c r="AI93" s="479"/>
      <c r="AJ93" s="479"/>
      <c r="AK93" s="479"/>
      <c r="AL93" s="479"/>
      <c r="AM93" s="479"/>
      <c r="AN93" s="480">
        <f>I93</f>
        <v>360</v>
      </c>
      <c r="AO93" s="480">
        <f>I93</f>
        <v>360</v>
      </c>
      <c r="AP93" s="480">
        <f t="shared" si="13"/>
        <v>360</v>
      </c>
      <c r="AQ93" s="480"/>
      <c r="AR93" s="221">
        <f>L93</f>
        <v>20</v>
      </c>
      <c r="AS93" s="221"/>
      <c r="AT93" s="481"/>
      <c r="AU93" s="482">
        <f t="shared" si="14"/>
        <v>360</v>
      </c>
      <c r="AV93" s="446">
        <f t="shared" si="17"/>
        <v>103044</v>
      </c>
      <c r="AW93" s="482"/>
      <c r="AX93" s="538"/>
    </row>
    <row r="94" s="355" customFormat="1" ht="39" customHeight="1" spans="1:50">
      <c r="A94" s="463">
        <v>45765</v>
      </c>
      <c r="B94" s="464" t="s">
        <v>168</v>
      </c>
      <c r="C94" s="465" t="s">
        <v>1035</v>
      </c>
      <c r="D94" s="466">
        <v>4500164154</v>
      </c>
      <c r="E94" s="486"/>
      <c r="F94" s="466" t="s">
        <v>1042</v>
      </c>
      <c r="G94" s="468" t="s">
        <v>554</v>
      </c>
      <c r="H94" s="469" t="s">
        <v>555</v>
      </c>
      <c r="I94" s="470">
        <v>3040</v>
      </c>
      <c r="J94" s="470">
        <v>0</v>
      </c>
      <c r="K94" s="470">
        <v>4</v>
      </c>
      <c r="L94" s="470">
        <f t="shared" si="15"/>
        <v>760</v>
      </c>
      <c r="M94" s="471">
        <v>45821</v>
      </c>
      <c r="N94" s="471">
        <v>45817</v>
      </c>
      <c r="O94" s="472"/>
      <c r="P94" s="472" t="s">
        <v>571</v>
      </c>
      <c r="Q94" s="472"/>
      <c r="R94" s="473">
        <v>45797</v>
      </c>
      <c r="S94" s="473" t="s">
        <v>572</v>
      </c>
      <c r="T94" s="473" t="s">
        <v>1037</v>
      </c>
      <c r="U94" s="473" t="s">
        <v>335</v>
      </c>
      <c r="V94" s="473"/>
      <c r="W94" s="474"/>
      <c r="X94" s="474" t="s">
        <v>1038</v>
      </c>
      <c r="Y94" s="467" t="s">
        <v>1043</v>
      </c>
      <c r="Z94" s="472" t="s">
        <v>720</v>
      </c>
      <c r="AA94" s="475">
        <v>5.3406</v>
      </c>
      <c r="AB94" s="475">
        <f t="shared" ref="AB94:AB99" si="21">I94*AA94</f>
        <v>16235.424</v>
      </c>
      <c r="AC94" s="470" t="s">
        <v>1040</v>
      </c>
      <c r="AD94" s="468" t="s">
        <v>1044</v>
      </c>
      <c r="AE94" s="476" t="s">
        <v>566</v>
      </c>
      <c r="AF94" s="477">
        <f t="shared" si="20"/>
        <v>3040</v>
      </c>
      <c r="AG94" s="537"/>
      <c r="AH94" s="209"/>
      <c r="AI94" s="479"/>
      <c r="AJ94" s="479"/>
      <c r="AK94" s="479"/>
      <c r="AL94" s="479"/>
      <c r="AM94" s="479"/>
      <c r="AN94" s="480">
        <f>I94</f>
        <v>3040</v>
      </c>
      <c r="AO94" s="480">
        <f>I94</f>
        <v>3040</v>
      </c>
      <c r="AP94" s="480">
        <f t="shared" si="13"/>
        <v>3040</v>
      </c>
      <c r="AQ94" s="480"/>
      <c r="AR94" s="221"/>
      <c r="AS94" s="221"/>
      <c r="AT94" s="481"/>
      <c r="AU94" s="482">
        <f t="shared" si="14"/>
        <v>3040</v>
      </c>
      <c r="AV94" s="446">
        <f t="shared" si="17"/>
        <v>106084</v>
      </c>
      <c r="AW94" s="482"/>
      <c r="AX94" s="538"/>
    </row>
    <row r="95" s="355" customFormat="1" ht="39" customHeight="1" spans="1:50">
      <c r="A95" s="463">
        <v>45779</v>
      </c>
      <c r="B95" s="464" t="s">
        <v>1045</v>
      </c>
      <c r="C95" s="465" t="s">
        <v>622</v>
      </c>
      <c r="D95" s="466">
        <v>4500165547</v>
      </c>
      <c r="E95" s="541" t="s">
        <v>1046</v>
      </c>
      <c r="F95" s="466" t="s">
        <v>1047</v>
      </c>
      <c r="G95" s="468" t="s">
        <v>554</v>
      </c>
      <c r="H95" s="469" t="s">
        <v>555</v>
      </c>
      <c r="I95" s="470">
        <v>444</v>
      </c>
      <c r="J95" s="470">
        <v>0</v>
      </c>
      <c r="K95" s="470">
        <v>4</v>
      </c>
      <c r="L95" s="470">
        <f t="shared" si="15"/>
        <v>111</v>
      </c>
      <c r="M95" s="471">
        <v>45821</v>
      </c>
      <c r="N95" s="471">
        <f>M95-4</f>
        <v>45817</v>
      </c>
      <c r="O95" s="472"/>
      <c r="P95" s="472" t="s">
        <v>571</v>
      </c>
      <c r="Q95" s="472"/>
      <c r="R95" s="473">
        <v>45799</v>
      </c>
      <c r="S95" s="473" t="s">
        <v>599</v>
      </c>
      <c r="T95" s="473" t="s">
        <v>1048</v>
      </c>
      <c r="U95" s="473" t="s">
        <v>335</v>
      </c>
      <c r="V95" s="473"/>
      <c r="W95" s="474"/>
      <c r="X95" s="474" t="s">
        <v>1049</v>
      </c>
      <c r="Y95" s="488" t="s">
        <v>1050</v>
      </c>
      <c r="Z95" s="472" t="s">
        <v>1051</v>
      </c>
      <c r="AA95" s="475">
        <v>3.2236</v>
      </c>
      <c r="AB95" s="475">
        <f t="shared" si="21"/>
        <v>1431.2784</v>
      </c>
      <c r="AC95" s="470" t="s">
        <v>1052</v>
      </c>
      <c r="AD95" s="468" t="s">
        <v>554</v>
      </c>
      <c r="AE95" s="476" t="s">
        <v>566</v>
      </c>
      <c r="AF95" s="477">
        <f t="shared" si="20"/>
        <v>444</v>
      </c>
      <c r="AG95" s="456"/>
      <c r="AH95" s="209"/>
      <c r="AI95" s="479"/>
      <c r="AJ95" s="479"/>
      <c r="AK95" s="479"/>
      <c r="AL95" s="479">
        <f t="shared" ref="AL95:AL103" si="22">I95</f>
        <v>444</v>
      </c>
      <c r="AM95" s="479"/>
      <c r="AN95" s="480"/>
      <c r="AO95" s="480"/>
      <c r="AP95" s="480">
        <f t="shared" si="13"/>
        <v>444</v>
      </c>
      <c r="AQ95" s="480"/>
      <c r="AR95" s="221"/>
      <c r="AS95" s="221"/>
      <c r="AT95" s="481"/>
      <c r="AU95" s="482">
        <f t="shared" si="14"/>
        <v>444</v>
      </c>
      <c r="AV95" s="446">
        <f t="shared" si="17"/>
        <v>106528</v>
      </c>
      <c r="AW95" s="482"/>
      <c r="AX95" s="457"/>
    </row>
    <row r="96" s="355" customFormat="1" ht="39" customHeight="1" spans="1:50">
      <c r="A96" s="463">
        <v>45779</v>
      </c>
      <c r="B96" s="464" t="s">
        <v>1045</v>
      </c>
      <c r="C96" s="465" t="s">
        <v>622</v>
      </c>
      <c r="D96" s="466">
        <v>4500165547</v>
      </c>
      <c r="E96" s="541" t="s">
        <v>1053</v>
      </c>
      <c r="F96" s="466" t="s">
        <v>1054</v>
      </c>
      <c r="G96" s="468" t="s">
        <v>554</v>
      </c>
      <c r="H96" s="469" t="s">
        <v>555</v>
      </c>
      <c r="I96" s="470">
        <v>120</v>
      </c>
      <c r="J96" s="470">
        <v>0</v>
      </c>
      <c r="K96" s="470">
        <v>4</v>
      </c>
      <c r="L96" s="470">
        <f t="shared" si="15"/>
        <v>30</v>
      </c>
      <c r="M96" s="471">
        <v>45821</v>
      </c>
      <c r="N96" s="471">
        <f>M96-4</f>
        <v>45817</v>
      </c>
      <c r="O96" s="472"/>
      <c r="P96" s="472" t="s">
        <v>571</v>
      </c>
      <c r="Q96" s="472"/>
      <c r="R96" s="473">
        <v>45799</v>
      </c>
      <c r="S96" s="473" t="s">
        <v>599</v>
      </c>
      <c r="T96" s="473" t="s">
        <v>1048</v>
      </c>
      <c r="U96" s="473" t="s">
        <v>335</v>
      </c>
      <c r="V96" s="473"/>
      <c r="W96" s="474"/>
      <c r="X96" s="474" t="s">
        <v>1049</v>
      </c>
      <c r="Y96" s="488" t="s">
        <v>1050</v>
      </c>
      <c r="Z96" s="472" t="s">
        <v>1051</v>
      </c>
      <c r="AA96" s="475">
        <v>3.2236</v>
      </c>
      <c r="AB96" s="475">
        <f t="shared" si="21"/>
        <v>386.832</v>
      </c>
      <c r="AC96" s="470" t="s">
        <v>1052</v>
      </c>
      <c r="AD96" s="468" t="s">
        <v>554</v>
      </c>
      <c r="AE96" s="476" t="s">
        <v>566</v>
      </c>
      <c r="AF96" s="477">
        <f t="shared" si="20"/>
        <v>120</v>
      </c>
      <c r="AG96" s="456"/>
      <c r="AH96" s="209"/>
      <c r="AI96" s="479"/>
      <c r="AJ96" s="479"/>
      <c r="AK96" s="479"/>
      <c r="AL96" s="479">
        <f t="shared" si="22"/>
        <v>120</v>
      </c>
      <c r="AM96" s="479"/>
      <c r="AN96" s="480"/>
      <c r="AO96" s="480"/>
      <c r="AP96" s="480">
        <f t="shared" si="13"/>
        <v>120</v>
      </c>
      <c r="AQ96" s="480"/>
      <c r="AR96" s="221"/>
      <c r="AS96" s="221"/>
      <c r="AT96" s="481"/>
      <c r="AU96" s="482">
        <f t="shared" si="14"/>
        <v>120</v>
      </c>
      <c r="AV96" s="446">
        <f t="shared" si="17"/>
        <v>106648</v>
      </c>
      <c r="AW96" s="482"/>
      <c r="AX96" s="457"/>
    </row>
    <row r="97" s="354" customFormat="1" ht="39" customHeight="1" spans="1:50">
      <c r="A97" s="463">
        <v>45735</v>
      </c>
      <c r="B97" s="464" t="s">
        <v>1055</v>
      </c>
      <c r="C97" s="465" t="s">
        <v>622</v>
      </c>
      <c r="D97" s="466">
        <v>4500160726</v>
      </c>
      <c r="E97" s="486" t="s">
        <v>1056</v>
      </c>
      <c r="F97" s="487" t="s">
        <v>1057</v>
      </c>
      <c r="G97" s="468" t="s">
        <v>554</v>
      </c>
      <c r="H97" s="469" t="s">
        <v>555</v>
      </c>
      <c r="I97" s="470">
        <v>508</v>
      </c>
      <c r="J97" s="470">
        <v>0</v>
      </c>
      <c r="K97" s="470">
        <v>4</v>
      </c>
      <c r="L97" s="470">
        <f t="shared" si="15"/>
        <v>127</v>
      </c>
      <c r="M97" s="471">
        <v>45818</v>
      </c>
      <c r="N97" s="471">
        <v>45806</v>
      </c>
      <c r="O97" s="472"/>
      <c r="P97" s="472" t="s">
        <v>571</v>
      </c>
      <c r="Q97" s="472"/>
      <c r="R97" s="473">
        <v>45750</v>
      </c>
      <c r="S97" s="473" t="s">
        <v>599</v>
      </c>
      <c r="T97" s="473" t="s">
        <v>572</v>
      </c>
      <c r="U97" s="473" t="s">
        <v>335</v>
      </c>
      <c r="V97" s="473"/>
      <c r="W97" s="474"/>
      <c r="X97" s="474" t="s">
        <v>562</v>
      </c>
      <c r="Y97" s="467" t="s">
        <v>1058</v>
      </c>
      <c r="Z97" s="472" t="s">
        <v>1059</v>
      </c>
      <c r="AA97" s="475">
        <v>5.4</v>
      </c>
      <c r="AB97" s="475">
        <f t="shared" si="21"/>
        <v>2743.2</v>
      </c>
      <c r="AC97" s="470" t="s">
        <v>1060</v>
      </c>
      <c r="AD97" s="468" t="s">
        <v>554</v>
      </c>
      <c r="AE97" s="476" t="s">
        <v>566</v>
      </c>
      <c r="AF97" s="477">
        <f t="shared" si="20"/>
        <v>508</v>
      </c>
      <c r="AG97" s="537"/>
      <c r="AH97" s="209"/>
      <c r="AI97" s="479"/>
      <c r="AJ97" s="479"/>
      <c r="AK97" s="479"/>
      <c r="AL97" s="479">
        <f t="shared" si="22"/>
        <v>508</v>
      </c>
      <c r="AM97" s="479"/>
      <c r="AN97" s="480"/>
      <c r="AO97" s="480"/>
      <c r="AP97" s="480">
        <f t="shared" si="13"/>
        <v>508</v>
      </c>
      <c r="AQ97" s="480"/>
      <c r="AR97" s="221"/>
      <c r="AS97" s="221"/>
      <c r="AT97" s="481"/>
      <c r="AU97" s="482">
        <f t="shared" si="14"/>
        <v>508</v>
      </c>
      <c r="AV97" s="446">
        <f t="shared" si="17"/>
        <v>107156</v>
      </c>
      <c r="AW97" s="482"/>
      <c r="AX97" s="538"/>
    </row>
    <row r="98" s="222" customFormat="1" ht="39" customHeight="1" spans="1:50">
      <c r="A98" s="463">
        <v>45772</v>
      </c>
      <c r="B98" s="464" t="s">
        <v>1061</v>
      </c>
      <c r="C98" s="465" t="s">
        <v>1062</v>
      </c>
      <c r="D98" s="466">
        <v>4500164781</v>
      </c>
      <c r="E98" s="486"/>
      <c r="F98" s="487" t="s">
        <v>1063</v>
      </c>
      <c r="G98" s="468" t="s">
        <v>554</v>
      </c>
      <c r="H98" s="469" t="s">
        <v>555</v>
      </c>
      <c r="I98" s="470">
        <v>360</v>
      </c>
      <c r="J98" s="470">
        <v>0</v>
      </c>
      <c r="K98" s="470">
        <v>4</v>
      </c>
      <c r="L98" s="470">
        <f t="shared" si="15"/>
        <v>90</v>
      </c>
      <c r="M98" s="471">
        <v>45824</v>
      </c>
      <c r="N98" s="471">
        <v>45820</v>
      </c>
      <c r="O98" s="472"/>
      <c r="P98" s="472" t="s">
        <v>571</v>
      </c>
      <c r="Q98" s="472"/>
      <c r="R98" s="473">
        <v>45793</v>
      </c>
      <c r="S98" s="473" t="s">
        <v>572</v>
      </c>
      <c r="T98" s="473" t="s">
        <v>1064</v>
      </c>
      <c r="U98" s="473" t="s">
        <v>335</v>
      </c>
      <c r="V98" s="473"/>
      <c r="W98" s="474"/>
      <c r="X98" s="474"/>
      <c r="Y98" s="467" t="s">
        <v>1065</v>
      </c>
      <c r="Z98" s="472" t="s">
        <v>1066</v>
      </c>
      <c r="AA98" s="475">
        <v>5.3727</v>
      </c>
      <c r="AB98" s="475">
        <f t="shared" si="21"/>
        <v>1934.172</v>
      </c>
      <c r="AC98" s="470"/>
      <c r="AD98" s="468" t="s">
        <v>668</v>
      </c>
      <c r="AE98" s="476" t="s">
        <v>566</v>
      </c>
      <c r="AF98" s="477"/>
      <c r="AG98" s="462"/>
      <c r="AH98" s="209"/>
      <c r="AI98" s="479"/>
      <c r="AJ98" s="479">
        <f t="shared" ref="AJ98:AJ105" si="23">I98</f>
        <v>360</v>
      </c>
      <c r="AK98" s="479"/>
      <c r="AL98" s="479">
        <f t="shared" si="22"/>
        <v>360</v>
      </c>
      <c r="AM98" s="479"/>
      <c r="AN98" s="480"/>
      <c r="AO98" s="480"/>
      <c r="AP98" s="480">
        <f t="shared" si="13"/>
        <v>360</v>
      </c>
      <c r="AQ98" s="480">
        <f>I98</f>
        <v>360</v>
      </c>
      <c r="AR98" s="221"/>
      <c r="AS98" s="221"/>
      <c r="AT98" s="481"/>
      <c r="AU98" s="482">
        <f t="shared" si="14"/>
        <v>360</v>
      </c>
      <c r="AV98" s="446">
        <f t="shared" si="17"/>
        <v>107516</v>
      </c>
      <c r="AW98" s="482"/>
      <c r="AX98" s="451"/>
    </row>
    <row r="99" s="222" customFormat="1" ht="39" customHeight="1" spans="1:50">
      <c r="A99" s="463">
        <v>45772</v>
      </c>
      <c r="B99" s="464" t="s">
        <v>1067</v>
      </c>
      <c r="C99" s="465" t="s">
        <v>1062</v>
      </c>
      <c r="D99" s="466">
        <v>4500164791</v>
      </c>
      <c r="E99" s="486"/>
      <c r="F99" s="466" t="s">
        <v>1068</v>
      </c>
      <c r="G99" s="468" t="s">
        <v>554</v>
      </c>
      <c r="H99" s="469" t="s">
        <v>555</v>
      </c>
      <c r="I99" s="470">
        <v>720</v>
      </c>
      <c r="J99" s="470">
        <v>0</v>
      </c>
      <c r="K99" s="470">
        <v>4</v>
      </c>
      <c r="L99" s="470">
        <f t="shared" si="15"/>
        <v>180</v>
      </c>
      <c r="M99" s="471">
        <v>45824</v>
      </c>
      <c r="N99" s="471">
        <v>45810</v>
      </c>
      <c r="O99" s="472"/>
      <c r="P99" s="472" t="s">
        <v>571</v>
      </c>
      <c r="Q99" s="472"/>
      <c r="R99" s="473">
        <v>45786</v>
      </c>
      <c r="S99" s="473" t="s">
        <v>572</v>
      </c>
      <c r="T99" s="473" t="s">
        <v>1069</v>
      </c>
      <c r="U99" s="473" t="s">
        <v>335</v>
      </c>
      <c r="V99" s="473"/>
      <c r="W99" s="474"/>
      <c r="X99" s="474"/>
      <c r="Y99" s="467" t="s">
        <v>1070</v>
      </c>
      <c r="Z99" s="472" t="s">
        <v>805</v>
      </c>
      <c r="AA99" s="475">
        <v>5.3566</v>
      </c>
      <c r="AB99" s="475">
        <f t="shared" si="21"/>
        <v>3856.752</v>
      </c>
      <c r="AC99" s="470"/>
      <c r="AD99" s="468" t="s">
        <v>668</v>
      </c>
      <c r="AE99" s="476" t="s">
        <v>566</v>
      </c>
      <c r="AF99" s="477"/>
      <c r="AG99" s="503"/>
      <c r="AH99" s="171"/>
      <c r="AI99" s="479"/>
      <c r="AJ99" s="479">
        <f t="shared" si="23"/>
        <v>720</v>
      </c>
      <c r="AK99" s="479"/>
      <c r="AL99" s="479">
        <f t="shared" si="22"/>
        <v>720</v>
      </c>
      <c r="AM99" s="479"/>
      <c r="AN99" s="480"/>
      <c r="AO99" s="480"/>
      <c r="AP99" s="480">
        <f t="shared" si="13"/>
        <v>720</v>
      </c>
      <c r="AQ99" s="480"/>
      <c r="AR99" s="221"/>
      <c r="AS99" s="221"/>
      <c r="AT99" s="481"/>
      <c r="AU99" s="482">
        <f t="shared" si="14"/>
        <v>720</v>
      </c>
      <c r="AV99" s="446">
        <f t="shared" si="17"/>
        <v>108236</v>
      </c>
      <c r="AW99" s="482"/>
      <c r="AX99" s="505"/>
    </row>
    <row r="100" s="359" customFormat="1" ht="39" customHeight="1" spans="1:50">
      <c r="A100" s="463">
        <v>45772</v>
      </c>
      <c r="B100" s="464" t="s">
        <v>1067</v>
      </c>
      <c r="C100" s="465" t="s">
        <v>1062</v>
      </c>
      <c r="D100" s="466">
        <v>4500164791</v>
      </c>
      <c r="E100" s="486"/>
      <c r="F100" s="466" t="s">
        <v>1071</v>
      </c>
      <c r="G100" s="468" t="s">
        <v>557</v>
      </c>
      <c r="H100" s="469" t="s">
        <v>555</v>
      </c>
      <c r="I100" s="470">
        <v>648</v>
      </c>
      <c r="J100" s="470">
        <v>0</v>
      </c>
      <c r="K100" s="470">
        <v>18</v>
      </c>
      <c r="L100" s="470">
        <f t="shared" si="15"/>
        <v>36</v>
      </c>
      <c r="M100" s="471">
        <v>45824</v>
      </c>
      <c r="N100" s="471">
        <v>45810</v>
      </c>
      <c r="O100" s="472"/>
      <c r="P100" s="472" t="s">
        <v>571</v>
      </c>
      <c r="Q100" s="472"/>
      <c r="R100" s="473">
        <v>45786</v>
      </c>
      <c r="S100" s="473" t="s">
        <v>572</v>
      </c>
      <c r="T100" s="473" t="s">
        <v>1069</v>
      </c>
      <c r="U100" s="473" t="s">
        <v>335</v>
      </c>
      <c r="V100" s="473"/>
      <c r="W100" s="474"/>
      <c r="X100" s="474"/>
      <c r="Y100" s="467" t="s">
        <v>1072</v>
      </c>
      <c r="Z100" s="472" t="s">
        <v>805</v>
      </c>
      <c r="AA100" s="475">
        <v>118.4606</v>
      </c>
      <c r="AB100" s="475">
        <f>AA100*L100</f>
        <v>4264.5816</v>
      </c>
      <c r="AC100" s="470"/>
      <c r="AD100" s="468" t="s">
        <v>1073</v>
      </c>
      <c r="AE100" s="476" t="s">
        <v>1074</v>
      </c>
      <c r="AF100" s="477"/>
      <c r="AG100" s="503"/>
      <c r="AH100" s="171"/>
      <c r="AI100" s="479"/>
      <c r="AJ100" s="479">
        <f t="shared" si="23"/>
        <v>648</v>
      </c>
      <c r="AK100" s="479"/>
      <c r="AL100" s="479">
        <f t="shared" si="22"/>
        <v>648</v>
      </c>
      <c r="AM100" s="479"/>
      <c r="AN100" s="480"/>
      <c r="AO100" s="480"/>
      <c r="AP100" s="480">
        <f t="shared" si="13"/>
        <v>648</v>
      </c>
      <c r="AQ100" s="480"/>
      <c r="AR100" s="221"/>
      <c r="AS100" s="221">
        <f>L100</f>
        <v>36</v>
      </c>
      <c r="AT100" s="481"/>
      <c r="AU100" s="482">
        <f t="shared" si="14"/>
        <v>648</v>
      </c>
      <c r="AV100" s="446">
        <f t="shared" si="17"/>
        <v>108884</v>
      </c>
      <c r="AW100" s="542"/>
      <c r="AX100" s="505"/>
    </row>
    <row r="101" s="355" customFormat="1" ht="39" customHeight="1" spans="1:50">
      <c r="A101" s="463">
        <v>45749</v>
      </c>
      <c r="B101" s="464" t="s">
        <v>1075</v>
      </c>
      <c r="C101" s="465" t="s">
        <v>680</v>
      </c>
      <c r="D101" s="466">
        <v>4500162245</v>
      </c>
      <c r="E101" s="486" t="s">
        <v>1076</v>
      </c>
      <c r="F101" s="487" t="s">
        <v>1077</v>
      </c>
      <c r="G101" s="468" t="s">
        <v>554</v>
      </c>
      <c r="H101" s="469" t="s">
        <v>555</v>
      </c>
      <c r="I101" s="470">
        <v>240</v>
      </c>
      <c r="J101" s="470">
        <v>0</v>
      </c>
      <c r="K101" s="470">
        <v>4</v>
      </c>
      <c r="L101" s="470">
        <f t="shared" si="15"/>
        <v>60</v>
      </c>
      <c r="M101" s="471">
        <v>45824</v>
      </c>
      <c r="N101" s="471">
        <v>45820</v>
      </c>
      <c r="O101" s="472"/>
      <c r="P101" s="472" t="s">
        <v>571</v>
      </c>
      <c r="Q101" s="472"/>
      <c r="R101" s="473">
        <v>45787</v>
      </c>
      <c r="S101" s="473" t="s">
        <v>599</v>
      </c>
      <c r="T101" s="473" t="s">
        <v>1078</v>
      </c>
      <c r="U101" s="473" t="s">
        <v>335</v>
      </c>
      <c r="V101" s="473"/>
      <c r="W101" s="474"/>
      <c r="X101" s="474" t="s">
        <v>1079</v>
      </c>
      <c r="Y101" s="467" t="s">
        <v>1080</v>
      </c>
      <c r="Z101" s="472" t="s">
        <v>683</v>
      </c>
      <c r="AA101" s="475">
        <v>5.1541</v>
      </c>
      <c r="AB101" s="475">
        <f>I101*AA101</f>
        <v>1236.984</v>
      </c>
      <c r="AC101" s="476" t="s">
        <v>1081</v>
      </c>
      <c r="AD101" s="468" t="s">
        <v>554</v>
      </c>
      <c r="AE101" s="543" t="s">
        <v>566</v>
      </c>
      <c r="AF101" s="479"/>
      <c r="AG101" s="544"/>
      <c r="AH101" s="532"/>
      <c r="AI101" s="480"/>
      <c r="AJ101" s="480">
        <f t="shared" si="23"/>
        <v>240</v>
      </c>
      <c r="AK101" s="480"/>
      <c r="AL101" s="479">
        <f t="shared" si="22"/>
        <v>240</v>
      </c>
      <c r="AM101" s="479"/>
      <c r="AN101" s="221"/>
      <c r="AO101" s="481"/>
      <c r="AP101" s="480">
        <f t="shared" si="13"/>
        <v>240</v>
      </c>
      <c r="AQ101" s="481"/>
      <c r="AR101" s="482"/>
      <c r="AS101" s="482"/>
      <c r="AT101" s="482"/>
      <c r="AU101" s="482">
        <f t="shared" si="14"/>
        <v>240</v>
      </c>
      <c r="AV101" s="446">
        <f t="shared" si="17"/>
        <v>109124</v>
      </c>
      <c r="AX101" s="545"/>
    </row>
    <row r="102" s="355" customFormat="1" ht="39" customHeight="1" spans="1:50">
      <c r="A102" s="463">
        <v>45749</v>
      </c>
      <c r="B102" s="464" t="s">
        <v>1075</v>
      </c>
      <c r="C102" s="465" t="s">
        <v>680</v>
      </c>
      <c r="D102" s="466">
        <v>4500162245</v>
      </c>
      <c r="E102" s="486" t="s">
        <v>1076</v>
      </c>
      <c r="F102" s="487" t="s">
        <v>1082</v>
      </c>
      <c r="G102" s="468" t="s">
        <v>554</v>
      </c>
      <c r="H102" s="469" t="s">
        <v>555</v>
      </c>
      <c r="I102" s="470">
        <v>68</v>
      </c>
      <c r="J102" s="470">
        <v>0</v>
      </c>
      <c r="K102" s="470">
        <v>4</v>
      </c>
      <c r="L102" s="470">
        <f t="shared" si="15"/>
        <v>17</v>
      </c>
      <c r="M102" s="471">
        <v>45824</v>
      </c>
      <c r="N102" s="471">
        <v>45820</v>
      </c>
      <c r="O102" s="472"/>
      <c r="P102" s="472" t="s">
        <v>571</v>
      </c>
      <c r="Q102" s="472"/>
      <c r="R102" s="473">
        <v>45787</v>
      </c>
      <c r="S102" s="473" t="s">
        <v>599</v>
      </c>
      <c r="T102" s="473" t="s">
        <v>1078</v>
      </c>
      <c r="U102" s="473" t="s">
        <v>335</v>
      </c>
      <c r="V102" s="473"/>
      <c r="W102" s="474"/>
      <c r="X102" s="474" t="s">
        <v>1079</v>
      </c>
      <c r="Y102" s="467" t="s">
        <v>1080</v>
      </c>
      <c r="Z102" s="472" t="s">
        <v>683</v>
      </c>
      <c r="AA102" s="475">
        <v>5.3727</v>
      </c>
      <c r="AB102" s="475">
        <f>I102*AA102</f>
        <v>365.3436</v>
      </c>
      <c r="AC102" s="476" t="s">
        <v>1081</v>
      </c>
      <c r="AD102" s="468" t="s">
        <v>554</v>
      </c>
      <c r="AE102" s="543" t="s">
        <v>566</v>
      </c>
      <c r="AF102" s="479"/>
      <c r="AG102" s="544"/>
      <c r="AH102" s="532"/>
      <c r="AI102" s="480"/>
      <c r="AJ102" s="480">
        <f t="shared" si="23"/>
        <v>68</v>
      </c>
      <c r="AK102" s="480"/>
      <c r="AL102" s="479">
        <f t="shared" si="22"/>
        <v>68</v>
      </c>
      <c r="AM102" s="479"/>
      <c r="AN102" s="221"/>
      <c r="AO102" s="481"/>
      <c r="AP102" s="480">
        <f t="shared" si="13"/>
        <v>68</v>
      </c>
      <c r="AQ102" s="481"/>
      <c r="AR102" s="482"/>
      <c r="AS102" s="482"/>
      <c r="AT102" s="482"/>
      <c r="AU102" s="482">
        <f t="shared" si="14"/>
        <v>68</v>
      </c>
      <c r="AV102" s="446">
        <f t="shared" si="17"/>
        <v>109192</v>
      </c>
      <c r="AX102" s="545"/>
    </row>
    <row r="103" s="355" customFormat="1" ht="39" customHeight="1" spans="1:50">
      <c r="A103" s="463">
        <v>45775</v>
      </c>
      <c r="B103" s="464" t="s">
        <v>878</v>
      </c>
      <c r="C103" s="465" t="s">
        <v>680</v>
      </c>
      <c r="D103" s="466">
        <v>4500163394</v>
      </c>
      <c r="E103" s="486" t="s">
        <v>1083</v>
      </c>
      <c r="F103" s="466" t="s">
        <v>1084</v>
      </c>
      <c r="G103" s="468" t="s">
        <v>663</v>
      </c>
      <c r="H103" s="469" t="s">
        <v>555</v>
      </c>
      <c r="I103" s="470">
        <v>2968</v>
      </c>
      <c r="J103" s="470">
        <v>0</v>
      </c>
      <c r="K103" s="470">
        <v>4</v>
      </c>
      <c r="L103" s="470">
        <f t="shared" si="15"/>
        <v>742</v>
      </c>
      <c r="M103" s="471">
        <v>45824</v>
      </c>
      <c r="N103" s="471">
        <v>45822</v>
      </c>
      <c r="O103" s="472"/>
      <c r="P103" s="472" t="s">
        <v>571</v>
      </c>
      <c r="Q103" s="472"/>
      <c r="R103" s="473">
        <v>45798</v>
      </c>
      <c r="S103" s="473" t="s">
        <v>572</v>
      </c>
      <c r="T103" s="473" t="s">
        <v>1085</v>
      </c>
      <c r="U103" s="473" t="s">
        <v>335</v>
      </c>
      <c r="V103" s="473"/>
      <c r="W103" s="474"/>
      <c r="X103" s="474"/>
      <c r="Y103" s="467" t="s">
        <v>1086</v>
      </c>
      <c r="Z103" s="472" t="s">
        <v>923</v>
      </c>
      <c r="AA103" s="475">
        <v>5.4</v>
      </c>
      <c r="AB103" s="475">
        <f>I103*AA103</f>
        <v>16027.2</v>
      </c>
      <c r="AC103" s="476"/>
      <c r="AD103" s="468" t="s">
        <v>668</v>
      </c>
      <c r="AE103" s="543" t="s">
        <v>566</v>
      </c>
      <c r="AF103" s="477"/>
      <c r="AG103" s="544"/>
      <c r="AH103" s="532"/>
      <c r="AI103" s="480"/>
      <c r="AJ103" s="479">
        <f>I103*2</f>
        <v>5936</v>
      </c>
      <c r="AK103" s="479"/>
      <c r="AL103" s="479">
        <f t="shared" si="22"/>
        <v>2968</v>
      </c>
      <c r="AM103" s="479"/>
      <c r="AN103" s="221"/>
      <c r="AO103" s="481"/>
      <c r="AP103" s="480">
        <f t="shared" si="13"/>
        <v>2968</v>
      </c>
      <c r="AQ103" s="481"/>
      <c r="AR103" s="482"/>
      <c r="AS103" s="482"/>
      <c r="AT103" s="482"/>
      <c r="AU103" s="482">
        <f t="shared" si="14"/>
        <v>2968</v>
      </c>
      <c r="AV103" s="446">
        <f t="shared" si="17"/>
        <v>112160</v>
      </c>
      <c r="AW103" s="351"/>
      <c r="AX103" s="546"/>
    </row>
    <row r="104" s="355" customFormat="1" ht="39" customHeight="1" spans="1:50">
      <c r="A104" s="463">
        <v>45776</v>
      </c>
      <c r="B104" s="464" t="s">
        <v>1087</v>
      </c>
      <c r="C104" s="465" t="s">
        <v>758</v>
      </c>
      <c r="D104" s="466">
        <v>4500165307</v>
      </c>
      <c r="E104" s="486" t="s">
        <v>1088</v>
      </c>
      <c r="F104" s="466" t="s">
        <v>1089</v>
      </c>
      <c r="G104" s="468" t="s">
        <v>554</v>
      </c>
      <c r="H104" s="469" t="s">
        <v>555</v>
      </c>
      <c r="I104" s="470">
        <v>800</v>
      </c>
      <c r="J104" s="470">
        <v>0</v>
      </c>
      <c r="K104" s="470">
        <v>4</v>
      </c>
      <c r="L104" s="470">
        <f t="shared" si="15"/>
        <v>200</v>
      </c>
      <c r="M104" s="471">
        <v>45825</v>
      </c>
      <c r="N104" s="471">
        <v>45821</v>
      </c>
      <c r="O104" s="472"/>
      <c r="P104" s="472" t="s">
        <v>571</v>
      </c>
      <c r="Q104" s="472"/>
      <c r="R104" s="473">
        <v>45789</v>
      </c>
      <c r="S104" s="473" t="s">
        <v>572</v>
      </c>
      <c r="T104" s="473" t="s">
        <v>1090</v>
      </c>
      <c r="U104" s="473" t="s">
        <v>335</v>
      </c>
      <c r="V104" s="473"/>
      <c r="W104" s="474"/>
      <c r="X104" s="474"/>
      <c r="Y104" s="467" t="s">
        <v>1091</v>
      </c>
      <c r="Z104" s="472" t="s">
        <v>352</v>
      </c>
      <c r="AA104" s="475">
        <v>5.3566</v>
      </c>
      <c r="AB104" s="475">
        <f>I104*AA104</f>
        <v>4285.28</v>
      </c>
      <c r="AC104" s="470" t="s">
        <v>1092</v>
      </c>
      <c r="AD104" s="468" t="s">
        <v>765</v>
      </c>
      <c r="AE104" s="476" t="s">
        <v>566</v>
      </c>
      <c r="AF104" s="477"/>
      <c r="AG104" s="537"/>
      <c r="AH104" s="209"/>
      <c r="AI104" s="479"/>
      <c r="AJ104" s="479">
        <f t="shared" si="23"/>
        <v>800</v>
      </c>
      <c r="AK104" s="479"/>
      <c r="AL104" s="479"/>
      <c r="AM104" s="479"/>
      <c r="AN104" s="480">
        <f>I104</f>
        <v>800</v>
      </c>
      <c r="AO104" s="480">
        <f>I104</f>
        <v>800</v>
      </c>
      <c r="AP104" s="480">
        <f t="shared" si="13"/>
        <v>800</v>
      </c>
      <c r="AQ104" s="480"/>
      <c r="AR104" s="221"/>
      <c r="AS104" s="221"/>
      <c r="AT104" s="481"/>
      <c r="AU104" s="482">
        <f t="shared" si="14"/>
        <v>800</v>
      </c>
      <c r="AV104" s="446">
        <f t="shared" si="17"/>
        <v>112960</v>
      </c>
      <c r="AW104" s="482"/>
      <c r="AX104" s="538"/>
    </row>
    <row r="105" s="355" customFormat="1" ht="39" customHeight="1" spans="1:50">
      <c r="A105" s="463">
        <v>45761</v>
      </c>
      <c r="B105" s="464" t="s">
        <v>1093</v>
      </c>
      <c r="C105" s="465" t="s">
        <v>800</v>
      </c>
      <c r="D105" s="466">
        <v>4500163490</v>
      </c>
      <c r="E105" s="486"/>
      <c r="F105" s="487" t="s">
        <v>1094</v>
      </c>
      <c r="G105" s="468" t="s">
        <v>554</v>
      </c>
      <c r="H105" s="469" t="s">
        <v>555</v>
      </c>
      <c r="I105" s="470">
        <v>280</v>
      </c>
      <c r="J105" s="470">
        <v>0</v>
      </c>
      <c r="K105" s="470">
        <v>4</v>
      </c>
      <c r="L105" s="470">
        <f t="shared" si="15"/>
        <v>70</v>
      </c>
      <c r="M105" s="471">
        <v>45826</v>
      </c>
      <c r="N105" s="471">
        <f>M105-4</f>
        <v>45822</v>
      </c>
      <c r="O105" s="472"/>
      <c r="P105" s="472" t="s">
        <v>571</v>
      </c>
      <c r="Q105" s="472"/>
      <c r="R105" s="473">
        <v>45776</v>
      </c>
      <c r="S105" s="473" t="s">
        <v>572</v>
      </c>
      <c r="T105" s="473" t="s">
        <v>1095</v>
      </c>
      <c r="U105" s="473" t="s">
        <v>335</v>
      </c>
      <c r="V105" s="473"/>
      <c r="W105" s="474"/>
      <c r="X105" s="474"/>
      <c r="Y105" s="467" t="s">
        <v>1096</v>
      </c>
      <c r="Z105" s="472" t="s">
        <v>805</v>
      </c>
      <c r="AA105" s="475">
        <v>5.1541</v>
      </c>
      <c r="AB105" s="475">
        <f>I105*AA105</f>
        <v>1443.148</v>
      </c>
      <c r="AC105" s="470"/>
      <c r="AD105" s="468" t="s">
        <v>668</v>
      </c>
      <c r="AE105" s="476" t="s">
        <v>566</v>
      </c>
      <c r="AF105" s="477"/>
      <c r="AG105" s="456"/>
      <c r="AH105" s="209"/>
      <c r="AI105" s="479"/>
      <c r="AJ105" s="479">
        <f t="shared" si="23"/>
        <v>280</v>
      </c>
      <c r="AK105" s="479"/>
      <c r="AL105" s="479">
        <f t="shared" ref="AL105:AL118" si="24">I105</f>
        <v>280</v>
      </c>
      <c r="AM105" s="479"/>
      <c r="AN105" s="480"/>
      <c r="AO105" s="480"/>
      <c r="AP105" s="480">
        <f t="shared" si="13"/>
        <v>280</v>
      </c>
      <c r="AQ105" s="480"/>
      <c r="AR105" s="221"/>
      <c r="AS105" s="221"/>
      <c r="AT105" s="481"/>
      <c r="AU105" s="482">
        <f t="shared" si="14"/>
        <v>280</v>
      </c>
      <c r="AV105" s="446">
        <f t="shared" si="17"/>
        <v>113240</v>
      </c>
      <c r="AW105" s="482"/>
      <c r="AX105" s="457"/>
    </row>
    <row r="106" s="355" customFormat="1" ht="39" customHeight="1" spans="1:50">
      <c r="A106" s="463">
        <v>45796</v>
      </c>
      <c r="B106" s="464" t="s">
        <v>986</v>
      </c>
      <c r="C106" s="465" t="s">
        <v>622</v>
      </c>
      <c r="D106" s="466">
        <v>4500166834</v>
      </c>
      <c r="E106" s="486" t="s">
        <v>1097</v>
      </c>
      <c r="F106" s="466" t="s">
        <v>1098</v>
      </c>
      <c r="G106" s="468" t="s">
        <v>989</v>
      </c>
      <c r="H106" s="469" t="s">
        <v>555</v>
      </c>
      <c r="I106" s="470">
        <v>7180</v>
      </c>
      <c r="J106" s="470">
        <v>0</v>
      </c>
      <c r="K106" s="470">
        <v>1</v>
      </c>
      <c r="L106" s="470">
        <f t="shared" si="15"/>
        <v>7180</v>
      </c>
      <c r="M106" s="471">
        <v>45828</v>
      </c>
      <c r="N106" s="471">
        <v>45824</v>
      </c>
      <c r="O106" s="472"/>
      <c r="P106" s="472" t="s">
        <v>571</v>
      </c>
      <c r="Q106" s="472"/>
      <c r="R106" s="473">
        <v>45754</v>
      </c>
      <c r="S106" s="473" t="s">
        <v>572</v>
      </c>
      <c r="T106" s="473" t="s">
        <v>1099</v>
      </c>
      <c r="U106" s="473" t="s">
        <v>335</v>
      </c>
      <c r="V106" s="473"/>
      <c r="W106" s="474"/>
      <c r="X106" s="474"/>
      <c r="Y106" s="467" t="s">
        <v>1100</v>
      </c>
      <c r="Z106" s="472" t="s">
        <v>992</v>
      </c>
      <c r="AA106" s="475">
        <v>3.1899</v>
      </c>
      <c r="AB106" s="475">
        <f>AA106*I106</f>
        <v>22903.482</v>
      </c>
      <c r="AC106" s="464" t="s">
        <v>1101</v>
      </c>
      <c r="AD106" s="468" t="s">
        <v>989</v>
      </c>
      <c r="AE106" s="476" t="s">
        <v>566</v>
      </c>
      <c r="AF106" s="477">
        <f>I106</f>
        <v>7180</v>
      </c>
      <c r="AG106" s="534"/>
      <c r="AH106" s="209"/>
      <c r="AI106" s="479"/>
      <c r="AJ106" s="480"/>
      <c r="AK106" s="480"/>
      <c r="AL106" s="479">
        <f t="shared" si="24"/>
        <v>7180</v>
      </c>
      <c r="AM106" s="480"/>
      <c r="AN106" s="480"/>
      <c r="AO106" s="480"/>
      <c r="AP106" s="480">
        <f t="shared" si="13"/>
        <v>7180</v>
      </c>
      <c r="AQ106" s="480"/>
      <c r="AR106" s="482"/>
      <c r="AS106" s="482"/>
      <c r="AT106" s="547"/>
      <c r="AU106" s="482">
        <f t="shared" si="14"/>
        <v>7180</v>
      </c>
      <c r="AV106" s="446">
        <f t="shared" si="17"/>
        <v>120420</v>
      </c>
      <c r="AW106" s="362"/>
      <c r="AX106" s="535"/>
    </row>
    <row r="107" s="355" customFormat="1" ht="39" customHeight="1" spans="1:50">
      <c r="A107" s="463">
        <v>45774</v>
      </c>
      <c r="B107" s="464" t="s">
        <v>986</v>
      </c>
      <c r="C107" s="465" t="s">
        <v>622</v>
      </c>
      <c r="D107" s="466">
        <v>4500165200</v>
      </c>
      <c r="E107" s="486" t="s">
        <v>1102</v>
      </c>
      <c r="F107" s="466" t="s">
        <v>1103</v>
      </c>
      <c r="G107" s="468" t="s">
        <v>989</v>
      </c>
      <c r="H107" s="469" t="s">
        <v>555</v>
      </c>
      <c r="I107" s="470">
        <v>1282</v>
      </c>
      <c r="J107" s="470">
        <v>0</v>
      </c>
      <c r="K107" s="470">
        <v>1</v>
      </c>
      <c r="L107" s="470">
        <f t="shared" si="15"/>
        <v>1282</v>
      </c>
      <c r="M107" s="471">
        <v>45854</v>
      </c>
      <c r="N107" s="471">
        <f>M107-4</f>
        <v>45850</v>
      </c>
      <c r="O107" s="472"/>
      <c r="P107" s="472" t="s">
        <v>571</v>
      </c>
      <c r="Q107" s="472"/>
      <c r="R107" s="473">
        <v>45754</v>
      </c>
      <c r="S107" s="473" t="s">
        <v>572</v>
      </c>
      <c r="T107" s="473" t="s">
        <v>990</v>
      </c>
      <c r="U107" s="473" t="s">
        <v>335</v>
      </c>
      <c r="V107" s="473"/>
      <c r="W107" s="474"/>
      <c r="X107" s="474"/>
      <c r="Y107" s="467" t="s">
        <v>991</v>
      </c>
      <c r="Z107" s="472" t="s">
        <v>992</v>
      </c>
      <c r="AA107" s="475">
        <v>3.214</v>
      </c>
      <c r="AB107" s="475">
        <f>AA107*I107</f>
        <v>4120.348</v>
      </c>
      <c r="AC107" s="470" t="s">
        <v>1104</v>
      </c>
      <c r="AD107" s="468" t="s">
        <v>989</v>
      </c>
      <c r="AE107" s="476" t="s">
        <v>566</v>
      </c>
      <c r="AF107" s="477">
        <f>I107</f>
        <v>1282</v>
      </c>
      <c r="AG107" s="537"/>
      <c r="AH107" s="209"/>
      <c r="AI107" s="479"/>
      <c r="AJ107" s="479"/>
      <c r="AK107" s="479"/>
      <c r="AL107" s="479">
        <f t="shared" si="24"/>
        <v>1282</v>
      </c>
      <c r="AM107" s="479"/>
      <c r="AN107" s="480"/>
      <c r="AO107" s="480"/>
      <c r="AP107" s="480">
        <f t="shared" si="13"/>
        <v>1282</v>
      </c>
      <c r="AQ107" s="480"/>
      <c r="AR107" s="221"/>
      <c r="AS107" s="221"/>
      <c r="AT107" s="481"/>
      <c r="AU107" s="482">
        <f t="shared" si="14"/>
        <v>1282</v>
      </c>
      <c r="AV107" s="446">
        <f t="shared" si="17"/>
        <v>121702</v>
      </c>
      <c r="AW107" s="482"/>
      <c r="AX107" s="538"/>
    </row>
    <row r="108" s="355" customFormat="1" ht="39" customHeight="1" spans="1:50">
      <c r="A108" s="463">
        <v>45774</v>
      </c>
      <c r="B108" s="464" t="s">
        <v>986</v>
      </c>
      <c r="C108" s="465" t="s">
        <v>622</v>
      </c>
      <c r="D108" s="466">
        <v>4500165200</v>
      </c>
      <c r="E108" s="486" t="s">
        <v>1105</v>
      </c>
      <c r="F108" s="466" t="s">
        <v>1106</v>
      </c>
      <c r="G108" s="468" t="s">
        <v>989</v>
      </c>
      <c r="H108" s="469" t="s">
        <v>555</v>
      </c>
      <c r="I108" s="470">
        <v>1484</v>
      </c>
      <c r="J108" s="470">
        <v>0</v>
      </c>
      <c r="K108" s="470">
        <v>1</v>
      </c>
      <c r="L108" s="470">
        <f t="shared" si="15"/>
        <v>1484</v>
      </c>
      <c r="M108" s="471">
        <v>45859</v>
      </c>
      <c r="N108" s="471">
        <f>M108-4</f>
        <v>45855</v>
      </c>
      <c r="O108" s="472"/>
      <c r="P108" s="472" t="s">
        <v>571</v>
      </c>
      <c r="Q108" s="472"/>
      <c r="R108" s="473">
        <v>45754</v>
      </c>
      <c r="S108" s="473" t="s">
        <v>572</v>
      </c>
      <c r="T108" s="473" t="s">
        <v>990</v>
      </c>
      <c r="U108" s="473" t="s">
        <v>335</v>
      </c>
      <c r="V108" s="473"/>
      <c r="W108" s="474"/>
      <c r="X108" s="474"/>
      <c r="Y108" s="467" t="s">
        <v>991</v>
      </c>
      <c r="Z108" s="472" t="s">
        <v>992</v>
      </c>
      <c r="AA108" s="475">
        <v>3.214</v>
      </c>
      <c r="AB108" s="475">
        <f>AA108*I108</f>
        <v>4769.576</v>
      </c>
      <c r="AC108" s="470" t="s">
        <v>1107</v>
      </c>
      <c r="AD108" s="468" t="s">
        <v>989</v>
      </c>
      <c r="AE108" s="476" t="s">
        <v>566</v>
      </c>
      <c r="AF108" s="477">
        <f>I108</f>
        <v>1484</v>
      </c>
      <c r="AG108" s="537"/>
      <c r="AH108" s="209"/>
      <c r="AI108" s="479"/>
      <c r="AJ108" s="479"/>
      <c r="AK108" s="479"/>
      <c r="AL108" s="479">
        <f t="shared" si="24"/>
        <v>1484</v>
      </c>
      <c r="AM108" s="479"/>
      <c r="AN108" s="480"/>
      <c r="AO108" s="480"/>
      <c r="AP108" s="480">
        <f t="shared" si="13"/>
        <v>1484</v>
      </c>
      <c r="AQ108" s="480"/>
      <c r="AR108" s="221"/>
      <c r="AS108" s="221"/>
      <c r="AT108" s="481"/>
      <c r="AU108" s="482">
        <f t="shared" si="14"/>
        <v>1484</v>
      </c>
      <c r="AV108" s="446">
        <f t="shared" si="17"/>
        <v>123186</v>
      </c>
      <c r="AW108" s="542"/>
      <c r="AX108" s="548"/>
    </row>
    <row r="109" s="355" customFormat="1" ht="39" customHeight="1" spans="1:50">
      <c r="A109" s="463">
        <v>45774</v>
      </c>
      <c r="B109" s="464" t="s">
        <v>986</v>
      </c>
      <c r="C109" s="465" t="s">
        <v>622</v>
      </c>
      <c r="D109" s="466">
        <v>4500165201</v>
      </c>
      <c r="E109" s="486" t="s">
        <v>1108</v>
      </c>
      <c r="F109" s="466" t="s">
        <v>1109</v>
      </c>
      <c r="G109" s="468" t="s">
        <v>989</v>
      </c>
      <c r="H109" s="469" t="s">
        <v>555</v>
      </c>
      <c r="I109" s="470">
        <v>990</v>
      </c>
      <c r="J109" s="470">
        <v>0</v>
      </c>
      <c r="K109" s="470">
        <v>1</v>
      </c>
      <c r="L109" s="470">
        <f t="shared" si="15"/>
        <v>990</v>
      </c>
      <c r="M109" s="471">
        <v>45867</v>
      </c>
      <c r="N109" s="471">
        <v>45863</v>
      </c>
      <c r="O109" s="472"/>
      <c r="P109" s="472" t="s">
        <v>571</v>
      </c>
      <c r="Q109" s="472"/>
      <c r="R109" s="473">
        <v>45754</v>
      </c>
      <c r="S109" s="473" t="s">
        <v>572</v>
      </c>
      <c r="T109" s="473" t="s">
        <v>990</v>
      </c>
      <c r="U109" s="473" t="s">
        <v>335</v>
      </c>
      <c r="V109" s="473"/>
      <c r="W109" s="474"/>
      <c r="X109" s="474"/>
      <c r="Y109" s="467" t="s">
        <v>991</v>
      </c>
      <c r="Z109" s="472" t="s">
        <v>992</v>
      </c>
      <c r="AA109" s="475">
        <v>3.214</v>
      </c>
      <c r="AB109" s="475">
        <f>AA109*I109</f>
        <v>3181.86</v>
      </c>
      <c r="AC109" s="476"/>
      <c r="AD109" s="468" t="s">
        <v>989</v>
      </c>
      <c r="AE109" s="476" t="s">
        <v>566</v>
      </c>
      <c r="AF109" s="477">
        <f>I109</f>
        <v>990</v>
      </c>
      <c r="AG109" s="544"/>
      <c r="AH109" s="532"/>
      <c r="AI109" s="480"/>
      <c r="AJ109" s="480"/>
      <c r="AK109" s="480"/>
      <c r="AL109" s="479">
        <f t="shared" si="24"/>
        <v>990</v>
      </c>
      <c r="AM109" s="479"/>
      <c r="AN109" s="221"/>
      <c r="AO109" s="481"/>
      <c r="AP109" s="480">
        <f t="shared" si="13"/>
        <v>990</v>
      </c>
      <c r="AQ109" s="221"/>
      <c r="AR109" s="482"/>
      <c r="AS109" s="482"/>
      <c r="AT109" s="482"/>
      <c r="AU109" s="482">
        <f t="shared" si="14"/>
        <v>990</v>
      </c>
      <c r="AV109" s="446">
        <f t="shared" si="17"/>
        <v>124176</v>
      </c>
      <c r="AX109" s="549"/>
    </row>
    <row r="110" s="355" customFormat="1" ht="39" customHeight="1" spans="1:50">
      <c r="A110" s="463">
        <v>45774</v>
      </c>
      <c r="B110" s="464" t="s">
        <v>986</v>
      </c>
      <c r="C110" s="465" t="s">
        <v>622</v>
      </c>
      <c r="D110" s="466">
        <v>4500165201</v>
      </c>
      <c r="E110" s="486" t="s">
        <v>1110</v>
      </c>
      <c r="F110" s="466" t="s">
        <v>1111</v>
      </c>
      <c r="G110" s="468" t="s">
        <v>989</v>
      </c>
      <c r="H110" s="469" t="s">
        <v>555</v>
      </c>
      <c r="I110" s="470">
        <v>1040</v>
      </c>
      <c r="J110" s="470">
        <v>0</v>
      </c>
      <c r="K110" s="470">
        <v>1</v>
      </c>
      <c r="L110" s="470">
        <f t="shared" si="15"/>
        <v>1040</v>
      </c>
      <c r="M110" s="471">
        <v>45862</v>
      </c>
      <c r="N110" s="471">
        <v>45859</v>
      </c>
      <c r="O110" s="472"/>
      <c r="P110" s="472" t="s">
        <v>571</v>
      </c>
      <c r="Q110" s="472"/>
      <c r="R110" s="473">
        <v>45754</v>
      </c>
      <c r="S110" s="473" t="s">
        <v>572</v>
      </c>
      <c r="T110" s="473" t="s">
        <v>990</v>
      </c>
      <c r="U110" s="473" t="s">
        <v>335</v>
      </c>
      <c r="V110" s="473"/>
      <c r="W110" s="474"/>
      <c r="X110" s="474"/>
      <c r="Y110" s="467" t="s">
        <v>991</v>
      </c>
      <c r="Z110" s="472" t="s">
        <v>992</v>
      </c>
      <c r="AA110" s="475">
        <v>3.214</v>
      </c>
      <c r="AB110" s="475">
        <f>AA110*I110</f>
        <v>3342.56</v>
      </c>
      <c r="AC110" s="476" t="s">
        <v>1112</v>
      </c>
      <c r="AD110" s="468" t="s">
        <v>989</v>
      </c>
      <c r="AE110" s="476" t="s">
        <v>566</v>
      </c>
      <c r="AF110" s="477">
        <f>I110</f>
        <v>1040</v>
      </c>
      <c r="AG110" s="544"/>
      <c r="AH110" s="532"/>
      <c r="AI110" s="480"/>
      <c r="AJ110" s="480"/>
      <c r="AK110" s="480"/>
      <c r="AL110" s="479">
        <f t="shared" si="24"/>
        <v>1040</v>
      </c>
      <c r="AM110" s="479"/>
      <c r="AN110" s="221"/>
      <c r="AO110" s="481"/>
      <c r="AP110" s="480">
        <f t="shared" si="13"/>
        <v>1040</v>
      </c>
      <c r="AQ110" s="221"/>
      <c r="AR110" s="482"/>
      <c r="AS110" s="482"/>
      <c r="AT110" s="482"/>
      <c r="AU110" s="482">
        <f t="shared" si="14"/>
        <v>1040</v>
      </c>
      <c r="AV110" s="446">
        <f t="shared" si="17"/>
        <v>125216</v>
      </c>
      <c r="AW110" s="351"/>
      <c r="AX110" s="546"/>
    </row>
    <row r="111" s="355" customFormat="1" ht="39" customHeight="1" spans="1:50">
      <c r="A111" s="463">
        <v>45791</v>
      </c>
      <c r="B111" s="464" t="s">
        <v>1113</v>
      </c>
      <c r="C111" s="465" t="s">
        <v>1062</v>
      </c>
      <c r="D111" s="466">
        <v>4500163632</v>
      </c>
      <c r="E111" s="486"/>
      <c r="F111" s="466" t="s">
        <v>1114</v>
      </c>
      <c r="G111" s="468" t="s">
        <v>554</v>
      </c>
      <c r="H111" s="469" t="s">
        <v>555</v>
      </c>
      <c r="I111" s="470">
        <v>504</v>
      </c>
      <c r="J111" s="470">
        <v>0</v>
      </c>
      <c r="K111" s="470">
        <v>4</v>
      </c>
      <c r="L111" s="470">
        <f t="shared" si="15"/>
        <v>126</v>
      </c>
      <c r="M111" s="471">
        <v>45826</v>
      </c>
      <c r="N111" s="471">
        <v>45822</v>
      </c>
      <c r="O111" s="472"/>
      <c r="P111" s="472" t="s">
        <v>571</v>
      </c>
      <c r="Q111" s="472"/>
      <c r="R111" s="473">
        <v>45800</v>
      </c>
      <c r="S111" s="473" t="s">
        <v>572</v>
      </c>
      <c r="T111" s="473" t="s">
        <v>1115</v>
      </c>
      <c r="U111" s="473" t="s">
        <v>335</v>
      </c>
      <c r="V111" s="473"/>
      <c r="W111" s="474"/>
      <c r="X111" s="474"/>
      <c r="Y111" s="467" t="s">
        <v>1116</v>
      </c>
      <c r="Z111" s="472" t="s">
        <v>1117</v>
      </c>
      <c r="AA111" s="475">
        <v>5.3566</v>
      </c>
      <c r="AB111" s="475">
        <f>I111*AA111</f>
        <v>2699.7264</v>
      </c>
      <c r="AC111" s="470"/>
      <c r="AD111" s="468" t="s">
        <v>668</v>
      </c>
      <c r="AE111" s="476" t="s">
        <v>566</v>
      </c>
      <c r="AF111" s="477"/>
      <c r="AG111" s="450"/>
      <c r="AH111" s="209"/>
      <c r="AI111" s="479"/>
      <c r="AJ111" s="479">
        <f>I111</f>
        <v>504</v>
      </c>
      <c r="AK111" s="479"/>
      <c r="AL111" s="479">
        <f t="shared" si="24"/>
        <v>504</v>
      </c>
      <c r="AM111" s="479"/>
      <c r="AN111" s="480"/>
      <c r="AO111" s="480"/>
      <c r="AP111" s="480">
        <f t="shared" si="13"/>
        <v>504</v>
      </c>
      <c r="AQ111" s="480"/>
      <c r="AR111" s="221"/>
      <c r="AS111" s="221"/>
      <c r="AT111" s="481"/>
      <c r="AU111" s="482">
        <f t="shared" si="14"/>
        <v>504</v>
      </c>
      <c r="AV111" s="446">
        <f t="shared" si="17"/>
        <v>125720</v>
      </c>
      <c r="AW111" s="482"/>
      <c r="AX111" s="423"/>
    </row>
    <row r="112" s="355" customFormat="1" ht="39" customHeight="1" spans="1:50">
      <c r="A112" s="463">
        <v>45793</v>
      </c>
      <c r="B112" s="464" t="s">
        <v>1118</v>
      </c>
      <c r="C112" s="465" t="s">
        <v>622</v>
      </c>
      <c r="D112" s="466">
        <v>4500166708</v>
      </c>
      <c r="E112" s="486" t="s">
        <v>1119</v>
      </c>
      <c r="F112" s="466" t="s">
        <v>1120</v>
      </c>
      <c r="G112" s="468" t="s">
        <v>1121</v>
      </c>
      <c r="H112" s="469" t="s">
        <v>555</v>
      </c>
      <c r="I112" s="470">
        <v>3028</v>
      </c>
      <c r="J112" s="470">
        <v>0</v>
      </c>
      <c r="K112" s="470">
        <v>4</v>
      </c>
      <c r="L112" s="470">
        <f t="shared" si="15"/>
        <v>757</v>
      </c>
      <c r="M112" s="471">
        <v>45826</v>
      </c>
      <c r="N112" s="471">
        <v>45822</v>
      </c>
      <c r="O112" s="472"/>
      <c r="P112" s="472" t="s">
        <v>571</v>
      </c>
      <c r="Q112" s="472"/>
      <c r="R112" s="473">
        <v>45803</v>
      </c>
      <c r="S112" s="473" t="s">
        <v>1122</v>
      </c>
      <c r="T112" s="473" t="s">
        <v>572</v>
      </c>
      <c r="U112" s="473" t="s">
        <v>335</v>
      </c>
      <c r="V112" s="473"/>
      <c r="W112" s="474"/>
      <c r="X112" s="474"/>
      <c r="Y112" s="467" t="s">
        <v>1123</v>
      </c>
      <c r="Z112" s="472" t="s">
        <v>1124</v>
      </c>
      <c r="AA112" s="475">
        <v>3.0994</v>
      </c>
      <c r="AB112" s="475">
        <f>I112*AA112</f>
        <v>9384.9832</v>
      </c>
      <c r="AC112" s="470" t="s">
        <v>1125</v>
      </c>
      <c r="AD112" s="468" t="s">
        <v>1121</v>
      </c>
      <c r="AE112" s="476" t="s">
        <v>566</v>
      </c>
      <c r="AF112" s="477">
        <f t="shared" ref="AF112:AF121" si="25">I112</f>
        <v>3028</v>
      </c>
      <c r="AG112" s="450"/>
      <c r="AH112" s="209"/>
      <c r="AI112" s="479"/>
      <c r="AJ112" s="479"/>
      <c r="AK112" s="479"/>
      <c r="AL112" s="479">
        <f t="shared" si="24"/>
        <v>3028</v>
      </c>
      <c r="AM112" s="479"/>
      <c r="AN112" s="480"/>
      <c r="AO112" s="480"/>
      <c r="AP112" s="480">
        <f t="shared" si="13"/>
        <v>3028</v>
      </c>
      <c r="AQ112" s="480"/>
      <c r="AR112" s="221"/>
      <c r="AS112" s="221"/>
      <c r="AT112" s="481"/>
      <c r="AU112" s="482">
        <f t="shared" si="14"/>
        <v>3028</v>
      </c>
      <c r="AV112" s="446">
        <f t="shared" si="17"/>
        <v>128748</v>
      </c>
      <c r="AW112" s="482"/>
      <c r="AX112" s="423"/>
    </row>
    <row r="113" s="355" customFormat="1" ht="39" customHeight="1" spans="1:50">
      <c r="A113" s="463">
        <v>45793</v>
      </c>
      <c r="B113" s="464" t="s">
        <v>1118</v>
      </c>
      <c r="C113" s="465" t="s">
        <v>622</v>
      </c>
      <c r="D113" s="466">
        <v>4500166707</v>
      </c>
      <c r="E113" s="486" t="s">
        <v>1126</v>
      </c>
      <c r="F113" s="466" t="s">
        <v>1127</v>
      </c>
      <c r="G113" s="468" t="s">
        <v>1121</v>
      </c>
      <c r="H113" s="469" t="s">
        <v>555</v>
      </c>
      <c r="I113" s="470">
        <v>3028</v>
      </c>
      <c r="J113" s="470">
        <v>0</v>
      </c>
      <c r="K113" s="470">
        <v>4</v>
      </c>
      <c r="L113" s="470">
        <f t="shared" si="15"/>
        <v>757</v>
      </c>
      <c r="M113" s="471">
        <v>45826</v>
      </c>
      <c r="N113" s="471">
        <v>45822</v>
      </c>
      <c r="O113" s="472"/>
      <c r="P113" s="472" t="s">
        <v>571</v>
      </c>
      <c r="Q113" s="472"/>
      <c r="R113" s="473">
        <v>45803</v>
      </c>
      <c r="S113" s="473" t="s">
        <v>1122</v>
      </c>
      <c r="T113" s="473" t="s">
        <v>572</v>
      </c>
      <c r="U113" s="473" t="s">
        <v>335</v>
      </c>
      <c r="V113" s="473"/>
      <c r="W113" s="474"/>
      <c r="X113" s="474"/>
      <c r="Y113" s="467" t="s">
        <v>1123</v>
      </c>
      <c r="Z113" s="472" t="s">
        <v>1124</v>
      </c>
      <c r="AA113" s="475">
        <v>3.0994</v>
      </c>
      <c r="AB113" s="475">
        <f>I113*AA113</f>
        <v>9384.9832</v>
      </c>
      <c r="AC113" s="470" t="s">
        <v>1128</v>
      </c>
      <c r="AD113" s="468" t="s">
        <v>1121</v>
      </c>
      <c r="AE113" s="476" t="s">
        <v>566</v>
      </c>
      <c r="AF113" s="477">
        <f t="shared" si="25"/>
        <v>3028</v>
      </c>
      <c r="AG113" s="450"/>
      <c r="AH113" s="209"/>
      <c r="AI113" s="479"/>
      <c r="AJ113" s="479"/>
      <c r="AK113" s="479"/>
      <c r="AL113" s="479">
        <f t="shared" si="24"/>
        <v>3028</v>
      </c>
      <c r="AM113" s="479"/>
      <c r="AN113" s="480"/>
      <c r="AO113" s="480"/>
      <c r="AP113" s="480">
        <f t="shared" si="13"/>
        <v>3028</v>
      </c>
      <c r="AQ113" s="480"/>
      <c r="AR113" s="221"/>
      <c r="AS113" s="221"/>
      <c r="AT113" s="481"/>
      <c r="AU113" s="482">
        <f t="shared" si="14"/>
        <v>3028</v>
      </c>
      <c r="AV113" s="446">
        <f t="shared" si="17"/>
        <v>131776</v>
      </c>
      <c r="AW113" s="482"/>
      <c r="AX113" s="423"/>
    </row>
    <row r="114" s="355" customFormat="1" ht="39" customHeight="1" spans="1:50">
      <c r="A114" s="463">
        <v>45793</v>
      </c>
      <c r="B114" s="464" t="s">
        <v>1118</v>
      </c>
      <c r="C114" s="465" t="s">
        <v>622</v>
      </c>
      <c r="D114" s="466">
        <v>4500166706</v>
      </c>
      <c r="E114" s="486" t="s">
        <v>1129</v>
      </c>
      <c r="F114" s="466" t="s">
        <v>1130</v>
      </c>
      <c r="G114" s="468" t="s">
        <v>1121</v>
      </c>
      <c r="H114" s="469" t="s">
        <v>555</v>
      </c>
      <c r="I114" s="470">
        <v>3028</v>
      </c>
      <c r="J114" s="470">
        <v>0</v>
      </c>
      <c r="K114" s="470">
        <v>4</v>
      </c>
      <c r="L114" s="470">
        <f t="shared" si="15"/>
        <v>757</v>
      </c>
      <c r="M114" s="471">
        <v>45826</v>
      </c>
      <c r="N114" s="471">
        <v>45822</v>
      </c>
      <c r="O114" s="472"/>
      <c r="P114" s="472" t="s">
        <v>571</v>
      </c>
      <c r="Q114" s="472"/>
      <c r="R114" s="473">
        <v>45803</v>
      </c>
      <c r="S114" s="473" t="s">
        <v>1122</v>
      </c>
      <c r="T114" s="473" t="s">
        <v>572</v>
      </c>
      <c r="U114" s="473" t="s">
        <v>335</v>
      </c>
      <c r="V114" s="473"/>
      <c r="W114" s="474"/>
      <c r="X114" s="474"/>
      <c r="Y114" s="467" t="s">
        <v>1131</v>
      </c>
      <c r="Z114" s="472" t="s">
        <v>1124</v>
      </c>
      <c r="AA114" s="475">
        <v>3.0994</v>
      </c>
      <c r="AB114" s="475">
        <f>I114*AA114</f>
        <v>9384.9832</v>
      </c>
      <c r="AC114" s="470" t="s">
        <v>1132</v>
      </c>
      <c r="AD114" s="468" t="s">
        <v>1121</v>
      </c>
      <c r="AE114" s="476" t="s">
        <v>566</v>
      </c>
      <c r="AF114" s="477">
        <f t="shared" si="25"/>
        <v>3028</v>
      </c>
      <c r="AG114" s="450"/>
      <c r="AH114" s="209"/>
      <c r="AI114" s="479"/>
      <c r="AJ114" s="479"/>
      <c r="AK114" s="479"/>
      <c r="AL114" s="479">
        <f t="shared" si="24"/>
        <v>3028</v>
      </c>
      <c r="AM114" s="479"/>
      <c r="AN114" s="480"/>
      <c r="AO114" s="480"/>
      <c r="AP114" s="480">
        <f t="shared" si="13"/>
        <v>3028</v>
      </c>
      <c r="AQ114" s="480"/>
      <c r="AR114" s="221"/>
      <c r="AS114" s="221"/>
      <c r="AT114" s="481"/>
      <c r="AU114" s="482">
        <f t="shared" si="14"/>
        <v>3028</v>
      </c>
      <c r="AV114" s="446">
        <f t="shared" si="17"/>
        <v>134804</v>
      </c>
      <c r="AW114" s="482"/>
      <c r="AX114" s="423"/>
    </row>
    <row r="115" s="355" customFormat="1" ht="39" customHeight="1" spans="1:50">
      <c r="A115" s="463">
        <v>45796</v>
      </c>
      <c r="B115" s="464" t="s">
        <v>1133</v>
      </c>
      <c r="C115" s="465" t="s">
        <v>622</v>
      </c>
      <c r="D115" s="466">
        <v>4500166833</v>
      </c>
      <c r="E115" s="486" t="s">
        <v>1134</v>
      </c>
      <c r="F115" s="466" t="s">
        <v>1135</v>
      </c>
      <c r="G115" s="468" t="s">
        <v>989</v>
      </c>
      <c r="H115" s="469" t="s">
        <v>555</v>
      </c>
      <c r="I115" s="470">
        <v>8680</v>
      </c>
      <c r="J115" s="470">
        <v>0</v>
      </c>
      <c r="K115" s="470">
        <v>1</v>
      </c>
      <c r="L115" s="470">
        <f t="shared" si="15"/>
        <v>8680</v>
      </c>
      <c r="M115" s="471">
        <v>45826</v>
      </c>
      <c r="N115" s="471">
        <v>45822</v>
      </c>
      <c r="O115" s="472"/>
      <c r="P115" s="472" t="s">
        <v>571</v>
      </c>
      <c r="Q115" s="472"/>
      <c r="R115" s="473">
        <v>45754</v>
      </c>
      <c r="S115" s="473" t="s">
        <v>572</v>
      </c>
      <c r="T115" s="473" t="s">
        <v>1099</v>
      </c>
      <c r="U115" s="473" t="s">
        <v>335</v>
      </c>
      <c r="V115" s="473"/>
      <c r="W115" s="474"/>
      <c r="X115" s="474"/>
      <c r="Y115" s="467" t="s">
        <v>1100</v>
      </c>
      <c r="Z115" s="472" t="s">
        <v>992</v>
      </c>
      <c r="AA115" s="475">
        <v>3.1899</v>
      </c>
      <c r="AB115" s="475">
        <f>AA115*I115</f>
        <v>27688.332</v>
      </c>
      <c r="AC115" s="464" t="s">
        <v>1136</v>
      </c>
      <c r="AD115" s="468" t="s">
        <v>989</v>
      </c>
      <c r="AE115" s="476" t="s">
        <v>566</v>
      </c>
      <c r="AF115" s="477">
        <f t="shared" si="25"/>
        <v>8680</v>
      </c>
      <c r="AG115" s="450"/>
      <c r="AH115" s="209"/>
      <c r="AI115" s="479"/>
      <c r="AJ115" s="479"/>
      <c r="AK115" s="479"/>
      <c r="AL115" s="479">
        <f t="shared" si="24"/>
        <v>8680</v>
      </c>
      <c r="AM115" s="479"/>
      <c r="AN115" s="480"/>
      <c r="AO115" s="480"/>
      <c r="AP115" s="480">
        <f t="shared" si="13"/>
        <v>8680</v>
      </c>
      <c r="AQ115" s="480"/>
      <c r="AR115" s="221"/>
      <c r="AS115" s="221"/>
      <c r="AT115" s="481"/>
      <c r="AU115" s="482">
        <f t="shared" si="14"/>
        <v>8680</v>
      </c>
      <c r="AV115" s="446">
        <f t="shared" si="17"/>
        <v>143484</v>
      </c>
      <c r="AW115" s="482"/>
      <c r="AX115" s="423"/>
    </row>
    <row r="116" s="355" customFormat="1" ht="39" customHeight="1" spans="1:50">
      <c r="A116" s="463">
        <v>45796</v>
      </c>
      <c r="B116" s="464" t="s">
        <v>1133</v>
      </c>
      <c r="C116" s="465" t="s">
        <v>622</v>
      </c>
      <c r="D116" s="466">
        <v>4500166833</v>
      </c>
      <c r="E116" s="486" t="s">
        <v>1137</v>
      </c>
      <c r="F116" s="466" t="s">
        <v>1138</v>
      </c>
      <c r="G116" s="468" t="s">
        <v>989</v>
      </c>
      <c r="H116" s="469" t="s">
        <v>555</v>
      </c>
      <c r="I116" s="470">
        <v>9740</v>
      </c>
      <c r="J116" s="470">
        <v>0</v>
      </c>
      <c r="K116" s="470">
        <v>1</v>
      </c>
      <c r="L116" s="470">
        <f t="shared" si="15"/>
        <v>9740</v>
      </c>
      <c r="M116" s="471">
        <v>45826</v>
      </c>
      <c r="N116" s="471">
        <v>45822</v>
      </c>
      <c r="O116" s="472"/>
      <c r="P116" s="472" t="s">
        <v>571</v>
      </c>
      <c r="Q116" s="472"/>
      <c r="R116" s="473">
        <v>45754</v>
      </c>
      <c r="S116" s="473" t="s">
        <v>572</v>
      </c>
      <c r="T116" s="473" t="s">
        <v>1099</v>
      </c>
      <c r="U116" s="473" t="s">
        <v>335</v>
      </c>
      <c r="V116" s="473"/>
      <c r="W116" s="474"/>
      <c r="X116" s="474"/>
      <c r="Y116" s="467" t="s">
        <v>1100</v>
      </c>
      <c r="Z116" s="472" t="s">
        <v>992</v>
      </c>
      <c r="AA116" s="475">
        <v>3.1899</v>
      </c>
      <c r="AB116" s="475">
        <f>AA116*I116</f>
        <v>31069.626</v>
      </c>
      <c r="AC116" s="470" t="s">
        <v>1139</v>
      </c>
      <c r="AD116" s="468" t="s">
        <v>989</v>
      </c>
      <c r="AE116" s="476" t="s">
        <v>566</v>
      </c>
      <c r="AF116" s="477">
        <f t="shared" si="25"/>
        <v>9740</v>
      </c>
      <c r="AG116" s="450"/>
      <c r="AH116" s="209"/>
      <c r="AI116" s="550"/>
      <c r="AJ116" s="479"/>
      <c r="AK116" s="479"/>
      <c r="AL116" s="479">
        <f t="shared" si="24"/>
        <v>9740</v>
      </c>
      <c r="AM116" s="550"/>
      <c r="AN116" s="480"/>
      <c r="AO116" s="480"/>
      <c r="AP116" s="480">
        <f t="shared" si="13"/>
        <v>9740</v>
      </c>
      <c r="AQ116" s="480"/>
      <c r="AR116" s="221"/>
      <c r="AS116" s="221"/>
      <c r="AT116" s="481"/>
      <c r="AU116" s="482">
        <f t="shared" si="14"/>
        <v>9740</v>
      </c>
      <c r="AV116" s="446">
        <f t="shared" si="17"/>
        <v>153224</v>
      </c>
      <c r="AW116" s="482"/>
      <c r="AX116" s="423"/>
    </row>
    <row r="117" s="355" customFormat="1" ht="39" customHeight="1" spans="1:50">
      <c r="A117" s="463">
        <v>45793</v>
      </c>
      <c r="B117" s="464" t="s">
        <v>1118</v>
      </c>
      <c r="C117" s="465" t="s">
        <v>622</v>
      </c>
      <c r="D117" s="466">
        <v>4500166710</v>
      </c>
      <c r="E117" s="486" t="s">
        <v>1140</v>
      </c>
      <c r="F117" s="466" t="s">
        <v>1141</v>
      </c>
      <c r="G117" s="468" t="s">
        <v>1121</v>
      </c>
      <c r="H117" s="469" t="s">
        <v>555</v>
      </c>
      <c r="I117" s="470">
        <v>3028</v>
      </c>
      <c r="J117" s="470">
        <v>0</v>
      </c>
      <c r="K117" s="470">
        <v>4</v>
      </c>
      <c r="L117" s="470">
        <f t="shared" si="15"/>
        <v>757</v>
      </c>
      <c r="M117" s="471">
        <v>45826</v>
      </c>
      <c r="N117" s="471">
        <v>45822</v>
      </c>
      <c r="O117" s="472"/>
      <c r="P117" s="472" t="s">
        <v>571</v>
      </c>
      <c r="Q117" s="472"/>
      <c r="R117" s="473">
        <v>45803</v>
      </c>
      <c r="S117" s="473" t="s">
        <v>1122</v>
      </c>
      <c r="T117" s="473" t="s">
        <v>572</v>
      </c>
      <c r="U117" s="473" t="s">
        <v>335</v>
      </c>
      <c r="V117" s="473"/>
      <c r="W117" s="474"/>
      <c r="X117" s="474"/>
      <c r="Y117" s="467" t="s">
        <v>1123</v>
      </c>
      <c r="Z117" s="472" t="s">
        <v>1124</v>
      </c>
      <c r="AA117" s="475">
        <v>5.1657</v>
      </c>
      <c r="AB117" s="475">
        <f t="shared" ref="AB117:AB122" si="26">I117*AA117</f>
        <v>15641.7396</v>
      </c>
      <c r="AC117" s="470" t="s">
        <v>1142</v>
      </c>
      <c r="AD117" s="468" t="s">
        <v>1121</v>
      </c>
      <c r="AE117" s="476" t="s">
        <v>566</v>
      </c>
      <c r="AF117" s="479">
        <f t="shared" si="25"/>
        <v>3028</v>
      </c>
      <c r="AG117" s="450"/>
      <c r="AH117" s="209"/>
      <c r="AJ117" s="479"/>
      <c r="AK117" s="479"/>
      <c r="AL117" s="479">
        <f t="shared" si="24"/>
        <v>3028</v>
      </c>
      <c r="AN117" s="480"/>
      <c r="AO117" s="480"/>
      <c r="AP117" s="480">
        <f t="shared" si="13"/>
        <v>3028</v>
      </c>
      <c r="AQ117" s="221"/>
      <c r="AR117" s="221"/>
      <c r="AS117" s="221"/>
      <c r="AT117" s="481"/>
      <c r="AU117" s="482">
        <f t="shared" si="14"/>
        <v>3028</v>
      </c>
      <c r="AV117" s="446">
        <f t="shared" si="17"/>
        <v>156252</v>
      </c>
      <c r="AW117" s="482"/>
      <c r="AX117" s="423"/>
    </row>
    <row r="118" s="355" customFormat="1" ht="39" customHeight="1" spans="1:50">
      <c r="A118" s="463">
        <v>45793</v>
      </c>
      <c r="B118" s="464" t="s">
        <v>1118</v>
      </c>
      <c r="C118" s="465" t="s">
        <v>622</v>
      </c>
      <c r="D118" s="466">
        <v>4500166711</v>
      </c>
      <c r="E118" s="486" t="s">
        <v>1143</v>
      </c>
      <c r="F118" s="466" t="s">
        <v>1144</v>
      </c>
      <c r="G118" s="468" t="s">
        <v>1121</v>
      </c>
      <c r="H118" s="469" t="s">
        <v>555</v>
      </c>
      <c r="I118" s="470">
        <v>3028</v>
      </c>
      <c r="J118" s="470">
        <v>0</v>
      </c>
      <c r="K118" s="470">
        <v>4</v>
      </c>
      <c r="L118" s="470">
        <f t="shared" si="15"/>
        <v>757</v>
      </c>
      <c r="M118" s="471">
        <v>45826</v>
      </c>
      <c r="N118" s="471">
        <f>M118-4</f>
        <v>45822</v>
      </c>
      <c r="O118" s="472"/>
      <c r="P118" s="472" t="s">
        <v>571</v>
      </c>
      <c r="Q118" s="472"/>
      <c r="R118" s="473">
        <v>45803</v>
      </c>
      <c r="S118" s="473" t="s">
        <v>1122</v>
      </c>
      <c r="T118" s="473" t="s">
        <v>572</v>
      </c>
      <c r="U118" s="473" t="s">
        <v>335</v>
      </c>
      <c r="V118" s="473"/>
      <c r="W118" s="474"/>
      <c r="X118" s="474"/>
      <c r="Y118" s="467" t="s">
        <v>1145</v>
      </c>
      <c r="Z118" s="472" t="s">
        <v>1124</v>
      </c>
      <c r="AA118" s="475">
        <v>5.1657</v>
      </c>
      <c r="AB118" s="475">
        <f t="shared" si="26"/>
        <v>15641.7396</v>
      </c>
      <c r="AC118" s="470" t="s">
        <v>1146</v>
      </c>
      <c r="AD118" s="468" t="s">
        <v>1121</v>
      </c>
      <c r="AE118" s="476" t="s">
        <v>566</v>
      </c>
      <c r="AF118" s="479">
        <f t="shared" si="25"/>
        <v>3028</v>
      </c>
      <c r="AG118" s="450"/>
      <c r="AH118" s="209"/>
      <c r="AI118" s="351"/>
      <c r="AJ118" s="479"/>
      <c r="AK118" s="479"/>
      <c r="AL118" s="479">
        <f t="shared" si="24"/>
        <v>3028</v>
      </c>
      <c r="AM118" s="351"/>
      <c r="AN118" s="480"/>
      <c r="AO118" s="480"/>
      <c r="AP118" s="480">
        <f t="shared" si="13"/>
        <v>3028</v>
      </c>
      <c r="AQ118" s="221"/>
      <c r="AR118" s="221"/>
      <c r="AS118" s="221"/>
      <c r="AT118" s="481"/>
      <c r="AU118" s="482">
        <f t="shared" si="14"/>
        <v>3028</v>
      </c>
      <c r="AV118" s="446">
        <f t="shared" si="17"/>
        <v>159280</v>
      </c>
      <c r="AW118" s="482"/>
      <c r="AX118" s="423"/>
    </row>
    <row r="119" s="355" customFormat="1" ht="39" customHeight="1" spans="1:50">
      <c r="A119" s="463">
        <v>45735</v>
      </c>
      <c r="B119" s="464" t="s">
        <v>1147</v>
      </c>
      <c r="C119" s="465" t="s">
        <v>1148</v>
      </c>
      <c r="D119" s="466">
        <v>4500160647</v>
      </c>
      <c r="E119" s="486" t="s">
        <v>1149</v>
      </c>
      <c r="F119" s="487" t="s">
        <v>1150</v>
      </c>
      <c r="G119" s="468" t="s">
        <v>554</v>
      </c>
      <c r="H119" s="469" t="s">
        <v>555</v>
      </c>
      <c r="I119" s="470">
        <v>2400</v>
      </c>
      <c r="J119" s="470">
        <v>0</v>
      </c>
      <c r="K119" s="470">
        <v>4</v>
      </c>
      <c r="L119" s="470">
        <f t="shared" si="15"/>
        <v>600</v>
      </c>
      <c r="M119" s="471">
        <v>45828</v>
      </c>
      <c r="N119" s="471">
        <v>45810</v>
      </c>
      <c r="O119" s="472"/>
      <c r="P119" s="472" t="s">
        <v>571</v>
      </c>
      <c r="Q119" s="472"/>
      <c r="R119" s="473">
        <v>45735</v>
      </c>
      <c r="S119" s="473" t="s">
        <v>572</v>
      </c>
      <c r="T119" s="473" t="s">
        <v>1151</v>
      </c>
      <c r="U119" s="473" t="s">
        <v>335</v>
      </c>
      <c r="V119" s="473"/>
      <c r="W119" s="474"/>
      <c r="X119" s="474" t="s">
        <v>562</v>
      </c>
      <c r="Y119" s="467" t="s">
        <v>1152</v>
      </c>
      <c r="Z119" s="472" t="s">
        <v>731</v>
      </c>
      <c r="AA119" s="475">
        <v>5.4</v>
      </c>
      <c r="AB119" s="475">
        <f t="shared" si="26"/>
        <v>12960</v>
      </c>
      <c r="AC119" s="470"/>
      <c r="AD119" s="468" t="s">
        <v>554</v>
      </c>
      <c r="AE119" s="476" t="s">
        <v>566</v>
      </c>
      <c r="AF119" s="477">
        <f t="shared" si="25"/>
        <v>2400</v>
      </c>
      <c r="AG119" s="450"/>
      <c r="AH119" s="209"/>
      <c r="AI119" s="550"/>
      <c r="AJ119" s="479"/>
      <c r="AK119" s="479"/>
      <c r="AL119" s="479"/>
      <c r="AM119" s="550"/>
      <c r="AN119" s="480">
        <f>I119</f>
        <v>2400</v>
      </c>
      <c r="AO119" s="480"/>
      <c r="AP119" s="480">
        <f t="shared" si="13"/>
        <v>2400</v>
      </c>
      <c r="AQ119" s="480"/>
      <c r="AR119" s="221"/>
      <c r="AS119" s="221"/>
      <c r="AT119" s="481"/>
      <c r="AU119" s="482">
        <f t="shared" si="14"/>
        <v>2400</v>
      </c>
      <c r="AV119" s="446">
        <f t="shared" si="17"/>
        <v>161680</v>
      </c>
      <c r="AW119" s="482"/>
      <c r="AX119" s="423"/>
    </row>
    <row r="120" s="355" customFormat="1" ht="39" customHeight="1" spans="1:50">
      <c r="A120" s="463">
        <v>45817</v>
      </c>
      <c r="B120" s="464" t="s">
        <v>815</v>
      </c>
      <c r="C120" s="465" t="s">
        <v>622</v>
      </c>
      <c r="D120" s="466">
        <v>4500168889</v>
      </c>
      <c r="E120" s="486" t="s">
        <v>1153</v>
      </c>
      <c r="F120" s="466" t="s">
        <v>1154</v>
      </c>
      <c r="G120" s="468" t="s">
        <v>818</v>
      </c>
      <c r="H120" s="469" t="s">
        <v>555</v>
      </c>
      <c r="I120" s="470">
        <v>390</v>
      </c>
      <c r="J120" s="470">
        <v>0</v>
      </c>
      <c r="K120" s="470">
        <v>2</v>
      </c>
      <c r="L120" s="470">
        <f t="shared" si="15"/>
        <v>195</v>
      </c>
      <c r="M120" s="471">
        <v>45820</v>
      </c>
      <c r="N120" s="471">
        <v>45817</v>
      </c>
      <c r="O120" s="472" t="s">
        <v>1155</v>
      </c>
      <c r="P120" s="472" t="s">
        <v>571</v>
      </c>
      <c r="Q120" s="472"/>
      <c r="R120" s="473">
        <v>45796</v>
      </c>
      <c r="S120" s="473" t="s">
        <v>572</v>
      </c>
      <c r="T120" s="473" t="s">
        <v>572</v>
      </c>
      <c r="U120" s="473" t="s">
        <v>335</v>
      </c>
      <c r="V120" s="473"/>
      <c r="W120" s="474"/>
      <c r="X120" s="474"/>
      <c r="Y120" s="467" t="s">
        <v>819</v>
      </c>
      <c r="Z120" s="472" t="s">
        <v>820</v>
      </c>
      <c r="AA120" s="475">
        <v>3.2361</v>
      </c>
      <c r="AB120" s="475">
        <f t="shared" si="26"/>
        <v>1262.079</v>
      </c>
      <c r="AC120" s="470" t="s">
        <v>1156</v>
      </c>
      <c r="AD120" s="551" t="s">
        <v>1157</v>
      </c>
      <c r="AE120" s="476" t="s">
        <v>566</v>
      </c>
      <c r="AF120" s="477">
        <f t="shared" si="25"/>
        <v>390</v>
      </c>
      <c r="AG120" s="450"/>
      <c r="AH120" s="209"/>
      <c r="AJ120" s="479"/>
      <c r="AK120" s="479"/>
      <c r="AL120" s="479">
        <f t="shared" ref="AL120:AL125" si="27">I120</f>
        <v>390</v>
      </c>
      <c r="AN120" s="480"/>
      <c r="AO120" s="480"/>
      <c r="AP120" s="480">
        <f t="shared" si="13"/>
        <v>390</v>
      </c>
      <c r="AQ120" s="480"/>
      <c r="AR120" s="221"/>
      <c r="AS120" s="221"/>
      <c r="AT120" s="481"/>
      <c r="AU120" s="482">
        <f t="shared" si="14"/>
        <v>390</v>
      </c>
      <c r="AV120" s="446">
        <f t="shared" si="17"/>
        <v>162070</v>
      </c>
      <c r="AW120" s="482"/>
      <c r="AX120" s="423"/>
    </row>
    <row r="121" s="354" customFormat="1" ht="39" customHeight="1" spans="1:50">
      <c r="A121" s="463">
        <v>45789</v>
      </c>
      <c r="B121" s="464" t="s">
        <v>815</v>
      </c>
      <c r="C121" s="465" t="s">
        <v>622</v>
      </c>
      <c r="D121" s="466">
        <v>4500168832</v>
      </c>
      <c r="E121" s="486" t="s">
        <v>1158</v>
      </c>
      <c r="F121" s="466" t="s">
        <v>1159</v>
      </c>
      <c r="G121" s="468" t="s">
        <v>818</v>
      </c>
      <c r="H121" s="469" t="s">
        <v>555</v>
      </c>
      <c r="I121" s="470">
        <v>210</v>
      </c>
      <c r="J121" s="470">
        <v>0</v>
      </c>
      <c r="K121" s="470">
        <v>2</v>
      </c>
      <c r="L121" s="470">
        <f t="shared" si="15"/>
        <v>105</v>
      </c>
      <c r="M121" s="471">
        <v>45820</v>
      </c>
      <c r="N121" s="471">
        <v>45817</v>
      </c>
      <c r="O121" s="472" t="s">
        <v>1160</v>
      </c>
      <c r="P121" s="472" t="s">
        <v>571</v>
      </c>
      <c r="Q121" s="472"/>
      <c r="R121" s="473">
        <v>45796</v>
      </c>
      <c r="S121" s="473" t="s">
        <v>572</v>
      </c>
      <c r="T121" s="473" t="s">
        <v>572</v>
      </c>
      <c r="U121" s="473" t="s">
        <v>335</v>
      </c>
      <c r="V121" s="473"/>
      <c r="W121" s="474"/>
      <c r="X121" s="474"/>
      <c r="Y121" s="467" t="s">
        <v>819</v>
      </c>
      <c r="Z121" s="472" t="s">
        <v>628</v>
      </c>
      <c r="AA121" s="475">
        <v>3.236</v>
      </c>
      <c r="AB121" s="475">
        <f t="shared" si="26"/>
        <v>679.56</v>
      </c>
      <c r="AC121" s="470" t="s">
        <v>1161</v>
      </c>
      <c r="AD121" s="551" t="s">
        <v>1157</v>
      </c>
      <c r="AE121" s="476" t="s">
        <v>566</v>
      </c>
      <c r="AF121" s="479">
        <f t="shared" si="25"/>
        <v>210</v>
      </c>
      <c r="AG121" s="450"/>
      <c r="AH121" s="209"/>
      <c r="AJ121" s="479"/>
      <c r="AK121" s="479"/>
      <c r="AL121" s="479">
        <f t="shared" si="27"/>
        <v>210</v>
      </c>
      <c r="AN121" s="480"/>
      <c r="AO121" s="480"/>
      <c r="AP121" s="480">
        <f t="shared" si="13"/>
        <v>210</v>
      </c>
      <c r="AQ121" s="480"/>
      <c r="AR121" s="221"/>
      <c r="AS121" s="221"/>
      <c r="AT121" s="481"/>
      <c r="AU121" s="482">
        <f t="shared" si="14"/>
        <v>210</v>
      </c>
      <c r="AV121" s="446">
        <f t="shared" si="17"/>
        <v>162280</v>
      </c>
      <c r="AW121" s="482"/>
      <c r="AX121" s="423"/>
    </row>
    <row r="122" s="222" customFormat="1" ht="39" customHeight="1" spans="1:50">
      <c r="A122" s="463">
        <v>45765</v>
      </c>
      <c r="B122" s="464" t="s">
        <v>1162</v>
      </c>
      <c r="C122" s="465" t="s">
        <v>1062</v>
      </c>
      <c r="D122" s="466">
        <v>4500163950</v>
      </c>
      <c r="E122" s="486"/>
      <c r="F122" s="466" t="s">
        <v>1163</v>
      </c>
      <c r="G122" s="468" t="s">
        <v>554</v>
      </c>
      <c r="H122" s="469" t="s">
        <v>555</v>
      </c>
      <c r="I122" s="470">
        <v>2000</v>
      </c>
      <c r="J122" s="470">
        <v>0</v>
      </c>
      <c r="K122" s="470">
        <v>4</v>
      </c>
      <c r="L122" s="470">
        <f t="shared" si="15"/>
        <v>500</v>
      </c>
      <c r="M122" s="471">
        <v>45824</v>
      </c>
      <c r="N122" s="471">
        <v>45806</v>
      </c>
      <c r="O122" s="472"/>
      <c r="P122" s="472" t="s">
        <v>571</v>
      </c>
      <c r="Q122" s="472"/>
      <c r="R122" s="473">
        <v>45777</v>
      </c>
      <c r="S122" s="473" t="s">
        <v>572</v>
      </c>
      <c r="T122" s="473" t="s">
        <v>1164</v>
      </c>
      <c r="U122" s="473" t="s">
        <v>335</v>
      </c>
      <c r="V122" s="473"/>
      <c r="W122" s="474"/>
      <c r="X122" s="474"/>
      <c r="Y122" s="467" t="s">
        <v>1165</v>
      </c>
      <c r="Z122" s="472" t="s">
        <v>805</v>
      </c>
      <c r="AA122" s="475">
        <v>5.3406</v>
      </c>
      <c r="AB122" s="475">
        <f t="shared" si="26"/>
        <v>10681.2</v>
      </c>
      <c r="AC122" s="470" t="s">
        <v>1166</v>
      </c>
      <c r="AD122" s="468" t="s">
        <v>668</v>
      </c>
      <c r="AE122" s="476" t="s">
        <v>566</v>
      </c>
      <c r="AF122" s="477"/>
      <c r="AG122" s="450"/>
      <c r="AH122" s="209"/>
      <c r="AI122" s="552"/>
      <c r="AJ122" s="479">
        <f>I122*2</f>
        <v>4000</v>
      </c>
      <c r="AK122" s="479"/>
      <c r="AL122" s="479">
        <f t="shared" si="27"/>
        <v>2000</v>
      </c>
      <c r="AM122" s="552"/>
      <c r="AN122" s="480"/>
      <c r="AO122" s="480"/>
      <c r="AP122" s="480">
        <f t="shared" si="13"/>
        <v>2000</v>
      </c>
      <c r="AQ122" s="480"/>
      <c r="AR122" s="221"/>
      <c r="AS122" s="221"/>
      <c r="AT122" s="481"/>
      <c r="AU122" s="482">
        <f t="shared" si="14"/>
        <v>2000</v>
      </c>
      <c r="AV122" s="446">
        <f t="shared" si="17"/>
        <v>164280</v>
      </c>
      <c r="AW122" s="482"/>
      <c r="AX122" s="423"/>
    </row>
    <row r="123" s="359" customFormat="1" ht="39" customHeight="1" spans="1:50">
      <c r="A123" s="463">
        <v>45765</v>
      </c>
      <c r="B123" s="464" t="s">
        <v>1162</v>
      </c>
      <c r="C123" s="465" t="s">
        <v>1062</v>
      </c>
      <c r="D123" s="466">
        <v>4500163950</v>
      </c>
      <c r="E123" s="486"/>
      <c r="F123" s="466" t="s">
        <v>1167</v>
      </c>
      <c r="G123" s="468" t="s">
        <v>557</v>
      </c>
      <c r="H123" s="469" t="s">
        <v>555</v>
      </c>
      <c r="I123" s="470">
        <v>2520</v>
      </c>
      <c r="J123" s="470">
        <v>0</v>
      </c>
      <c r="K123" s="470">
        <v>18</v>
      </c>
      <c r="L123" s="470">
        <f t="shared" si="15"/>
        <v>140</v>
      </c>
      <c r="M123" s="471">
        <v>45824</v>
      </c>
      <c r="N123" s="471">
        <v>45806</v>
      </c>
      <c r="O123" s="472"/>
      <c r="P123" s="472" t="s">
        <v>571</v>
      </c>
      <c r="Q123" s="472"/>
      <c r="R123" s="473">
        <v>45777</v>
      </c>
      <c r="S123" s="473" t="s">
        <v>572</v>
      </c>
      <c r="T123" s="473" t="s">
        <v>1168</v>
      </c>
      <c r="U123" s="473" t="s">
        <v>335</v>
      </c>
      <c r="V123" s="473"/>
      <c r="W123" s="474"/>
      <c r="X123" s="474"/>
      <c r="Y123" s="467" t="s">
        <v>1169</v>
      </c>
      <c r="Z123" s="472" t="s">
        <v>805</v>
      </c>
      <c r="AA123" s="475">
        <v>118.1726</v>
      </c>
      <c r="AB123" s="475">
        <f>AA123*L123</f>
        <v>16544.164</v>
      </c>
      <c r="AC123" s="470" t="s">
        <v>1166</v>
      </c>
      <c r="AD123" s="468" t="s">
        <v>1073</v>
      </c>
      <c r="AE123" s="476" t="s">
        <v>566</v>
      </c>
      <c r="AF123" s="477"/>
      <c r="AG123" s="450"/>
      <c r="AH123" s="209"/>
      <c r="AI123" s="479"/>
      <c r="AJ123" s="479">
        <f>I123*2</f>
        <v>5040</v>
      </c>
      <c r="AK123" s="479"/>
      <c r="AL123" s="479">
        <f t="shared" si="27"/>
        <v>2520</v>
      </c>
      <c r="AM123" s="479"/>
      <c r="AN123" s="480"/>
      <c r="AO123" s="480"/>
      <c r="AP123" s="480">
        <f t="shared" si="13"/>
        <v>2520</v>
      </c>
      <c r="AQ123" s="480"/>
      <c r="AR123" s="221"/>
      <c r="AS123" s="221">
        <f>L123</f>
        <v>140</v>
      </c>
      <c r="AT123" s="481"/>
      <c r="AU123" s="482">
        <f t="shared" si="14"/>
        <v>2520</v>
      </c>
      <c r="AV123" s="446">
        <f t="shared" si="17"/>
        <v>166800</v>
      </c>
      <c r="AW123" s="482"/>
      <c r="AX123" s="423"/>
    </row>
    <row r="124" s="355" customFormat="1" ht="39" customHeight="1" spans="1:50">
      <c r="A124" s="463">
        <v>45705</v>
      </c>
      <c r="B124" s="464" t="s">
        <v>714</v>
      </c>
      <c r="C124" s="465" t="s">
        <v>715</v>
      </c>
      <c r="D124" s="466">
        <v>4500157269</v>
      </c>
      <c r="E124" s="486" t="s">
        <v>716</v>
      </c>
      <c r="F124" s="487" t="s">
        <v>1170</v>
      </c>
      <c r="G124" s="468" t="s">
        <v>554</v>
      </c>
      <c r="H124" s="469" t="s">
        <v>555</v>
      </c>
      <c r="I124" s="470">
        <v>1340</v>
      </c>
      <c r="J124" s="470">
        <v>0</v>
      </c>
      <c r="K124" s="470">
        <v>4</v>
      </c>
      <c r="L124" s="470">
        <f t="shared" si="15"/>
        <v>335</v>
      </c>
      <c r="M124" s="471">
        <v>45824</v>
      </c>
      <c r="N124" s="471">
        <v>45820</v>
      </c>
      <c r="O124" s="472"/>
      <c r="P124" s="472" t="s">
        <v>571</v>
      </c>
      <c r="Q124" s="472"/>
      <c r="R124" s="473">
        <v>45707</v>
      </c>
      <c r="S124" s="473" t="s">
        <v>572</v>
      </c>
      <c r="T124" s="473" t="s">
        <v>1171</v>
      </c>
      <c r="U124" s="473" t="s">
        <v>335</v>
      </c>
      <c r="V124" s="473"/>
      <c r="W124" s="474"/>
      <c r="X124" s="474" t="s">
        <v>562</v>
      </c>
      <c r="Y124" s="467" t="s">
        <v>1172</v>
      </c>
      <c r="Z124" s="472" t="s">
        <v>720</v>
      </c>
      <c r="AA124" s="475">
        <v>5.4</v>
      </c>
      <c r="AB124" s="475">
        <f t="shared" ref="AB124:AB133" si="28">I124*AA124</f>
        <v>7236</v>
      </c>
      <c r="AC124" s="470"/>
      <c r="AD124" s="468" t="s">
        <v>554</v>
      </c>
      <c r="AE124" s="476" t="s">
        <v>566</v>
      </c>
      <c r="AF124" s="477">
        <f>I124</f>
        <v>1340</v>
      </c>
      <c r="AG124" s="450"/>
      <c r="AH124" s="209"/>
      <c r="AI124" s="479"/>
      <c r="AJ124" s="479"/>
      <c r="AK124" s="479"/>
      <c r="AL124" s="479">
        <f t="shared" si="27"/>
        <v>1340</v>
      </c>
      <c r="AM124" s="479"/>
      <c r="AN124" s="480"/>
      <c r="AO124" s="480"/>
      <c r="AP124" s="480">
        <f t="shared" si="13"/>
        <v>1340</v>
      </c>
      <c r="AQ124" s="480"/>
      <c r="AR124" s="221"/>
      <c r="AS124" s="221"/>
      <c r="AT124" s="481"/>
      <c r="AU124" s="482">
        <f t="shared" si="14"/>
        <v>1340</v>
      </c>
      <c r="AV124" s="446">
        <f t="shared" si="17"/>
        <v>168140</v>
      </c>
      <c r="AW124" s="542"/>
      <c r="AX124" s="423"/>
    </row>
    <row r="125" s="355" customFormat="1" ht="39" customHeight="1" spans="1:50">
      <c r="A125" s="463">
        <v>45777</v>
      </c>
      <c r="B125" s="464" t="s">
        <v>1173</v>
      </c>
      <c r="C125" s="465" t="s">
        <v>578</v>
      </c>
      <c r="D125" s="466">
        <v>4500165331</v>
      </c>
      <c r="E125" s="486" t="s">
        <v>1174</v>
      </c>
      <c r="F125" s="466" t="s">
        <v>1175</v>
      </c>
      <c r="G125" s="468" t="s">
        <v>554</v>
      </c>
      <c r="H125" s="469" t="s">
        <v>555</v>
      </c>
      <c r="I125" s="470">
        <v>1500</v>
      </c>
      <c r="J125" s="470">
        <v>0</v>
      </c>
      <c r="K125" s="470">
        <v>4</v>
      </c>
      <c r="L125" s="470">
        <f t="shared" si="15"/>
        <v>375</v>
      </c>
      <c r="M125" s="471">
        <v>45824</v>
      </c>
      <c r="N125" s="471">
        <v>45822</v>
      </c>
      <c r="O125" s="472"/>
      <c r="P125" s="472" t="s">
        <v>571</v>
      </c>
      <c r="Q125" s="472"/>
      <c r="R125" s="473">
        <v>45782</v>
      </c>
      <c r="S125" s="473" t="s">
        <v>599</v>
      </c>
      <c r="T125" s="473" t="s">
        <v>1176</v>
      </c>
      <c r="U125" s="473" t="s">
        <v>335</v>
      </c>
      <c r="V125" s="473"/>
      <c r="W125" s="474"/>
      <c r="X125" s="474"/>
      <c r="Y125" s="467" t="s">
        <v>1177</v>
      </c>
      <c r="Z125" s="472" t="s">
        <v>1178</v>
      </c>
      <c r="AA125" s="475">
        <v>5.1379</v>
      </c>
      <c r="AB125" s="475">
        <f t="shared" si="28"/>
        <v>7706.85</v>
      </c>
      <c r="AC125" s="476"/>
      <c r="AD125" s="468" t="s">
        <v>554</v>
      </c>
      <c r="AE125" s="476" t="s">
        <v>566</v>
      </c>
      <c r="AF125" s="477">
        <f>I125</f>
        <v>1500</v>
      </c>
      <c r="AG125" s="209"/>
      <c r="AH125" s="532"/>
      <c r="AI125" s="480"/>
      <c r="AJ125" s="479"/>
      <c r="AK125" s="479"/>
      <c r="AL125" s="479">
        <f t="shared" si="27"/>
        <v>1500</v>
      </c>
      <c r="AM125" s="479"/>
      <c r="AN125" s="221"/>
      <c r="AO125" s="481"/>
      <c r="AP125" s="480">
        <f t="shared" si="13"/>
        <v>1500</v>
      </c>
      <c r="AQ125" s="481"/>
      <c r="AR125" s="482"/>
      <c r="AS125" s="482"/>
      <c r="AT125" s="482"/>
      <c r="AU125" s="482">
        <f t="shared" si="14"/>
        <v>1500</v>
      </c>
      <c r="AV125" s="446">
        <f t="shared" si="17"/>
        <v>169640</v>
      </c>
      <c r="AW125" s="351"/>
      <c r="AX125" s="213"/>
    </row>
    <row r="126" s="355" customFormat="1" ht="39" customHeight="1" spans="1:50">
      <c r="A126" s="463">
        <v>45783</v>
      </c>
      <c r="B126" s="464" t="s">
        <v>1179</v>
      </c>
      <c r="C126" s="465" t="s">
        <v>1180</v>
      </c>
      <c r="D126" s="466">
        <v>4500165582</v>
      </c>
      <c r="E126" s="486" t="s">
        <v>1181</v>
      </c>
      <c r="F126" s="466" t="s">
        <v>1182</v>
      </c>
      <c r="G126" s="468" t="s">
        <v>554</v>
      </c>
      <c r="H126" s="469" t="s">
        <v>555</v>
      </c>
      <c r="I126" s="470">
        <v>8000</v>
      </c>
      <c r="J126" s="470">
        <v>0</v>
      </c>
      <c r="K126" s="470">
        <v>4</v>
      </c>
      <c r="L126" s="470">
        <f t="shared" si="15"/>
        <v>2000</v>
      </c>
      <c r="M126" s="471">
        <v>45828</v>
      </c>
      <c r="N126" s="471">
        <v>45824</v>
      </c>
      <c r="O126" s="472"/>
      <c r="P126" s="472" t="s">
        <v>571</v>
      </c>
      <c r="Q126" s="472"/>
      <c r="R126" s="473">
        <v>45791</v>
      </c>
      <c r="S126" s="473" t="s">
        <v>572</v>
      </c>
      <c r="T126" s="473" t="s">
        <v>1183</v>
      </c>
      <c r="U126" s="473" t="s">
        <v>335</v>
      </c>
      <c r="V126" s="473"/>
      <c r="W126" s="474"/>
      <c r="X126" s="474"/>
      <c r="Y126" s="467" t="s">
        <v>1184</v>
      </c>
      <c r="Z126" s="472" t="s">
        <v>1185</v>
      </c>
      <c r="AA126" s="475">
        <v>5.0636</v>
      </c>
      <c r="AB126" s="475">
        <f t="shared" si="28"/>
        <v>40508.8</v>
      </c>
      <c r="AC126" s="470"/>
      <c r="AD126" s="468" t="s">
        <v>1186</v>
      </c>
      <c r="AE126" s="476" t="s">
        <v>566</v>
      </c>
      <c r="AF126" s="477">
        <f>I126</f>
        <v>8000</v>
      </c>
      <c r="AG126" s="450"/>
      <c r="AH126" s="209"/>
      <c r="AI126" s="479"/>
      <c r="AJ126" s="479"/>
      <c r="AK126" s="479"/>
      <c r="AL126" s="479"/>
      <c r="AM126" s="479"/>
      <c r="AN126" s="480">
        <f>I126</f>
        <v>8000</v>
      </c>
      <c r="AO126" s="480">
        <f>I126</f>
        <v>8000</v>
      </c>
      <c r="AP126" s="480">
        <f t="shared" si="13"/>
        <v>8000</v>
      </c>
      <c r="AQ126" s="553"/>
      <c r="AR126" s="221"/>
      <c r="AS126" s="221"/>
      <c r="AT126" s="481"/>
      <c r="AU126" s="482">
        <f t="shared" si="14"/>
        <v>8000</v>
      </c>
      <c r="AV126" s="446">
        <f t="shared" si="17"/>
        <v>177640</v>
      </c>
      <c r="AW126" s="482"/>
      <c r="AX126" s="423"/>
    </row>
    <row r="127" s="355" customFormat="1" ht="39" customHeight="1" spans="1:50">
      <c r="A127" s="463">
        <v>45769</v>
      </c>
      <c r="B127" s="464"/>
      <c r="C127" s="465"/>
      <c r="D127" s="466" t="s">
        <v>1187</v>
      </c>
      <c r="E127" s="486"/>
      <c r="F127" s="466"/>
      <c r="G127" s="468" t="s">
        <v>554</v>
      </c>
      <c r="H127" s="469" t="s">
        <v>555</v>
      </c>
      <c r="I127" s="470">
        <v>1000</v>
      </c>
      <c r="J127" s="470">
        <v>0</v>
      </c>
      <c r="K127" s="470">
        <v>4</v>
      </c>
      <c r="L127" s="470">
        <f t="shared" si="15"/>
        <v>250</v>
      </c>
      <c r="M127" s="471">
        <v>45831</v>
      </c>
      <c r="N127" s="471">
        <v>45827</v>
      </c>
      <c r="O127" s="472"/>
      <c r="P127" s="472" t="s">
        <v>571</v>
      </c>
      <c r="Q127" s="472"/>
      <c r="R127" s="473" t="s">
        <v>711</v>
      </c>
      <c r="S127" s="473" t="s">
        <v>572</v>
      </c>
      <c r="T127" s="473" t="s">
        <v>1188</v>
      </c>
      <c r="U127" s="473" t="s">
        <v>335</v>
      </c>
      <c r="V127" s="473"/>
      <c r="W127" s="474"/>
      <c r="X127" s="474"/>
      <c r="Y127" s="467" t="s">
        <v>1189</v>
      </c>
      <c r="Z127" s="472" t="s">
        <v>1190</v>
      </c>
      <c r="AA127" s="475">
        <v>5.1379</v>
      </c>
      <c r="AB127" s="475">
        <f t="shared" si="28"/>
        <v>5137.9</v>
      </c>
      <c r="AC127" s="470" t="s">
        <v>1191</v>
      </c>
      <c r="AD127" s="468" t="s">
        <v>554</v>
      </c>
      <c r="AE127" s="476" t="s">
        <v>566</v>
      </c>
      <c r="AF127" s="477">
        <f>I127</f>
        <v>1000</v>
      </c>
      <c r="AG127" s="456"/>
      <c r="AH127" s="209"/>
      <c r="AI127" s="479"/>
      <c r="AJ127" s="479"/>
      <c r="AK127" s="550"/>
      <c r="AL127" s="479">
        <f t="shared" ref="AL127:AL143" si="29">I127</f>
        <v>1000</v>
      </c>
      <c r="AM127" s="550"/>
      <c r="AN127" s="480"/>
      <c r="AO127" s="480"/>
      <c r="AP127" s="221">
        <f t="shared" si="13"/>
        <v>1000</v>
      </c>
      <c r="AR127" s="221"/>
      <c r="AS127" s="221"/>
      <c r="AT127" s="481"/>
      <c r="AU127" s="482">
        <f t="shared" si="14"/>
        <v>1000</v>
      </c>
      <c r="AV127" s="446">
        <f t="shared" si="17"/>
        <v>178640</v>
      </c>
      <c r="AW127" s="482"/>
      <c r="AX127" s="457"/>
    </row>
    <row r="128" s="355" customFormat="1" ht="39" customHeight="1" spans="1:50">
      <c r="A128" s="463">
        <v>45786</v>
      </c>
      <c r="B128" s="464" t="s">
        <v>1192</v>
      </c>
      <c r="C128" s="465" t="s">
        <v>890</v>
      </c>
      <c r="D128" s="466">
        <v>4500165821</v>
      </c>
      <c r="E128" s="486" t="s">
        <v>1193</v>
      </c>
      <c r="F128" s="466" t="s">
        <v>1194</v>
      </c>
      <c r="G128" s="468" t="s">
        <v>554</v>
      </c>
      <c r="H128" s="469" t="s">
        <v>555</v>
      </c>
      <c r="I128" s="470">
        <v>504</v>
      </c>
      <c r="J128" s="470">
        <v>0</v>
      </c>
      <c r="K128" s="470">
        <v>4</v>
      </c>
      <c r="L128" s="470">
        <f t="shared" si="15"/>
        <v>126</v>
      </c>
      <c r="M128" s="471">
        <v>45831</v>
      </c>
      <c r="N128" s="471">
        <v>45827</v>
      </c>
      <c r="O128" s="472"/>
      <c r="P128" s="472" t="s">
        <v>571</v>
      </c>
      <c r="Q128" s="472"/>
      <c r="R128" s="473">
        <v>45792</v>
      </c>
      <c r="S128" s="473" t="s">
        <v>572</v>
      </c>
      <c r="T128" s="473" t="s">
        <v>1195</v>
      </c>
      <c r="U128" s="473" t="s">
        <v>335</v>
      </c>
      <c r="V128" s="473"/>
      <c r="W128" s="474"/>
      <c r="X128" s="474"/>
      <c r="Y128" s="467" t="s">
        <v>1196</v>
      </c>
      <c r="Z128" s="472" t="s">
        <v>1197</v>
      </c>
      <c r="AA128" s="475">
        <v>5.3566</v>
      </c>
      <c r="AB128" s="475">
        <f t="shared" si="28"/>
        <v>2699.7264</v>
      </c>
      <c r="AC128" s="470"/>
      <c r="AD128" s="468" t="s">
        <v>668</v>
      </c>
      <c r="AE128" s="476" t="s">
        <v>566</v>
      </c>
      <c r="AF128" s="477"/>
      <c r="AG128" s="456"/>
      <c r="AH128" s="209"/>
      <c r="AI128" s="479"/>
      <c r="AJ128" s="479">
        <f>I128</f>
        <v>504</v>
      </c>
      <c r="AK128" s="351"/>
      <c r="AL128" s="479">
        <f t="shared" si="29"/>
        <v>504</v>
      </c>
      <c r="AM128" s="351"/>
      <c r="AN128" s="480"/>
      <c r="AO128" s="480"/>
      <c r="AP128" s="554">
        <f t="shared" si="13"/>
        <v>504</v>
      </c>
      <c r="AQ128" s="351"/>
      <c r="AR128" s="221"/>
      <c r="AS128" s="221"/>
      <c r="AT128" s="481"/>
      <c r="AU128" s="482">
        <f t="shared" si="14"/>
        <v>504</v>
      </c>
      <c r="AV128" s="446">
        <f t="shared" si="17"/>
        <v>179144</v>
      </c>
      <c r="AW128" s="542"/>
      <c r="AX128" s="457"/>
    </row>
    <row r="129" s="355" customFormat="1" ht="39" customHeight="1" spans="1:50">
      <c r="A129" s="463">
        <v>45790</v>
      </c>
      <c r="B129" s="464" t="s">
        <v>1198</v>
      </c>
      <c r="C129" s="465" t="s">
        <v>1062</v>
      </c>
      <c r="D129" s="466">
        <v>4500166253</v>
      </c>
      <c r="E129" s="486"/>
      <c r="F129" s="466" t="s">
        <v>1199</v>
      </c>
      <c r="G129" s="468" t="s">
        <v>554</v>
      </c>
      <c r="H129" s="469" t="s">
        <v>555</v>
      </c>
      <c r="I129" s="470">
        <v>1608</v>
      </c>
      <c r="J129" s="470">
        <v>0</v>
      </c>
      <c r="K129" s="470">
        <v>4</v>
      </c>
      <c r="L129" s="470">
        <f t="shared" si="15"/>
        <v>402</v>
      </c>
      <c r="M129" s="471">
        <v>45828</v>
      </c>
      <c r="N129" s="471">
        <v>45824</v>
      </c>
      <c r="O129" s="472"/>
      <c r="P129" s="472" t="s">
        <v>571</v>
      </c>
      <c r="Q129" s="472"/>
      <c r="R129" s="473">
        <v>45803</v>
      </c>
      <c r="S129" s="473" t="s">
        <v>572</v>
      </c>
      <c r="T129" s="473" t="s">
        <v>1115</v>
      </c>
      <c r="U129" s="473" t="s">
        <v>335</v>
      </c>
      <c r="V129" s="473"/>
      <c r="W129" s="474"/>
      <c r="X129" s="474"/>
      <c r="Y129" s="467" t="s">
        <v>1200</v>
      </c>
      <c r="Z129" s="472" t="s">
        <v>883</v>
      </c>
      <c r="AA129" s="475">
        <v>5.3566</v>
      </c>
      <c r="AB129" s="475">
        <f t="shared" si="28"/>
        <v>8613.4128</v>
      </c>
      <c r="AC129" s="470"/>
      <c r="AD129" s="468" t="s">
        <v>668</v>
      </c>
      <c r="AE129" s="476" t="s">
        <v>566</v>
      </c>
      <c r="AF129" s="477"/>
      <c r="AG129" s="209"/>
      <c r="AH129" s="209"/>
      <c r="AI129" s="479"/>
      <c r="AJ129" s="479">
        <f>I129</f>
        <v>1608</v>
      </c>
      <c r="AK129" s="479"/>
      <c r="AL129" s="480">
        <f t="shared" si="29"/>
        <v>1608</v>
      </c>
      <c r="AM129" s="480"/>
      <c r="AN129" s="221"/>
      <c r="AO129" s="221"/>
      <c r="AP129" s="480">
        <f t="shared" ref="AP129:AP180" si="30">I129</f>
        <v>1608</v>
      </c>
      <c r="AQ129" s="221"/>
      <c r="AR129" s="481"/>
      <c r="AS129" s="482"/>
      <c r="AT129" s="482"/>
      <c r="AU129" s="482">
        <f t="shared" si="14"/>
        <v>1608</v>
      </c>
      <c r="AV129" s="446">
        <f t="shared" si="17"/>
        <v>180752</v>
      </c>
      <c r="AX129" s="213"/>
    </row>
    <row r="130" s="355" customFormat="1" ht="39" customHeight="1" spans="1:50">
      <c r="A130" s="463">
        <v>45790</v>
      </c>
      <c r="B130" s="464" t="s">
        <v>1201</v>
      </c>
      <c r="C130" s="465" t="s">
        <v>1062</v>
      </c>
      <c r="D130" s="466">
        <v>4500166257</v>
      </c>
      <c r="E130" s="486"/>
      <c r="F130" s="466" t="s">
        <v>1202</v>
      </c>
      <c r="G130" s="468" t="s">
        <v>554</v>
      </c>
      <c r="H130" s="469" t="s">
        <v>555</v>
      </c>
      <c r="I130" s="470">
        <v>1168</v>
      </c>
      <c r="J130" s="470">
        <v>0</v>
      </c>
      <c r="K130" s="470">
        <v>4</v>
      </c>
      <c r="L130" s="470">
        <f t="shared" si="15"/>
        <v>292</v>
      </c>
      <c r="M130" s="471">
        <v>45828</v>
      </c>
      <c r="N130" s="471">
        <v>45824</v>
      </c>
      <c r="O130" s="472"/>
      <c r="P130" s="472" t="s">
        <v>571</v>
      </c>
      <c r="Q130" s="472"/>
      <c r="R130" s="473">
        <v>45803</v>
      </c>
      <c r="S130" s="473" t="s">
        <v>572</v>
      </c>
      <c r="T130" s="473" t="s">
        <v>1115</v>
      </c>
      <c r="U130" s="473" t="s">
        <v>335</v>
      </c>
      <c r="V130" s="473"/>
      <c r="W130" s="474"/>
      <c r="X130" s="474"/>
      <c r="Y130" s="555" t="s">
        <v>1203</v>
      </c>
      <c r="Z130" s="472" t="s">
        <v>883</v>
      </c>
      <c r="AA130" s="475">
        <v>5.3566</v>
      </c>
      <c r="AB130" s="475">
        <f t="shared" si="28"/>
        <v>6256.5088</v>
      </c>
      <c r="AC130" s="470"/>
      <c r="AD130" s="468" t="s">
        <v>668</v>
      </c>
      <c r="AE130" s="476" t="s">
        <v>566</v>
      </c>
      <c r="AF130" s="477"/>
      <c r="AG130" s="531"/>
      <c r="AH130" s="209"/>
      <c r="AI130" s="479"/>
      <c r="AJ130" s="479">
        <f>I130</f>
        <v>1168</v>
      </c>
      <c r="AK130" s="479"/>
      <c r="AL130" s="480">
        <f t="shared" si="29"/>
        <v>1168</v>
      </c>
      <c r="AM130" s="480"/>
      <c r="AN130" s="221"/>
      <c r="AO130" s="221"/>
      <c r="AP130" s="480">
        <f t="shared" si="30"/>
        <v>1168</v>
      </c>
      <c r="AQ130" s="221"/>
      <c r="AR130" s="481"/>
      <c r="AS130" s="482"/>
      <c r="AT130" s="482"/>
      <c r="AU130" s="482">
        <f t="shared" si="14"/>
        <v>1168</v>
      </c>
      <c r="AV130" s="446">
        <f t="shared" si="17"/>
        <v>181920</v>
      </c>
      <c r="AW130" s="354"/>
      <c r="AX130" s="533"/>
    </row>
    <row r="131" s="355" customFormat="1" ht="39" customHeight="1" spans="1:50">
      <c r="A131" s="463">
        <v>45784</v>
      </c>
      <c r="B131" s="464" t="s">
        <v>1204</v>
      </c>
      <c r="C131" s="465" t="s">
        <v>661</v>
      </c>
      <c r="D131" s="466">
        <v>4500165600</v>
      </c>
      <c r="E131" s="486" t="s">
        <v>1205</v>
      </c>
      <c r="F131" s="466" t="s">
        <v>1206</v>
      </c>
      <c r="G131" s="468" t="s">
        <v>554</v>
      </c>
      <c r="H131" s="469" t="s">
        <v>555</v>
      </c>
      <c r="I131" s="470">
        <v>1920</v>
      </c>
      <c r="J131" s="470">
        <v>0</v>
      </c>
      <c r="K131" s="470">
        <v>4</v>
      </c>
      <c r="L131" s="470">
        <f t="shared" si="15"/>
        <v>480</v>
      </c>
      <c r="M131" s="471">
        <v>45828</v>
      </c>
      <c r="N131" s="471">
        <f>M131-4</f>
        <v>45824</v>
      </c>
      <c r="O131" s="472"/>
      <c r="P131" s="472" t="s">
        <v>571</v>
      </c>
      <c r="Q131" s="472"/>
      <c r="R131" s="473">
        <v>45801</v>
      </c>
      <c r="S131" s="473" t="s">
        <v>572</v>
      </c>
      <c r="T131" s="473" t="s">
        <v>1207</v>
      </c>
      <c r="U131" s="473" t="s">
        <v>335</v>
      </c>
      <c r="V131" s="473"/>
      <c r="W131" s="474"/>
      <c r="X131" s="474"/>
      <c r="Y131" s="467" t="s">
        <v>1208</v>
      </c>
      <c r="Z131" s="472" t="s">
        <v>1209</v>
      </c>
      <c r="AA131" s="475">
        <v>5.3566</v>
      </c>
      <c r="AB131" s="475">
        <f t="shared" si="28"/>
        <v>10284.672</v>
      </c>
      <c r="AC131" s="470"/>
      <c r="AD131" s="468" t="s">
        <v>668</v>
      </c>
      <c r="AE131" s="476" t="s">
        <v>566</v>
      </c>
      <c r="AF131" s="477"/>
      <c r="AG131" s="456"/>
      <c r="AH131" s="209"/>
      <c r="AI131" s="479"/>
      <c r="AJ131" s="479">
        <f>I131</f>
        <v>1920</v>
      </c>
      <c r="AK131" s="479"/>
      <c r="AL131" s="479">
        <f t="shared" si="29"/>
        <v>1920</v>
      </c>
      <c r="AM131" s="479"/>
      <c r="AN131" s="480"/>
      <c r="AO131" s="480"/>
      <c r="AP131" s="480">
        <f t="shared" si="30"/>
        <v>1920</v>
      </c>
      <c r="AQ131" s="480"/>
      <c r="AR131" s="221"/>
      <c r="AS131" s="221"/>
      <c r="AT131" s="481"/>
      <c r="AU131" s="482">
        <f t="shared" ref="AU131:AU194" si="31">I131</f>
        <v>1920</v>
      </c>
      <c r="AV131" s="446">
        <f t="shared" si="17"/>
        <v>183840</v>
      </c>
      <c r="AW131" s="542"/>
      <c r="AX131" s="457"/>
    </row>
    <row r="132" s="355" customFormat="1" ht="39" customHeight="1" spans="1:50">
      <c r="A132" s="463">
        <v>45792</v>
      </c>
      <c r="B132" s="464" t="s">
        <v>590</v>
      </c>
      <c r="C132" s="465" t="s">
        <v>591</v>
      </c>
      <c r="D132" s="466">
        <v>4500166599</v>
      </c>
      <c r="E132" s="486" t="s">
        <v>1210</v>
      </c>
      <c r="F132" s="466" t="s">
        <v>1211</v>
      </c>
      <c r="G132" s="468" t="s">
        <v>554</v>
      </c>
      <c r="H132" s="469" t="s">
        <v>555</v>
      </c>
      <c r="I132" s="470">
        <v>600</v>
      </c>
      <c r="J132" s="470">
        <v>0</v>
      </c>
      <c r="K132" s="470">
        <v>4</v>
      </c>
      <c r="L132" s="470">
        <f t="shared" ref="L132:L195" si="32">I132/K132</f>
        <v>150</v>
      </c>
      <c r="M132" s="471">
        <v>45828</v>
      </c>
      <c r="N132" s="471">
        <v>45824</v>
      </c>
      <c r="O132" s="472"/>
      <c r="P132" s="472" t="s">
        <v>571</v>
      </c>
      <c r="Q132" s="472"/>
      <c r="R132" s="473">
        <v>45793</v>
      </c>
      <c r="S132" s="473" t="s">
        <v>572</v>
      </c>
      <c r="T132" s="473" t="s">
        <v>1212</v>
      </c>
      <c r="U132" s="473" t="s">
        <v>335</v>
      </c>
      <c r="V132" s="473"/>
      <c r="W132" s="474"/>
      <c r="X132" s="474"/>
      <c r="Y132" s="467" t="s">
        <v>1213</v>
      </c>
      <c r="Z132" s="472" t="s">
        <v>575</v>
      </c>
      <c r="AA132" s="475">
        <v>5.1379</v>
      </c>
      <c r="AB132" s="475">
        <f t="shared" si="28"/>
        <v>3082.74</v>
      </c>
      <c r="AC132" s="470"/>
      <c r="AD132" s="468" t="s">
        <v>554</v>
      </c>
      <c r="AE132" s="476" t="s">
        <v>566</v>
      </c>
      <c r="AF132" s="477">
        <f>I132</f>
        <v>600</v>
      </c>
      <c r="AG132" s="209"/>
      <c r="AH132" s="209"/>
      <c r="AI132" s="479"/>
      <c r="AJ132" s="480"/>
      <c r="AK132" s="480"/>
      <c r="AL132" s="480">
        <f t="shared" si="29"/>
        <v>600</v>
      </c>
      <c r="AM132" s="221"/>
      <c r="AN132" s="480"/>
      <c r="AO132" s="480"/>
      <c r="AP132" s="480">
        <f t="shared" si="30"/>
        <v>600</v>
      </c>
      <c r="AQ132" s="480"/>
      <c r="AR132" s="482"/>
      <c r="AS132" s="482"/>
      <c r="AT132" s="547"/>
      <c r="AU132" s="482">
        <f t="shared" si="31"/>
        <v>600</v>
      </c>
      <c r="AV132" s="446">
        <f t="shared" si="17"/>
        <v>184440</v>
      </c>
      <c r="AW132" s="354"/>
      <c r="AX132" s="213"/>
    </row>
    <row r="133" s="354" customFormat="1" ht="39" customHeight="1" spans="1:50">
      <c r="A133" s="463">
        <v>45755</v>
      </c>
      <c r="B133" s="464" t="s">
        <v>1214</v>
      </c>
      <c r="C133" s="465" t="s">
        <v>1215</v>
      </c>
      <c r="D133" s="466">
        <v>4500162445</v>
      </c>
      <c r="E133" s="486" t="s">
        <v>1216</v>
      </c>
      <c r="F133" s="466" t="s">
        <v>1217</v>
      </c>
      <c r="G133" s="468" t="s">
        <v>554</v>
      </c>
      <c r="H133" s="469" t="s">
        <v>555</v>
      </c>
      <c r="I133" s="470">
        <v>800</v>
      </c>
      <c r="J133" s="470">
        <v>0</v>
      </c>
      <c r="K133" s="470">
        <v>4</v>
      </c>
      <c r="L133" s="470">
        <f t="shared" si="32"/>
        <v>200</v>
      </c>
      <c r="M133" s="471">
        <v>45828</v>
      </c>
      <c r="N133" s="471">
        <v>45824</v>
      </c>
      <c r="O133" s="472"/>
      <c r="P133" s="472" t="s">
        <v>571</v>
      </c>
      <c r="Q133" s="472"/>
      <c r="R133" s="473">
        <v>45758</v>
      </c>
      <c r="S133" s="473" t="s">
        <v>572</v>
      </c>
      <c r="T133" s="473" t="s">
        <v>572</v>
      </c>
      <c r="U133" s="473" t="s">
        <v>335</v>
      </c>
      <c r="V133" s="473"/>
      <c r="W133" s="474"/>
      <c r="X133" s="474"/>
      <c r="Y133" s="467" t="s">
        <v>1218</v>
      </c>
      <c r="Z133" s="472" t="s">
        <v>1219</v>
      </c>
      <c r="AA133" s="475">
        <v>5.1379</v>
      </c>
      <c r="AB133" s="475">
        <f t="shared" si="28"/>
        <v>4110.32</v>
      </c>
      <c r="AC133" s="470"/>
      <c r="AD133" s="468" t="s">
        <v>554</v>
      </c>
      <c r="AE133" s="476" t="s">
        <v>566</v>
      </c>
      <c r="AF133" s="477">
        <f>I133</f>
        <v>800</v>
      </c>
      <c r="AG133" s="450"/>
      <c r="AH133" s="209"/>
      <c r="AI133" s="479"/>
      <c r="AJ133" s="479"/>
      <c r="AK133" s="479"/>
      <c r="AL133" s="479">
        <f t="shared" si="29"/>
        <v>800</v>
      </c>
      <c r="AM133" s="479"/>
      <c r="AN133" s="480"/>
      <c r="AO133" s="480"/>
      <c r="AP133" s="480">
        <f t="shared" si="30"/>
        <v>800</v>
      </c>
      <c r="AQ133" s="480"/>
      <c r="AR133" s="221"/>
      <c r="AS133" s="221"/>
      <c r="AT133" s="481"/>
      <c r="AU133" s="482">
        <f t="shared" si="31"/>
        <v>800</v>
      </c>
      <c r="AV133" s="446">
        <f t="shared" si="17"/>
        <v>185240</v>
      </c>
      <c r="AW133" s="482"/>
      <c r="AX133" s="423"/>
    </row>
    <row r="134" s="359" customFormat="1" ht="39" customHeight="1" spans="1:50">
      <c r="A134" s="463">
        <v>45764</v>
      </c>
      <c r="B134" s="464" t="s">
        <v>1220</v>
      </c>
      <c r="C134" s="465" t="s">
        <v>1062</v>
      </c>
      <c r="D134" s="466">
        <v>4500164017</v>
      </c>
      <c r="E134" s="486" t="s">
        <v>1221</v>
      </c>
      <c r="F134" s="466" t="s">
        <v>1222</v>
      </c>
      <c r="G134" s="468" t="s">
        <v>1223</v>
      </c>
      <c r="H134" s="469" t="s">
        <v>555</v>
      </c>
      <c r="I134" s="470">
        <v>5400</v>
      </c>
      <c r="J134" s="470">
        <v>0</v>
      </c>
      <c r="K134" s="470">
        <v>18</v>
      </c>
      <c r="L134" s="470">
        <f t="shared" si="32"/>
        <v>300</v>
      </c>
      <c r="M134" s="471">
        <v>45831</v>
      </c>
      <c r="N134" s="471">
        <v>45827</v>
      </c>
      <c r="O134" s="472"/>
      <c r="P134" s="472" t="s">
        <v>571</v>
      </c>
      <c r="Q134" s="472"/>
      <c r="R134" s="473">
        <v>45770</v>
      </c>
      <c r="S134" s="473" t="s">
        <v>572</v>
      </c>
      <c r="T134" s="473" t="s">
        <v>1224</v>
      </c>
      <c r="U134" s="473" t="s">
        <v>335</v>
      </c>
      <c r="V134" s="473"/>
      <c r="W134" s="474"/>
      <c r="X134" s="474"/>
      <c r="Y134" s="467" t="s">
        <v>1225</v>
      </c>
      <c r="Z134" s="472" t="s">
        <v>1066</v>
      </c>
      <c r="AA134" s="475">
        <v>106.3219</v>
      </c>
      <c r="AB134" s="475">
        <f>AA134*L134</f>
        <v>31896.57</v>
      </c>
      <c r="AC134" s="470"/>
      <c r="AD134" s="468" t="s">
        <v>1073</v>
      </c>
      <c r="AE134" s="476" t="s">
        <v>566</v>
      </c>
      <c r="AF134" s="477"/>
      <c r="AG134" s="450"/>
      <c r="AH134" s="209"/>
      <c r="AI134" s="550"/>
      <c r="AJ134" s="479">
        <f>I134*2</f>
        <v>10800</v>
      </c>
      <c r="AK134" s="550"/>
      <c r="AL134" s="479">
        <f t="shared" si="29"/>
        <v>5400</v>
      </c>
      <c r="AM134" s="550"/>
      <c r="AN134" s="480"/>
      <c r="AO134" s="480"/>
      <c r="AP134" s="480">
        <f t="shared" si="30"/>
        <v>5400</v>
      </c>
      <c r="AQ134" s="553"/>
      <c r="AR134" s="221"/>
      <c r="AS134" s="221">
        <f>L134</f>
        <v>300</v>
      </c>
      <c r="AT134" s="481"/>
      <c r="AU134" s="482">
        <f t="shared" si="31"/>
        <v>5400</v>
      </c>
      <c r="AV134" s="446">
        <f t="shared" si="17"/>
        <v>190640</v>
      </c>
      <c r="AW134" s="482"/>
      <c r="AX134" s="423"/>
    </row>
    <row r="135" s="355" customFormat="1" ht="39" customHeight="1" spans="1:50">
      <c r="A135" s="463">
        <v>45792</v>
      </c>
      <c r="B135" s="464" t="s">
        <v>1226</v>
      </c>
      <c r="C135" s="465" t="s">
        <v>559</v>
      </c>
      <c r="D135" s="466">
        <v>4500166595</v>
      </c>
      <c r="E135" s="486" t="s">
        <v>1227</v>
      </c>
      <c r="F135" s="466" t="s">
        <v>1228</v>
      </c>
      <c r="G135" s="468" t="s">
        <v>554</v>
      </c>
      <c r="H135" s="469" t="s">
        <v>555</v>
      </c>
      <c r="I135" s="470">
        <v>168</v>
      </c>
      <c r="J135" s="470">
        <v>0</v>
      </c>
      <c r="K135" s="470">
        <v>4</v>
      </c>
      <c r="L135" s="470">
        <f t="shared" si="32"/>
        <v>42</v>
      </c>
      <c r="M135" s="471">
        <v>45831</v>
      </c>
      <c r="N135" s="471">
        <v>45827</v>
      </c>
      <c r="O135" s="472"/>
      <c r="P135" s="472" t="s">
        <v>571</v>
      </c>
      <c r="Q135" s="472"/>
      <c r="R135" s="473">
        <v>45793</v>
      </c>
      <c r="S135" s="473" t="s">
        <v>572</v>
      </c>
      <c r="T135" s="473" t="s">
        <v>1229</v>
      </c>
      <c r="U135" s="473" t="s">
        <v>335</v>
      </c>
      <c r="V135" s="473"/>
      <c r="W135" s="474"/>
      <c r="X135" s="474"/>
      <c r="Y135" s="467" t="s">
        <v>1230</v>
      </c>
      <c r="Z135" s="472" t="s">
        <v>1231</v>
      </c>
      <c r="AA135" s="475">
        <v>5.1541</v>
      </c>
      <c r="AB135" s="475">
        <f t="shared" ref="AB135:AB144" si="33">I135*AA135</f>
        <v>865.8888</v>
      </c>
      <c r="AC135" s="470"/>
      <c r="AD135" s="468" t="s">
        <v>554</v>
      </c>
      <c r="AE135" s="476" t="s">
        <v>566</v>
      </c>
      <c r="AF135" s="479">
        <f>I135</f>
        <v>168</v>
      </c>
      <c r="AG135" s="456"/>
      <c r="AH135" s="209"/>
      <c r="AJ135" s="479"/>
      <c r="AL135" s="479">
        <f t="shared" si="29"/>
        <v>168</v>
      </c>
      <c r="AN135" s="480"/>
      <c r="AO135" s="480"/>
      <c r="AP135" s="554">
        <f t="shared" si="30"/>
        <v>168</v>
      </c>
      <c r="AR135" s="221"/>
      <c r="AS135" s="221"/>
      <c r="AT135" s="481"/>
      <c r="AU135" s="482">
        <f t="shared" si="31"/>
        <v>168</v>
      </c>
      <c r="AV135" s="446">
        <f t="shared" si="17"/>
        <v>190808</v>
      </c>
      <c r="AW135" s="482"/>
      <c r="AX135" s="457"/>
    </row>
    <row r="136" s="355" customFormat="1" ht="39" customHeight="1" spans="1:50">
      <c r="A136" s="463">
        <v>45792</v>
      </c>
      <c r="B136" s="464" t="s">
        <v>1226</v>
      </c>
      <c r="C136" s="465" t="s">
        <v>559</v>
      </c>
      <c r="D136" s="466">
        <v>4500166594</v>
      </c>
      <c r="E136" s="486" t="s">
        <v>1232</v>
      </c>
      <c r="F136" s="466" t="s">
        <v>1233</v>
      </c>
      <c r="G136" s="468" t="s">
        <v>554</v>
      </c>
      <c r="H136" s="469" t="s">
        <v>555</v>
      </c>
      <c r="I136" s="470">
        <v>500</v>
      </c>
      <c r="J136" s="470">
        <v>0</v>
      </c>
      <c r="K136" s="470">
        <v>4</v>
      </c>
      <c r="L136" s="470">
        <f t="shared" si="32"/>
        <v>125</v>
      </c>
      <c r="M136" s="471">
        <v>45831</v>
      </c>
      <c r="N136" s="471">
        <v>45827</v>
      </c>
      <c r="O136" s="472"/>
      <c r="P136" s="472" t="s">
        <v>571</v>
      </c>
      <c r="Q136" s="472"/>
      <c r="R136" s="473">
        <v>45793</v>
      </c>
      <c r="S136" s="473" t="s">
        <v>572</v>
      </c>
      <c r="T136" s="473" t="s">
        <v>1229</v>
      </c>
      <c r="U136" s="473" t="s">
        <v>335</v>
      </c>
      <c r="V136" s="473"/>
      <c r="W136" s="474"/>
      <c r="X136" s="474"/>
      <c r="Y136" s="467" t="s">
        <v>1234</v>
      </c>
      <c r="Z136" s="472" t="s">
        <v>1235</v>
      </c>
      <c r="AA136" s="475">
        <v>5.3566</v>
      </c>
      <c r="AB136" s="475">
        <f t="shared" si="33"/>
        <v>2678.3</v>
      </c>
      <c r="AC136" s="470" t="s">
        <v>1236</v>
      </c>
      <c r="AD136" s="468" t="s">
        <v>554</v>
      </c>
      <c r="AE136" s="476" t="s">
        <v>566</v>
      </c>
      <c r="AF136" s="479">
        <f>I136</f>
        <v>500</v>
      </c>
      <c r="AG136" s="456"/>
      <c r="AH136" s="209"/>
      <c r="AI136" s="351"/>
      <c r="AJ136" s="479"/>
      <c r="AL136" s="479">
        <f t="shared" si="29"/>
        <v>500</v>
      </c>
      <c r="AN136" s="480"/>
      <c r="AO136" s="480"/>
      <c r="AP136" s="554">
        <f t="shared" si="30"/>
        <v>500</v>
      </c>
      <c r="AR136" s="221"/>
      <c r="AS136" s="221"/>
      <c r="AT136" s="481"/>
      <c r="AU136" s="482">
        <f t="shared" si="31"/>
        <v>500</v>
      </c>
      <c r="AV136" s="446">
        <f t="shared" si="17"/>
        <v>191308</v>
      </c>
      <c r="AW136" s="482"/>
      <c r="AX136" s="457"/>
    </row>
    <row r="137" s="355" customFormat="1" ht="39" customHeight="1" spans="1:50">
      <c r="A137" s="463">
        <v>45799</v>
      </c>
      <c r="B137" s="464" t="s">
        <v>1237</v>
      </c>
      <c r="C137" s="465" t="s">
        <v>1238</v>
      </c>
      <c r="D137" s="466">
        <v>4500167533</v>
      </c>
      <c r="E137" s="486"/>
      <c r="F137" s="466" t="s">
        <v>1239</v>
      </c>
      <c r="G137" s="468" t="s">
        <v>554</v>
      </c>
      <c r="H137" s="469" t="s">
        <v>555</v>
      </c>
      <c r="I137" s="470">
        <v>120</v>
      </c>
      <c r="J137" s="470">
        <v>0</v>
      </c>
      <c r="K137" s="470">
        <v>4</v>
      </c>
      <c r="L137" s="470">
        <f t="shared" si="32"/>
        <v>30</v>
      </c>
      <c r="M137" s="471">
        <v>45831</v>
      </c>
      <c r="N137" s="471">
        <v>45827</v>
      </c>
      <c r="O137" s="472"/>
      <c r="P137" s="472" t="s">
        <v>571</v>
      </c>
      <c r="Q137" s="472"/>
      <c r="R137" s="473">
        <v>45800</v>
      </c>
      <c r="S137" s="473" t="s">
        <v>572</v>
      </c>
      <c r="T137" s="473" t="s">
        <v>1240</v>
      </c>
      <c r="U137" s="473" t="s">
        <v>335</v>
      </c>
      <c r="V137" s="473"/>
      <c r="W137" s="474"/>
      <c r="X137" s="474"/>
      <c r="Y137" s="467" t="s">
        <v>1241</v>
      </c>
      <c r="Z137" s="472" t="s">
        <v>784</v>
      </c>
      <c r="AA137" s="475">
        <v>5.3727</v>
      </c>
      <c r="AB137" s="475">
        <f t="shared" si="33"/>
        <v>644.724</v>
      </c>
      <c r="AC137" s="470"/>
      <c r="AD137" s="468" t="s">
        <v>668</v>
      </c>
      <c r="AE137" s="476" t="s">
        <v>566</v>
      </c>
      <c r="AF137" s="477"/>
      <c r="AG137" s="456"/>
      <c r="AH137" s="209"/>
      <c r="AI137" s="479"/>
      <c r="AJ137" s="479">
        <f>I137</f>
        <v>120</v>
      </c>
      <c r="AK137" s="351"/>
      <c r="AL137" s="480">
        <f t="shared" si="29"/>
        <v>120</v>
      </c>
      <c r="AM137" s="351"/>
      <c r="AN137" s="480"/>
      <c r="AO137" s="480"/>
      <c r="AP137" s="221">
        <f t="shared" si="30"/>
        <v>120</v>
      </c>
      <c r="AQ137" s="351"/>
      <c r="AR137" s="221"/>
      <c r="AS137" s="221"/>
      <c r="AT137" s="481"/>
      <c r="AU137" s="482">
        <f t="shared" si="31"/>
        <v>120</v>
      </c>
      <c r="AV137" s="446">
        <f t="shared" si="17"/>
        <v>191428</v>
      </c>
      <c r="AW137" s="482"/>
      <c r="AX137" s="457"/>
    </row>
    <row r="138" s="355" customFormat="1" ht="39" customHeight="1" spans="1:50">
      <c r="A138" s="463">
        <v>45747</v>
      </c>
      <c r="B138" s="464" t="s">
        <v>1242</v>
      </c>
      <c r="C138" s="465" t="s">
        <v>622</v>
      </c>
      <c r="D138" s="466">
        <v>4500161570</v>
      </c>
      <c r="E138" s="486" t="s">
        <v>1243</v>
      </c>
      <c r="F138" s="466" t="s">
        <v>1244</v>
      </c>
      <c r="G138" s="468" t="s">
        <v>554</v>
      </c>
      <c r="H138" s="469" t="s">
        <v>555</v>
      </c>
      <c r="I138" s="470">
        <v>300</v>
      </c>
      <c r="J138" s="470">
        <v>0</v>
      </c>
      <c r="K138" s="470">
        <v>4</v>
      </c>
      <c r="L138" s="470">
        <f t="shared" si="32"/>
        <v>75</v>
      </c>
      <c r="M138" s="471">
        <v>45833</v>
      </c>
      <c r="N138" s="471">
        <v>45829</v>
      </c>
      <c r="O138" s="472"/>
      <c r="P138" s="472" t="s">
        <v>571</v>
      </c>
      <c r="Q138" s="472"/>
      <c r="R138" s="473">
        <v>45801</v>
      </c>
      <c r="S138" s="473" t="s">
        <v>572</v>
      </c>
      <c r="T138" s="473" t="s">
        <v>572</v>
      </c>
      <c r="U138" s="473" t="s">
        <v>335</v>
      </c>
      <c r="V138" s="473"/>
      <c r="W138" s="474"/>
      <c r="X138" s="474"/>
      <c r="Y138" s="467" t="s">
        <v>1245</v>
      </c>
      <c r="Z138" s="472" t="s">
        <v>1246</v>
      </c>
      <c r="AA138" s="475">
        <v>5.837</v>
      </c>
      <c r="AB138" s="475">
        <f t="shared" si="33"/>
        <v>1751.1</v>
      </c>
      <c r="AC138" s="470" t="s">
        <v>1247</v>
      </c>
      <c r="AD138" s="468" t="s">
        <v>554</v>
      </c>
      <c r="AE138" s="476" t="s">
        <v>566</v>
      </c>
      <c r="AF138" s="477">
        <f t="shared" ref="AF138:AF143" si="34">I138</f>
        <v>300</v>
      </c>
      <c r="AG138" s="456"/>
      <c r="AH138" s="209"/>
      <c r="AI138" s="479"/>
      <c r="AJ138" s="479"/>
      <c r="AK138" s="479"/>
      <c r="AL138" s="479">
        <f t="shared" si="29"/>
        <v>300</v>
      </c>
      <c r="AM138" s="479"/>
      <c r="AN138" s="480"/>
      <c r="AO138" s="480"/>
      <c r="AP138" s="480">
        <f t="shared" si="30"/>
        <v>300</v>
      </c>
      <c r="AQ138" s="480"/>
      <c r="AR138" s="221"/>
      <c r="AS138" s="221"/>
      <c r="AT138" s="481"/>
      <c r="AU138" s="482">
        <f t="shared" si="31"/>
        <v>300</v>
      </c>
      <c r="AV138" s="446">
        <f t="shared" si="17"/>
        <v>191728</v>
      </c>
      <c r="AW138" s="482"/>
      <c r="AX138" s="457"/>
    </row>
    <row r="139" s="355" customFormat="1" ht="39" customHeight="1" spans="1:50">
      <c r="A139" s="463">
        <v>45747</v>
      </c>
      <c r="B139" s="464" t="s">
        <v>1242</v>
      </c>
      <c r="C139" s="465" t="s">
        <v>622</v>
      </c>
      <c r="D139" s="466">
        <v>4500161570</v>
      </c>
      <c r="E139" s="486" t="s">
        <v>1248</v>
      </c>
      <c r="F139" s="466" t="s">
        <v>1249</v>
      </c>
      <c r="G139" s="468" t="s">
        <v>554</v>
      </c>
      <c r="H139" s="469" t="s">
        <v>555</v>
      </c>
      <c r="I139" s="470">
        <v>72</v>
      </c>
      <c r="J139" s="470">
        <v>0</v>
      </c>
      <c r="K139" s="470">
        <v>4</v>
      </c>
      <c r="L139" s="470">
        <f t="shared" si="32"/>
        <v>18</v>
      </c>
      <c r="M139" s="471">
        <v>45833</v>
      </c>
      <c r="N139" s="471">
        <v>45829</v>
      </c>
      <c r="O139" s="472"/>
      <c r="P139" s="472" t="s">
        <v>571</v>
      </c>
      <c r="Q139" s="472"/>
      <c r="R139" s="473">
        <v>45801</v>
      </c>
      <c r="S139" s="473" t="s">
        <v>572</v>
      </c>
      <c r="T139" s="473" t="s">
        <v>572</v>
      </c>
      <c r="U139" s="473" t="s">
        <v>335</v>
      </c>
      <c r="V139" s="473"/>
      <c r="W139" s="474"/>
      <c r="X139" s="474"/>
      <c r="Y139" s="467" t="s">
        <v>1245</v>
      </c>
      <c r="Z139" s="472" t="s">
        <v>1246</v>
      </c>
      <c r="AA139" s="475">
        <v>5.837</v>
      </c>
      <c r="AB139" s="475">
        <f t="shared" si="33"/>
        <v>420.264</v>
      </c>
      <c r="AC139" s="470" t="s">
        <v>1250</v>
      </c>
      <c r="AD139" s="468" t="s">
        <v>554</v>
      </c>
      <c r="AE139" s="476" t="s">
        <v>566</v>
      </c>
      <c r="AF139" s="477">
        <f t="shared" si="34"/>
        <v>72</v>
      </c>
      <c r="AG139" s="456"/>
      <c r="AH139" s="209"/>
      <c r="AI139" s="479"/>
      <c r="AJ139" s="479"/>
      <c r="AK139" s="479"/>
      <c r="AL139" s="479">
        <f t="shared" si="29"/>
        <v>72</v>
      </c>
      <c r="AM139" s="479"/>
      <c r="AN139" s="480"/>
      <c r="AO139" s="480"/>
      <c r="AP139" s="480">
        <f t="shared" si="30"/>
        <v>72</v>
      </c>
      <c r="AQ139" s="480"/>
      <c r="AR139" s="221"/>
      <c r="AS139" s="221"/>
      <c r="AT139" s="481"/>
      <c r="AU139" s="482">
        <f t="shared" si="31"/>
        <v>72</v>
      </c>
      <c r="AV139" s="446">
        <f t="shared" si="17"/>
        <v>191800</v>
      </c>
      <c r="AW139" s="482"/>
      <c r="AX139" s="457"/>
    </row>
    <row r="140" s="355" customFormat="1" ht="39" customHeight="1" spans="1:50">
      <c r="A140" s="463">
        <v>45747</v>
      </c>
      <c r="B140" s="464" t="s">
        <v>1242</v>
      </c>
      <c r="C140" s="465" t="s">
        <v>622</v>
      </c>
      <c r="D140" s="466">
        <v>4500161570</v>
      </c>
      <c r="E140" s="486" t="s">
        <v>1251</v>
      </c>
      <c r="F140" s="466" t="s">
        <v>1252</v>
      </c>
      <c r="G140" s="468" t="s">
        <v>554</v>
      </c>
      <c r="H140" s="469" t="s">
        <v>555</v>
      </c>
      <c r="I140" s="470">
        <v>80</v>
      </c>
      <c r="J140" s="470">
        <v>0</v>
      </c>
      <c r="K140" s="470">
        <v>4</v>
      </c>
      <c r="L140" s="470">
        <f t="shared" si="32"/>
        <v>20</v>
      </c>
      <c r="M140" s="471">
        <v>45833</v>
      </c>
      <c r="N140" s="471">
        <v>45829</v>
      </c>
      <c r="O140" s="472"/>
      <c r="P140" s="472" t="s">
        <v>571</v>
      </c>
      <c r="Q140" s="472"/>
      <c r="R140" s="473">
        <v>45801</v>
      </c>
      <c r="S140" s="473" t="s">
        <v>572</v>
      </c>
      <c r="T140" s="473" t="s">
        <v>572</v>
      </c>
      <c r="U140" s="473" t="s">
        <v>335</v>
      </c>
      <c r="V140" s="473"/>
      <c r="W140" s="474"/>
      <c r="X140" s="474"/>
      <c r="Y140" s="467" t="s">
        <v>1245</v>
      </c>
      <c r="Z140" s="472" t="s">
        <v>1246</v>
      </c>
      <c r="AA140" s="475">
        <v>5.837</v>
      </c>
      <c r="AB140" s="475">
        <f t="shared" si="33"/>
        <v>466.96</v>
      </c>
      <c r="AC140" s="470" t="s">
        <v>1253</v>
      </c>
      <c r="AD140" s="468" t="s">
        <v>554</v>
      </c>
      <c r="AE140" s="476" t="s">
        <v>566</v>
      </c>
      <c r="AF140" s="477">
        <f t="shared" si="34"/>
        <v>80</v>
      </c>
      <c r="AG140" s="456"/>
      <c r="AH140" s="209"/>
      <c r="AI140" s="479"/>
      <c r="AJ140" s="479"/>
      <c r="AK140" s="479"/>
      <c r="AL140" s="479">
        <f t="shared" si="29"/>
        <v>80</v>
      </c>
      <c r="AM140" s="479"/>
      <c r="AN140" s="480"/>
      <c r="AO140" s="480"/>
      <c r="AP140" s="480">
        <f t="shared" si="30"/>
        <v>80</v>
      </c>
      <c r="AQ140" s="480"/>
      <c r="AR140" s="221"/>
      <c r="AS140" s="221"/>
      <c r="AT140" s="481"/>
      <c r="AU140" s="482">
        <f t="shared" si="31"/>
        <v>80</v>
      </c>
      <c r="AV140" s="446">
        <f t="shared" ref="AV140:AV203" si="35">AV139+AU140</f>
        <v>191880</v>
      </c>
      <c r="AW140" s="482"/>
      <c r="AX140" s="457"/>
    </row>
    <row r="141" s="355" customFormat="1" ht="39" customHeight="1" spans="1:50">
      <c r="A141" s="463">
        <v>45747</v>
      </c>
      <c r="B141" s="464" t="s">
        <v>1242</v>
      </c>
      <c r="C141" s="465" t="s">
        <v>622</v>
      </c>
      <c r="D141" s="466">
        <v>4500161570</v>
      </c>
      <c r="E141" s="486" t="s">
        <v>1254</v>
      </c>
      <c r="F141" s="466" t="s">
        <v>1255</v>
      </c>
      <c r="G141" s="468" t="s">
        <v>554</v>
      </c>
      <c r="H141" s="469" t="s">
        <v>555</v>
      </c>
      <c r="I141" s="470">
        <v>200</v>
      </c>
      <c r="J141" s="470">
        <v>0</v>
      </c>
      <c r="K141" s="470">
        <v>4</v>
      </c>
      <c r="L141" s="470">
        <f t="shared" si="32"/>
        <v>50</v>
      </c>
      <c r="M141" s="471">
        <v>45833</v>
      </c>
      <c r="N141" s="471">
        <v>45829</v>
      </c>
      <c r="O141" s="472"/>
      <c r="P141" s="472" t="s">
        <v>571</v>
      </c>
      <c r="Q141" s="472"/>
      <c r="R141" s="473">
        <v>45801</v>
      </c>
      <c r="S141" s="473" t="s">
        <v>572</v>
      </c>
      <c r="T141" s="473" t="s">
        <v>572</v>
      </c>
      <c r="U141" s="473" t="s">
        <v>335</v>
      </c>
      <c r="V141" s="473"/>
      <c r="W141" s="474"/>
      <c r="X141" s="474"/>
      <c r="Y141" s="467" t="s">
        <v>1245</v>
      </c>
      <c r="Z141" s="472" t="s">
        <v>1246</v>
      </c>
      <c r="AA141" s="475">
        <v>5.3727</v>
      </c>
      <c r="AB141" s="475">
        <f t="shared" si="33"/>
        <v>1074.54</v>
      </c>
      <c r="AC141" s="470" t="s">
        <v>1253</v>
      </c>
      <c r="AD141" s="468" t="s">
        <v>554</v>
      </c>
      <c r="AE141" s="476" t="s">
        <v>566</v>
      </c>
      <c r="AF141" s="477">
        <f t="shared" si="34"/>
        <v>200</v>
      </c>
      <c r="AG141" s="456"/>
      <c r="AH141" s="209"/>
      <c r="AI141" s="479"/>
      <c r="AJ141" s="479"/>
      <c r="AK141" s="479"/>
      <c r="AL141" s="479">
        <f t="shared" si="29"/>
        <v>200</v>
      </c>
      <c r="AM141" s="479"/>
      <c r="AN141" s="480"/>
      <c r="AO141" s="480"/>
      <c r="AP141" s="480">
        <f t="shared" si="30"/>
        <v>200</v>
      </c>
      <c r="AQ141" s="480"/>
      <c r="AR141" s="221"/>
      <c r="AS141" s="221"/>
      <c r="AT141" s="481"/>
      <c r="AU141" s="482">
        <f t="shared" si="31"/>
        <v>200</v>
      </c>
      <c r="AV141" s="446">
        <f t="shared" si="35"/>
        <v>192080</v>
      </c>
      <c r="AW141" s="482"/>
      <c r="AX141" s="457"/>
    </row>
    <row r="142" s="355" customFormat="1" ht="39" customHeight="1" spans="1:50">
      <c r="A142" s="463">
        <v>45747</v>
      </c>
      <c r="B142" s="464" t="s">
        <v>1242</v>
      </c>
      <c r="C142" s="465" t="s">
        <v>622</v>
      </c>
      <c r="D142" s="466">
        <v>4500161570</v>
      </c>
      <c r="E142" s="486" t="s">
        <v>1256</v>
      </c>
      <c r="F142" s="466" t="s">
        <v>1257</v>
      </c>
      <c r="G142" s="468" t="s">
        <v>554</v>
      </c>
      <c r="H142" s="469" t="s">
        <v>555</v>
      </c>
      <c r="I142" s="470">
        <v>60</v>
      </c>
      <c r="J142" s="470">
        <v>0</v>
      </c>
      <c r="K142" s="470">
        <v>4</v>
      </c>
      <c r="L142" s="470">
        <f t="shared" si="32"/>
        <v>15</v>
      </c>
      <c r="M142" s="471">
        <v>45833</v>
      </c>
      <c r="N142" s="471">
        <v>45829</v>
      </c>
      <c r="O142" s="472"/>
      <c r="P142" s="472" t="s">
        <v>571</v>
      </c>
      <c r="Q142" s="472"/>
      <c r="R142" s="473">
        <v>45801</v>
      </c>
      <c r="S142" s="473" t="s">
        <v>572</v>
      </c>
      <c r="T142" s="473" t="s">
        <v>572</v>
      </c>
      <c r="U142" s="473" t="s">
        <v>335</v>
      </c>
      <c r="V142" s="473"/>
      <c r="W142" s="474"/>
      <c r="X142" s="474"/>
      <c r="Y142" s="467" t="s">
        <v>1245</v>
      </c>
      <c r="Z142" s="472" t="s">
        <v>1246</v>
      </c>
      <c r="AA142" s="475">
        <v>5.837</v>
      </c>
      <c r="AB142" s="475">
        <f t="shared" si="33"/>
        <v>350.22</v>
      </c>
      <c r="AC142" s="470" t="s">
        <v>1250</v>
      </c>
      <c r="AD142" s="468" t="s">
        <v>554</v>
      </c>
      <c r="AE142" s="476" t="s">
        <v>566</v>
      </c>
      <c r="AF142" s="477">
        <f t="shared" si="34"/>
        <v>60</v>
      </c>
      <c r="AG142" s="456"/>
      <c r="AH142" s="209"/>
      <c r="AI142" s="479"/>
      <c r="AJ142" s="479"/>
      <c r="AK142" s="479"/>
      <c r="AL142" s="479">
        <f t="shared" si="29"/>
        <v>60</v>
      </c>
      <c r="AM142" s="479"/>
      <c r="AN142" s="480"/>
      <c r="AO142" s="480"/>
      <c r="AP142" s="480">
        <f t="shared" si="30"/>
        <v>60</v>
      </c>
      <c r="AQ142" s="480"/>
      <c r="AR142" s="221"/>
      <c r="AS142" s="221"/>
      <c r="AT142" s="481"/>
      <c r="AU142" s="482">
        <f t="shared" si="31"/>
        <v>60</v>
      </c>
      <c r="AV142" s="446">
        <f t="shared" si="35"/>
        <v>192140</v>
      </c>
      <c r="AW142" s="482"/>
      <c r="AX142" s="457"/>
    </row>
    <row r="143" s="355" customFormat="1" ht="39" customHeight="1" spans="1:50">
      <c r="A143" s="463">
        <v>45747</v>
      </c>
      <c r="B143" s="464" t="s">
        <v>1242</v>
      </c>
      <c r="C143" s="465" t="s">
        <v>622</v>
      </c>
      <c r="D143" s="466">
        <v>4500161570</v>
      </c>
      <c r="E143" s="486" t="s">
        <v>1258</v>
      </c>
      <c r="F143" s="466" t="s">
        <v>1259</v>
      </c>
      <c r="G143" s="468" t="s">
        <v>554</v>
      </c>
      <c r="H143" s="469" t="s">
        <v>555</v>
      </c>
      <c r="I143" s="470">
        <v>228</v>
      </c>
      <c r="J143" s="470">
        <v>0</v>
      </c>
      <c r="K143" s="470">
        <v>4</v>
      </c>
      <c r="L143" s="470">
        <f t="shared" si="32"/>
        <v>57</v>
      </c>
      <c r="M143" s="471">
        <v>45833</v>
      </c>
      <c r="N143" s="471">
        <v>45829</v>
      </c>
      <c r="O143" s="472"/>
      <c r="P143" s="472" t="s">
        <v>571</v>
      </c>
      <c r="Q143" s="472"/>
      <c r="R143" s="473">
        <v>45801</v>
      </c>
      <c r="S143" s="473" t="s">
        <v>572</v>
      </c>
      <c r="T143" s="473" t="s">
        <v>572</v>
      </c>
      <c r="U143" s="473" t="s">
        <v>335</v>
      </c>
      <c r="V143" s="473"/>
      <c r="W143" s="474"/>
      <c r="X143" s="474"/>
      <c r="Y143" s="467" t="s">
        <v>1245</v>
      </c>
      <c r="Z143" s="472" t="s">
        <v>1246</v>
      </c>
      <c r="AA143" s="475">
        <v>5.3727</v>
      </c>
      <c r="AB143" s="475">
        <f t="shared" si="33"/>
        <v>1224.9756</v>
      </c>
      <c r="AC143" s="470" t="s">
        <v>1260</v>
      </c>
      <c r="AD143" s="468" t="s">
        <v>554</v>
      </c>
      <c r="AE143" s="476" t="s">
        <v>566</v>
      </c>
      <c r="AF143" s="477">
        <f t="shared" si="34"/>
        <v>228</v>
      </c>
      <c r="AG143" s="456"/>
      <c r="AH143" s="209"/>
      <c r="AI143" s="479"/>
      <c r="AJ143" s="479"/>
      <c r="AK143" s="550"/>
      <c r="AL143" s="479">
        <f t="shared" si="29"/>
        <v>228</v>
      </c>
      <c r="AM143" s="479"/>
      <c r="AN143" s="480"/>
      <c r="AO143" s="480"/>
      <c r="AP143" s="480">
        <f t="shared" si="30"/>
        <v>228</v>
      </c>
      <c r="AQ143" s="553"/>
      <c r="AR143" s="221"/>
      <c r="AS143" s="221"/>
      <c r="AT143" s="481"/>
      <c r="AU143" s="482">
        <f t="shared" si="31"/>
        <v>228</v>
      </c>
      <c r="AV143" s="446">
        <f t="shared" si="35"/>
        <v>192368</v>
      </c>
      <c r="AW143" s="482"/>
      <c r="AX143" s="457"/>
    </row>
    <row r="144" s="355" customFormat="1" ht="39" customHeight="1" spans="1:50">
      <c r="A144" s="463">
        <v>45792</v>
      </c>
      <c r="B144" s="464" t="s">
        <v>1261</v>
      </c>
      <c r="C144" s="465" t="s">
        <v>800</v>
      </c>
      <c r="D144" s="466">
        <v>4500166563</v>
      </c>
      <c r="E144" s="486"/>
      <c r="F144" s="466" t="s">
        <v>1262</v>
      </c>
      <c r="G144" s="468" t="s">
        <v>554</v>
      </c>
      <c r="H144" s="469" t="s">
        <v>555</v>
      </c>
      <c r="I144" s="490">
        <v>360</v>
      </c>
      <c r="J144" s="470">
        <v>0</v>
      </c>
      <c r="K144" s="470">
        <v>4</v>
      </c>
      <c r="L144" s="470">
        <f t="shared" si="32"/>
        <v>90</v>
      </c>
      <c r="M144" s="471">
        <v>45833</v>
      </c>
      <c r="N144" s="471">
        <v>45829</v>
      </c>
      <c r="O144" s="472"/>
      <c r="P144" s="472" t="s">
        <v>571</v>
      </c>
      <c r="Q144" s="472"/>
      <c r="R144" s="473">
        <v>45805</v>
      </c>
      <c r="S144" s="473" t="s">
        <v>572</v>
      </c>
      <c r="T144" s="473" t="s">
        <v>1263</v>
      </c>
      <c r="U144" s="473" t="s">
        <v>335</v>
      </c>
      <c r="V144" s="473"/>
      <c r="W144" s="474"/>
      <c r="X144" s="474"/>
      <c r="Y144" s="467" t="s">
        <v>1264</v>
      </c>
      <c r="Z144" s="472" t="s">
        <v>1265</v>
      </c>
      <c r="AA144" s="475">
        <v>5.1541</v>
      </c>
      <c r="AB144" s="475">
        <f t="shared" si="33"/>
        <v>1855.476</v>
      </c>
      <c r="AC144" s="470" t="s">
        <v>1266</v>
      </c>
      <c r="AD144" s="468" t="s">
        <v>668</v>
      </c>
      <c r="AE144" s="476" t="s">
        <v>566</v>
      </c>
      <c r="AF144" s="477"/>
      <c r="AG144" s="456"/>
      <c r="AH144" s="209"/>
      <c r="AI144" s="479"/>
      <c r="AJ144" s="479">
        <f>I144</f>
        <v>360</v>
      </c>
      <c r="AL144" s="479"/>
      <c r="AM144" s="479"/>
      <c r="AN144" s="480"/>
      <c r="AO144" s="480"/>
      <c r="AP144" s="554">
        <f t="shared" si="30"/>
        <v>360</v>
      </c>
      <c r="AQ144" s="351"/>
      <c r="AR144" s="221"/>
      <c r="AS144" s="221"/>
      <c r="AT144" s="481"/>
      <c r="AU144" s="482">
        <f t="shared" si="31"/>
        <v>360</v>
      </c>
      <c r="AV144" s="446">
        <f t="shared" si="35"/>
        <v>192728</v>
      </c>
      <c r="AW144" s="482"/>
      <c r="AX144" s="457"/>
    </row>
    <row r="145" s="355" customFormat="1" ht="39" customHeight="1" spans="1:50">
      <c r="A145" s="463">
        <v>45796</v>
      </c>
      <c r="B145" s="464" t="s">
        <v>986</v>
      </c>
      <c r="C145" s="465" t="s">
        <v>622</v>
      </c>
      <c r="D145" s="466">
        <v>4500166836</v>
      </c>
      <c r="E145" s="486" t="s">
        <v>1267</v>
      </c>
      <c r="F145" s="466" t="s">
        <v>1268</v>
      </c>
      <c r="G145" s="468" t="s">
        <v>989</v>
      </c>
      <c r="H145" s="469" t="s">
        <v>555</v>
      </c>
      <c r="I145" s="470">
        <v>10620</v>
      </c>
      <c r="J145" s="470">
        <v>0</v>
      </c>
      <c r="K145" s="470">
        <v>1</v>
      </c>
      <c r="L145" s="470">
        <f t="shared" si="32"/>
        <v>10620</v>
      </c>
      <c r="M145" s="471">
        <v>45833</v>
      </c>
      <c r="N145" s="471">
        <v>45829</v>
      </c>
      <c r="O145" s="472"/>
      <c r="P145" s="472" t="s">
        <v>571</v>
      </c>
      <c r="Q145" s="472"/>
      <c r="R145" s="473">
        <v>45754</v>
      </c>
      <c r="S145" s="473" t="s">
        <v>572</v>
      </c>
      <c r="T145" s="473" t="s">
        <v>1099</v>
      </c>
      <c r="U145" s="473" t="s">
        <v>335</v>
      </c>
      <c r="V145" s="473"/>
      <c r="W145" s="474"/>
      <c r="X145" s="474"/>
      <c r="Y145" s="467" t="s">
        <v>1269</v>
      </c>
      <c r="Z145" s="472" t="s">
        <v>992</v>
      </c>
      <c r="AA145" s="475">
        <v>3.1694</v>
      </c>
      <c r="AB145" s="475">
        <f>AA145*I145</f>
        <v>33659.028</v>
      </c>
      <c r="AC145" s="470" t="s">
        <v>1270</v>
      </c>
      <c r="AD145" s="468" t="s">
        <v>989</v>
      </c>
      <c r="AE145" s="476" t="s">
        <v>566</v>
      </c>
      <c r="AF145" s="477">
        <f>I145</f>
        <v>10620</v>
      </c>
      <c r="AG145" s="462"/>
      <c r="AH145" s="209"/>
      <c r="AI145" s="479"/>
      <c r="AJ145" s="479"/>
      <c r="AK145" s="351"/>
      <c r="AL145" s="479">
        <f t="shared" ref="AL145:AL151" si="36">I145</f>
        <v>10620</v>
      </c>
      <c r="AM145" s="480"/>
      <c r="AN145" s="480"/>
      <c r="AO145" s="480"/>
      <c r="AP145" s="480">
        <f t="shared" si="30"/>
        <v>10620</v>
      </c>
      <c r="AQ145" s="221"/>
      <c r="AR145" s="221"/>
      <c r="AS145" s="221"/>
      <c r="AT145" s="481"/>
      <c r="AU145" s="482">
        <f t="shared" si="31"/>
        <v>10620</v>
      </c>
      <c r="AV145" s="446">
        <f t="shared" si="35"/>
        <v>203348</v>
      </c>
      <c r="AW145" s="482"/>
      <c r="AX145" s="451"/>
    </row>
    <row r="146" s="355" customFormat="1" ht="39" customHeight="1" spans="1:50">
      <c r="A146" s="463">
        <v>45747</v>
      </c>
      <c r="B146" s="464" t="s">
        <v>1242</v>
      </c>
      <c r="C146" s="465" t="s">
        <v>622</v>
      </c>
      <c r="D146" s="466">
        <v>4500161570</v>
      </c>
      <c r="E146" s="486" t="s">
        <v>1271</v>
      </c>
      <c r="F146" s="466" t="s">
        <v>1272</v>
      </c>
      <c r="G146" s="468" t="s">
        <v>554</v>
      </c>
      <c r="H146" s="469" t="s">
        <v>555</v>
      </c>
      <c r="I146" s="470">
        <v>72</v>
      </c>
      <c r="J146" s="470">
        <v>0</v>
      </c>
      <c r="K146" s="470">
        <v>4</v>
      </c>
      <c r="L146" s="470">
        <f t="shared" si="32"/>
        <v>18</v>
      </c>
      <c r="M146" s="471">
        <v>45833</v>
      </c>
      <c r="N146" s="471">
        <v>45829</v>
      </c>
      <c r="O146" s="472" t="s">
        <v>1273</v>
      </c>
      <c r="P146" s="472" t="s">
        <v>571</v>
      </c>
      <c r="Q146" s="472"/>
      <c r="R146" s="473">
        <v>45801</v>
      </c>
      <c r="S146" s="473" t="s">
        <v>572</v>
      </c>
      <c r="T146" s="473" t="s">
        <v>572</v>
      </c>
      <c r="U146" s="473" t="s">
        <v>335</v>
      </c>
      <c r="V146" s="473"/>
      <c r="W146" s="474"/>
      <c r="X146" s="474"/>
      <c r="Y146" s="467" t="s">
        <v>1245</v>
      </c>
      <c r="Z146" s="472" t="s">
        <v>1246</v>
      </c>
      <c r="AA146" s="475">
        <v>5.3727</v>
      </c>
      <c r="AB146" s="475">
        <f t="shared" ref="AB146:AB152" si="37">I146*AA146</f>
        <v>386.8344</v>
      </c>
      <c r="AC146" s="470" t="s">
        <v>1247</v>
      </c>
      <c r="AD146" s="468" t="s">
        <v>554</v>
      </c>
      <c r="AE146" s="476" t="s">
        <v>566</v>
      </c>
      <c r="AF146" s="477">
        <f>I146</f>
        <v>72</v>
      </c>
      <c r="AG146" s="450"/>
      <c r="AH146" s="209"/>
      <c r="AI146" s="479"/>
      <c r="AJ146" s="479"/>
      <c r="AK146" s="479"/>
      <c r="AL146" s="479">
        <f t="shared" si="36"/>
        <v>72</v>
      </c>
      <c r="AM146" s="479"/>
      <c r="AN146" s="480"/>
      <c r="AO146" s="480"/>
      <c r="AP146" s="480">
        <f t="shared" si="30"/>
        <v>72</v>
      </c>
      <c r="AQ146" s="480"/>
      <c r="AR146" s="221"/>
      <c r="AS146" s="221"/>
      <c r="AT146" s="481"/>
      <c r="AU146" s="482">
        <f t="shared" si="31"/>
        <v>72</v>
      </c>
      <c r="AV146" s="446">
        <f t="shared" si="35"/>
        <v>203420</v>
      </c>
      <c r="AW146" s="482"/>
      <c r="AX146" s="423"/>
    </row>
    <row r="147" s="355" customFormat="1" ht="39" customHeight="1" spans="1:50">
      <c r="A147" s="463">
        <v>45747</v>
      </c>
      <c r="B147" s="464" t="s">
        <v>1242</v>
      </c>
      <c r="C147" s="465" t="s">
        <v>622</v>
      </c>
      <c r="D147" s="466">
        <v>4500161570</v>
      </c>
      <c r="E147" s="486" t="s">
        <v>1274</v>
      </c>
      <c r="F147" s="466" t="s">
        <v>1275</v>
      </c>
      <c r="G147" s="468" t="s">
        <v>554</v>
      </c>
      <c r="H147" s="469" t="s">
        <v>555</v>
      </c>
      <c r="I147" s="470">
        <v>168</v>
      </c>
      <c r="J147" s="470">
        <v>0</v>
      </c>
      <c r="K147" s="470">
        <v>4</v>
      </c>
      <c r="L147" s="470">
        <f t="shared" si="32"/>
        <v>42</v>
      </c>
      <c r="M147" s="471">
        <v>45833</v>
      </c>
      <c r="N147" s="471">
        <v>45829</v>
      </c>
      <c r="O147" s="472" t="s">
        <v>1273</v>
      </c>
      <c r="P147" s="472" t="s">
        <v>571</v>
      </c>
      <c r="Q147" s="472"/>
      <c r="R147" s="473">
        <v>45801</v>
      </c>
      <c r="S147" s="473" t="s">
        <v>572</v>
      </c>
      <c r="T147" s="473" t="s">
        <v>572</v>
      </c>
      <c r="U147" s="473" t="s">
        <v>335</v>
      </c>
      <c r="V147" s="473"/>
      <c r="W147" s="474"/>
      <c r="X147" s="474"/>
      <c r="Y147" s="467" t="s">
        <v>1245</v>
      </c>
      <c r="Z147" s="472" t="s">
        <v>1246</v>
      </c>
      <c r="AA147" s="475">
        <v>5.3727</v>
      </c>
      <c r="AB147" s="475">
        <f t="shared" si="37"/>
        <v>902.6136</v>
      </c>
      <c r="AC147" s="470" t="s">
        <v>1276</v>
      </c>
      <c r="AD147" s="468" t="s">
        <v>554</v>
      </c>
      <c r="AE147" s="476" t="s">
        <v>566</v>
      </c>
      <c r="AF147" s="477">
        <f>I147</f>
        <v>168</v>
      </c>
      <c r="AG147" s="450"/>
      <c r="AH147" s="209"/>
      <c r="AI147" s="479"/>
      <c r="AJ147" s="479"/>
      <c r="AK147" s="479"/>
      <c r="AL147" s="479">
        <f t="shared" si="36"/>
        <v>168</v>
      </c>
      <c r="AM147" s="479"/>
      <c r="AN147" s="480"/>
      <c r="AO147" s="480"/>
      <c r="AP147" s="480">
        <f t="shared" si="30"/>
        <v>168</v>
      </c>
      <c r="AQ147" s="480"/>
      <c r="AR147" s="221"/>
      <c r="AS147" s="221"/>
      <c r="AT147" s="481"/>
      <c r="AU147" s="482">
        <f t="shared" si="31"/>
        <v>168</v>
      </c>
      <c r="AV147" s="446">
        <f t="shared" si="35"/>
        <v>203588</v>
      </c>
      <c r="AW147" s="482"/>
      <c r="AX147" s="423"/>
    </row>
    <row r="148" s="355" customFormat="1" ht="39" customHeight="1" spans="1:50">
      <c r="A148" s="463">
        <v>45797</v>
      </c>
      <c r="B148" s="464" t="s">
        <v>177</v>
      </c>
      <c r="C148" s="465" t="s">
        <v>622</v>
      </c>
      <c r="D148" s="466">
        <v>4500167005</v>
      </c>
      <c r="E148" s="486" t="s">
        <v>1277</v>
      </c>
      <c r="F148" s="466" t="s">
        <v>1278</v>
      </c>
      <c r="G148" s="468" t="s">
        <v>554</v>
      </c>
      <c r="H148" s="469" t="s">
        <v>555</v>
      </c>
      <c r="I148" s="470">
        <v>1916</v>
      </c>
      <c r="J148" s="470">
        <v>0</v>
      </c>
      <c r="K148" s="470">
        <v>4</v>
      </c>
      <c r="L148" s="470">
        <f t="shared" si="32"/>
        <v>479</v>
      </c>
      <c r="M148" s="471">
        <v>45833</v>
      </c>
      <c r="N148" s="471">
        <v>45829</v>
      </c>
      <c r="O148" s="472"/>
      <c r="P148" s="472" t="s">
        <v>571</v>
      </c>
      <c r="Q148" s="472"/>
      <c r="R148" s="473">
        <v>45798</v>
      </c>
      <c r="S148" s="473" t="s">
        <v>599</v>
      </c>
      <c r="T148" s="473" t="s">
        <v>1279</v>
      </c>
      <c r="U148" s="473" t="s">
        <v>335</v>
      </c>
      <c r="V148" s="473"/>
      <c r="W148" s="474"/>
      <c r="X148" s="474"/>
      <c r="Y148" s="467" t="s">
        <v>1280</v>
      </c>
      <c r="Z148" s="472" t="s">
        <v>628</v>
      </c>
      <c r="AA148" s="475">
        <v>3.0827</v>
      </c>
      <c r="AB148" s="475">
        <f t="shared" si="37"/>
        <v>5906.4532</v>
      </c>
      <c r="AC148" s="470" t="s">
        <v>1281</v>
      </c>
      <c r="AD148" s="468" t="s">
        <v>554</v>
      </c>
      <c r="AE148" s="476" t="s">
        <v>566</v>
      </c>
      <c r="AF148" s="477">
        <f>I148</f>
        <v>1916</v>
      </c>
      <c r="AG148" s="456"/>
      <c r="AH148" s="209"/>
      <c r="AI148" s="479"/>
      <c r="AJ148" s="479"/>
      <c r="AK148" s="550"/>
      <c r="AL148" s="479">
        <f t="shared" si="36"/>
        <v>1916</v>
      </c>
      <c r="AM148" s="550"/>
      <c r="AN148" s="480"/>
      <c r="AO148" s="480"/>
      <c r="AP148" s="480">
        <f t="shared" si="30"/>
        <v>1916</v>
      </c>
      <c r="AQ148" s="553"/>
      <c r="AR148" s="221"/>
      <c r="AS148" s="221"/>
      <c r="AT148" s="481"/>
      <c r="AU148" s="482">
        <f t="shared" si="31"/>
        <v>1916</v>
      </c>
      <c r="AV148" s="446">
        <f t="shared" si="35"/>
        <v>205504</v>
      </c>
      <c r="AW148" s="482"/>
      <c r="AX148" s="457"/>
    </row>
    <row r="149" s="355" customFormat="1" ht="39" customHeight="1" spans="1:50">
      <c r="A149" s="463">
        <v>45798</v>
      </c>
      <c r="B149" s="464" t="s">
        <v>1282</v>
      </c>
      <c r="C149" s="465" t="s">
        <v>1283</v>
      </c>
      <c r="D149" s="466">
        <v>4500166269</v>
      </c>
      <c r="E149" s="486"/>
      <c r="F149" s="466" t="s">
        <v>1284</v>
      </c>
      <c r="G149" s="468" t="s">
        <v>554</v>
      </c>
      <c r="H149" s="469" t="s">
        <v>555</v>
      </c>
      <c r="I149" s="470">
        <v>216</v>
      </c>
      <c r="J149" s="470">
        <v>0</v>
      </c>
      <c r="K149" s="470">
        <v>4</v>
      </c>
      <c r="L149" s="470">
        <f t="shared" si="32"/>
        <v>54</v>
      </c>
      <c r="M149" s="471">
        <v>45834</v>
      </c>
      <c r="N149" s="471">
        <v>45831</v>
      </c>
      <c r="O149" s="472"/>
      <c r="P149" s="472" t="s">
        <v>571</v>
      </c>
      <c r="Q149" s="472"/>
      <c r="R149" s="473">
        <v>45798</v>
      </c>
      <c r="S149" s="473" t="s">
        <v>572</v>
      </c>
      <c r="T149" s="473" t="s">
        <v>572</v>
      </c>
      <c r="U149" s="473" t="s">
        <v>335</v>
      </c>
      <c r="V149" s="473"/>
      <c r="W149" s="474"/>
      <c r="X149" s="474"/>
      <c r="Y149" s="467" t="s">
        <v>1285</v>
      </c>
      <c r="Z149" s="472" t="s">
        <v>901</v>
      </c>
      <c r="AA149" s="475">
        <v>5.3727</v>
      </c>
      <c r="AB149" s="475">
        <f t="shared" si="37"/>
        <v>1160.5032</v>
      </c>
      <c r="AC149" s="470" t="s">
        <v>1286</v>
      </c>
      <c r="AD149" s="468" t="s">
        <v>668</v>
      </c>
      <c r="AE149" s="476" t="s">
        <v>566</v>
      </c>
      <c r="AF149" s="477"/>
      <c r="AG149" s="462"/>
      <c r="AH149" s="209"/>
      <c r="AI149" s="479"/>
      <c r="AJ149" s="479">
        <f>I149</f>
        <v>216</v>
      </c>
      <c r="AK149" s="351"/>
      <c r="AL149" s="479">
        <f t="shared" si="36"/>
        <v>216</v>
      </c>
      <c r="AM149" s="351"/>
      <c r="AN149" s="480"/>
      <c r="AO149" s="480"/>
      <c r="AP149" s="221">
        <f t="shared" si="30"/>
        <v>216</v>
      </c>
      <c r="AQ149" s="351"/>
      <c r="AR149" s="221"/>
      <c r="AS149" s="221"/>
      <c r="AT149" s="481"/>
      <c r="AU149" s="482">
        <f t="shared" si="31"/>
        <v>216</v>
      </c>
      <c r="AV149" s="446">
        <f t="shared" si="35"/>
        <v>205720</v>
      </c>
      <c r="AW149" s="482"/>
      <c r="AX149" s="451"/>
    </row>
    <row r="150" s="355" customFormat="1" ht="39" customHeight="1" spans="1:50">
      <c r="A150" s="463">
        <v>45763</v>
      </c>
      <c r="B150" s="464" t="s">
        <v>630</v>
      </c>
      <c r="C150" s="465" t="s">
        <v>559</v>
      </c>
      <c r="D150" s="466">
        <v>4500163861</v>
      </c>
      <c r="E150" s="486" t="s">
        <v>1287</v>
      </c>
      <c r="F150" s="487" t="s">
        <v>1288</v>
      </c>
      <c r="G150" s="468" t="s">
        <v>554</v>
      </c>
      <c r="H150" s="469" t="s">
        <v>555</v>
      </c>
      <c r="I150" s="470">
        <v>92</v>
      </c>
      <c r="J150" s="470">
        <v>0</v>
      </c>
      <c r="K150" s="470">
        <v>4</v>
      </c>
      <c r="L150" s="470">
        <f t="shared" si="32"/>
        <v>23</v>
      </c>
      <c r="M150" s="471">
        <v>45810</v>
      </c>
      <c r="N150" s="471">
        <v>45806</v>
      </c>
      <c r="O150" s="472"/>
      <c r="P150" s="472" t="s">
        <v>571</v>
      </c>
      <c r="Q150" s="472"/>
      <c r="R150" s="473">
        <v>45776</v>
      </c>
      <c r="S150" s="473" t="s">
        <v>599</v>
      </c>
      <c r="T150" s="473" t="s">
        <v>1289</v>
      </c>
      <c r="U150" s="473" t="s">
        <v>335</v>
      </c>
      <c r="V150" s="473"/>
      <c r="W150" s="474"/>
      <c r="X150" s="474"/>
      <c r="Y150" s="467" t="s">
        <v>1290</v>
      </c>
      <c r="Z150" s="472" t="s">
        <v>583</v>
      </c>
      <c r="AA150" s="475">
        <v>5.837</v>
      </c>
      <c r="AB150" s="475">
        <f t="shared" si="37"/>
        <v>537.004</v>
      </c>
      <c r="AC150" s="470"/>
      <c r="AD150" s="468" t="s">
        <v>554</v>
      </c>
      <c r="AE150" s="476" t="s">
        <v>566</v>
      </c>
      <c r="AF150" s="477">
        <f>I150</f>
        <v>92</v>
      </c>
      <c r="AG150" s="477"/>
      <c r="AH150" s="479"/>
      <c r="AI150" s="479"/>
      <c r="AJ150" s="479"/>
      <c r="AK150" s="479"/>
      <c r="AL150" s="479">
        <f t="shared" si="36"/>
        <v>92</v>
      </c>
      <c r="AM150" s="479"/>
      <c r="AN150" s="480"/>
      <c r="AO150" s="480"/>
      <c r="AP150" s="480">
        <f t="shared" si="30"/>
        <v>92</v>
      </c>
      <c r="AQ150" s="480"/>
      <c r="AR150" s="221"/>
      <c r="AS150" s="221"/>
      <c r="AT150" s="481"/>
      <c r="AU150" s="482">
        <f t="shared" si="31"/>
        <v>92</v>
      </c>
      <c r="AV150" s="446">
        <f t="shared" si="35"/>
        <v>205812</v>
      </c>
      <c r="AW150" s="482"/>
      <c r="AX150" s="469"/>
    </row>
    <row r="151" s="355" customFormat="1" ht="39" customHeight="1" spans="1:50">
      <c r="A151" s="463">
        <v>45763</v>
      </c>
      <c r="B151" s="464" t="s">
        <v>635</v>
      </c>
      <c r="C151" s="465" t="s">
        <v>578</v>
      </c>
      <c r="D151" s="466">
        <v>4500163864</v>
      </c>
      <c r="E151" s="486" t="s">
        <v>1291</v>
      </c>
      <c r="F151" s="487" t="s">
        <v>1292</v>
      </c>
      <c r="G151" s="468" t="s">
        <v>554</v>
      </c>
      <c r="H151" s="469" t="s">
        <v>555</v>
      </c>
      <c r="I151" s="470">
        <v>1408</v>
      </c>
      <c r="J151" s="470">
        <v>0</v>
      </c>
      <c r="K151" s="470">
        <v>4</v>
      </c>
      <c r="L151" s="470">
        <f t="shared" si="32"/>
        <v>352</v>
      </c>
      <c r="M151" s="471">
        <v>45810</v>
      </c>
      <c r="N151" s="471">
        <v>45806</v>
      </c>
      <c r="O151" s="472"/>
      <c r="P151" s="472" t="s">
        <v>571</v>
      </c>
      <c r="Q151" s="472"/>
      <c r="R151" s="473">
        <v>45776</v>
      </c>
      <c r="S151" s="473" t="s">
        <v>599</v>
      </c>
      <c r="T151" s="473" t="s">
        <v>1289</v>
      </c>
      <c r="U151" s="473" t="s">
        <v>335</v>
      </c>
      <c r="V151" s="473"/>
      <c r="W151" s="474"/>
      <c r="X151" s="474"/>
      <c r="Y151" s="467" t="s">
        <v>1293</v>
      </c>
      <c r="Z151" s="472" t="s">
        <v>583</v>
      </c>
      <c r="AA151" s="475">
        <v>5.8209</v>
      </c>
      <c r="AB151" s="475">
        <f t="shared" si="37"/>
        <v>8195.8272</v>
      </c>
      <c r="AC151" s="470"/>
      <c r="AD151" s="468" t="s">
        <v>554</v>
      </c>
      <c r="AE151" s="476" t="s">
        <v>566</v>
      </c>
      <c r="AF151" s="477">
        <f>I151</f>
        <v>1408</v>
      </c>
      <c r="AG151" s="477"/>
      <c r="AH151" s="479"/>
      <c r="AI151" s="479"/>
      <c r="AJ151" s="479"/>
      <c r="AK151" s="479"/>
      <c r="AL151" s="479">
        <f t="shared" si="36"/>
        <v>1408</v>
      </c>
      <c r="AM151" s="479"/>
      <c r="AN151" s="480"/>
      <c r="AO151" s="480"/>
      <c r="AP151" s="480">
        <f t="shared" si="30"/>
        <v>1408</v>
      </c>
      <c r="AQ151" s="480"/>
      <c r="AR151" s="221"/>
      <c r="AS151" s="221"/>
      <c r="AT151" s="481"/>
      <c r="AU151" s="482">
        <f t="shared" si="31"/>
        <v>1408</v>
      </c>
      <c r="AV151" s="446">
        <f t="shared" si="35"/>
        <v>207220</v>
      </c>
      <c r="AW151" s="482"/>
      <c r="AX151" s="469"/>
    </row>
    <row r="152" s="355" customFormat="1" ht="39" customHeight="1" spans="1:50">
      <c r="A152" s="463">
        <v>45763</v>
      </c>
      <c r="B152" s="464" t="s">
        <v>1294</v>
      </c>
      <c r="C152" s="465" t="s">
        <v>847</v>
      </c>
      <c r="D152" s="466">
        <v>4500163205</v>
      </c>
      <c r="E152" s="486" t="s">
        <v>1295</v>
      </c>
      <c r="F152" s="487" t="s">
        <v>1296</v>
      </c>
      <c r="G152" s="468" t="s">
        <v>554</v>
      </c>
      <c r="H152" s="469" t="s">
        <v>555</v>
      </c>
      <c r="I152" s="470">
        <v>356</v>
      </c>
      <c r="J152" s="470">
        <v>0</v>
      </c>
      <c r="K152" s="470">
        <v>4</v>
      </c>
      <c r="L152" s="470">
        <f t="shared" si="32"/>
        <v>89</v>
      </c>
      <c r="M152" s="471">
        <v>45811</v>
      </c>
      <c r="N152" s="471">
        <f>M152-4</f>
        <v>45807</v>
      </c>
      <c r="O152" s="472"/>
      <c r="P152" s="472" t="s">
        <v>571</v>
      </c>
      <c r="Q152" s="472"/>
      <c r="R152" s="473">
        <v>45764</v>
      </c>
      <c r="S152" s="473" t="s">
        <v>572</v>
      </c>
      <c r="T152" s="473" t="s">
        <v>1297</v>
      </c>
      <c r="U152" s="473" t="s">
        <v>335</v>
      </c>
      <c r="V152" s="473"/>
      <c r="W152" s="474"/>
      <c r="X152" s="474"/>
      <c r="Y152" s="467" t="s">
        <v>1298</v>
      </c>
      <c r="Z152" s="472" t="s">
        <v>901</v>
      </c>
      <c r="AA152" s="475">
        <v>5.3727</v>
      </c>
      <c r="AB152" s="475">
        <f t="shared" si="37"/>
        <v>1912.6812</v>
      </c>
      <c r="AC152" s="470"/>
      <c r="AD152" s="468" t="s">
        <v>765</v>
      </c>
      <c r="AE152" s="476" t="s">
        <v>566</v>
      </c>
      <c r="AF152" s="477"/>
      <c r="AG152" s="477"/>
      <c r="AH152" s="479"/>
      <c r="AI152" s="479"/>
      <c r="AJ152" s="479">
        <f>I152</f>
        <v>356</v>
      </c>
      <c r="AK152" s="479"/>
      <c r="AL152" s="550"/>
      <c r="AM152" s="479"/>
      <c r="AN152" s="480">
        <f>I152</f>
        <v>356</v>
      </c>
      <c r="AO152" s="480">
        <f>I152</f>
        <v>356</v>
      </c>
      <c r="AP152" s="480">
        <f t="shared" si="30"/>
        <v>356</v>
      </c>
      <c r="AQ152" s="480"/>
      <c r="AR152" s="221"/>
      <c r="AS152" s="221"/>
      <c r="AT152" s="481"/>
      <c r="AU152" s="482">
        <f t="shared" si="31"/>
        <v>356</v>
      </c>
      <c r="AV152" s="446">
        <f t="shared" si="35"/>
        <v>207576</v>
      </c>
      <c r="AW152" s="482"/>
      <c r="AX152" s="469"/>
    </row>
    <row r="153" s="355" customFormat="1" ht="39" customHeight="1" spans="1:50">
      <c r="A153" s="463">
        <v>45763</v>
      </c>
      <c r="B153" s="464" t="s">
        <v>1294</v>
      </c>
      <c r="C153" s="465" t="s">
        <v>847</v>
      </c>
      <c r="D153" s="466">
        <v>4500163205</v>
      </c>
      <c r="E153" s="486" t="s">
        <v>1295</v>
      </c>
      <c r="F153" s="487" t="s">
        <v>1299</v>
      </c>
      <c r="G153" s="468" t="s">
        <v>557</v>
      </c>
      <c r="H153" s="469" t="s">
        <v>555</v>
      </c>
      <c r="I153" s="470">
        <v>486</v>
      </c>
      <c r="J153" s="470">
        <v>0</v>
      </c>
      <c r="K153" s="470">
        <v>18</v>
      </c>
      <c r="L153" s="470">
        <f t="shared" si="32"/>
        <v>27</v>
      </c>
      <c r="M153" s="471">
        <v>45811</v>
      </c>
      <c r="N153" s="471">
        <f>M153-4</f>
        <v>45807</v>
      </c>
      <c r="O153" s="472"/>
      <c r="P153" s="472" t="s">
        <v>571</v>
      </c>
      <c r="Q153" s="472"/>
      <c r="R153" s="473">
        <v>45764</v>
      </c>
      <c r="S153" s="473" t="s">
        <v>572</v>
      </c>
      <c r="T153" s="473" t="s">
        <v>1297</v>
      </c>
      <c r="U153" s="473" t="s">
        <v>335</v>
      </c>
      <c r="V153" s="473"/>
      <c r="W153" s="474"/>
      <c r="X153" s="474"/>
      <c r="Y153" s="467" t="s">
        <v>1300</v>
      </c>
      <c r="Z153" s="472" t="s">
        <v>901</v>
      </c>
      <c r="AA153" s="475">
        <v>118.7504</v>
      </c>
      <c r="AB153" s="475">
        <f>AA153*L153</f>
        <v>3206.2608</v>
      </c>
      <c r="AC153" s="470"/>
      <c r="AD153" s="468" t="s">
        <v>1073</v>
      </c>
      <c r="AE153" s="476" t="s">
        <v>566</v>
      </c>
      <c r="AF153" s="477"/>
      <c r="AG153" s="477"/>
      <c r="AH153" s="479"/>
      <c r="AI153" s="479"/>
      <c r="AJ153" s="479">
        <f>I153</f>
        <v>486</v>
      </c>
      <c r="AK153" s="479"/>
      <c r="AM153" s="479"/>
      <c r="AN153" s="479">
        <f>I153</f>
        <v>486</v>
      </c>
      <c r="AO153" s="480">
        <f>I153</f>
        <v>486</v>
      </c>
      <c r="AP153" s="480">
        <f t="shared" si="30"/>
        <v>486</v>
      </c>
      <c r="AQ153" s="480"/>
      <c r="AR153" s="221"/>
      <c r="AS153" s="221">
        <f>L153</f>
        <v>27</v>
      </c>
      <c r="AT153" s="481"/>
      <c r="AU153" s="482">
        <f t="shared" si="31"/>
        <v>486</v>
      </c>
      <c r="AV153" s="446">
        <f t="shared" si="35"/>
        <v>208062</v>
      </c>
      <c r="AW153" s="482"/>
      <c r="AX153" s="469"/>
    </row>
    <row r="154" s="355" customFormat="1" ht="39" customHeight="1" spans="1:50">
      <c r="A154" s="463">
        <v>45765</v>
      </c>
      <c r="B154" s="464" t="s">
        <v>902</v>
      </c>
      <c r="C154" s="465" t="s">
        <v>903</v>
      </c>
      <c r="D154" s="466">
        <v>4500164226</v>
      </c>
      <c r="E154" s="486" t="s">
        <v>904</v>
      </c>
      <c r="F154" s="466" t="s">
        <v>1301</v>
      </c>
      <c r="G154" s="468" t="s">
        <v>557</v>
      </c>
      <c r="H154" s="469" t="s">
        <v>555</v>
      </c>
      <c r="I154" s="470">
        <v>108</v>
      </c>
      <c r="J154" s="470">
        <v>0</v>
      </c>
      <c r="K154" s="470">
        <v>18</v>
      </c>
      <c r="L154" s="470">
        <f t="shared" si="32"/>
        <v>6</v>
      </c>
      <c r="M154" s="471">
        <v>45811</v>
      </c>
      <c r="N154" s="471">
        <f>M154-4</f>
        <v>45807</v>
      </c>
      <c r="O154" s="472"/>
      <c r="P154" s="472" t="s">
        <v>571</v>
      </c>
      <c r="Q154" s="472"/>
      <c r="R154" s="473">
        <v>45773</v>
      </c>
      <c r="S154" s="473" t="s">
        <v>572</v>
      </c>
      <c r="T154" s="473" t="s">
        <v>1302</v>
      </c>
      <c r="U154" s="473" t="s">
        <v>335</v>
      </c>
      <c r="V154" s="473"/>
      <c r="W154" s="474"/>
      <c r="X154" s="474"/>
      <c r="Y154" s="467" t="s">
        <v>1303</v>
      </c>
      <c r="Z154" s="472" t="s">
        <v>908</v>
      </c>
      <c r="AA154" s="475">
        <v>118.7504</v>
      </c>
      <c r="AB154" s="475">
        <f>AA154*L154</f>
        <v>712.5024</v>
      </c>
      <c r="AC154" s="470"/>
      <c r="AD154" s="468" t="s">
        <v>1304</v>
      </c>
      <c r="AE154" s="476" t="s">
        <v>1074</v>
      </c>
      <c r="AF154" s="477"/>
      <c r="AG154" s="477"/>
      <c r="AH154" s="479"/>
      <c r="AI154" s="479"/>
      <c r="AJ154" s="479">
        <f>I154</f>
        <v>108</v>
      </c>
      <c r="AK154" s="479"/>
      <c r="AL154" s="351"/>
      <c r="AM154" s="479"/>
      <c r="AN154" s="479">
        <f>I154</f>
        <v>108</v>
      </c>
      <c r="AO154" s="480">
        <f>I154</f>
        <v>108</v>
      </c>
      <c r="AP154" s="480">
        <f t="shared" si="30"/>
        <v>108</v>
      </c>
      <c r="AQ154" s="480"/>
      <c r="AR154" s="221"/>
      <c r="AS154" s="221">
        <f>L154</f>
        <v>6</v>
      </c>
      <c r="AT154" s="481"/>
      <c r="AU154" s="482">
        <f t="shared" si="31"/>
        <v>108</v>
      </c>
      <c r="AV154" s="446">
        <f t="shared" si="35"/>
        <v>208170</v>
      </c>
      <c r="AW154" s="482"/>
      <c r="AX154" s="469"/>
    </row>
    <row r="155" s="355" customFormat="1" ht="39" customHeight="1" spans="1:50">
      <c r="A155" s="463">
        <v>45784</v>
      </c>
      <c r="B155" s="464" t="s">
        <v>1305</v>
      </c>
      <c r="C155" s="465" t="s">
        <v>685</v>
      </c>
      <c r="D155" s="466">
        <v>4500165624</v>
      </c>
      <c r="E155" s="486" t="s">
        <v>1306</v>
      </c>
      <c r="F155" s="466" t="s">
        <v>1307</v>
      </c>
      <c r="G155" s="468" t="s">
        <v>554</v>
      </c>
      <c r="H155" s="469" t="s">
        <v>555</v>
      </c>
      <c r="I155" s="470">
        <v>2000</v>
      </c>
      <c r="J155" s="470">
        <v>0</v>
      </c>
      <c r="K155" s="470">
        <v>4</v>
      </c>
      <c r="L155" s="470">
        <f t="shared" si="32"/>
        <v>500</v>
      </c>
      <c r="M155" s="471">
        <v>45811</v>
      </c>
      <c r="N155" s="471">
        <f>M155-4</f>
        <v>45807</v>
      </c>
      <c r="O155" s="472"/>
      <c r="P155" s="472" t="s">
        <v>571</v>
      </c>
      <c r="Q155" s="472"/>
      <c r="R155" s="473">
        <v>45784</v>
      </c>
      <c r="S155" s="473" t="s">
        <v>572</v>
      </c>
      <c r="T155" s="473" t="s">
        <v>1308</v>
      </c>
      <c r="U155" s="473" t="s">
        <v>335</v>
      </c>
      <c r="V155" s="473"/>
      <c r="W155" s="474"/>
      <c r="X155" s="474"/>
      <c r="Y155" s="467" t="s">
        <v>1309</v>
      </c>
      <c r="Z155" s="472" t="s">
        <v>1310</v>
      </c>
      <c r="AA155" s="475">
        <v>5.3406</v>
      </c>
      <c r="AB155" s="475">
        <f t="shared" ref="AB155:AB163" si="38">I155*AA155</f>
        <v>10681.2</v>
      </c>
      <c r="AC155" s="470" t="s">
        <v>1311</v>
      </c>
      <c r="AD155" s="468" t="s">
        <v>668</v>
      </c>
      <c r="AE155" s="476" t="s">
        <v>566</v>
      </c>
      <c r="AF155" s="477"/>
      <c r="AG155" s="477"/>
      <c r="AH155" s="479"/>
      <c r="AI155" s="479"/>
      <c r="AJ155" s="479">
        <f>I155</f>
        <v>2000</v>
      </c>
      <c r="AK155" s="479"/>
      <c r="AL155" s="479">
        <f>I155</f>
        <v>2000</v>
      </c>
      <c r="AM155" s="479"/>
      <c r="AN155" s="480"/>
      <c r="AO155" s="480"/>
      <c r="AP155" s="480">
        <f t="shared" si="30"/>
        <v>2000</v>
      </c>
      <c r="AQ155" s="480"/>
      <c r="AR155" s="221"/>
      <c r="AS155" s="221"/>
      <c r="AT155" s="481"/>
      <c r="AU155" s="482">
        <f t="shared" si="31"/>
        <v>2000</v>
      </c>
      <c r="AV155" s="446">
        <f t="shared" si="35"/>
        <v>210170</v>
      </c>
      <c r="AW155" s="482"/>
      <c r="AX155" s="469"/>
    </row>
    <row r="156" s="354" customFormat="1" ht="39" customHeight="1" spans="1:50">
      <c r="A156" s="463">
        <v>45784</v>
      </c>
      <c r="B156" s="464" t="s">
        <v>1312</v>
      </c>
      <c r="C156" s="465" t="s">
        <v>675</v>
      </c>
      <c r="D156" s="466">
        <v>4500165619</v>
      </c>
      <c r="E156" s="486" t="s">
        <v>1313</v>
      </c>
      <c r="F156" s="466" t="s">
        <v>1314</v>
      </c>
      <c r="G156" s="468" t="s">
        <v>554</v>
      </c>
      <c r="H156" s="469" t="s">
        <v>555</v>
      </c>
      <c r="I156" s="470">
        <v>500</v>
      </c>
      <c r="J156" s="470">
        <v>0</v>
      </c>
      <c r="K156" s="470">
        <v>4</v>
      </c>
      <c r="L156" s="470">
        <f t="shared" si="32"/>
        <v>125</v>
      </c>
      <c r="M156" s="471">
        <v>45811</v>
      </c>
      <c r="N156" s="471">
        <f>M156-4</f>
        <v>45807</v>
      </c>
      <c r="O156" s="472"/>
      <c r="P156" s="472" t="s">
        <v>571</v>
      </c>
      <c r="Q156" s="472"/>
      <c r="R156" s="473">
        <v>45784</v>
      </c>
      <c r="S156" s="473" t="s">
        <v>572</v>
      </c>
      <c r="T156" s="473" t="s">
        <v>1308</v>
      </c>
      <c r="U156" s="473" t="s">
        <v>335</v>
      </c>
      <c r="V156" s="473"/>
      <c r="W156" s="474"/>
      <c r="X156" s="474"/>
      <c r="Y156" s="467" t="s">
        <v>1309</v>
      </c>
      <c r="Z156" s="472" t="s">
        <v>1310</v>
      </c>
      <c r="AA156" s="475">
        <v>5.3566</v>
      </c>
      <c r="AB156" s="475">
        <f t="shared" si="38"/>
        <v>2678.3</v>
      </c>
      <c r="AC156" s="470"/>
      <c r="AD156" s="468" t="s">
        <v>668</v>
      </c>
      <c r="AE156" s="476" t="s">
        <v>566</v>
      </c>
      <c r="AF156" s="477"/>
      <c r="AG156" s="477"/>
      <c r="AH156" s="479"/>
      <c r="AI156" s="479"/>
      <c r="AJ156" s="479">
        <f>I156</f>
        <v>500</v>
      </c>
      <c r="AK156" s="479"/>
      <c r="AL156" s="479">
        <f>I156</f>
        <v>500</v>
      </c>
      <c r="AM156" s="479"/>
      <c r="AN156" s="480"/>
      <c r="AO156" s="480"/>
      <c r="AP156" s="480">
        <f t="shared" si="30"/>
        <v>500</v>
      </c>
      <c r="AQ156" s="480"/>
      <c r="AR156" s="221"/>
      <c r="AS156" s="221"/>
      <c r="AT156" s="481"/>
      <c r="AU156" s="482">
        <f t="shared" si="31"/>
        <v>500</v>
      </c>
      <c r="AV156" s="446">
        <f t="shared" si="35"/>
        <v>210670</v>
      </c>
      <c r="AW156" s="482"/>
      <c r="AX156" s="469"/>
    </row>
    <row r="157" s="222" customFormat="1" ht="39" customHeight="1" spans="1:50">
      <c r="A157" s="463">
        <v>45765</v>
      </c>
      <c r="B157" s="464" t="s">
        <v>1315</v>
      </c>
      <c r="C157" s="465" t="s">
        <v>685</v>
      </c>
      <c r="D157" s="466">
        <v>4500164250</v>
      </c>
      <c r="E157" s="486" t="s">
        <v>1316</v>
      </c>
      <c r="F157" s="466" t="s">
        <v>1317</v>
      </c>
      <c r="G157" s="468" t="s">
        <v>866</v>
      </c>
      <c r="H157" s="469" t="s">
        <v>650</v>
      </c>
      <c r="I157" s="470">
        <v>2378</v>
      </c>
      <c r="J157" s="470">
        <v>0</v>
      </c>
      <c r="K157" s="470">
        <v>2</v>
      </c>
      <c r="L157" s="470">
        <f t="shared" si="32"/>
        <v>1189</v>
      </c>
      <c r="M157" s="471">
        <v>45814</v>
      </c>
      <c r="N157" s="471">
        <v>45810</v>
      </c>
      <c r="O157" s="472"/>
      <c r="P157" s="472" t="s">
        <v>571</v>
      </c>
      <c r="Q157" s="472"/>
      <c r="R157" s="473" t="s">
        <v>1318</v>
      </c>
      <c r="S157" s="473" t="s">
        <v>599</v>
      </c>
      <c r="T157" s="473" t="s">
        <v>1319</v>
      </c>
      <c r="U157" s="473" t="s">
        <v>335</v>
      </c>
      <c r="V157" s="473"/>
      <c r="W157" s="474"/>
      <c r="X157" s="474"/>
      <c r="Y157" s="467" t="s">
        <v>1320</v>
      </c>
      <c r="Z157" s="472" t="s">
        <v>875</v>
      </c>
      <c r="AA157" s="475">
        <v>5.9569</v>
      </c>
      <c r="AB157" s="475">
        <f t="shared" si="38"/>
        <v>14165.5082</v>
      </c>
      <c r="AC157" s="470"/>
      <c r="AD157" s="468" t="s">
        <v>649</v>
      </c>
      <c r="AE157" s="476" t="s">
        <v>566</v>
      </c>
      <c r="AF157" s="477">
        <f>I157</f>
        <v>2378</v>
      </c>
      <c r="AG157" s="477"/>
      <c r="AH157" s="479"/>
      <c r="AI157" s="479"/>
      <c r="AJ157" s="479"/>
      <c r="AK157" s="479"/>
      <c r="AL157" s="479">
        <f>I157*2</f>
        <v>4756</v>
      </c>
      <c r="AM157" s="479"/>
      <c r="AN157" s="480"/>
      <c r="AO157" s="480"/>
      <c r="AP157" s="480">
        <f t="shared" si="30"/>
        <v>2378</v>
      </c>
      <c r="AQ157" s="480"/>
      <c r="AR157" s="221"/>
      <c r="AS157" s="221"/>
      <c r="AT157" s="481"/>
      <c r="AU157" s="482">
        <f t="shared" si="31"/>
        <v>2378</v>
      </c>
      <c r="AV157" s="446">
        <f t="shared" si="35"/>
        <v>213048</v>
      </c>
      <c r="AW157" s="482"/>
      <c r="AX157" s="469"/>
    </row>
    <row r="158" s="222" customFormat="1" ht="39" customHeight="1" spans="1:50">
      <c r="A158" s="463">
        <v>45765</v>
      </c>
      <c r="B158" s="464" t="s">
        <v>1315</v>
      </c>
      <c r="C158" s="465" t="s">
        <v>685</v>
      </c>
      <c r="D158" s="466">
        <v>4500164250</v>
      </c>
      <c r="E158" s="486" t="s">
        <v>1321</v>
      </c>
      <c r="F158" s="466" t="s">
        <v>1322</v>
      </c>
      <c r="G158" s="468" t="s">
        <v>866</v>
      </c>
      <c r="H158" s="469" t="s">
        <v>650</v>
      </c>
      <c r="I158" s="470">
        <v>668</v>
      </c>
      <c r="J158" s="470">
        <v>0</v>
      </c>
      <c r="K158" s="470">
        <v>2</v>
      </c>
      <c r="L158" s="470">
        <f t="shared" si="32"/>
        <v>334</v>
      </c>
      <c r="M158" s="471">
        <v>45814</v>
      </c>
      <c r="N158" s="471">
        <v>45810</v>
      </c>
      <c r="O158" s="472"/>
      <c r="P158" s="472" t="s">
        <v>571</v>
      </c>
      <c r="Q158" s="472"/>
      <c r="R158" s="473" t="s">
        <v>1318</v>
      </c>
      <c r="S158" s="473" t="s">
        <v>599</v>
      </c>
      <c r="T158" s="473" t="s">
        <v>1319</v>
      </c>
      <c r="U158" s="473" t="s">
        <v>335</v>
      </c>
      <c r="V158" s="473"/>
      <c r="W158" s="474"/>
      <c r="X158" s="474"/>
      <c r="Y158" s="467" t="s">
        <v>1320</v>
      </c>
      <c r="Z158" s="472" t="s">
        <v>875</v>
      </c>
      <c r="AA158" s="475">
        <v>5.9569</v>
      </c>
      <c r="AB158" s="475">
        <f t="shared" si="38"/>
        <v>3979.2092</v>
      </c>
      <c r="AC158" s="470"/>
      <c r="AD158" s="468" t="s">
        <v>649</v>
      </c>
      <c r="AE158" s="476" t="s">
        <v>566</v>
      </c>
      <c r="AF158" s="477">
        <f>I158</f>
        <v>668</v>
      </c>
      <c r="AG158" s="477"/>
      <c r="AH158" s="479"/>
      <c r="AI158" s="479"/>
      <c r="AJ158" s="479"/>
      <c r="AK158" s="479"/>
      <c r="AL158" s="479">
        <f>I158</f>
        <v>668</v>
      </c>
      <c r="AM158" s="479"/>
      <c r="AN158" s="480"/>
      <c r="AO158" s="480"/>
      <c r="AP158" s="480">
        <f t="shared" si="30"/>
        <v>668</v>
      </c>
      <c r="AQ158" s="480"/>
      <c r="AR158" s="221"/>
      <c r="AS158" s="221"/>
      <c r="AT158" s="481"/>
      <c r="AU158" s="482">
        <f t="shared" si="31"/>
        <v>668</v>
      </c>
      <c r="AV158" s="446">
        <f t="shared" si="35"/>
        <v>213716</v>
      </c>
      <c r="AW158" s="482"/>
      <c r="AX158" s="469"/>
    </row>
    <row r="159" s="222" customFormat="1" ht="39" customHeight="1" spans="1:50">
      <c r="A159" s="463">
        <v>45765</v>
      </c>
      <c r="B159" s="464" t="s">
        <v>1315</v>
      </c>
      <c r="C159" s="465" t="s">
        <v>685</v>
      </c>
      <c r="D159" s="466">
        <v>4500164250</v>
      </c>
      <c r="E159" s="486" t="s">
        <v>1323</v>
      </c>
      <c r="F159" s="466" t="s">
        <v>1324</v>
      </c>
      <c r="G159" s="468" t="s">
        <v>866</v>
      </c>
      <c r="H159" s="469" t="s">
        <v>650</v>
      </c>
      <c r="I159" s="470">
        <v>500</v>
      </c>
      <c r="J159" s="470">
        <v>0</v>
      </c>
      <c r="K159" s="470">
        <v>2</v>
      </c>
      <c r="L159" s="470">
        <f t="shared" si="32"/>
        <v>250</v>
      </c>
      <c r="M159" s="471">
        <v>45814</v>
      </c>
      <c r="N159" s="471">
        <v>45810</v>
      </c>
      <c r="O159" s="472"/>
      <c r="P159" s="472" t="s">
        <v>571</v>
      </c>
      <c r="Q159" s="472"/>
      <c r="R159" s="473" t="s">
        <v>1318</v>
      </c>
      <c r="S159" s="473" t="s">
        <v>599</v>
      </c>
      <c r="T159" s="473" t="s">
        <v>1319</v>
      </c>
      <c r="U159" s="473" t="s">
        <v>335</v>
      </c>
      <c r="V159" s="473"/>
      <c r="W159" s="474"/>
      <c r="X159" s="474"/>
      <c r="Y159" s="467" t="s">
        <v>1320</v>
      </c>
      <c r="Z159" s="472" t="s">
        <v>875</v>
      </c>
      <c r="AA159" s="475">
        <v>5.9569</v>
      </c>
      <c r="AB159" s="475">
        <f t="shared" si="38"/>
        <v>2978.45</v>
      </c>
      <c r="AC159" s="470"/>
      <c r="AD159" s="468" t="s">
        <v>649</v>
      </c>
      <c r="AE159" s="476" t="s">
        <v>566</v>
      </c>
      <c r="AF159" s="477">
        <f>I159</f>
        <v>500</v>
      </c>
      <c r="AG159" s="477"/>
      <c r="AH159" s="479"/>
      <c r="AI159" s="479"/>
      <c r="AJ159" s="479"/>
      <c r="AK159" s="479"/>
      <c r="AL159" s="479">
        <f>I159</f>
        <v>500</v>
      </c>
      <c r="AM159" s="479"/>
      <c r="AN159" s="480"/>
      <c r="AO159" s="480"/>
      <c r="AP159" s="480">
        <f t="shared" si="30"/>
        <v>500</v>
      </c>
      <c r="AQ159" s="480"/>
      <c r="AR159" s="221"/>
      <c r="AS159" s="221"/>
      <c r="AT159" s="481"/>
      <c r="AU159" s="482">
        <f t="shared" si="31"/>
        <v>500</v>
      </c>
      <c r="AV159" s="446">
        <f t="shared" si="35"/>
        <v>214216</v>
      </c>
      <c r="AW159" s="556"/>
      <c r="AX159" s="557"/>
    </row>
    <row r="160" s="222" customFormat="1" ht="39" customHeight="1" spans="1:50">
      <c r="A160" s="463">
        <v>45749</v>
      </c>
      <c r="B160" s="464" t="s">
        <v>1325</v>
      </c>
      <c r="C160" s="465" t="s">
        <v>925</v>
      </c>
      <c r="D160" s="466">
        <v>4500161573</v>
      </c>
      <c r="E160" s="486" t="s">
        <v>1326</v>
      </c>
      <c r="F160" s="487" t="s">
        <v>1327</v>
      </c>
      <c r="G160" s="468" t="s">
        <v>554</v>
      </c>
      <c r="H160" s="469" t="s">
        <v>555</v>
      </c>
      <c r="I160" s="470">
        <v>240</v>
      </c>
      <c r="J160" s="470">
        <v>0</v>
      </c>
      <c r="K160" s="470">
        <v>4</v>
      </c>
      <c r="L160" s="470">
        <f t="shared" si="32"/>
        <v>60</v>
      </c>
      <c r="M160" s="471">
        <v>45803</v>
      </c>
      <c r="N160" s="471">
        <v>45799</v>
      </c>
      <c r="O160" s="472"/>
      <c r="P160" s="472" t="s">
        <v>571</v>
      </c>
      <c r="Q160" s="472"/>
      <c r="R160" s="473">
        <v>45770</v>
      </c>
      <c r="S160" s="473" t="s">
        <v>572</v>
      </c>
      <c r="T160" s="473" t="s">
        <v>1328</v>
      </c>
      <c r="U160" s="473" t="s">
        <v>335</v>
      </c>
      <c r="V160" s="473"/>
      <c r="W160" s="474"/>
      <c r="X160" s="474" t="s">
        <v>562</v>
      </c>
      <c r="Y160" s="467" t="s">
        <v>1329</v>
      </c>
      <c r="Z160" s="472" t="s">
        <v>352</v>
      </c>
      <c r="AA160" s="475">
        <v>5.1541</v>
      </c>
      <c r="AB160" s="475">
        <f t="shared" si="38"/>
        <v>1236.984</v>
      </c>
      <c r="AC160" s="476"/>
      <c r="AD160" s="468" t="s">
        <v>765</v>
      </c>
      <c r="AE160" s="476" t="s">
        <v>566</v>
      </c>
      <c r="AF160" s="479"/>
      <c r="AG160" s="479"/>
      <c r="AH160" s="480"/>
      <c r="AI160" s="480"/>
      <c r="AJ160" s="480">
        <f>I160</f>
        <v>240</v>
      </c>
      <c r="AK160" s="480"/>
      <c r="AL160" s="221"/>
      <c r="AM160" s="221"/>
      <c r="AN160" s="221">
        <f>I160</f>
        <v>240</v>
      </c>
      <c r="AO160" s="481">
        <f>I160</f>
        <v>240</v>
      </c>
      <c r="AP160" s="480">
        <f t="shared" si="30"/>
        <v>240</v>
      </c>
      <c r="AQ160" s="481"/>
      <c r="AR160" s="482"/>
      <c r="AS160" s="482"/>
      <c r="AT160" s="482"/>
      <c r="AU160" s="482">
        <f t="shared" si="31"/>
        <v>240</v>
      </c>
      <c r="AV160" s="446">
        <f t="shared" si="35"/>
        <v>214456</v>
      </c>
      <c r="AW160" s="355"/>
      <c r="AX160" s="351"/>
    </row>
    <row r="161" s="359" customFormat="1" ht="39" customHeight="1" spans="1:50">
      <c r="A161" s="463">
        <v>45653</v>
      </c>
      <c r="B161" s="464" t="s">
        <v>611</v>
      </c>
      <c r="C161" s="465" t="s">
        <v>612</v>
      </c>
      <c r="D161" s="466">
        <v>4500154916</v>
      </c>
      <c r="E161" s="486" t="s">
        <v>613</v>
      </c>
      <c r="F161" s="487" t="s">
        <v>1330</v>
      </c>
      <c r="G161" s="468" t="s">
        <v>554</v>
      </c>
      <c r="H161" s="469" t="s">
        <v>555</v>
      </c>
      <c r="I161" s="470">
        <v>1128</v>
      </c>
      <c r="J161" s="536">
        <v>0</v>
      </c>
      <c r="K161" s="470">
        <v>4</v>
      </c>
      <c r="L161" s="470">
        <f t="shared" si="32"/>
        <v>282</v>
      </c>
      <c r="M161" s="498">
        <v>45863</v>
      </c>
      <c r="N161" s="498">
        <v>45859</v>
      </c>
      <c r="O161" s="472"/>
      <c r="P161" s="472" t="s">
        <v>571</v>
      </c>
      <c r="Q161" s="472"/>
      <c r="R161" s="473">
        <v>45700</v>
      </c>
      <c r="S161" s="473" t="s">
        <v>572</v>
      </c>
      <c r="T161" s="473" t="s">
        <v>1331</v>
      </c>
      <c r="U161" s="473" t="s">
        <v>335</v>
      </c>
      <c r="V161" s="473"/>
      <c r="W161" s="474"/>
      <c r="X161" s="474" t="s">
        <v>616</v>
      </c>
      <c r="Y161" s="467" t="s">
        <v>1332</v>
      </c>
      <c r="Z161" s="472" t="s">
        <v>618</v>
      </c>
      <c r="AA161" s="475">
        <v>5.4</v>
      </c>
      <c r="AB161" s="475">
        <f t="shared" si="38"/>
        <v>6091.2</v>
      </c>
      <c r="AC161" s="470" t="s">
        <v>1333</v>
      </c>
      <c r="AD161" s="468" t="s">
        <v>554</v>
      </c>
      <c r="AE161" s="476" t="s">
        <v>566</v>
      </c>
      <c r="AF161" s="477">
        <f>I161</f>
        <v>1128</v>
      </c>
      <c r="AG161" s="539"/>
      <c r="AH161" s="171"/>
      <c r="AI161" s="479"/>
      <c r="AJ161" s="479"/>
      <c r="AK161" s="479"/>
      <c r="AL161" s="479">
        <f>I161</f>
        <v>1128</v>
      </c>
      <c r="AM161" s="479"/>
      <c r="AN161" s="480"/>
      <c r="AO161" s="480"/>
      <c r="AP161" s="480">
        <f t="shared" si="30"/>
        <v>1128</v>
      </c>
      <c r="AQ161" s="480"/>
      <c r="AR161" s="221"/>
      <c r="AS161" s="221"/>
      <c r="AT161" s="481"/>
      <c r="AU161" s="482">
        <f t="shared" si="31"/>
        <v>1128</v>
      </c>
      <c r="AV161" s="446">
        <f t="shared" si="35"/>
        <v>215584</v>
      </c>
      <c r="AW161" s="482"/>
      <c r="AX161" s="540"/>
    </row>
    <row r="162" s="355" customFormat="1" ht="39" customHeight="1" spans="1:50">
      <c r="A162" s="463">
        <v>45653</v>
      </c>
      <c r="B162" s="464" t="s">
        <v>611</v>
      </c>
      <c r="C162" s="465" t="s">
        <v>612</v>
      </c>
      <c r="D162" s="466">
        <v>4500154916</v>
      </c>
      <c r="E162" s="486" t="s">
        <v>620</v>
      </c>
      <c r="F162" s="487" t="s">
        <v>1334</v>
      </c>
      <c r="G162" s="468" t="s">
        <v>554</v>
      </c>
      <c r="H162" s="469" t="s">
        <v>555</v>
      </c>
      <c r="I162" s="470">
        <v>372</v>
      </c>
      <c r="J162" s="536">
        <v>0</v>
      </c>
      <c r="K162" s="470">
        <v>4</v>
      </c>
      <c r="L162" s="470">
        <f t="shared" si="32"/>
        <v>93</v>
      </c>
      <c r="M162" s="498">
        <v>45863</v>
      </c>
      <c r="N162" s="498">
        <v>45859</v>
      </c>
      <c r="O162" s="472"/>
      <c r="P162" s="472" t="s">
        <v>571</v>
      </c>
      <c r="Q162" s="472"/>
      <c r="R162" s="473">
        <v>45700</v>
      </c>
      <c r="S162" s="473" t="s">
        <v>572</v>
      </c>
      <c r="T162" s="473" t="s">
        <v>1335</v>
      </c>
      <c r="U162" s="473" t="s">
        <v>335</v>
      </c>
      <c r="V162" s="473"/>
      <c r="W162" s="474"/>
      <c r="X162" s="474" t="s">
        <v>616</v>
      </c>
      <c r="Y162" s="467" t="s">
        <v>1332</v>
      </c>
      <c r="Z162" s="472" t="s">
        <v>618</v>
      </c>
      <c r="AA162" s="475">
        <v>5.4</v>
      </c>
      <c r="AB162" s="475">
        <f t="shared" si="38"/>
        <v>2008.8</v>
      </c>
      <c r="AC162" s="470"/>
      <c r="AD162" s="468" t="s">
        <v>554</v>
      </c>
      <c r="AE162" s="476" t="s">
        <v>566</v>
      </c>
      <c r="AF162" s="477">
        <f>I162</f>
        <v>372</v>
      </c>
      <c r="AG162" s="539"/>
      <c r="AH162" s="171"/>
      <c r="AI162" s="479"/>
      <c r="AJ162" s="479"/>
      <c r="AK162" s="479"/>
      <c r="AL162" s="479">
        <f>I162</f>
        <v>372</v>
      </c>
      <c r="AM162" s="479"/>
      <c r="AN162" s="480"/>
      <c r="AO162" s="480"/>
      <c r="AP162" s="480">
        <f t="shared" si="30"/>
        <v>372</v>
      </c>
      <c r="AQ162" s="480"/>
      <c r="AR162" s="221"/>
      <c r="AS162" s="221"/>
      <c r="AT162" s="481"/>
      <c r="AU162" s="482">
        <f t="shared" si="31"/>
        <v>372</v>
      </c>
      <c r="AV162" s="446">
        <f t="shared" si="35"/>
        <v>215956</v>
      </c>
      <c r="AW162" s="556"/>
      <c r="AX162" s="540"/>
    </row>
    <row r="163" s="355" customFormat="1" ht="39" customHeight="1" spans="1:50">
      <c r="A163" s="463">
        <v>45768</v>
      </c>
      <c r="B163" s="464" t="s">
        <v>1336</v>
      </c>
      <c r="C163" s="465" t="s">
        <v>1337</v>
      </c>
      <c r="D163" s="466">
        <v>4500164331</v>
      </c>
      <c r="E163" s="486"/>
      <c r="F163" s="466" t="s">
        <v>1338</v>
      </c>
      <c r="G163" s="468" t="s">
        <v>554</v>
      </c>
      <c r="H163" s="469" t="s">
        <v>555</v>
      </c>
      <c r="I163" s="470">
        <v>2476</v>
      </c>
      <c r="J163" s="470">
        <v>0</v>
      </c>
      <c r="K163" s="470">
        <v>4</v>
      </c>
      <c r="L163" s="470">
        <f t="shared" si="32"/>
        <v>619</v>
      </c>
      <c r="M163" s="471">
        <v>45824</v>
      </c>
      <c r="N163" s="471">
        <v>45820</v>
      </c>
      <c r="O163" s="472"/>
      <c r="P163" s="472" t="s">
        <v>571</v>
      </c>
      <c r="Q163" s="472"/>
      <c r="R163" s="473">
        <v>45769</v>
      </c>
      <c r="S163" s="473" t="s">
        <v>572</v>
      </c>
      <c r="T163" s="473" t="s">
        <v>1212</v>
      </c>
      <c r="U163" s="473" t="s">
        <v>335</v>
      </c>
      <c r="V163" s="473"/>
      <c r="W163" s="474"/>
      <c r="X163" s="474"/>
      <c r="Y163" s="467" t="s">
        <v>1339</v>
      </c>
      <c r="Z163" s="472" t="s">
        <v>697</v>
      </c>
      <c r="AA163" s="475">
        <v>5.1219</v>
      </c>
      <c r="AB163" s="475">
        <f t="shared" si="38"/>
        <v>12681.8244</v>
      </c>
      <c r="AC163" s="470" t="s">
        <v>1340</v>
      </c>
      <c r="AD163" s="468" t="s">
        <v>1341</v>
      </c>
      <c r="AE163" s="476" t="s">
        <v>566</v>
      </c>
      <c r="AF163" s="477"/>
      <c r="AG163" s="477"/>
      <c r="AH163" s="479"/>
      <c r="AI163" s="479"/>
      <c r="AJ163" s="479">
        <f>I163</f>
        <v>2476</v>
      </c>
      <c r="AK163" s="479"/>
      <c r="AL163" s="479"/>
      <c r="AM163" s="479"/>
      <c r="AN163" s="480">
        <f>I163</f>
        <v>2476</v>
      </c>
      <c r="AO163" s="480">
        <f>I163</f>
        <v>2476</v>
      </c>
      <c r="AP163" s="480">
        <f t="shared" si="30"/>
        <v>2476</v>
      </c>
      <c r="AQ163" s="480"/>
      <c r="AR163" s="221"/>
      <c r="AS163" s="221"/>
      <c r="AT163" s="481"/>
      <c r="AU163" s="482">
        <f t="shared" si="31"/>
        <v>2476</v>
      </c>
      <c r="AV163" s="446">
        <f t="shared" si="35"/>
        <v>218432</v>
      </c>
      <c r="AW163" s="556"/>
      <c r="AX163" s="469"/>
    </row>
    <row r="164" s="355" customFormat="1" ht="39" customHeight="1" spans="1:50">
      <c r="A164" s="463">
        <v>45768</v>
      </c>
      <c r="B164" s="464" t="s">
        <v>1336</v>
      </c>
      <c r="C164" s="465" t="s">
        <v>1337</v>
      </c>
      <c r="D164" s="466">
        <v>4500164331</v>
      </c>
      <c r="E164" s="486"/>
      <c r="F164" s="466" t="s">
        <v>1342</v>
      </c>
      <c r="G164" s="468" t="s">
        <v>557</v>
      </c>
      <c r="H164" s="469" t="s">
        <v>555</v>
      </c>
      <c r="I164" s="470">
        <v>180</v>
      </c>
      <c r="J164" s="470">
        <v>0</v>
      </c>
      <c r="K164" s="470">
        <v>18</v>
      </c>
      <c r="L164" s="470">
        <f t="shared" si="32"/>
        <v>10</v>
      </c>
      <c r="M164" s="471">
        <v>45824</v>
      </c>
      <c r="N164" s="471">
        <v>45820</v>
      </c>
      <c r="O164" s="472"/>
      <c r="P164" s="472" t="s">
        <v>571</v>
      </c>
      <c r="Q164" s="472"/>
      <c r="R164" s="473">
        <v>45769</v>
      </c>
      <c r="S164" s="473" t="s">
        <v>572</v>
      </c>
      <c r="T164" s="473" t="s">
        <v>1212</v>
      </c>
      <c r="U164" s="473" t="s">
        <v>335</v>
      </c>
      <c r="V164" s="473"/>
      <c r="W164" s="474"/>
      <c r="X164" s="474"/>
      <c r="Y164" s="467" t="s">
        <v>1343</v>
      </c>
      <c r="Z164" s="472" t="s">
        <v>697</v>
      </c>
      <c r="AA164" s="475">
        <v>113.8227</v>
      </c>
      <c r="AB164" s="475">
        <f>AA164*L164</f>
        <v>1138.227</v>
      </c>
      <c r="AC164" s="470" t="s">
        <v>1340</v>
      </c>
      <c r="AD164" s="468" t="s">
        <v>1344</v>
      </c>
      <c r="AE164" s="476" t="s">
        <v>566</v>
      </c>
      <c r="AF164" s="477"/>
      <c r="AG164" s="477"/>
      <c r="AH164" s="479"/>
      <c r="AI164" s="479"/>
      <c r="AJ164" s="479">
        <f>I164</f>
        <v>180</v>
      </c>
      <c r="AK164" s="479"/>
      <c r="AL164" s="479"/>
      <c r="AM164" s="479"/>
      <c r="AN164" s="480">
        <f>I164</f>
        <v>180</v>
      </c>
      <c r="AO164" s="480">
        <f>I164</f>
        <v>180</v>
      </c>
      <c r="AP164" s="480">
        <f t="shared" si="30"/>
        <v>180</v>
      </c>
      <c r="AQ164" s="480"/>
      <c r="AR164" s="221"/>
      <c r="AS164" s="221">
        <f>L164</f>
        <v>10</v>
      </c>
      <c r="AT164" s="481"/>
      <c r="AU164" s="482">
        <f t="shared" si="31"/>
        <v>180</v>
      </c>
      <c r="AV164" s="446">
        <f t="shared" si="35"/>
        <v>218612</v>
      </c>
      <c r="AW164" s="482"/>
      <c r="AX164" s="469"/>
    </row>
    <row r="165" s="354" customFormat="1" ht="39" customHeight="1" spans="1:50">
      <c r="A165" s="463">
        <v>45775</v>
      </c>
      <c r="B165" s="464" t="s">
        <v>1345</v>
      </c>
      <c r="C165" s="465" t="s">
        <v>680</v>
      </c>
      <c r="D165" s="466">
        <v>4500165276</v>
      </c>
      <c r="E165" s="486" t="s">
        <v>1346</v>
      </c>
      <c r="F165" s="466" t="s">
        <v>1347</v>
      </c>
      <c r="G165" s="468" t="s">
        <v>554</v>
      </c>
      <c r="H165" s="469" t="s">
        <v>555</v>
      </c>
      <c r="I165" s="470">
        <v>1000</v>
      </c>
      <c r="J165" s="470">
        <v>0</v>
      </c>
      <c r="K165" s="470">
        <v>4</v>
      </c>
      <c r="L165" s="470">
        <f t="shared" si="32"/>
        <v>250</v>
      </c>
      <c r="M165" s="471">
        <v>45828</v>
      </c>
      <c r="N165" s="471">
        <v>45824</v>
      </c>
      <c r="O165" s="472"/>
      <c r="P165" s="472" t="s">
        <v>571</v>
      </c>
      <c r="Q165" s="472"/>
      <c r="R165" s="473">
        <v>45797</v>
      </c>
      <c r="S165" s="473" t="s">
        <v>572</v>
      </c>
      <c r="T165" s="473" t="s">
        <v>1348</v>
      </c>
      <c r="U165" s="473" t="s">
        <v>335</v>
      </c>
      <c r="V165" s="473"/>
      <c r="W165" s="474"/>
      <c r="X165" s="474"/>
      <c r="Y165" s="467" t="s">
        <v>1349</v>
      </c>
      <c r="Z165" s="472" t="s">
        <v>1066</v>
      </c>
      <c r="AA165" s="475">
        <v>5.3566</v>
      </c>
      <c r="AB165" s="475">
        <f>I165*AA165</f>
        <v>5356.6</v>
      </c>
      <c r="AC165" s="470" t="s">
        <v>1350</v>
      </c>
      <c r="AD165" s="468" t="s">
        <v>668</v>
      </c>
      <c r="AE165" s="476" t="s">
        <v>566</v>
      </c>
      <c r="AF165" s="477"/>
      <c r="AG165" s="477"/>
      <c r="AH165" s="479"/>
      <c r="AI165" s="479"/>
      <c r="AJ165" s="479">
        <f>I165*2</f>
        <v>2000</v>
      </c>
      <c r="AK165" s="479"/>
      <c r="AL165" s="479">
        <f t="shared" ref="AL165:AL179" si="39">I165</f>
        <v>1000</v>
      </c>
      <c r="AM165" s="479"/>
      <c r="AN165" s="480"/>
      <c r="AO165" s="480"/>
      <c r="AP165" s="480">
        <f t="shared" si="30"/>
        <v>1000</v>
      </c>
      <c r="AQ165" s="480"/>
      <c r="AR165" s="221"/>
      <c r="AS165" s="221"/>
      <c r="AT165" s="481"/>
      <c r="AU165" s="482">
        <f t="shared" si="31"/>
        <v>1000</v>
      </c>
      <c r="AV165" s="446">
        <f t="shared" si="35"/>
        <v>219612</v>
      </c>
      <c r="AW165" s="556"/>
      <c r="AX165" s="469"/>
    </row>
    <row r="166" s="359" customFormat="1" ht="39" customHeight="1" spans="1:50">
      <c r="A166" s="463">
        <v>45764</v>
      </c>
      <c r="B166" s="464" t="s">
        <v>1220</v>
      </c>
      <c r="C166" s="465" t="s">
        <v>1062</v>
      </c>
      <c r="D166" s="466">
        <v>4500164017</v>
      </c>
      <c r="E166" s="486" t="s">
        <v>1221</v>
      </c>
      <c r="F166" s="466" t="s">
        <v>1351</v>
      </c>
      <c r="G166" s="468" t="s">
        <v>663</v>
      </c>
      <c r="H166" s="469" t="s">
        <v>555</v>
      </c>
      <c r="I166" s="470">
        <v>4000</v>
      </c>
      <c r="J166" s="470">
        <v>0</v>
      </c>
      <c r="K166" s="470">
        <v>4</v>
      </c>
      <c r="L166" s="470">
        <f t="shared" si="32"/>
        <v>1000</v>
      </c>
      <c r="M166" s="471">
        <v>45831</v>
      </c>
      <c r="N166" s="471">
        <v>45827</v>
      </c>
      <c r="O166" s="472"/>
      <c r="P166" s="472" t="s">
        <v>571</v>
      </c>
      <c r="Q166" s="472"/>
      <c r="R166" s="473">
        <v>45770</v>
      </c>
      <c r="S166" s="473" t="s">
        <v>572</v>
      </c>
      <c r="T166" s="473" t="s">
        <v>1224</v>
      </c>
      <c r="U166" s="473" t="s">
        <v>335</v>
      </c>
      <c r="V166" s="473"/>
      <c r="W166" s="474"/>
      <c r="X166" s="474"/>
      <c r="Y166" s="467" t="s">
        <v>1352</v>
      </c>
      <c r="Z166" s="472" t="s">
        <v>1066</v>
      </c>
      <c r="AA166" s="475">
        <v>5.4</v>
      </c>
      <c r="AB166" s="475">
        <f>I166*AA166</f>
        <v>21600</v>
      </c>
      <c r="AC166" s="470"/>
      <c r="AD166" s="468" t="s">
        <v>668</v>
      </c>
      <c r="AE166" s="476" t="s">
        <v>566</v>
      </c>
      <c r="AF166" s="477"/>
      <c r="AG166" s="477"/>
      <c r="AH166" s="479"/>
      <c r="AI166" s="479"/>
      <c r="AJ166" s="479">
        <f>I166*2</f>
        <v>8000</v>
      </c>
      <c r="AK166" s="550"/>
      <c r="AL166" s="479">
        <f t="shared" si="39"/>
        <v>4000</v>
      </c>
      <c r="AM166" s="550"/>
      <c r="AN166" s="480"/>
      <c r="AO166" s="480"/>
      <c r="AP166" s="480">
        <f t="shared" si="30"/>
        <v>4000</v>
      </c>
      <c r="AQ166" s="553"/>
      <c r="AR166" s="221"/>
      <c r="AS166" s="221"/>
      <c r="AT166" s="481"/>
      <c r="AU166" s="482">
        <f t="shared" si="31"/>
        <v>4000</v>
      </c>
      <c r="AV166" s="446">
        <f t="shared" si="35"/>
        <v>223612</v>
      </c>
      <c r="AW166" s="542"/>
      <c r="AX166" s="557"/>
    </row>
    <row r="167" s="355" customFormat="1" ht="39" customHeight="1" spans="1:50">
      <c r="A167" s="463">
        <v>45797</v>
      </c>
      <c r="B167" s="464" t="s">
        <v>1353</v>
      </c>
      <c r="C167" s="465" t="s">
        <v>1354</v>
      </c>
      <c r="D167" s="466">
        <v>4500167152</v>
      </c>
      <c r="E167" s="486" t="s">
        <v>1355</v>
      </c>
      <c r="F167" s="466" t="s">
        <v>1356</v>
      </c>
      <c r="G167" s="468" t="s">
        <v>554</v>
      </c>
      <c r="H167" s="469" t="s">
        <v>555</v>
      </c>
      <c r="I167" s="470">
        <v>360</v>
      </c>
      <c r="J167" s="470">
        <v>0</v>
      </c>
      <c r="K167" s="470">
        <v>4</v>
      </c>
      <c r="L167" s="470">
        <f t="shared" si="32"/>
        <v>90</v>
      </c>
      <c r="M167" s="471">
        <v>45831</v>
      </c>
      <c r="N167" s="471">
        <v>45827</v>
      </c>
      <c r="O167" s="472"/>
      <c r="P167" s="472" t="s">
        <v>571</v>
      </c>
      <c r="Q167" s="472"/>
      <c r="R167" s="473">
        <v>45798</v>
      </c>
      <c r="S167" s="473" t="s">
        <v>572</v>
      </c>
      <c r="T167" s="473" t="s">
        <v>1357</v>
      </c>
      <c r="U167" s="473" t="s">
        <v>335</v>
      </c>
      <c r="V167" s="473"/>
      <c r="W167" s="474"/>
      <c r="X167" s="474"/>
      <c r="Y167" s="467" t="s">
        <v>1358</v>
      </c>
      <c r="Z167" s="472" t="s">
        <v>784</v>
      </c>
      <c r="AA167" s="475">
        <v>5.3727</v>
      </c>
      <c r="AB167" s="475">
        <f>I167*AA167</f>
        <v>1934.172</v>
      </c>
      <c r="AC167" s="470"/>
      <c r="AD167" s="468" t="s">
        <v>668</v>
      </c>
      <c r="AE167" s="476" t="s">
        <v>566</v>
      </c>
      <c r="AF167" s="477"/>
      <c r="AG167" s="479"/>
      <c r="AH167" s="479"/>
      <c r="AI167" s="479"/>
      <c r="AJ167" s="479">
        <f>I167</f>
        <v>360</v>
      </c>
      <c r="AL167" s="480">
        <f t="shared" si="39"/>
        <v>360</v>
      </c>
      <c r="AM167" s="351"/>
      <c r="AN167" s="221"/>
      <c r="AO167" s="221"/>
      <c r="AP167" s="221">
        <f t="shared" si="30"/>
        <v>360</v>
      </c>
      <c r="AQ167" s="351"/>
      <c r="AR167" s="481"/>
      <c r="AS167" s="482"/>
      <c r="AT167" s="482"/>
      <c r="AU167" s="482">
        <f t="shared" si="31"/>
        <v>360</v>
      </c>
      <c r="AV167" s="446">
        <f t="shared" si="35"/>
        <v>223972</v>
      </c>
      <c r="AW167" s="351"/>
      <c r="AX167" s="351"/>
    </row>
    <row r="168" s="355" customFormat="1" ht="39" customHeight="1" spans="1:50">
      <c r="A168" s="463">
        <v>45796</v>
      </c>
      <c r="B168" s="464" t="s">
        <v>986</v>
      </c>
      <c r="C168" s="465" t="s">
        <v>622</v>
      </c>
      <c r="D168" s="466">
        <v>4500166837</v>
      </c>
      <c r="E168" s="486" t="s">
        <v>1359</v>
      </c>
      <c r="F168" s="466" t="s">
        <v>1360</v>
      </c>
      <c r="G168" s="468" t="s">
        <v>989</v>
      </c>
      <c r="H168" s="469" t="s">
        <v>555</v>
      </c>
      <c r="I168" s="470">
        <v>12700</v>
      </c>
      <c r="J168" s="470">
        <v>0</v>
      </c>
      <c r="K168" s="470">
        <v>1</v>
      </c>
      <c r="L168" s="470">
        <f t="shared" si="32"/>
        <v>12700</v>
      </c>
      <c r="M168" s="471">
        <v>45835</v>
      </c>
      <c r="N168" s="471">
        <v>45831</v>
      </c>
      <c r="O168" s="472"/>
      <c r="P168" s="472" t="s">
        <v>571</v>
      </c>
      <c r="Q168" s="472"/>
      <c r="R168" s="473">
        <v>45754</v>
      </c>
      <c r="S168" s="473" t="s">
        <v>572</v>
      </c>
      <c r="T168" s="473" t="s">
        <v>1099</v>
      </c>
      <c r="U168" s="473" t="s">
        <v>335</v>
      </c>
      <c r="V168" s="473"/>
      <c r="W168" s="474"/>
      <c r="X168" s="474"/>
      <c r="Y168" s="467" t="s">
        <v>1269</v>
      </c>
      <c r="Z168" s="472" t="s">
        <v>992</v>
      </c>
      <c r="AA168" s="475">
        <v>3.1694</v>
      </c>
      <c r="AB168" s="475">
        <f>AA168*I168</f>
        <v>40251.38</v>
      </c>
      <c r="AC168" s="470" t="s">
        <v>1361</v>
      </c>
      <c r="AD168" s="468" t="s">
        <v>989</v>
      </c>
      <c r="AE168" s="476" t="s">
        <v>566</v>
      </c>
      <c r="AF168" s="477">
        <f>I168</f>
        <v>12700</v>
      </c>
      <c r="AG168" s="478"/>
      <c r="AH168" s="479"/>
      <c r="AI168" s="479"/>
      <c r="AJ168" s="479"/>
      <c r="AL168" s="479">
        <f t="shared" si="39"/>
        <v>12700</v>
      </c>
      <c r="AM168" s="553"/>
      <c r="AN168" s="480"/>
      <c r="AO168" s="480"/>
      <c r="AP168" s="480">
        <f t="shared" si="30"/>
        <v>12700</v>
      </c>
      <c r="AQ168" s="558"/>
      <c r="AR168" s="221"/>
      <c r="AS168" s="221"/>
      <c r="AT168" s="481"/>
      <c r="AU168" s="482">
        <f t="shared" si="31"/>
        <v>12700</v>
      </c>
      <c r="AV168" s="446">
        <f t="shared" si="35"/>
        <v>236672</v>
      </c>
      <c r="AW168" s="482"/>
      <c r="AX168" s="483"/>
    </row>
    <row r="169" s="355" customFormat="1" ht="39" customHeight="1" spans="1:50">
      <c r="A169" s="463">
        <v>45777</v>
      </c>
      <c r="B169" s="464" t="s">
        <v>1362</v>
      </c>
      <c r="C169" s="465" t="s">
        <v>890</v>
      </c>
      <c r="D169" s="466">
        <v>4500163986</v>
      </c>
      <c r="E169" s="486" t="s">
        <v>1363</v>
      </c>
      <c r="F169" s="466" t="s">
        <v>1364</v>
      </c>
      <c r="G169" s="468" t="s">
        <v>554</v>
      </c>
      <c r="H169" s="469" t="s">
        <v>555</v>
      </c>
      <c r="I169" s="470">
        <v>600</v>
      </c>
      <c r="J169" s="470">
        <v>0</v>
      </c>
      <c r="K169" s="470">
        <v>4</v>
      </c>
      <c r="L169" s="470">
        <f t="shared" si="32"/>
        <v>150</v>
      </c>
      <c r="M169" s="471">
        <v>45838</v>
      </c>
      <c r="N169" s="471">
        <v>45834</v>
      </c>
      <c r="O169" s="472"/>
      <c r="P169" s="472" t="s">
        <v>571</v>
      </c>
      <c r="Q169" s="472"/>
      <c r="R169" s="473">
        <v>45792</v>
      </c>
      <c r="S169" s="473" t="s">
        <v>572</v>
      </c>
      <c r="T169" s="473" t="s">
        <v>1365</v>
      </c>
      <c r="U169" s="473" t="s">
        <v>335</v>
      </c>
      <c r="V169" s="473"/>
      <c r="W169" s="474"/>
      <c r="X169" s="474"/>
      <c r="Y169" s="467" t="s">
        <v>1366</v>
      </c>
      <c r="Z169" s="472" t="s">
        <v>1367</v>
      </c>
      <c r="AA169" s="475">
        <v>5.3566</v>
      </c>
      <c r="AB169" s="475">
        <f t="shared" ref="AB169:AB180" si="40">I169*AA169</f>
        <v>3213.96</v>
      </c>
      <c r="AC169" s="470" t="s">
        <v>1368</v>
      </c>
      <c r="AD169" s="468" t="s">
        <v>668</v>
      </c>
      <c r="AE169" s="476" t="s">
        <v>566</v>
      </c>
      <c r="AF169" s="477"/>
      <c r="AG169" s="484"/>
      <c r="AH169" s="479"/>
      <c r="AI169" s="550"/>
      <c r="AJ169" s="479">
        <f>I169</f>
        <v>600</v>
      </c>
      <c r="AK169" s="351"/>
      <c r="AL169" s="479">
        <f t="shared" si="39"/>
        <v>600</v>
      </c>
      <c r="AN169" s="480"/>
      <c r="AO169" s="480"/>
      <c r="AP169" s="554">
        <f t="shared" si="30"/>
        <v>600</v>
      </c>
      <c r="AR169" s="221"/>
      <c r="AS169" s="221"/>
      <c r="AT169" s="481"/>
      <c r="AU169" s="482">
        <f t="shared" si="31"/>
        <v>600</v>
      </c>
      <c r="AV169" s="446">
        <f t="shared" si="35"/>
        <v>237272</v>
      </c>
      <c r="AW169" s="482"/>
      <c r="AX169" s="485"/>
    </row>
    <row r="170" s="355" customFormat="1" ht="39" customHeight="1" spans="1:50">
      <c r="A170" s="463">
        <v>45792</v>
      </c>
      <c r="B170" s="464" t="s">
        <v>1369</v>
      </c>
      <c r="C170" s="465" t="s">
        <v>1370</v>
      </c>
      <c r="D170" s="466">
        <v>4500166516</v>
      </c>
      <c r="E170" s="486"/>
      <c r="F170" s="466" t="s">
        <v>1371</v>
      </c>
      <c r="G170" s="468" t="s">
        <v>554</v>
      </c>
      <c r="H170" s="469" t="s">
        <v>555</v>
      </c>
      <c r="I170" s="470">
        <v>48</v>
      </c>
      <c r="J170" s="470">
        <v>0</v>
      </c>
      <c r="K170" s="470">
        <v>4</v>
      </c>
      <c r="L170" s="470">
        <f t="shared" si="32"/>
        <v>12</v>
      </c>
      <c r="M170" s="471">
        <v>45838</v>
      </c>
      <c r="N170" s="471">
        <v>45834</v>
      </c>
      <c r="O170" s="472"/>
      <c r="P170" s="472" t="s">
        <v>571</v>
      </c>
      <c r="Q170" s="472"/>
      <c r="R170" s="473">
        <v>45796</v>
      </c>
      <c r="S170" s="473" t="s">
        <v>572</v>
      </c>
      <c r="T170" s="473" t="s">
        <v>572</v>
      </c>
      <c r="U170" s="473" t="s">
        <v>335</v>
      </c>
      <c r="V170" s="473"/>
      <c r="W170" s="474"/>
      <c r="X170" s="474"/>
      <c r="Y170" s="488" t="s">
        <v>1372</v>
      </c>
      <c r="Z170" s="472" t="s">
        <v>1373</v>
      </c>
      <c r="AA170" s="475">
        <v>5.3727</v>
      </c>
      <c r="AB170" s="475">
        <f t="shared" si="40"/>
        <v>257.8896</v>
      </c>
      <c r="AC170" s="470" t="s">
        <v>1374</v>
      </c>
      <c r="AD170" s="468" t="s">
        <v>554</v>
      </c>
      <c r="AE170" s="476" t="s">
        <v>566</v>
      </c>
      <c r="AF170" s="479">
        <f>I170</f>
        <v>48</v>
      </c>
      <c r="AG170" s="484"/>
      <c r="AH170" s="479"/>
      <c r="AI170" s="351"/>
      <c r="AJ170" s="479"/>
      <c r="AK170" s="479"/>
      <c r="AL170" s="479">
        <f t="shared" si="39"/>
        <v>48</v>
      </c>
      <c r="AN170" s="480"/>
      <c r="AO170" s="480"/>
      <c r="AP170" s="554">
        <f t="shared" si="30"/>
        <v>48</v>
      </c>
      <c r="AR170" s="221"/>
      <c r="AS170" s="221"/>
      <c r="AT170" s="481"/>
      <c r="AU170" s="482">
        <f t="shared" si="31"/>
        <v>48</v>
      </c>
      <c r="AV170" s="446">
        <f t="shared" si="35"/>
        <v>237320</v>
      </c>
      <c r="AW170" s="482"/>
      <c r="AX170" s="485"/>
    </row>
    <row r="171" s="355" customFormat="1" ht="39" customHeight="1" spans="1:50">
      <c r="A171" s="463">
        <v>45799</v>
      </c>
      <c r="B171" s="464" t="s">
        <v>457</v>
      </c>
      <c r="C171" s="465" t="s">
        <v>685</v>
      </c>
      <c r="D171" s="466">
        <v>4500167501</v>
      </c>
      <c r="E171" s="486" t="s">
        <v>1375</v>
      </c>
      <c r="F171" s="466" t="s">
        <v>1376</v>
      </c>
      <c r="G171" s="468" t="s">
        <v>866</v>
      </c>
      <c r="H171" s="469" t="s">
        <v>650</v>
      </c>
      <c r="I171" s="470">
        <v>500</v>
      </c>
      <c r="J171" s="470">
        <v>0</v>
      </c>
      <c r="K171" s="470">
        <v>2</v>
      </c>
      <c r="L171" s="470">
        <f t="shared" si="32"/>
        <v>250</v>
      </c>
      <c r="M171" s="471">
        <v>45838</v>
      </c>
      <c r="N171" s="471">
        <v>45834</v>
      </c>
      <c r="O171" s="472"/>
      <c r="P171" s="472" t="s">
        <v>571</v>
      </c>
      <c r="Q171" s="472"/>
      <c r="R171" s="473" t="s">
        <v>1377</v>
      </c>
      <c r="S171" s="473" t="s">
        <v>599</v>
      </c>
      <c r="T171" s="473" t="s">
        <v>1378</v>
      </c>
      <c r="U171" s="473" t="s">
        <v>335</v>
      </c>
      <c r="V171" s="473"/>
      <c r="W171" s="474" t="s">
        <v>873</v>
      </c>
      <c r="X171" s="474" t="s">
        <v>812</v>
      </c>
      <c r="Y171" s="467" t="s">
        <v>1379</v>
      </c>
      <c r="Z171" s="472" t="s">
        <v>875</v>
      </c>
      <c r="AA171" s="475">
        <v>5.7569</v>
      </c>
      <c r="AB171" s="475">
        <f t="shared" si="40"/>
        <v>2878.45</v>
      </c>
      <c r="AC171" s="470" t="s">
        <v>1380</v>
      </c>
      <c r="AD171" s="468" t="s">
        <v>649</v>
      </c>
      <c r="AE171" s="476" t="s">
        <v>566</v>
      </c>
      <c r="AF171" s="477">
        <f>I171</f>
        <v>500</v>
      </c>
      <c r="AG171" s="478"/>
      <c r="AH171" s="479"/>
      <c r="AI171" s="479"/>
      <c r="AJ171" s="479"/>
      <c r="AK171" s="479"/>
      <c r="AL171" s="479">
        <f t="shared" si="39"/>
        <v>500</v>
      </c>
      <c r="AN171" s="480"/>
      <c r="AO171" s="480"/>
      <c r="AP171" s="221">
        <f t="shared" si="30"/>
        <v>500</v>
      </c>
      <c r="AR171" s="221"/>
      <c r="AS171" s="221"/>
      <c r="AT171" s="481"/>
      <c r="AU171" s="482">
        <f t="shared" si="31"/>
        <v>500</v>
      </c>
      <c r="AV171" s="446">
        <f t="shared" si="35"/>
        <v>237820</v>
      </c>
      <c r="AW171" s="482"/>
      <c r="AX171" s="483"/>
    </row>
    <row r="172" s="355" customFormat="1" ht="39" customHeight="1" spans="1:50">
      <c r="A172" s="463">
        <v>45803</v>
      </c>
      <c r="B172" s="464" t="s">
        <v>1381</v>
      </c>
      <c r="C172" s="465" t="s">
        <v>1382</v>
      </c>
      <c r="D172" s="466">
        <v>4500167920</v>
      </c>
      <c r="E172" s="486"/>
      <c r="F172" s="466" t="s">
        <v>1383</v>
      </c>
      <c r="G172" s="468" t="s">
        <v>554</v>
      </c>
      <c r="H172" s="469" t="s">
        <v>555</v>
      </c>
      <c r="I172" s="470">
        <v>200</v>
      </c>
      <c r="J172" s="470">
        <v>0</v>
      </c>
      <c r="K172" s="470">
        <v>4</v>
      </c>
      <c r="L172" s="470">
        <f t="shared" si="32"/>
        <v>50</v>
      </c>
      <c r="M172" s="471">
        <v>45838</v>
      </c>
      <c r="N172" s="471">
        <v>45834</v>
      </c>
      <c r="O172" s="472"/>
      <c r="P172" s="472" t="s">
        <v>571</v>
      </c>
      <c r="Q172" s="472"/>
      <c r="R172" s="473">
        <v>45805</v>
      </c>
      <c r="S172" s="473" t="s">
        <v>572</v>
      </c>
      <c r="T172" s="473" t="s">
        <v>572</v>
      </c>
      <c r="U172" s="473" t="s">
        <v>335</v>
      </c>
      <c r="V172" s="473"/>
      <c r="W172" s="474"/>
      <c r="X172" s="474"/>
      <c r="Y172" s="467" t="s">
        <v>1384</v>
      </c>
      <c r="Z172" s="472" t="s">
        <v>1385</v>
      </c>
      <c r="AA172" s="475">
        <v>5.1541</v>
      </c>
      <c r="AB172" s="475">
        <f t="shared" si="40"/>
        <v>1030.82</v>
      </c>
      <c r="AC172" s="470" t="s">
        <v>1386</v>
      </c>
      <c r="AD172" s="468" t="s">
        <v>554</v>
      </c>
      <c r="AE172" s="476" t="s">
        <v>566</v>
      </c>
      <c r="AF172" s="477"/>
      <c r="AG172" s="484"/>
      <c r="AH172" s="479"/>
      <c r="AI172" s="479">
        <f>I172</f>
        <v>200</v>
      </c>
      <c r="AJ172" s="479"/>
      <c r="AK172" s="479"/>
      <c r="AL172" s="479">
        <f t="shared" si="39"/>
        <v>200</v>
      </c>
      <c r="AN172" s="480"/>
      <c r="AO172" s="480"/>
      <c r="AP172" s="221">
        <f t="shared" si="30"/>
        <v>200</v>
      </c>
      <c r="AR172" s="221"/>
      <c r="AS172" s="221"/>
      <c r="AT172" s="481"/>
      <c r="AU172" s="482">
        <f t="shared" si="31"/>
        <v>200</v>
      </c>
      <c r="AV172" s="446">
        <f t="shared" si="35"/>
        <v>238020</v>
      </c>
      <c r="AW172" s="482"/>
      <c r="AX172" s="485"/>
    </row>
    <row r="173" s="355" customFormat="1" ht="39" customHeight="1" spans="1:50">
      <c r="A173" s="463">
        <v>45804</v>
      </c>
      <c r="B173" s="464" t="s">
        <v>1387</v>
      </c>
      <c r="C173" s="465" t="s">
        <v>675</v>
      </c>
      <c r="D173" s="466">
        <v>4500168033</v>
      </c>
      <c r="E173" s="486" t="s">
        <v>1388</v>
      </c>
      <c r="F173" s="466" t="s">
        <v>1389</v>
      </c>
      <c r="G173" s="468" t="s">
        <v>554</v>
      </c>
      <c r="H173" s="469" t="s">
        <v>555</v>
      </c>
      <c r="I173" s="470">
        <v>500</v>
      </c>
      <c r="J173" s="470">
        <v>0</v>
      </c>
      <c r="K173" s="470">
        <v>4</v>
      </c>
      <c r="L173" s="470">
        <f t="shared" si="32"/>
        <v>125</v>
      </c>
      <c r="M173" s="471">
        <v>45842</v>
      </c>
      <c r="N173" s="471">
        <f>M173-4</f>
        <v>45838</v>
      </c>
      <c r="O173" s="472"/>
      <c r="P173" s="472" t="s">
        <v>571</v>
      </c>
      <c r="Q173" s="472"/>
      <c r="R173" s="473">
        <v>45807</v>
      </c>
      <c r="S173" s="473" t="s">
        <v>572</v>
      </c>
      <c r="T173" s="473" t="s">
        <v>1390</v>
      </c>
      <c r="U173" s="473" t="s">
        <v>335</v>
      </c>
      <c r="V173" s="473"/>
      <c r="W173" s="474"/>
      <c r="X173" s="474"/>
      <c r="Y173" s="467" t="s">
        <v>1391</v>
      </c>
      <c r="Z173" s="472" t="s">
        <v>704</v>
      </c>
      <c r="AA173" s="475">
        <v>5.3566</v>
      </c>
      <c r="AB173" s="475">
        <f t="shared" si="40"/>
        <v>2678.3</v>
      </c>
      <c r="AC173" s="470" t="s">
        <v>1392</v>
      </c>
      <c r="AD173" s="468" t="s">
        <v>554</v>
      </c>
      <c r="AE173" s="476" t="s">
        <v>566</v>
      </c>
      <c r="AF173" s="477">
        <f>I173</f>
        <v>500</v>
      </c>
      <c r="AG173" s="456"/>
      <c r="AH173" s="209"/>
      <c r="AI173" s="479"/>
      <c r="AJ173" s="479"/>
      <c r="AK173" s="550"/>
      <c r="AL173" s="479">
        <f t="shared" si="39"/>
        <v>500</v>
      </c>
      <c r="AN173" s="480"/>
      <c r="AO173" s="480"/>
      <c r="AP173" s="221">
        <f t="shared" si="30"/>
        <v>500</v>
      </c>
      <c r="AR173" s="221"/>
      <c r="AS173" s="221"/>
      <c r="AT173" s="481"/>
      <c r="AU173" s="482">
        <f t="shared" si="31"/>
        <v>500</v>
      </c>
      <c r="AV173" s="446">
        <f t="shared" si="35"/>
        <v>238520</v>
      </c>
      <c r="AW173" s="482"/>
      <c r="AX173" s="457"/>
    </row>
    <row r="174" s="355" customFormat="1" ht="39" customHeight="1" spans="1:50">
      <c r="A174" s="463">
        <v>45800</v>
      </c>
      <c r="B174" s="464" t="s">
        <v>1393</v>
      </c>
      <c r="C174" s="465" t="s">
        <v>800</v>
      </c>
      <c r="D174" s="466">
        <v>4500167713</v>
      </c>
      <c r="E174" s="486"/>
      <c r="F174" s="466" t="s">
        <v>1394</v>
      </c>
      <c r="G174" s="468" t="s">
        <v>554</v>
      </c>
      <c r="H174" s="469" t="s">
        <v>555</v>
      </c>
      <c r="I174" s="470">
        <v>300</v>
      </c>
      <c r="J174" s="470">
        <v>0</v>
      </c>
      <c r="K174" s="470">
        <v>4</v>
      </c>
      <c r="L174" s="470">
        <f t="shared" si="32"/>
        <v>75</v>
      </c>
      <c r="M174" s="471">
        <v>45840</v>
      </c>
      <c r="N174" s="471">
        <f>M174-4</f>
        <v>45836</v>
      </c>
      <c r="O174" s="472"/>
      <c r="P174" s="472" t="s">
        <v>571</v>
      </c>
      <c r="Q174" s="472"/>
      <c r="R174" s="473">
        <v>45800</v>
      </c>
      <c r="S174" s="473" t="s">
        <v>572</v>
      </c>
      <c r="T174" s="473" t="s">
        <v>1395</v>
      </c>
      <c r="U174" s="473" t="s">
        <v>335</v>
      </c>
      <c r="V174" s="473"/>
      <c r="W174" s="474"/>
      <c r="X174" s="474"/>
      <c r="Y174" s="467" t="s">
        <v>1396</v>
      </c>
      <c r="Z174" s="472" t="s">
        <v>805</v>
      </c>
      <c r="AA174" s="475">
        <v>5.3727</v>
      </c>
      <c r="AB174" s="475">
        <f t="shared" si="40"/>
        <v>1611.81</v>
      </c>
      <c r="AC174" s="470" t="s">
        <v>1397</v>
      </c>
      <c r="AD174" s="468" t="s">
        <v>668</v>
      </c>
      <c r="AE174" s="476" t="s">
        <v>566</v>
      </c>
      <c r="AF174" s="477"/>
      <c r="AG174" s="484"/>
      <c r="AH174" s="479"/>
      <c r="AI174" s="479"/>
      <c r="AJ174" s="479">
        <f>I174</f>
        <v>300</v>
      </c>
      <c r="AL174" s="479">
        <f t="shared" si="39"/>
        <v>300</v>
      </c>
      <c r="AN174" s="480"/>
      <c r="AO174" s="480"/>
      <c r="AP174" s="221">
        <f t="shared" si="30"/>
        <v>300</v>
      </c>
      <c r="AR174" s="221"/>
      <c r="AS174" s="221"/>
      <c r="AT174" s="481"/>
      <c r="AU174" s="482">
        <f t="shared" si="31"/>
        <v>300</v>
      </c>
      <c r="AV174" s="446">
        <f t="shared" si="35"/>
        <v>238820</v>
      </c>
      <c r="AW174" s="482"/>
      <c r="AX174" s="485"/>
    </row>
    <row r="175" s="355" customFormat="1" ht="39" customHeight="1" spans="1:50">
      <c r="A175" s="463">
        <v>45806</v>
      </c>
      <c r="B175" s="464" t="s">
        <v>1398</v>
      </c>
      <c r="C175" s="465" t="s">
        <v>1399</v>
      </c>
      <c r="D175" s="466">
        <v>4500168463</v>
      </c>
      <c r="E175" s="486"/>
      <c r="F175" s="466" t="s">
        <v>1400</v>
      </c>
      <c r="G175" s="468" t="s">
        <v>554</v>
      </c>
      <c r="H175" s="469" t="s">
        <v>555</v>
      </c>
      <c r="I175" s="470">
        <v>280</v>
      </c>
      <c r="J175" s="470">
        <v>0</v>
      </c>
      <c r="K175" s="470">
        <v>4</v>
      </c>
      <c r="L175" s="470">
        <f t="shared" si="32"/>
        <v>70</v>
      </c>
      <c r="M175" s="471">
        <v>45840</v>
      </c>
      <c r="N175" s="471">
        <f>M175-4</f>
        <v>45836</v>
      </c>
      <c r="O175" s="472"/>
      <c r="P175" s="472" t="s">
        <v>571</v>
      </c>
      <c r="Q175" s="472"/>
      <c r="R175" s="473">
        <v>45819</v>
      </c>
      <c r="S175" s="473" t="s">
        <v>572</v>
      </c>
      <c r="T175" s="473" t="s">
        <v>1240</v>
      </c>
      <c r="U175" s="473" t="s">
        <v>335</v>
      </c>
      <c r="V175" s="473"/>
      <c r="W175" s="474"/>
      <c r="X175" s="474"/>
      <c r="Y175" s="467" t="s">
        <v>1401</v>
      </c>
      <c r="Z175" s="472" t="s">
        <v>1402</v>
      </c>
      <c r="AA175" s="475">
        <v>5.3727</v>
      </c>
      <c r="AB175" s="475">
        <f t="shared" si="40"/>
        <v>1504.356</v>
      </c>
      <c r="AC175" s="464" t="s">
        <v>1403</v>
      </c>
      <c r="AD175" s="468" t="s">
        <v>668</v>
      </c>
      <c r="AE175" s="476" t="s">
        <v>566</v>
      </c>
      <c r="AF175" s="477"/>
      <c r="AG175" s="484"/>
      <c r="AH175" s="479"/>
      <c r="AI175" s="479"/>
      <c r="AJ175" s="479">
        <f>I175</f>
        <v>280</v>
      </c>
      <c r="AL175" s="479">
        <f t="shared" si="39"/>
        <v>280</v>
      </c>
      <c r="AN175" s="480"/>
      <c r="AO175" s="480"/>
      <c r="AP175" s="221">
        <f t="shared" si="30"/>
        <v>280</v>
      </c>
      <c r="AR175" s="221"/>
      <c r="AS175" s="221"/>
      <c r="AT175" s="481"/>
      <c r="AU175" s="482">
        <f t="shared" si="31"/>
        <v>280</v>
      </c>
      <c r="AV175" s="446">
        <f t="shared" si="35"/>
        <v>239100</v>
      </c>
      <c r="AW175" s="482"/>
      <c r="AX175" s="485"/>
    </row>
    <row r="176" s="355" customFormat="1" ht="39" customHeight="1" spans="1:50">
      <c r="A176" s="463">
        <v>45808</v>
      </c>
      <c r="B176" s="464" t="s">
        <v>1398</v>
      </c>
      <c r="C176" s="465" t="s">
        <v>1399</v>
      </c>
      <c r="D176" s="466">
        <v>4500168594</v>
      </c>
      <c r="E176" s="486"/>
      <c r="F176" s="466" t="s">
        <v>1404</v>
      </c>
      <c r="G176" s="468" t="s">
        <v>554</v>
      </c>
      <c r="H176" s="469" t="s">
        <v>555</v>
      </c>
      <c r="I176" s="470">
        <v>72</v>
      </c>
      <c r="J176" s="470">
        <v>0</v>
      </c>
      <c r="K176" s="470">
        <v>4</v>
      </c>
      <c r="L176" s="470">
        <f t="shared" si="32"/>
        <v>18</v>
      </c>
      <c r="M176" s="471">
        <v>45840</v>
      </c>
      <c r="N176" s="471">
        <f>M176-4</f>
        <v>45836</v>
      </c>
      <c r="O176" s="472"/>
      <c r="P176" s="472" t="s">
        <v>571</v>
      </c>
      <c r="Q176" s="472"/>
      <c r="R176" s="473">
        <v>45819</v>
      </c>
      <c r="S176" s="473" t="s">
        <v>572</v>
      </c>
      <c r="T176" s="473" t="s">
        <v>1240</v>
      </c>
      <c r="U176" s="473" t="s">
        <v>335</v>
      </c>
      <c r="V176" s="473"/>
      <c r="W176" s="474"/>
      <c r="X176" s="474"/>
      <c r="Y176" s="467" t="s">
        <v>1401</v>
      </c>
      <c r="Z176" s="472" t="s">
        <v>1402</v>
      </c>
      <c r="AA176" s="475">
        <v>5.3727</v>
      </c>
      <c r="AB176" s="475">
        <f t="shared" si="40"/>
        <v>386.8344</v>
      </c>
      <c r="AC176" s="470" t="s">
        <v>1405</v>
      </c>
      <c r="AD176" s="468" t="s">
        <v>668</v>
      </c>
      <c r="AE176" s="476" t="s">
        <v>566</v>
      </c>
      <c r="AF176" s="477"/>
      <c r="AG176" s="477"/>
      <c r="AH176" s="479"/>
      <c r="AI176" s="479"/>
      <c r="AJ176" s="479">
        <f>I176</f>
        <v>72</v>
      </c>
      <c r="AL176" s="479">
        <f t="shared" si="39"/>
        <v>72</v>
      </c>
      <c r="AN176" s="480"/>
      <c r="AO176" s="480"/>
      <c r="AP176" s="221">
        <f t="shared" si="30"/>
        <v>72</v>
      </c>
      <c r="AR176" s="221"/>
      <c r="AS176" s="221"/>
      <c r="AT176" s="481"/>
      <c r="AU176" s="482">
        <f t="shared" si="31"/>
        <v>72</v>
      </c>
      <c r="AV176" s="446">
        <f t="shared" si="35"/>
        <v>239172</v>
      </c>
      <c r="AW176" s="482"/>
      <c r="AX176" s="469"/>
    </row>
    <row r="177" s="355" customFormat="1" ht="39" customHeight="1" spans="1:50">
      <c r="A177" s="463">
        <v>45800</v>
      </c>
      <c r="B177" s="464" t="s">
        <v>1406</v>
      </c>
      <c r="C177" s="465" t="s">
        <v>622</v>
      </c>
      <c r="D177" s="466">
        <v>4500167614</v>
      </c>
      <c r="E177" s="486" t="s">
        <v>1407</v>
      </c>
      <c r="F177" s="466" t="s">
        <v>1408</v>
      </c>
      <c r="G177" s="468" t="s">
        <v>554</v>
      </c>
      <c r="H177" s="469" t="s">
        <v>555</v>
      </c>
      <c r="I177" s="470">
        <v>320</v>
      </c>
      <c r="J177" s="470">
        <v>0</v>
      </c>
      <c r="K177" s="470">
        <v>4</v>
      </c>
      <c r="L177" s="470">
        <f t="shared" si="32"/>
        <v>80</v>
      </c>
      <c r="M177" s="471">
        <v>45841</v>
      </c>
      <c r="N177" s="471">
        <f>M177-3</f>
        <v>45838</v>
      </c>
      <c r="O177" s="472"/>
      <c r="P177" s="472" t="s">
        <v>571</v>
      </c>
      <c r="Q177" s="472"/>
      <c r="R177" s="473">
        <v>45812</v>
      </c>
      <c r="S177" s="473" t="s">
        <v>572</v>
      </c>
      <c r="T177" s="473" t="s">
        <v>572</v>
      </c>
      <c r="U177" s="473" t="s">
        <v>335</v>
      </c>
      <c r="V177" s="473"/>
      <c r="W177" s="474"/>
      <c r="X177" s="474"/>
      <c r="Y177" s="467" t="s">
        <v>1409</v>
      </c>
      <c r="Z177" s="472" t="s">
        <v>1410</v>
      </c>
      <c r="AA177" s="475">
        <v>3.2236</v>
      </c>
      <c r="AB177" s="475">
        <f t="shared" si="40"/>
        <v>1031.552</v>
      </c>
      <c r="AC177" s="470" t="s">
        <v>1411</v>
      </c>
      <c r="AD177" s="468" t="s">
        <v>554</v>
      </c>
      <c r="AE177" s="476" t="s">
        <v>566</v>
      </c>
      <c r="AF177" s="477"/>
      <c r="AG177" s="484"/>
      <c r="AH177" s="479"/>
      <c r="AI177" s="479">
        <f>I177</f>
        <v>320</v>
      </c>
      <c r="AJ177" s="479"/>
      <c r="AL177" s="479">
        <f t="shared" si="39"/>
        <v>320</v>
      </c>
      <c r="AN177" s="480"/>
      <c r="AO177" s="480"/>
      <c r="AP177" s="221">
        <f t="shared" si="30"/>
        <v>320</v>
      </c>
      <c r="AR177" s="221"/>
      <c r="AS177" s="221"/>
      <c r="AT177" s="481"/>
      <c r="AU177" s="482">
        <f t="shared" si="31"/>
        <v>320</v>
      </c>
      <c r="AV177" s="446">
        <f t="shared" si="35"/>
        <v>239492</v>
      </c>
      <c r="AW177" s="482"/>
      <c r="AX177" s="485"/>
    </row>
    <row r="178" s="355" customFormat="1" ht="39" customHeight="1" spans="1:50">
      <c r="A178" s="463">
        <v>45806</v>
      </c>
      <c r="B178" s="464" t="s">
        <v>1412</v>
      </c>
      <c r="C178" s="465" t="s">
        <v>800</v>
      </c>
      <c r="D178" s="466">
        <v>4500168264</v>
      </c>
      <c r="E178" s="486"/>
      <c r="F178" s="466" t="s">
        <v>1413</v>
      </c>
      <c r="G178" s="468" t="s">
        <v>554</v>
      </c>
      <c r="H178" s="469" t="s">
        <v>555</v>
      </c>
      <c r="I178" s="470">
        <v>300</v>
      </c>
      <c r="J178" s="470">
        <v>0</v>
      </c>
      <c r="K178" s="470">
        <v>4</v>
      </c>
      <c r="L178" s="470">
        <f t="shared" si="32"/>
        <v>75</v>
      </c>
      <c r="M178" s="471">
        <v>45842</v>
      </c>
      <c r="N178" s="471">
        <f>M178-4</f>
        <v>45838</v>
      </c>
      <c r="O178" s="472"/>
      <c r="P178" s="472" t="s">
        <v>571</v>
      </c>
      <c r="Q178" s="472"/>
      <c r="R178" s="473">
        <v>45817</v>
      </c>
      <c r="S178" s="473" t="s">
        <v>572</v>
      </c>
      <c r="T178" s="473" t="s">
        <v>1414</v>
      </c>
      <c r="U178" s="473" t="s">
        <v>335</v>
      </c>
      <c r="V178" s="473"/>
      <c r="W178" s="474"/>
      <c r="X178" s="474"/>
      <c r="Y178" s="467" t="s">
        <v>1415</v>
      </c>
      <c r="Z178" s="472" t="s">
        <v>805</v>
      </c>
      <c r="AA178" s="475">
        <v>5.3727</v>
      </c>
      <c r="AB178" s="475">
        <f t="shared" si="40"/>
        <v>1611.81</v>
      </c>
      <c r="AC178" s="470"/>
      <c r="AD178" s="468" t="s">
        <v>668</v>
      </c>
      <c r="AE178" s="476" t="s">
        <v>566</v>
      </c>
      <c r="AF178" s="477"/>
      <c r="AG178" s="456"/>
      <c r="AH178" s="209"/>
      <c r="AI178" s="479"/>
      <c r="AJ178" s="479">
        <f>I178</f>
        <v>300</v>
      </c>
      <c r="AL178" s="479">
        <f t="shared" si="39"/>
        <v>300</v>
      </c>
      <c r="AN178" s="480"/>
      <c r="AO178" s="480"/>
      <c r="AP178" s="221">
        <f t="shared" si="30"/>
        <v>300</v>
      </c>
      <c r="AR178" s="221"/>
      <c r="AS178" s="221"/>
      <c r="AT178" s="481"/>
      <c r="AU178" s="482">
        <f t="shared" si="31"/>
        <v>300</v>
      </c>
      <c r="AV178" s="446">
        <f t="shared" si="35"/>
        <v>239792</v>
      </c>
      <c r="AW178" s="482"/>
      <c r="AX178" s="457"/>
    </row>
    <row r="179" s="355" customFormat="1" ht="39" customHeight="1" spans="1:50">
      <c r="A179" s="463">
        <v>45806</v>
      </c>
      <c r="B179" s="464" t="s">
        <v>1416</v>
      </c>
      <c r="C179" s="465" t="s">
        <v>800</v>
      </c>
      <c r="D179" s="466">
        <v>4500168249</v>
      </c>
      <c r="E179" s="486"/>
      <c r="F179" s="466" t="s">
        <v>1417</v>
      </c>
      <c r="G179" s="468" t="s">
        <v>554</v>
      </c>
      <c r="H179" s="469" t="s">
        <v>555</v>
      </c>
      <c r="I179" s="470">
        <v>120</v>
      </c>
      <c r="J179" s="470">
        <v>0</v>
      </c>
      <c r="K179" s="470">
        <v>4</v>
      </c>
      <c r="L179" s="470">
        <f t="shared" si="32"/>
        <v>30</v>
      </c>
      <c r="M179" s="471">
        <v>45842</v>
      </c>
      <c r="N179" s="471">
        <f>M179-4</f>
        <v>45838</v>
      </c>
      <c r="O179" s="472"/>
      <c r="P179" s="472" t="s">
        <v>571</v>
      </c>
      <c r="Q179" s="472"/>
      <c r="R179" s="473">
        <v>45813</v>
      </c>
      <c r="S179" s="473" t="s">
        <v>572</v>
      </c>
      <c r="T179" s="473" t="s">
        <v>1418</v>
      </c>
      <c r="U179" s="473" t="s">
        <v>335</v>
      </c>
      <c r="V179" s="473"/>
      <c r="W179" s="474"/>
      <c r="X179" s="474"/>
      <c r="Y179" s="467" t="s">
        <v>1419</v>
      </c>
      <c r="Z179" s="472" t="s">
        <v>913</v>
      </c>
      <c r="AA179" s="475">
        <v>5.1541</v>
      </c>
      <c r="AB179" s="475">
        <f t="shared" si="40"/>
        <v>618.492</v>
      </c>
      <c r="AC179" s="464" t="s">
        <v>1420</v>
      </c>
      <c r="AD179" s="468" t="s">
        <v>668</v>
      </c>
      <c r="AE179" s="476" t="s">
        <v>566</v>
      </c>
      <c r="AF179" s="477"/>
      <c r="AG179" s="456"/>
      <c r="AH179" s="209"/>
      <c r="AI179" s="479"/>
      <c r="AJ179" s="479">
        <f>I179</f>
        <v>120</v>
      </c>
      <c r="AL179" s="550">
        <f t="shared" si="39"/>
        <v>120</v>
      </c>
      <c r="AM179" s="351"/>
      <c r="AN179" s="480"/>
      <c r="AO179" s="480"/>
      <c r="AP179" s="221">
        <f t="shared" si="30"/>
        <v>120</v>
      </c>
      <c r="AR179" s="221"/>
      <c r="AS179" s="221"/>
      <c r="AT179" s="481"/>
      <c r="AU179" s="482">
        <f t="shared" si="31"/>
        <v>120</v>
      </c>
      <c r="AV179" s="446">
        <f t="shared" si="35"/>
        <v>239912</v>
      </c>
      <c r="AW179" s="482"/>
      <c r="AX179" s="457"/>
    </row>
    <row r="180" s="355" customFormat="1" ht="39" customHeight="1" spans="1:50">
      <c r="A180" s="463">
        <v>45790</v>
      </c>
      <c r="B180" s="464" t="s">
        <v>1421</v>
      </c>
      <c r="C180" s="465" t="s">
        <v>1422</v>
      </c>
      <c r="D180" s="466">
        <v>4500166058</v>
      </c>
      <c r="E180" s="486"/>
      <c r="F180" s="466" t="s">
        <v>1423</v>
      </c>
      <c r="G180" s="468" t="s">
        <v>554</v>
      </c>
      <c r="H180" s="469" t="s">
        <v>555</v>
      </c>
      <c r="I180" s="470">
        <v>504</v>
      </c>
      <c r="J180" s="470">
        <v>0</v>
      </c>
      <c r="K180" s="470">
        <v>4</v>
      </c>
      <c r="L180" s="470">
        <f t="shared" si="32"/>
        <v>126</v>
      </c>
      <c r="M180" s="471">
        <v>45835</v>
      </c>
      <c r="N180" s="471">
        <v>45831</v>
      </c>
      <c r="O180" s="472"/>
      <c r="P180" s="472" t="s">
        <v>571</v>
      </c>
      <c r="Q180" s="472"/>
      <c r="R180" s="473">
        <v>45792</v>
      </c>
      <c r="S180" s="473" t="s">
        <v>572</v>
      </c>
      <c r="T180" s="473" t="s">
        <v>1424</v>
      </c>
      <c r="U180" s="473" t="s">
        <v>335</v>
      </c>
      <c r="V180" s="473"/>
      <c r="W180" s="474"/>
      <c r="X180" s="474"/>
      <c r="Y180" s="488" t="s">
        <v>1425</v>
      </c>
      <c r="Z180" s="472" t="s">
        <v>1426</v>
      </c>
      <c r="AA180" s="475">
        <v>5.1379</v>
      </c>
      <c r="AB180" s="475">
        <f t="shared" si="40"/>
        <v>2589.5016</v>
      </c>
      <c r="AC180" s="470" t="s">
        <v>1427</v>
      </c>
      <c r="AD180" s="468" t="s">
        <v>1428</v>
      </c>
      <c r="AE180" s="476" t="s">
        <v>566</v>
      </c>
      <c r="AF180" s="559"/>
      <c r="AG180" s="456"/>
      <c r="AH180" s="209"/>
      <c r="AI180" s="479"/>
      <c r="AJ180" s="479">
        <f>I180</f>
        <v>504</v>
      </c>
      <c r="AK180" s="351"/>
      <c r="AM180" s="479"/>
      <c r="AN180" s="480">
        <f>I180</f>
        <v>504</v>
      </c>
      <c r="AO180" s="480">
        <f>I180</f>
        <v>504</v>
      </c>
      <c r="AP180" s="560">
        <f t="shared" si="30"/>
        <v>504</v>
      </c>
      <c r="AQ180" s="351"/>
      <c r="AR180" s="221"/>
      <c r="AS180" s="221"/>
      <c r="AT180" s="481"/>
      <c r="AU180" s="482">
        <f t="shared" si="31"/>
        <v>504</v>
      </c>
      <c r="AV180" s="446">
        <f t="shared" si="35"/>
        <v>240416</v>
      </c>
      <c r="AW180" s="482"/>
      <c r="AX180" s="457"/>
    </row>
    <row r="181" s="355" customFormat="1" ht="39" customHeight="1" spans="1:50">
      <c r="A181" s="463">
        <v>45762</v>
      </c>
      <c r="B181" s="464" t="s">
        <v>223</v>
      </c>
      <c r="C181" s="465" t="s">
        <v>685</v>
      </c>
      <c r="D181" s="466">
        <v>4500163740</v>
      </c>
      <c r="E181" s="541" t="s">
        <v>1429</v>
      </c>
      <c r="F181" s="466" t="s">
        <v>1089</v>
      </c>
      <c r="G181" s="468" t="s">
        <v>1430</v>
      </c>
      <c r="H181" s="469" t="s">
        <v>1431</v>
      </c>
      <c r="I181" s="470">
        <v>325</v>
      </c>
      <c r="J181" s="470">
        <v>0</v>
      </c>
      <c r="K181" s="470">
        <v>65</v>
      </c>
      <c r="L181" s="470">
        <f t="shared" si="32"/>
        <v>5</v>
      </c>
      <c r="M181" s="471">
        <v>45852</v>
      </c>
      <c r="N181" s="471">
        <v>45848</v>
      </c>
      <c r="O181" s="472"/>
      <c r="P181" s="472" t="s">
        <v>571</v>
      </c>
      <c r="Q181" s="472"/>
      <c r="R181" s="473">
        <v>45802</v>
      </c>
      <c r="S181" s="473" t="s">
        <v>572</v>
      </c>
      <c r="T181" s="473" t="s">
        <v>1432</v>
      </c>
      <c r="U181" s="473" t="s">
        <v>335</v>
      </c>
      <c r="V181" s="473"/>
      <c r="W181" s="474"/>
      <c r="X181" s="474"/>
      <c r="Y181" s="467" t="s">
        <v>1433</v>
      </c>
      <c r="Z181" s="472" t="s">
        <v>798</v>
      </c>
      <c r="AA181" s="475">
        <v>378.057</v>
      </c>
      <c r="AB181" s="475">
        <f>AA181*L181</f>
        <v>1890.285</v>
      </c>
      <c r="AC181" s="470" t="s">
        <v>1434</v>
      </c>
      <c r="AD181" s="468" t="s">
        <v>1430</v>
      </c>
      <c r="AE181" s="476" t="s">
        <v>566</v>
      </c>
      <c r="AG181" s="450"/>
      <c r="AH181" s="209"/>
      <c r="AI181" s="477">
        <f>I181</f>
        <v>325</v>
      </c>
      <c r="AJ181" s="479"/>
      <c r="AK181" s="479"/>
      <c r="AM181" s="479">
        <f>I181</f>
        <v>325</v>
      </c>
      <c r="AN181" s="480"/>
      <c r="AO181" s="480"/>
      <c r="AQ181" s="480">
        <f>I181</f>
        <v>325</v>
      </c>
      <c r="AR181" s="221"/>
      <c r="AS181" s="221"/>
      <c r="AT181" s="481"/>
      <c r="AU181" s="482">
        <f t="shared" si="31"/>
        <v>325</v>
      </c>
      <c r="AV181" s="446">
        <f t="shared" si="35"/>
        <v>240741</v>
      </c>
      <c r="AW181" s="482"/>
      <c r="AX181" s="423"/>
    </row>
    <row r="182" s="355" customFormat="1" ht="39" customHeight="1" spans="1:50">
      <c r="A182" s="463">
        <v>45754</v>
      </c>
      <c r="B182" s="464" t="s">
        <v>223</v>
      </c>
      <c r="C182" s="465" t="s">
        <v>685</v>
      </c>
      <c r="D182" s="466">
        <v>4500162761</v>
      </c>
      <c r="E182" s="541" t="s">
        <v>1429</v>
      </c>
      <c r="F182" s="487" t="s">
        <v>1435</v>
      </c>
      <c r="G182" s="468" t="s">
        <v>1430</v>
      </c>
      <c r="H182" s="469" t="s">
        <v>1431</v>
      </c>
      <c r="I182" s="470">
        <v>520</v>
      </c>
      <c r="J182" s="470">
        <v>0</v>
      </c>
      <c r="K182" s="470">
        <v>65</v>
      </c>
      <c r="L182" s="470">
        <f t="shared" si="32"/>
        <v>8</v>
      </c>
      <c r="M182" s="471">
        <v>45852</v>
      </c>
      <c r="N182" s="471">
        <v>45848</v>
      </c>
      <c r="O182" s="472"/>
      <c r="P182" s="472" t="s">
        <v>571</v>
      </c>
      <c r="Q182" s="472"/>
      <c r="R182" s="473">
        <v>45803</v>
      </c>
      <c r="S182" s="473" t="s">
        <v>599</v>
      </c>
      <c r="T182" s="473" t="s">
        <v>1432</v>
      </c>
      <c r="U182" s="473" t="s">
        <v>335</v>
      </c>
      <c r="V182" s="473"/>
      <c r="W182" s="474"/>
      <c r="X182" s="474"/>
      <c r="Y182" s="467" t="s">
        <v>1436</v>
      </c>
      <c r="Z182" s="472" t="s">
        <v>798</v>
      </c>
      <c r="AA182" s="475">
        <v>377.0105</v>
      </c>
      <c r="AB182" s="475">
        <f>AA182*L182</f>
        <v>3016.084</v>
      </c>
      <c r="AC182" s="470" t="s">
        <v>1437</v>
      </c>
      <c r="AD182" s="468" t="s">
        <v>1430</v>
      </c>
      <c r="AE182" s="476" t="s">
        <v>566</v>
      </c>
      <c r="AF182" s="351"/>
      <c r="AG182" s="450"/>
      <c r="AH182" s="209"/>
      <c r="AI182" s="477">
        <f>I182</f>
        <v>520</v>
      </c>
      <c r="AJ182" s="479"/>
      <c r="AK182" s="479"/>
      <c r="AL182" s="351"/>
      <c r="AM182" s="479">
        <f>I182</f>
        <v>520</v>
      </c>
      <c r="AN182" s="480"/>
      <c r="AO182" s="480"/>
      <c r="AP182" s="351"/>
      <c r="AQ182" s="480">
        <f>I182</f>
        <v>520</v>
      </c>
      <c r="AR182" s="221"/>
      <c r="AS182" s="221"/>
      <c r="AT182" s="481"/>
      <c r="AU182" s="482">
        <f t="shared" si="31"/>
        <v>520</v>
      </c>
      <c r="AV182" s="446">
        <f t="shared" si="35"/>
        <v>241261</v>
      </c>
      <c r="AW182" s="482"/>
      <c r="AX182" s="423"/>
    </row>
    <row r="183" s="351" customFormat="1" ht="39" customHeight="1" spans="1:50">
      <c r="A183" s="463">
        <v>45802</v>
      </c>
      <c r="B183" s="464" t="s">
        <v>223</v>
      </c>
      <c r="C183" s="465" t="s">
        <v>685</v>
      </c>
      <c r="D183" s="466">
        <v>4500167858</v>
      </c>
      <c r="E183" s="486"/>
      <c r="F183" s="466" t="s">
        <v>1438</v>
      </c>
      <c r="G183" s="468" t="s">
        <v>1430</v>
      </c>
      <c r="H183" s="469" t="s">
        <v>1431</v>
      </c>
      <c r="I183" s="470">
        <v>325</v>
      </c>
      <c r="J183" s="470">
        <v>0</v>
      </c>
      <c r="K183" s="470">
        <v>65</v>
      </c>
      <c r="L183" s="470">
        <f t="shared" si="32"/>
        <v>5</v>
      </c>
      <c r="M183" s="471">
        <v>45852</v>
      </c>
      <c r="N183" s="471">
        <v>45848</v>
      </c>
      <c r="O183" s="472"/>
      <c r="P183" s="472" t="s">
        <v>571</v>
      </c>
      <c r="Q183" s="472"/>
      <c r="R183" s="473">
        <v>45831</v>
      </c>
      <c r="S183" s="473" t="s">
        <v>599</v>
      </c>
      <c r="T183" s="473" t="s">
        <v>1439</v>
      </c>
      <c r="U183" s="473" t="s">
        <v>335</v>
      </c>
      <c r="V183" s="473"/>
      <c r="W183" s="474"/>
      <c r="X183" s="474"/>
      <c r="Y183" s="467" t="s">
        <v>1440</v>
      </c>
      <c r="Z183" s="472" t="s">
        <v>798</v>
      </c>
      <c r="AA183" s="475">
        <v>357.0117</v>
      </c>
      <c r="AB183" s="475">
        <f>AA183*L183</f>
        <v>1785.0585</v>
      </c>
      <c r="AC183" s="470"/>
      <c r="AD183" s="468" t="s">
        <v>1430</v>
      </c>
      <c r="AE183" s="476" t="s">
        <v>566</v>
      </c>
      <c r="AF183" s="477"/>
      <c r="AG183" s="478"/>
      <c r="AH183" s="479"/>
      <c r="AI183" s="479">
        <f>I183</f>
        <v>325</v>
      </c>
      <c r="AJ183" s="479"/>
      <c r="AK183" s="479"/>
      <c r="AL183" s="479"/>
      <c r="AM183" s="355">
        <f>I183</f>
        <v>325</v>
      </c>
      <c r="AN183" s="480"/>
      <c r="AO183" s="480"/>
      <c r="AP183" s="480"/>
      <c r="AQ183" s="361">
        <f>I183</f>
        <v>325</v>
      </c>
      <c r="AR183" s="221"/>
      <c r="AS183" s="221"/>
      <c r="AT183" s="481"/>
      <c r="AU183" s="482">
        <f t="shared" si="31"/>
        <v>325</v>
      </c>
      <c r="AV183" s="446">
        <f t="shared" si="35"/>
        <v>241586</v>
      </c>
      <c r="AW183" s="482"/>
      <c r="AX183" s="483"/>
    </row>
    <row r="184" s="360" customFormat="1" ht="39" customHeight="1" spans="1:50">
      <c r="A184" s="463">
        <v>45804</v>
      </c>
      <c r="B184" s="464" t="s">
        <v>743</v>
      </c>
      <c r="C184" s="465" t="s">
        <v>661</v>
      </c>
      <c r="D184" s="466">
        <v>4500167869</v>
      </c>
      <c r="E184" s="486" t="s">
        <v>1441</v>
      </c>
      <c r="F184" s="466" t="s">
        <v>1442</v>
      </c>
      <c r="G184" s="468" t="s">
        <v>554</v>
      </c>
      <c r="H184" s="469" t="s">
        <v>555</v>
      </c>
      <c r="I184" s="470">
        <v>1200</v>
      </c>
      <c r="J184" s="470">
        <v>0</v>
      </c>
      <c r="K184" s="470">
        <v>4</v>
      </c>
      <c r="L184" s="470">
        <f t="shared" si="32"/>
        <v>300</v>
      </c>
      <c r="M184" s="471">
        <v>45841</v>
      </c>
      <c r="N184" s="471">
        <f>M184-3</f>
        <v>45838</v>
      </c>
      <c r="O184" s="472"/>
      <c r="P184" s="472" t="s">
        <v>571</v>
      </c>
      <c r="Q184" s="472"/>
      <c r="R184" s="473">
        <v>45804</v>
      </c>
      <c r="S184" s="473" t="s">
        <v>572</v>
      </c>
      <c r="T184" s="473" t="s">
        <v>1443</v>
      </c>
      <c r="U184" s="473" t="s">
        <v>335</v>
      </c>
      <c r="V184" s="473"/>
      <c r="W184" s="474"/>
      <c r="X184" s="474"/>
      <c r="Y184" s="488" t="s">
        <v>1444</v>
      </c>
      <c r="Z184" s="472" t="s">
        <v>1445</v>
      </c>
      <c r="AA184" s="475">
        <v>5.3566</v>
      </c>
      <c r="AB184" s="475">
        <f>I184*AA184</f>
        <v>6427.92</v>
      </c>
      <c r="AC184" s="470" t="s">
        <v>1446</v>
      </c>
      <c r="AD184" s="468" t="s">
        <v>668</v>
      </c>
      <c r="AE184" s="476" t="s">
        <v>566</v>
      </c>
      <c r="AF184" s="479"/>
      <c r="AG184" s="450"/>
      <c r="AH184" s="209"/>
      <c r="AI184" s="361"/>
      <c r="AJ184" s="479"/>
      <c r="AK184" s="479">
        <f>I184</f>
        <v>1200</v>
      </c>
      <c r="AL184" s="479"/>
      <c r="AM184" s="360">
        <f>I184</f>
        <v>1200</v>
      </c>
      <c r="AN184" s="480"/>
      <c r="AO184" s="480"/>
      <c r="AP184" s="221"/>
      <c r="AQ184" s="561">
        <f>I184</f>
        <v>1200</v>
      </c>
      <c r="AR184" s="221"/>
      <c r="AS184" s="221"/>
      <c r="AT184" s="481"/>
      <c r="AU184" s="482">
        <f t="shared" si="31"/>
        <v>1200</v>
      </c>
      <c r="AV184" s="446">
        <f t="shared" si="35"/>
        <v>242786</v>
      </c>
      <c r="AW184" s="482"/>
      <c r="AX184" s="423"/>
    </row>
    <row r="185" s="222" customFormat="1" ht="39" customHeight="1" spans="1:50">
      <c r="A185" s="463">
        <v>45797</v>
      </c>
      <c r="B185" s="464" t="s">
        <v>1447</v>
      </c>
      <c r="C185" s="465" t="s">
        <v>1448</v>
      </c>
      <c r="D185" s="466">
        <v>4500166992</v>
      </c>
      <c r="E185" s="1215" t="s">
        <v>1449</v>
      </c>
      <c r="F185" s="466" t="s">
        <v>1450</v>
      </c>
      <c r="G185" s="468" t="s">
        <v>554</v>
      </c>
      <c r="H185" s="469" t="s">
        <v>555</v>
      </c>
      <c r="I185" s="470">
        <v>1000</v>
      </c>
      <c r="J185" s="470">
        <v>0</v>
      </c>
      <c r="K185" s="470">
        <v>4</v>
      </c>
      <c r="L185" s="470">
        <f t="shared" si="32"/>
        <v>250</v>
      </c>
      <c r="M185" s="471">
        <v>45842</v>
      </c>
      <c r="N185" s="471">
        <f>M185-4</f>
        <v>45838</v>
      </c>
      <c r="O185" s="472"/>
      <c r="P185" s="472" t="s">
        <v>571</v>
      </c>
      <c r="Q185" s="472"/>
      <c r="R185" s="473">
        <v>45798</v>
      </c>
      <c r="S185" s="473" t="s">
        <v>572</v>
      </c>
      <c r="T185" s="473" t="s">
        <v>1451</v>
      </c>
      <c r="U185" s="473" t="s">
        <v>335</v>
      </c>
      <c r="V185" s="473"/>
      <c r="W185" s="474"/>
      <c r="X185" s="474"/>
      <c r="Y185" s="467" t="s">
        <v>1452</v>
      </c>
      <c r="Z185" s="472" t="s">
        <v>1453</v>
      </c>
      <c r="AA185" s="475">
        <v>5.3566</v>
      </c>
      <c r="AB185" s="475">
        <f>I185*AA185</f>
        <v>5356.6</v>
      </c>
      <c r="AC185" s="470" t="s">
        <v>1454</v>
      </c>
      <c r="AD185" s="468" t="s">
        <v>668</v>
      </c>
      <c r="AE185" s="476" t="s">
        <v>566</v>
      </c>
      <c r="AF185" s="477"/>
      <c r="AG185" s="456"/>
      <c r="AH185" s="209"/>
      <c r="AI185" s="552"/>
      <c r="AJ185" s="479"/>
      <c r="AK185" s="550"/>
      <c r="AL185" s="479"/>
      <c r="AN185" s="480"/>
      <c r="AO185" s="480"/>
      <c r="AP185" s="221">
        <f t="shared" ref="AP185:AP208" si="41">I185</f>
        <v>1000</v>
      </c>
      <c r="AR185" s="221"/>
      <c r="AS185" s="221"/>
      <c r="AT185" s="481"/>
      <c r="AU185" s="482">
        <f t="shared" si="31"/>
        <v>1000</v>
      </c>
      <c r="AV185" s="446">
        <f t="shared" si="35"/>
        <v>243786</v>
      </c>
      <c r="AW185" s="482"/>
      <c r="AX185" s="457"/>
    </row>
    <row r="186" s="359" customFormat="1" ht="39" customHeight="1" spans="1:50">
      <c r="A186" s="463">
        <v>45806</v>
      </c>
      <c r="B186" s="464" t="s">
        <v>1455</v>
      </c>
      <c r="C186" s="465" t="s">
        <v>800</v>
      </c>
      <c r="D186" s="466">
        <v>4500168288</v>
      </c>
      <c r="E186" s="486"/>
      <c r="F186" s="466" t="s">
        <v>1456</v>
      </c>
      <c r="G186" s="468" t="s">
        <v>554</v>
      </c>
      <c r="H186" s="469" t="s">
        <v>555</v>
      </c>
      <c r="I186" s="470">
        <v>52</v>
      </c>
      <c r="J186" s="470">
        <v>0</v>
      </c>
      <c r="K186" s="470">
        <v>4</v>
      </c>
      <c r="L186" s="470">
        <f t="shared" si="32"/>
        <v>13</v>
      </c>
      <c r="M186" s="471">
        <v>45842</v>
      </c>
      <c r="N186" s="471">
        <f>M186-4</f>
        <v>45838</v>
      </c>
      <c r="O186" s="472"/>
      <c r="P186" s="472" t="s">
        <v>571</v>
      </c>
      <c r="Q186" s="472"/>
      <c r="R186" s="473">
        <v>45814</v>
      </c>
      <c r="S186" s="473" t="s">
        <v>572</v>
      </c>
      <c r="T186" s="473" t="s">
        <v>1414</v>
      </c>
      <c r="U186" s="473" t="s">
        <v>335</v>
      </c>
      <c r="V186" s="473"/>
      <c r="W186" s="474"/>
      <c r="X186" s="474"/>
      <c r="Y186" s="467" t="s">
        <v>1457</v>
      </c>
      <c r="Z186" s="472" t="s">
        <v>805</v>
      </c>
      <c r="AA186" s="475">
        <v>5.3727</v>
      </c>
      <c r="AB186" s="475">
        <f>I186*AA186</f>
        <v>279.3804</v>
      </c>
      <c r="AC186" s="470" t="s">
        <v>1458</v>
      </c>
      <c r="AD186" s="468" t="s">
        <v>668</v>
      </c>
      <c r="AE186" s="476" t="s">
        <v>566</v>
      </c>
      <c r="AF186" s="477"/>
      <c r="AG186" s="456"/>
      <c r="AH186" s="209"/>
      <c r="AI186" s="479"/>
      <c r="AJ186" s="479">
        <f>I186</f>
        <v>52</v>
      </c>
      <c r="AK186" s="351"/>
      <c r="AL186" s="479">
        <f t="shared" ref="AL186:AL204" si="42">I186</f>
        <v>52</v>
      </c>
      <c r="AN186" s="480"/>
      <c r="AO186" s="480"/>
      <c r="AP186" s="221">
        <f t="shared" si="41"/>
        <v>52</v>
      </c>
      <c r="AR186" s="221"/>
      <c r="AS186" s="221"/>
      <c r="AT186" s="481"/>
      <c r="AU186" s="482">
        <f t="shared" si="31"/>
        <v>52</v>
      </c>
      <c r="AV186" s="446">
        <f t="shared" si="35"/>
        <v>243838</v>
      </c>
      <c r="AW186" s="482"/>
      <c r="AX186" s="457"/>
    </row>
    <row r="187" s="355" customFormat="1" ht="39" customHeight="1" spans="1:50">
      <c r="A187" s="463">
        <v>45804</v>
      </c>
      <c r="B187" s="464" t="s">
        <v>1398</v>
      </c>
      <c r="C187" s="465" t="s">
        <v>1399</v>
      </c>
      <c r="D187" s="466">
        <v>4500168055</v>
      </c>
      <c r="E187" s="486"/>
      <c r="F187" s="466" t="s">
        <v>1459</v>
      </c>
      <c r="G187" s="468" t="s">
        <v>554</v>
      </c>
      <c r="H187" s="469" t="s">
        <v>555</v>
      </c>
      <c r="I187" s="470">
        <v>240</v>
      </c>
      <c r="J187" s="470">
        <v>0</v>
      </c>
      <c r="K187" s="470">
        <v>4</v>
      </c>
      <c r="L187" s="470">
        <f t="shared" si="32"/>
        <v>60</v>
      </c>
      <c r="M187" s="471">
        <v>45838</v>
      </c>
      <c r="N187" s="471">
        <v>45834</v>
      </c>
      <c r="O187" s="472"/>
      <c r="P187" s="472" t="s">
        <v>571</v>
      </c>
      <c r="Q187" s="472"/>
      <c r="R187" s="473">
        <v>45819</v>
      </c>
      <c r="S187" s="473" t="s">
        <v>572</v>
      </c>
      <c r="T187" s="473" t="s">
        <v>1460</v>
      </c>
      <c r="U187" s="473" t="s">
        <v>335</v>
      </c>
      <c r="V187" s="473"/>
      <c r="W187" s="474"/>
      <c r="X187" s="474"/>
      <c r="Y187" s="467" t="s">
        <v>1461</v>
      </c>
      <c r="Z187" s="472" t="s">
        <v>784</v>
      </c>
      <c r="AA187" s="475">
        <v>5.3727</v>
      </c>
      <c r="AB187" s="475">
        <f>I187*AA187</f>
        <v>1289.448</v>
      </c>
      <c r="AC187" s="470" t="s">
        <v>1462</v>
      </c>
      <c r="AD187" s="468" t="s">
        <v>668</v>
      </c>
      <c r="AE187" s="476" t="s">
        <v>566</v>
      </c>
      <c r="AF187" s="477"/>
      <c r="AG187" s="456"/>
      <c r="AH187" s="209"/>
      <c r="AI187" s="479"/>
      <c r="AJ187" s="479">
        <f>I187</f>
        <v>240</v>
      </c>
      <c r="AK187" s="479"/>
      <c r="AL187" s="479">
        <f t="shared" si="42"/>
        <v>240</v>
      </c>
      <c r="AN187" s="480"/>
      <c r="AO187" s="480"/>
      <c r="AP187" s="221">
        <f t="shared" si="41"/>
        <v>240</v>
      </c>
      <c r="AQ187" s="351"/>
      <c r="AR187" s="221"/>
      <c r="AS187" s="221"/>
      <c r="AT187" s="481"/>
      <c r="AU187" s="482">
        <f t="shared" si="31"/>
        <v>240</v>
      </c>
      <c r="AV187" s="446">
        <f t="shared" si="35"/>
        <v>244078</v>
      </c>
      <c r="AW187" s="542"/>
      <c r="AX187" s="457"/>
    </row>
    <row r="188" s="355" customFormat="1" ht="39" customHeight="1" spans="1:50">
      <c r="A188" s="463">
        <v>45806</v>
      </c>
      <c r="B188" s="464" t="s">
        <v>986</v>
      </c>
      <c r="C188" s="465" t="s">
        <v>622</v>
      </c>
      <c r="D188" s="466">
        <v>4500168335</v>
      </c>
      <c r="E188" s="486" t="s">
        <v>1463</v>
      </c>
      <c r="F188" s="466" t="s">
        <v>1464</v>
      </c>
      <c r="G188" s="468" t="s">
        <v>989</v>
      </c>
      <c r="H188" s="469" t="s">
        <v>555</v>
      </c>
      <c r="I188" s="470">
        <v>8840</v>
      </c>
      <c r="J188" s="470">
        <v>0</v>
      </c>
      <c r="K188" s="470">
        <v>1</v>
      </c>
      <c r="L188" s="470">
        <f t="shared" si="32"/>
        <v>8840</v>
      </c>
      <c r="M188" s="471">
        <v>45839</v>
      </c>
      <c r="N188" s="471">
        <f t="shared" ref="N188:N193" si="43">M188-4</f>
        <v>45835</v>
      </c>
      <c r="O188" s="472"/>
      <c r="P188" s="472" t="s">
        <v>571</v>
      </c>
      <c r="Q188" s="472"/>
      <c r="R188" s="473">
        <v>45754</v>
      </c>
      <c r="S188" s="473" t="s">
        <v>572</v>
      </c>
      <c r="T188" s="473" t="s">
        <v>1465</v>
      </c>
      <c r="U188" s="473" t="s">
        <v>335</v>
      </c>
      <c r="V188" s="473"/>
      <c r="W188" s="474"/>
      <c r="X188" s="474"/>
      <c r="Y188" s="467" t="s">
        <v>1100</v>
      </c>
      <c r="Z188" s="472" t="s">
        <v>992</v>
      </c>
      <c r="AA188" s="475">
        <v>3.2271</v>
      </c>
      <c r="AB188" s="475">
        <f>AA188*I188</f>
        <v>28527.564</v>
      </c>
      <c r="AC188" s="464" t="s">
        <v>1466</v>
      </c>
      <c r="AD188" s="468" t="s">
        <v>989</v>
      </c>
      <c r="AE188" s="476" t="s">
        <v>566</v>
      </c>
      <c r="AF188" s="477">
        <f>I188</f>
        <v>8840</v>
      </c>
      <c r="AG188" s="531"/>
      <c r="AH188" s="209"/>
      <c r="AI188" s="479"/>
      <c r="AJ188" s="480"/>
      <c r="AK188" s="480"/>
      <c r="AL188" s="479">
        <f t="shared" si="42"/>
        <v>8840</v>
      </c>
      <c r="AN188" s="480"/>
      <c r="AO188" s="480"/>
      <c r="AP188" s="480">
        <f t="shared" si="41"/>
        <v>8840</v>
      </c>
      <c r="AQ188" s="221"/>
      <c r="AR188" s="482"/>
      <c r="AS188" s="482"/>
      <c r="AT188" s="547"/>
      <c r="AU188" s="482">
        <f t="shared" si="31"/>
        <v>8840</v>
      </c>
      <c r="AV188" s="446">
        <f t="shared" si="35"/>
        <v>252918</v>
      </c>
      <c r="AX188" s="533"/>
    </row>
    <row r="189" s="355" customFormat="1" ht="39" customHeight="1" spans="1:50">
      <c r="A189" s="463">
        <v>45806</v>
      </c>
      <c r="B189" s="464" t="s">
        <v>986</v>
      </c>
      <c r="C189" s="465" t="s">
        <v>622</v>
      </c>
      <c r="D189" s="466">
        <v>4500168335</v>
      </c>
      <c r="E189" s="486" t="s">
        <v>1467</v>
      </c>
      <c r="F189" s="466" t="s">
        <v>1468</v>
      </c>
      <c r="G189" s="468" t="s">
        <v>989</v>
      </c>
      <c r="H189" s="469" t="s">
        <v>555</v>
      </c>
      <c r="I189" s="470">
        <v>8500</v>
      </c>
      <c r="J189" s="470">
        <v>0</v>
      </c>
      <c r="K189" s="470">
        <v>1</v>
      </c>
      <c r="L189" s="470">
        <f t="shared" si="32"/>
        <v>8500</v>
      </c>
      <c r="M189" s="471">
        <v>45839</v>
      </c>
      <c r="N189" s="471">
        <f t="shared" si="43"/>
        <v>45835</v>
      </c>
      <c r="O189" s="472"/>
      <c r="P189" s="472" t="s">
        <v>571</v>
      </c>
      <c r="Q189" s="472"/>
      <c r="R189" s="473">
        <v>45754</v>
      </c>
      <c r="S189" s="473" t="s">
        <v>572</v>
      </c>
      <c r="T189" s="473" t="s">
        <v>1465</v>
      </c>
      <c r="U189" s="473" t="s">
        <v>335</v>
      </c>
      <c r="V189" s="473"/>
      <c r="W189" s="474"/>
      <c r="X189" s="474"/>
      <c r="Y189" s="467" t="s">
        <v>1100</v>
      </c>
      <c r="Z189" s="472" t="s">
        <v>992</v>
      </c>
      <c r="AA189" s="475">
        <v>3.2271</v>
      </c>
      <c r="AB189" s="475">
        <f>AA189*I189</f>
        <v>27430.35</v>
      </c>
      <c r="AC189" s="464" t="s">
        <v>1469</v>
      </c>
      <c r="AD189" s="468" t="s">
        <v>989</v>
      </c>
      <c r="AE189" s="476" t="s">
        <v>566</v>
      </c>
      <c r="AF189" s="477">
        <f>I189</f>
        <v>8500</v>
      </c>
      <c r="AG189" s="531"/>
      <c r="AH189" s="209"/>
      <c r="AI189" s="479"/>
      <c r="AJ189" s="480"/>
      <c r="AK189" s="553"/>
      <c r="AL189" s="479">
        <f t="shared" si="42"/>
        <v>8500</v>
      </c>
      <c r="AN189" s="480"/>
      <c r="AO189" s="480"/>
      <c r="AP189" s="480">
        <f t="shared" si="41"/>
        <v>8500</v>
      </c>
      <c r="AQ189" s="558"/>
      <c r="AR189" s="482"/>
      <c r="AS189" s="482"/>
      <c r="AT189" s="547"/>
      <c r="AU189" s="482">
        <f t="shared" si="31"/>
        <v>8500</v>
      </c>
      <c r="AV189" s="446">
        <f t="shared" si="35"/>
        <v>261418</v>
      </c>
      <c r="AW189" s="351"/>
      <c r="AX189" s="533"/>
    </row>
    <row r="190" s="355" customFormat="1" ht="39" customHeight="1" spans="1:50">
      <c r="A190" s="463">
        <v>45768</v>
      </c>
      <c r="B190" s="464" t="s">
        <v>1470</v>
      </c>
      <c r="C190" s="465" t="s">
        <v>890</v>
      </c>
      <c r="D190" s="466">
        <v>4500164301</v>
      </c>
      <c r="E190" s="486" t="s">
        <v>1471</v>
      </c>
      <c r="F190" s="466" t="s">
        <v>1472</v>
      </c>
      <c r="G190" s="468" t="s">
        <v>554</v>
      </c>
      <c r="H190" s="469" t="s">
        <v>555</v>
      </c>
      <c r="I190" s="470">
        <v>1200</v>
      </c>
      <c r="J190" s="470">
        <v>0</v>
      </c>
      <c r="K190" s="470">
        <v>4</v>
      </c>
      <c r="L190" s="470">
        <f t="shared" si="32"/>
        <v>300</v>
      </c>
      <c r="M190" s="471">
        <v>45839</v>
      </c>
      <c r="N190" s="471">
        <f t="shared" si="43"/>
        <v>45835</v>
      </c>
      <c r="O190" s="472"/>
      <c r="P190" s="472" t="s">
        <v>571</v>
      </c>
      <c r="Q190" s="472"/>
      <c r="R190" s="473">
        <v>45768</v>
      </c>
      <c r="S190" s="473" t="s">
        <v>572</v>
      </c>
      <c r="T190" s="473" t="s">
        <v>1473</v>
      </c>
      <c r="U190" s="473" t="s">
        <v>335</v>
      </c>
      <c r="V190" s="473"/>
      <c r="W190" s="474"/>
      <c r="X190" s="474"/>
      <c r="Y190" s="488" t="s">
        <v>1474</v>
      </c>
      <c r="Z190" s="472" t="s">
        <v>1197</v>
      </c>
      <c r="AA190" s="475">
        <v>5.3566</v>
      </c>
      <c r="AB190" s="475">
        <f>I190*AA190</f>
        <v>6427.92</v>
      </c>
      <c r="AC190" s="470" t="s">
        <v>1475</v>
      </c>
      <c r="AD190" s="468" t="s">
        <v>668</v>
      </c>
      <c r="AE190" s="501" t="s">
        <v>566</v>
      </c>
      <c r="AF190" s="477"/>
      <c r="AG190" s="562"/>
      <c r="AH190" s="209"/>
      <c r="AI190" s="479"/>
      <c r="AJ190" s="479">
        <f>I190</f>
        <v>1200</v>
      </c>
      <c r="AK190" s="351"/>
      <c r="AL190" s="479">
        <f t="shared" si="42"/>
        <v>1200</v>
      </c>
      <c r="AN190" s="480"/>
      <c r="AO190" s="480"/>
      <c r="AP190" s="554">
        <f t="shared" si="41"/>
        <v>1200</v>
      </c>
      <c r="AR190" s="221"/>
      <c r="AS190" s="221"/>
      <c r="AT190" s="481"/>
      <c r="AU190" s="482">
        <f t="shared" si="31"/>
        <v>1200</v>
      </c>
      <c r="AV190" s="446">
        <f t="shared" si="35"/>
        <v>262618</v>
      </c>
      <c r="AW190" s="482"/>
      <c r="AX190" s="563"/>
    </row>
    <row r="191" s="355" customFormat="1" ht="39" customHeight="1" spans="1:50">
      <c r="A191" s="463">
        <v>45726</v>
      </c>
      <c r="B191" s="464" t="s">
        <v>457</v>
      </c>
      <c r="C191" s="465" t="s">
        <v>685</v>
      </c>
      <c r="D191" s="466">
        <v>4500159555</v>
      </c>
      <c r="E191" s="486" t="s">
        <v>1476</v>
      </c>
      <c r="F191" s="466" t="s">
        <v>1477</v>
      </c>
      <c r="G191" s="468" t="s">
        <v>866</v>
      </c>
      <c r="H191" s="469" t="s">
        <v>650</v>
      </c>
      <c r="I191" s="470">
        <v>5334</v>
      </c>
      <c r="J191" s="470">
        <v>0</v>
      </c>
      <c r="K191" s="470">
        <v>2</v>
      </c>
      <c r="L191" s="470">
        <f t="shared" si="32"/>
        <v>2667</v>
      </c>
      <c r="M191" s="471">
        <v>45840</v>
      </c>
      <c r="N191" s="471">
        <f t="shared" si="43"/>
        <v>45836</v>
      </c>
      <c r="O191" s="472"/>
      <c r="P191" s="472" t="s">
        <v>571</v>
      </c>
      <c r="Q191" s="472"/>
      <c r="R191" s="473" t="s">
        <v>1377</v>
      </c>
      <c r="S191" s="473" t="s">
        <v>599</v>
      </c>
      <c r="T191" s="473" t="s">
        <v>1478</v>
      </c>
      <c r="U191" s="473" t="s">
        <v>335</v>
      </c>
      <c r="V191" s="473"/>
      <c r="W191" s="474" t="s">
        <v>873</v>
      </c>
      <c r="X191" s="474" t="s">
        <v>812</v>
      </c>
      <c r="Y191" s="488" t="s">
        <v>1479</v>
      </c>
      <c r="Z191" s="472" t="s">
        <v>875</v>
      </c>
      <c r="AA191" s="502">
        <v>5.7167</v>
      </c>
      <c r="AB191" s="475">
        <f>I191*AA191</f>
        <v>30492.8778</v>
      </c>
      <c r="AC191" s="470" t="s">
        <v>1480</v>
      </c>
      <c r="AD191" s="468" t="s">
        <v>649</v>
      </c>
      <c r="AE191" s="476" t="s">
        <v>566</v>
      </c>
      <c r="AF191" s="477">
        <f t="shared" ref="AF191:AF201" si="44">I191</f>
        <v>5334</v>
      </c>
      <c r="AG191" s="456"/>
      <c r="AH191" s="209"/>
      <c r="AI191" s="479"/>
      <c r="AJ191" s="479"/>
      <c r="AK191" s="479"/>
      <c r="AL191" s="479">
        <f t="shared" si="42"/>
        <v>5334</v>
      </c>
      <c r="AN191" s="480"/>
      <c r="AO191" s="480"/>
      <c r="AP191" s="554">
        <f t="shared" si="41"/>
        <v>5334</v>
      </c>
      <c r="AR191" s="221"/>
      <c r="AS191" s="221"/>
      <c r="AT191" s="481"/>
      <c r="AU191" s="482">
        <f t="shared" si="31"/>
        <v>5334</v>
      </c>
      <c r="AV191" s="446">
        <f t="shared" si="35"/>
        <v>267952</v>
      </c>
      <c r="AW191" s="482"/>
      <c r="AX191" s="457"/>
    </row>
    <row r="192" s="355" customFormat="1" ht="39" customHeight="1" spans="1:50">
      <c r="A192" s="463">
        <v>45726</v>
      </c>
      <c r="B192" s="464" t="s">
        <v>457</v>
      </c>
      <c r="C192" s="465" t="s">
        <v>661</v>
      </c>
      <c r="D192" s="466">
        <v>4500159555</v>
      </c>
      <c r="E192" s="486" t="s">
        <v>1481</v>
      </c>
      <c r="F192" s="466" t="s">
        <v>1482</v>
      </c>
      <c r="G192" s="468" t="s">
        <v>866</v>
      </c>
      <c r="H192" s="469" t="s">
        <v>650</v>
      </c>
      <c r="I192" s="470">
        <v>2164</v>
      </c>
      <c r="J192" s="470">
        <v>0</v>
      </c>
      <c r="K192" s="470">
        <v>2</v>
      </c>
      <c r="L192" s="470">
        <f t="shared" si="32"/>
        <v>1082</v>
      </c>
      <c r="M192" s="471">
        <v>45840</v>
      </c>
      <c r="N192" s="471">
        <f t="shared" si="43"/>
        <v>45836</v>
      </c>
      <c r="O192" s="472"/>
      <c r="P192" s="472" t="s">
        <v>571</v>
      </c>
      <c r="Q192" s="472"/>
      <c r="R192" s="473" t="s">
        <v>1377</v>
      </c>
      <c r="S192" s="473" t="s">
        <v>599</v>
      </c>
      <c r="T192" s="473" t="s">
        <v>1478</v>
      </c>
      <c r="U192" s="473" t="s">
        <v>335</v>
      </c>
      <c r="V192" s="473"/>
      <c r="W192" s="474" t="s">
        <v>873</v>
      </c>
      <c r="X192" s="474" t="s">
        <v>812</v>
      </c>
      <c r="Y192" s="488" t="s">
        <v>1479</v>
      </c>
      <c r="Z192" s="472" t="s">
        <v>875</v>
      </c>
      <c r="AA192" s="502">
        <v>5.7167</v>
      </c>
      <c r="AB192" s="475">
        <f>I192*AA192</f>
        <v>12370.9388</v>
      </c>
      <c r="AC192" s="470" t="s">
        <v>1483</v>
      </c>
      <c r="AD192" s="468" t="s">
        <v>649</v>
      </c>
      <c r="AE192" s="476" t="s">
        <v>566</v>
      </c>
      <c r="AF192" s="477">
        <f t="shared" si="44"/>
        <v>2164</v>
      </c>
      <c r="AG192" s="456"/>
      <c r="AH192" s="209"/>
      <c r="AI192" s="479"/>
      <c r="AJ192" s="479"/>
      <c r="AK192" s="479"/>
      <c r="AL192" s="479">
        <f t="shared" si="42"/>
        <v>2164</v>
      </c>
      <c r="AN192" s="480"/>
      <c r="AO192" s="480"/>
      <c r="AP192" s="554">
        <f t="shared" si="41"/>
        <v>2164</v>
      </c>
      <c r="AR192" s="221"/>
      <c r="AS192" s="221"/>
      <c r="AT192" s="481"/>
      <c r="AU192" s="482">
        <f t="shared" si="31"/>
        <v>2164</v>
      </c>
      <c r="AV192" s="446">
        <f t="shared" si="35"/>
        <v>270116</v>
      </c>
      <c r="AW192" s="482"/>
      <c r="AX192" s="457"/>
    </row>
    <row r="193" s="351" customFormat="1" ht="39" customHeight="1" spans="1:50">
      <c r="A193" s="463">
        <v>45726</v>
      </c>
      <c r="B193" s="464" t="s">
        <v>457</v>
      </c>
      <c r="C193" s="465" t="s">
        <v>680</v>
      </c>
      <c r="D193" s="466">
        <v>4500159555</v>
      </c>
      <c r="E193" s="486" t="s">
        <v>1484</v>
      </c>
      <c r="F193" s="466" t="s">
        <v>1485</v>
      </c>
      <c r="G193" s="468" t="s">
        <v>866</v>
      </c>
      <c r="H193" s="469" t="s">
        <v>650</v>
      </c>
      <c r="I193" s="470">
        <v>1054</v>
      </c>
      <c r="J193" s="470">
        <v>0</v>
      </c>
      <c r="K193" s="470">
        <v>2</v>
      </c>
      <c r="L193" s="470">
        <f t="shared" si="32"/>
        <v>527</v>
      </c>
      <c r="M193" s="471">
        <v>45840</v>
      </c>
      <c r="N193" s="471">
        <f t="shared" si="43"/>
        <v>45836</v>
      </c>
      <c r="O193" s="472"/>
      <c r="P193" s="472" t="s">
        <v>571</v>
      </c>
      <c r="Q193" s="472"/>
      <c r="R193" s="473" t="s">
        <v>1377</v>
      </c>
      <c r="S193" s="473" t="s">
        <v>599</v>
      </c>
      <c r="T193" s="473" t="s">
        <v>1478</v>
      </c>
      <c r="U193" s="473" t="s">
        <v>335</v>
      </c>
      <c r="V193" s="473"/>
      <c r="W193" s="474" t="s">
        <v>873</v>
      </c>
      <c r="X193" s="474" t="s">
        <v>812</v>
      </c>
      <c r="Y193" s="564" t="s">
        <v>1479</v>
      </c>
      <c r="Z193" s="472" t="s">
        <v>875</v>
      </c>
      <c r="AA193" s="502">
        <v>5.7167</v>
      </c>
      <c r="AB193" s="475">
        <f>I193*AA193</f>
        <v>6025.4018</v>
      </c>
      <c r="AC193" s="470" t="s">
        <v>1480</v>
      </c>
      <c r="AD193" s="468" t="s">
        <v>649</v>
      </c>
      <c r="AE193" s="476" t="s">
        <v>566</v>
      </c>
      <c r="AF193" s="477">
        <f t="shared" si="44"/>
        <v>1054</v>
      </c>
      <c r="AG193" s="456"/>
      <c r="AH193" s="209"/>
      <c r="AI193" s="479"/>
      <c r="AJ193" s="479"/>
      <c r="AK193" s="479"/>
      <c r="AL193" s="479">
        <f t="shared" si="42"/>
        <v>1054</v>
      </c>
      <c r="AN193" s="480"/>
      <c r="AO193" s="480"/>
      <c r="AP193" s="554">
        <f t="shared" si="41"/>
        <v>1054</v>
      </c>
      <c r="AR193" s="221"/>
      <c r="AS193" s="221"/>
      <c r="AT193" s="481"/>
      <c r="AU193" s="482">
        <f t="shared" si="31"/>
        <v>1054</v>
      </c>
      <c r="AV193" s="446">
        <f t="shared" si="35"/>
        <v>271170</v>
      </c>
      <c r="AW193" s="482"/>
      <c r="AX193" s="457"/>
    </row>
    <row r="194" s="361" customFormat="1" ht="39" customHeight="1" spans="1:50">
      <c r="A194" s="463">
        <v>45820</v>
      </c>
      <c r="B194" s="464" t="s">
        <v>986</v>
      </c>
      <c r="C194" s="465" t="s">
        <v>622</v>
      </c>
      <c r="D194" s="466">
        <v>4500169839</v>
      </c>
      <c r="E194" s="486" t="s">
        <v>1486</v>
      </c>
      <c r="F194" s="466" t="s">
        <v>1487</v>
      </c>
      <c r="G194" s="468" t="s">
        <v>989</v>
      </c>
      <c r="H194" s="469" t="s">
        <v>555</v>
      </c>
      <c r="I194" s="470">
        <v>500</v>
      </c>
      <c r="J194" s="470">
        <v>0</v>
      </c>
      <c r="K194" s="470">
        <v>1</v>
      </c>
      <c r="L194" s="470">
        <f t="shared" si="32"/>
        <v>500</v>
      </c>
      <c r="M194" s="471">
        <v>45845</v>
      </c>
      <c r="N194" s="471">
        <v>45841</v>
      </c>
      <c r="O194" s="472"/>
      <c r="P194" s="472" t="s">
        <v>571</v>
      </c>
      <c r="Q194" s="472"/>
      <c r="R194" s="473">
        <v>45754</v>
      </c>
      <c r="S194" s="473" t="s">
        <v>572</v>
      </c>
      <c r="T194" s="473" t="s">
        <v>1488</v>
      </c>
      <c r="U194" s="473" t="s">
        <v>335</v>
      </c>
      <c r="V194" s="473"/>
      <c r="W194" s="474"/>
      <c r="X194" s="474"/>
      <c r="Y194" s="555" t="s">
        <v>1100</v>
      </c>
      <c r="Z194" s="472" t="s">
        <v>992</v>
      </c>
      <c r="AA194" s="475">
        <v>3.2512</v>
      </c>
      <c r="AB194" s="475">
        <f>AA194*I194</f>
        <v>1625.6</v>
      </c>
      <c r="AC194" s="470" t="s">
        <v>1489</v>
      </c>
      <c r="AD194" s="468" t="s">
        <v>989</v>
      </c>
      <c r="AE194" s="476" t="s">
        <v>566</v>
      </c>
      <c r="AF194" s="479">
        <f t="shared" si="44"/>
        <v>500</v>
      </c>
      <c r="AG194" s="462"/>
      <c r="AH194" s="209"/>
      <c r="AJ194" s="479"/>
      <c r="AK194" s="479"/>
      <c r="AL194" s="479">
        <f t="shared" si="42"/>
        <v>500</v>
      </c>
      <c r="AN194" s="480"/>
      <c r="AO194" s="480"/>
      <c r="AP194" s="480">
        <f t="shared" si="41"/>
        <v>500</v>
      </c>
      <c r="AQ194" s="480"/>
      <c r="AR194" s="221"/>
      <c r="AS194" s="221"/>
      <c r="AT194" s="481"/>
      <c r="AU194" s="482">
        <f t="shared" si="31"/>
        <v>500</v>
      </c>
      <c r="AV194" s="446">
        <f t="shared" si="35"/>
        <v>271670</v>
      </c>
      <c r="AW194" s="482"/>
      <c r="AX194" s="451"/>
    </row>
    <row r="195" s="361" customFormat="1" ht="39" customHeight="1" spans="1:50">
      <c r="A195" s="463">
        <v>45820</v>
      </c>
      <c r="B195" s="464" t="s">
        <v>986</v>
      </c>
      <c r="C195" s="465" t="s">
        <v>622</v>
      </c>
      <c r="D195" s="466">
        <v>4500169839</v>
      </c>
      <c r="E195" s="486" t="s">
        <v>1490</v>
      </c>
      <c r="F195" s="466" t="s">
        <v>1491</v>
      </c>
      <c r="G195" s="468" t="s">
        <v>989</v>
      </c>
      <c r="H195" s="469" t="s">
        <v>555</v>
      </c>
      <c r="I195" s="470">
        <v>648</v>
      </c>
      <c r="J195" s="470">
        <v>0</v>
      </c>
      <c r="K195" s="470">
        <v>1</v>
      </c>
      <c r="L195" s="470">
        <f t="shared" si="32"/>
        <v>648</v>
      </c>
      <c r="M195" s="471">
        <v>45845</v>
      </c>
      <c r="N195" s="471">
        <v>45841</v>
      </c>
      <c r="O195" s="472"/>
      <c r="P195" s="472" t="s">
        <v>571</v>
      </c>
      <c r="Q195" s="472"/>
      <c r="R195" s="473">
        <v>45754</v>
      </c>
      <c r="S195" s="473" t="s">
        <v>572</v>
      </c>
      <c r="T195" s="473" t="s">
        <v>1488</v>
      </c>
      <c r="U195" s="473" t="s">
        <v>335</v>
      </c>
      <c r="V195" s="473"/>
      <c r="W195" s="474"/>
      <c r="X195" s="474"/>
      <c r="Y195" s="555" t="s">
        <v>1100</v>
      </c>
      <c r="Z195" s="472" t="s">
        <v>992</v>
      </c>
      <c r="AA195" s="475">
        <v>3.2512</v>
      </c>
      <c r="AB195" s="475">
        <f>AA195*I195</f>
        <v>2106.7776</v>
      </c>
      <c r="AC195" s="470" t="s">
        <v>1492</v>
      </c>
      <c r="AD195" s="468" t="s">
        <v>989</v>
      </c>
      <c r="AE195" s="476" t="s">
        <v>566</v>
      </c>
      <c r="AF195" s="479">
        <f t="shared" si="44"/>
        <v>648</v>
      </c>
      <c r="AG195" s="462"/>
      <c r="AH195" s="209"/>
      <c r="AJ195" s="479"/>
      <c r="AK195" s="479"/>
      <c r="AL195" s="479">
        <f t="shared" si="42"/>
        <v>648</v>
      </c>
      <c r="AN195" s="480"/>
      <c r="AO195" s="480"/>
      <c r="AP195" s="480">
        <f t="shared" si="41"/>
        <v>648</v>
      </c>
      <c r="AQ195" s="480"/>
      <c r="AR195" s="221"/>
      <c r="AS195" s="221"/>
      <c r="AT195" s="481"/>
      <c r="AU195" s="482">
        <f t="shared" ref="AU195:AU258" si="45">I195</f>
        <v>648</v>
      </c>
      <c r="AV195" s="446">
        <f t="shared" si="35"/>
        <v>272318</v>
      </c>
      <c r="AW195" s="482"/>
      <c r="AX195" s="451"/>
    </row>
    <row r="196" s="360" customFormat="1" ht="39" customHeight="1" spans="1:50">
      <c r="A196" s="463">
        <v>45820</v>
      </c>
      <c r="B196" s="464" t="s">
        <v>986</v>
      </c>
      <c r="C196" s="465" t="s">
        <v>622</v>
      </c>
      <c r="D196" s="466">
        <v>4500169839</v>
      </c>
      <c r="E196" s="486" t="s">
        <v>1493</v>
      </c>
      <c r="F196" s="466" t="s">
        <v>1494</v>
      </c>
      <c r="G196" s="468" t="s">
        <v>989</v>
      </c>
      <c r="H196" s="469" t="s">
        <v>555</v>
      </c>
      <c r="I196" s="470">
        <v>705</v>
      </c>
      <c r="J196" s="470">
        <v>0</v>
      </c>
      <c r="K196" s="470">
        <v>1</v>
      </c>
      <c r="L196" s="470">
        <f t="shared" ref="L196:L259" si="46">I196/K196</f>
        <v>705</v>
      </c>
      <c r="M196" s="471">
        <v>45845</v>
      </c>
      <c r="N196" s="471">
        <v>45841</v>
      </c>
      <c r="O196" s="472"/>
      <c r="P196" s="472" t="s">
        <v>571</v>
      </c>
      <c r="Q196" s="472"/>
      <c r="R196" s="473">
        <v>45754</v>
      </c>
      <c r="S196" s="473" t="s">
        <v>572</v>
      </c>
      <c r="T196" s="473" t="s">
        <v>1488</v>
      </c>
      <c r="U196" s="473" t="s">
        <v>335</v>
      </c>
      <c r="V196" s="473"/>
      <c r="W196" s="474"/>
      <c r="X196" s="474"/>
      <c r="Y196" s="467" t="s">
        <v>1100</v>
      </c>
      <c r="Z196" s="472" t="s">
        <v>992</v>
      </c>
      <c r="AA196" s="475">
        <v>3.2512</v>
      </c>
      <c r="AB196" s="475">
        <f>AA196*I196</f>
        <v>2292.096</v>
      </c>
      <c r="AC196" s="470" t="s">
        <v>1495</v>
      </c>
      <c r="AD196" s="468" t="s">
        <v>989</v>
      </c>
      <c r="AE196" s="476" t="s">
        <v>566</v>
      </c>
      <c r="AF196" s="479">
        <f t="shared" si="44"/>
        <v>705</v>
      </c>
      <c r="AG196" s="462"/>
      <c r="AH196" s="209"/>
      <c r="AI196" s="361"/>
      <c r="AJ196" s="479"/>
      <c r="AK196" s="479"/>
      <c r="AL196" s="479">
        <f t="shared" si="42"/>
        <v>705</v>
      </c>
      <c r="AM196" s="361"/>
      <c r="AN196" s="480"/>
      <c r="AO196" s="480"/>
      <c r="AP196" s="480">
        <f t="shared" si="41"/>
        <v>705</v>
      </c>
      <c r="AQ196" s="480"/>
      <c r="AR196" s="221"/>
      <c r="AS196" s="221"/>
      <c r="AT196" s="481"/>
      <c r="AU196" s="482">
        <f t="shared" si="45"/>
        <v>705</v>
      </c>
      <c r="AV196" s="446">
        <f t="shared" si="35"/>
        <v>273023</v>
      </c>
      <c r="AW196" s="556"/>
      <c r="AX196" s="451"/>
    </row>
    <row r="197" s="355" customFormat="1" ht="39" customHeight="1" spans="1:50">
      <c r="A197" s="463">
        <v>45783</v>
      </c>
      <c r="B197" s="464" t="s">
        <v>1179</v>
      </c>
      <c r="C197" s="465" t="s">
        <v>1180</v>
      </c>
      <c r="D197" s="466">
        <v>4500165582</v>
      </c>
      <c r="E197" s="486" t="s">
        <v>1181</v>
      </c>
      <c r="F197" s="466" t="s">
        <v>1496</v>
      </c>
      <c r="G197" s="468" t="s">
        <v>554</v>
      </c>
      <c r="H197" s="469" t="s">
        <v>555</v>
      </c>
      <c r="I197" s="470">
        <v>5380</v>
      </c>
      <c r="J197" s="470">
        <v>0</v>
      </c>
      <c r="K197" s="470">
        <v>4</v>
      </c>
      <c r="L197" s="470">
        <f t="shared" si="46"/>
        <v>1345</v>
      </c>
      <c r="M197" s="471">
        <v>45846</v>
      </c>
      <c r="N197" s="471">
        <f>M197-4</f>
        <v>45842</v>
      </c>
      <c r="O197" s="472"/>
      <c r="P197" s="472" t="s">
        <v>571</v>
      </c>
      <c r="Q197" s="472"/>
      <c r="R197" s="473">
        <v>45791</v>
      </c>
      <c r="S197" s="473" t="s">
        <v>572</v>
      </c>
      <c r="T197" s="473" t="s">
        <v>1183</v>
      </c>
      <c r="U197" s="473" t="s">
        <v>335</v>
      </c>
      <c r="V197" s="473"/>
      <c r="W197" s="474"/>
      <c r="X197" s="474"/>
      <c r="Y197" s="488" t="s">
        <v>1184</v>
      </c>
      <c r="Z197" s="472" t="s">
        <v>1185</v>
      </c>
      <c r="AA197" s="475">
        <v>5.0636</v>
      </c>
      <c r="AB197" s="475">
        <f t="shared" ref="AB197:AB204" si="47">I197*AA197</f>
        <v>27242.168</v>
      </c>
      <c r="AC197" s="470" t="s">
        <v>1497</v>
      </c>
      <c r="AD197" s="468" t="s">
        <v>1186</v>
      </c>
      <c r="AE197" s="476" t="s">
        <v>566</v>
      </c>
      <c r="AF197" s="477">
        <f t="shared" si="44"/>
        <v>5380</v>
      </c>
      <c r="AG197" s="456"/>
      <c r="AH197" s="209"/>
      <c r="AI197" s="479"/>
      <c r="AJ197" s="479"/>
      <c r="AK197" s="479"/>
      <c r="AL197" s="479"/>
      <c r="AM197" s="479"/>
      <c r="AN197" s="565">
        <f>I197</f>
        <v>5380</v>
      </c>
      <c r="AO197" s="565">
        <f>I197</f>
        <v>5380</v>
      </c>
      <c r="AP197" s="480">
        <f t="shared" si="41"/>
        <v>5380</v>
      </c>
      <c r="AQ197" s="221"/>
      <c r="AR197" s="221"/>
      <c r="AS197" s="221"/>
      <c r="AT197" s="481"/>
      <c r="AU197" s="482">
        <f t="shared" si="45"/>
        <v>5380</v>
      </c>
      <c r="AV197" s="446">
        <f t="shared" si="35"/>
        <v>278403</v>
      </c>
      <c r="AW197" s="482"/>
      <c r="AX197" s="457"/>
    </row>
    <row r="198" s="355" customFormat="1" ht="39" customHeight="1" spans="1:50">
      <c r="A198" s="463">
        <v>45783</v>
      </c>
      <c r="B198" s="464" t="s">
        <v>1179</v>
      </c>
      <c r="C198" s="465" t="s">
        <v>1180</v>
      </c>
      <c r="D198" s="466">
        <v>4500165582</v>
      </c>
      <c r="E198" s="486" t="s">
        <v>1181</v>
      </c>
      <c r="F198" s="466" t="s">
        <v>1498</v>
      </c>
      <c r="G198" s="468" t="s">
        <v>554</v>
      </c>
      <c r="H198" s="469" t="s">
        <v>555</v>
      </c>
      <c r="I198" s="470">
        <v>300</v>
      </c>
      <c r="J198" s="470">
        <v>0</v>
      </c>
      <c r="K198" s="470">
        <v>4</v>
      </c>
      <c r="L198" s="470">
        <f t="shared" si="46"/>
        <v>75</v>
      </c>
      <c r="M198" s="471">
        <v>45846</v>
      </c>
      <c r="N198" s="471">
        <f>M198-4</f>
        <v>45842</v>
      </c>
      <c r="O198" s="472"/>
      <c r="P198" s="472" t="s">
        <v>571</v>
      </c>
      <c r="Q198" s="472"/>
      <c r="R198" s="473">
        <v>45791</v>
      </c>
      <c r="S198" s="473" t="s">
        <v>572</v>
      </c>
      <c r="T198" s="473" t="s">
        <v>1183</v>
      </c>
      <c r="U198" s="473" t="s">
        <v>335</v>
      </c>
      <c r="V198" s="473"/>
      <c r="W198" s="474"/>
      <c r="X198" s="474"/>
      <c r="Y198" s="488" t="s">
        <v>1184</v>
      </c>
      <c r="Z198" s="472" t="s">
        <v>1185</v>
      </c>
      <c r="AA198" s="475">
        <v>5.0636</v>
      </c>
      <c r="AB198" s="475">
        <f t="shared" si="47"/>
        <v>1519.08</v>
      </c>
      <c r="AC198" s="470" t="s">
        <v>1497</v>
      </c>
      <c r="AD198" s="468" t="s">
        <v>1186</v>
      </c>
      <c r="AE198" s="476" t="s">
        <v>566</v>
      </c>
      <c r="AF198" s="477">
        <f t="shared" si="44"/>
        <v>300</v>
      </c>
      <c r="AG198" s="456"/>
      <c r="AH198" s="209"/>
      <c r="AI198" s="479"/>
      <c r="AJ198" s="479"/>
      <c r="AK198" s="479"/>
      <c r="AL198" s="479"/>
      <c r="AM198" s="479"/>
      <c r="AN198" s="565">
        <f>I198</f>
        <v>300</v>
      </c>
      <c r="AO198" s="565">
        <f>I198</f>
        <v>300</v>
      </c>
      <c r="AP198" s="480">
        <f t="shared" si="41"/>
        <v>300</v>
      </c>
      <c r="AQ198" s="221"/>
      <c r="AR198" s="221"/>
      <c r="AS198" s="221"/>
      <c r="AT198" s="481"/>
      <c r="AU198" s="482">
        <f t="shared" si="45"/>
        <v>300</v>
      </c>
      <c r="AV198" s="446">
        <f t="shared" si="35"/>
        <v>278703</v>
      </c>
      <c r="AW198" s="482"/>
      <c r="AX198" s="457"/>
    </row>
    <row r="199" s="362" customFormat="1" ht="39" customHeight="1" spans="1:50">
      <c r="A199" s="463">
        <v>45783</v>
      </c>
      <c r="B199" s="464" t="s">
        <v>1179</v>
      </c>
      <c r="C199" s="465" t="s">
        <v>1180</v>
      </c>
      <c r="D199" s="466">
        <v>4500165582</v>
      </c>
      <c r="E199" s="486" t="s">
        <v>1181</v>
      </c>
      <c r="F199" s="466" t="s">
        <v>1499</v>
      </c>
      <c r="G199" s="468" t="s">
        <v>554</v>
      </c>
      <c r="H199" s="469" t="s">
        <v>555</v>
      </c>
      <c r="I199" s="470">
        <v>2400</v>
      </c>
      <c r="J199" s="470">
        <v>0</v>
      </c>
      <c r="K199" s="470">
        <v>4</v>
      </c>
      <c r="L199" s="470">
        <f t="shared" si="46"/>
        <v>600</v>
      </c>
      <c r="M199" s="471">
        <v>45846</v>
      </c>
      <c r="N199" s="471">
        <f>M199-4</f>
        <v>45842</v>
      </c>
      <c r="O199" s="472"/>
      <c r="P199" s="472" t="s">
        <v>571</v>
      </c>
      <c r="Q199" s="472"/>
      <c r="R199" s="473">
        <v>45791</v>
      </c>
      <c r="S199" s="473" t="s">
        <v>572</v>
      </c>
      <c r="T199" s="473" t="s">
        <v>1183</v>
      </c>
      <c r="U199" s="473" t="s">
        <v>335</v>
      </c>
      <c r="V199" s="473"/>
      <c r="W199" s="474"/>
      <c r="X199" s="474"/>
      <c r="Y199" s="488" t="s">
        <v>1500</v>
      </c>
      <c r="Z199" s="472" t="s">
        <v>1185</v>
      </c>
      <c r="AA199" s="475">
        <v>5.0636</v>
      </c>
      <c r="AB199" s="475">
        <f t="shared" si="47"/>
        <v>12152.64</v>
      </c>
      <c r="AC199" s="470" t="s">
        <v>1497</v>
      </c>
      <c r="AD199" s="468" t="s">
        <v>1186</v>
      </c>
      <c r="AE199" s="476" t="s">
        <v>566</v>
      </c>
      <c r="AF199" s="477">
        <f t="shared" si="44"/>
        <v>2400</v>
      </c>
      <c r="AG199" s="456"/>
      <c r="AH199" s="209"/>
      <c r="AI199" s="479"/>
      <c r="AJ199" s="479"/>
      <c r="AK199" s="479"/>
      <c r="AL199" s="479"/>
      <c r="AM199" s="479"/>
      <c r="AN199" s="565">
        <f>I199</f>
        <v>2400</v>
      </c>
      <c r="AO199" s="565">
        <f>I199</f>
        <v>2400</v>
      </c>
      <c r="AP199" s="480">
        <f t="shared" si="41"/>
        <v>2400</v>
      </c>
      <c r="AQ199" s="221"/>
      <c r="AR199" s="221"/>
      <c r="AS199" s="221"/>
      <c r="AT199" s="481"/>
      <c r="AU199" s="482">
        <f t="shared" si="45"/>
        <v>2400</v>
      </c>
      <c r="AV199" s="446">
        <f t="shared" si="35"/>
        <v>281103</v>
      </c>
      <c r="AW199" s="482"/>
      <c r="AX199" s="457"/>
    </row>
    <row r="200" s="355" customFormat="1" ht="39" customHeight="1" spans="1:50">
      <c r="A200" s="463">
        <v>45786</v>
      </c>
      <c r="B200" s="464" t="s">
        <v>1179</v>
      </c>
      <c r="C200" s="465" t="s">
        <v>1180</v>
      </c>
      <c r="D200" s="466">
        <v>4500165582</v>
      </c>
      <c r="E200" s="486" t="s">
        <v>1181</v>
      </c>
      <c r="F200" s="466" t="s">
        <v>1501</v>
      </c>
      <c r="G200" s="468" t="s">
        <v>554</v>
      </c>
      <c r="H200" s="469" t="s">
        <v>555</v>
      </c>
      <c r="I200" s="470">
        <v>240</v>
      </c>
      <c r="J200" s="470">
        <v>0</v>
      </c>
      <c r="K200" s="470">
        <v>4</v>
      </c>
      <c r="L200" s="470">
        <f t="shared" si="46"/>
        <v>60</v>
      </c>
      <c r="M200" s="471">
        <v>45846</v>
      </c>
      <c r="N200" s="471">
        <f>M200-4</f>
        <v>45842</v>
      </c>
      <c r="O200" s="472"/>
      <c r="P200" s="472" t="s">
        <v>571</v>
      </c>
      <c r="Q200" s="472"/>
      <c r="R200" s="473">
        <v>45791</v>
      </c>
      <c r="S200" s="473" t="s">
        <v>572</v>
      </c>
      <c r="T200" s="473" t="s">
        <v>1183</v>
      </c>
      <c r="U200" s="473" t="s">
        <v>335</v>
      </c>
      <c r="V200" s="473"/>
      <c r="W200" s="474"/>
      <c r="X200" s="474"/>
      <c r="Y200" s="488" t="s">
        <v>1502</v>
      </c>
      <c r="Z200" s="472" t="s">
        <v>1185</v>
      </c>
      <c r="AA200" s="475">
        <v>5.0636</v>
      </c>
      <c r="AB200" s="475">
        <f t="shared" si="47"/>
        <v>1215.264</v>
      </c>
      <c r="AC200" s="470" t="s">
        <v>1497</v>
      </c>
      <c r="AD200" s="468" t="s">
        <v>1186</v>
      </c>
      <c r="AE200" s="476" t="s">
        <v>566</v>
      </c>
      <c r="AF200" s="477">
        <f t="shared" si="44"/>
        <v>240</v>
      </c>
      <c r="AG200" s="531"/>
      <c r="AH200" s="209"/>
      <c r="AI200" s="479"/>
      <c r="AJ200" s="480"/>
      <c r="AK200" s="480"/>
      <c r="AL200" s="221"/>
      <c r="AN200" s="480">
        <f>I200</f>
        <v>240</v>
      </c>
      <c r="AO200" s="480">
        <f>I200</f>
        <v>240</v>
      </c>
      <c r="AP200" s="480">
        <f t="shared" si="41"/>
        <v>240</v>
      </c>
      <c r="AQ200" s="221"/>
      <c r="AR200" s="482"/>
      <c r="AS200" s="482"/>
      <c r="AT200" s="547"/>
      <c r="AU200" s="482">
        <f t="shared" si="45"/>
        <v>240</v>
      </c>
      <c r="AV200" s="446">
        <f t="shared" si="35"/>
        <v>281343</v>
      </c>
      <c r="AX200" s="533"/>
    </row>
    <row r="201" s="355" customFormat="1" ht="39" customHeight="1" spans="1:50">
      <c r="A201" s="463">
        <v>45799</v>
      </c>
      <c r="B201" s="464" t="s">
        <v>1503</v>
      </c>
      <c r="C201" s="465" t="s">
        <v>622</v>
      </c>
      <c r="D201" s="466">
        <v>4500167544</v>
      </c>
      <c r="E201" s="486">
        <v>4648</v>
      </c>
      <c r="F201" s="466" t="s">
        <v>1504</v>
      </c>
      <c r="G201" s="468" t="s">
        <v>554</v>
      </c>
      <c r="H201" s="469" t="s">
        <v>555</v>
      </c>
      <c r="I201" s="470">
        <v>432</v>
      </c>
      <c r="J201" s="470">
        <v>0</v>
      </c>
      <c r="K201" s="470">
        <v>4</v>
      </c>
      <c r="L201" s="470">
        <f t="shared" si="46"/>
        <v>108</v>
      </c>
      <c r="M201" s="471">
        <v>45846</v>
      </c>
      <c r="N201" s="471">
        <v>45842</v>
      </c>
      <c r="O201" s="472"/>
      <c r="P201" s="472" t="s">
        <v>571</v>
      </c>
      <c r="Q201" s="472"/>
      <c r="R201" s="473">
        <v>45807</v>
      </c>
      <c r="S201" s="473" t="s">
        <v>572</v>
      </c>
      <c r="T201" s="473" t="s">
        <v>572</v>
      </c>
      <c r="U201" s="473" t="s">
        <v>335</v>
      </c>
      <c r="V201" s="473"/>
      <c r="W201" s="474"/>
      <c r="X201" s="474"/>
      <c r="Y201" s="467" t="s">
        <v>1505</v>
      </c>
      <c r="Z201" s="472" t="s">
        <v>862</v>
      </c>
      <c r="AA201" s="475">
        <v>3.2236</v>
      </c>
      <c r="AB201" s="475">
        <f t="shared" si="47"/>
        <v>1392.5952</v>
      </c>
      <c r="AC201" s="470" t="s">
        <v>1506</v>
      </c>
      <c r="AD201" s="468" t="s">
        <v>554</v>
      </c>
      <c r="AE201" s="476" t="s">
        <v>566</v>
      </c>
      <c r="AF201" s="479">
        <f t="shared" si="44"/>
        <v>432</v>
      </c>
      <c r="AG201" s="456"/>
      <c r="AH201" s="209"/>
      <c r="AJ201" s="479"/>
      <c r="AK201" s="479"/>
      <c r="AL201" s="479">
        <f t="shared" ref="AL201:AL207" si="48">I201</f>
        <v>432</v>
      </c>
      <c r="AN201" s="480"/>
      <c r="AO201" s="480"/>
      <c r="AP201" s="221">
        <f t="shared" si="41"/>
        <v>432</v>
      </c>
      <c r="AQ201" s="480"/>
      <c r="AR201" s="221"/>
      <c r="AS201" s="221"/>
      <c r="AT201" s="481"/>
      <c r="AU201" s="482">
        <f t="shared" si="45"/>
        <v>432</v>
      </c>
      <c r="AV201" s="446">
        <f t="shared" si="35"/>
        <v>281775</v>
      </c>
      <c r="AW201" s="482"/>
      <c r="AX201" s="457"/>
    </row>
    <row r="202" s="355" customFormat="1" ht="39" customHeight="1" spans="1:50">
      <c r="A202" s="463">
        <v>45806</v>
      </c>
      <c r="B202" s="464" t="s">
        <v>415</v>
      </c>
      <c r="C202" s="465" t="s">
        <v>661</v>
      </c>
      <c r="D202" s="466">
        <v>4500168067</v>
      </c>
      <c r="E202" s="541" t="s">
        <v>1507</v>
      </c>
      <c r="F202" s="466" t="s">
        <v>1508</v>
      </c>
      <c r="G202" s="468" t="s">
        <v>1509</v>
      </c>
      <c r="H202" s="469" t="s">
        <v>555</v>
      </c>
      <c r="I202" s="490">
        <v>8496</v>
      </c>
      <c r="J202" s="470">
        <v>0</v>
      </c>
      <c r="K202" s="470">
        <v>4</v>
      </c>
      <c r="L202" s="470">
        <f t="shared" si="46"/>
        <v>2124</v>
      </c>
      <c r="M202" s="471">
        <v>45846</v>
      </c>
      <c r="N202" s="471">
        <v>45842</v>
      </c>
      <c r="O202" s="472"/>
      <c r="P202" s="472" t="s">
        <v>571</v>
      </c>
      <c r="Q202" s="472"/>
      <c r="R202" s="473">
        <v>45813</v>
      </c>
      <c r="S202" s="473" t="s">
        <v>572</v>
      </c>
      <c r="T202" s="473" t="s">
        <v>1510</v>
      </c>
      <c r="U202" s="473" t="s">
        <v>335</v>
      </c>
      <c r="V202" s="473"/>
      <c r="W202" s="474"/>
      <c r="X202" s="474"/>
      <c r="Y202" s="488" t="s">
        <v>1511</v>
      </c>
      <c r="Z202" s="472" t="s">
        <v>748</v>
      </c>
      <c r="AA202" s="475">
        <v>5.3165</v>
      </c>
      <c r="AB202" s="475">
        <f t="shared" si="47"/>
        <v>45168.984</v>
      </c>
      <c r="AC202" s="470"/>
      <c r="AD202" s="468" t="s">
        <v>1512</v>
      </c>
      <c r="AE202" s="476" t="s">
        <v>566</v>
      </c>
      <c r="AF202" s="479"/>
      <c r="AG202" s="456"/>
      <c r="AH202" s="209"/>
      <c r="AJ202" s="479">
        <f>I202*2</f>
        <v>16992</v>
      </c>
      <c r="AK202" s="479"/>
      <c r="AL202" s="479">
        <f t="shared" si="48"/>
        <v>8496</v>
      </c>
      <c r="AN202" s="480"/>
      <c r="AO202" s="480"/>
      <c r="AP202" s="221">
        <f t="shared" si="41"/>
        <v>8496</v>
      </c>
      <c r="AQ202" s="480"/>
      <c r="AR202" s="221"/>
      <c r="AS202" s="221"/>
      <c r="AT202" s="481"/>
      <c r="AU202" s="482">
        <f t="shared" si="45"/>
        <v>8496</v>
      </c>
      <c r="AV202" s="446">
        <f t="shared" si="35"/>
        <v>290271</v>
      </c>
      <c r="AW202" s="482"/>
      <c r="AX202" s="457"/>
    </row>
    <row r="203" s="355" customFormat="1" ht="39" customHeight="1" spans="1:50">
      <c r="A203" s="463">
        <v>45812</v>
      </c>
      <c r="B203" s="464" t="s">
        <v>856</v>
      </c>
      <c r="C203" s="465" t="s">
        <v>857</v>
      </c>
      <c r="D203" s="466">
        <v>4500168921</v>
      </c>
      <c r="E203" s="486" t="s">
        <v>1513</v>
      </c>
      <c r="F203" s="466" t="s">
        <v>1514</v>
      </c>
      <c r="G203" s="468" t="s">
        <v>554</v>
      </c>
      <c r="H203" s="469" t="s">
        <v>555</v>
      </c>
      <c r="I203" s="470">
        <v>540</v>
      </c>
      <c r="J203" s="470">
        <v>0</v>
      </c>
      <c r="K203" s="470">
        <v>4</v>
      </c>
      <c r="L203" s="470">
        <f t="shared" si="46"/>
        <v>135</v>
      </c>
      <c r="M203" s="471">
        <v>45847</v>
      </c>
      <c r="N203" s="471">
        <v>45843</v>
      </c>
      <c r="O203" s="472"/>
      <c r="P203" s="472" t="s">
        <v>571</v>
      </c>
      <c r="Q203" s="472"/>
      <c r="R203" s="473">
        <v>45820</v>
      </c>
      <c r="S203" s="473" t="s">
        <v>572</v>
      </c>
      <c r="T203" s="473" t="s">
        <v>1515</v>
      </c>
      <c r="U203" s="473" t="s">
        <v>335</v>
      </c>
      <c r="V203" s="473"/>
      <c r="W203" s="474"/>
      <c r="X203" s="474"/>
      <c r="Y203" s="467" t="s">
        <v>1516</v>
      </c>
      <c r="Z203" s="472" t="s">
        <v>862</v>
      </c>
      <c r="AA203" s="475">
        <v>5.3566</v>
      </c>
      <c r="AB203" s="475">
        <f t="shared" si="47"/>
        <v>2892.564</v>
      </c>
      <c r="AC203" s="470" t="s">
        <v>1517</v>
      </c>
      <c r="AD203" s="468" t="s">
        <v>668</v>
      </c>
      <c r="AE203" s="476" t="s">
        <v>566</v>
      </c>
      <c r="AF203" s="479"/>
      <c r="AG203" s="462"/>
      <c r="AH203" s="209"/>
      <c r="AJ203" s="479">
        <f>I203</f>
        <v>540</v>
      </c>
      <c r="AK203" s="552"/>
      <c r="AL203" s="479">
        <f t="shared" si="48"/>
        <v>540</v>
      </c>
      <c r="AN203" s="480"/>
      <c r="AO203" s="480"/>
      <c r="AP203" s="221">
        <f t="shared" si="41"/>
        <v>540</v>
      </c>
      <c r="AQ203" s="480"/>
      <c r="AR203" s="221"/>
      <c r="AS203" s="221"/>
      <c r="AT203" s="481"/>
      <c r="AU203" s="482">
        <f t="shared" si="45"/>
        <v>540</v>
      </c>
      <c r="AV203" s="446">
        <f t="shared" si="35"/>
        <v>290811</v>
      </c>
      <c r="AW203" s="482"/>
      <c r="AX203" s="451"/>
    </row>
    <row r="204" s="355" customFormat="1" ht="39" customHeight="1" spans="1:50">
      <c r="A204" s="463">
        <v>45804</v>
      </c>
      <c r="B204" s="464" t="s">
        <v>794</v>
      </c>
      <c r="C204" s="465" t="s">
        <v>685</v>
      </c>
      <c r="D204" s="466">
        <v>4500167998</v>
      </c>
      <c r="E204" s="486" t="s">
        <v>1518</v>
      </c>
      <c r="F204" s="466" t="s">
        <v>1519</v>
      </c>
      <c r="G204" s="468" t="s">
        <v>554</v>
      </c>
      <c r="H204" s="469" t="s">
        <v>555</v>
      </c>
      <c r="I204" s="470">
        <v>500</v>
      </c>
      <c r="J204" s="470">
        <v>0</v>
      </c>
      <c r="K204" s="470">
        <v>4</v>
      </c>
      <c r="L204" s="470">
        <f t="shared" si="46"/>
        <v>125</v>
      </c>
      <c r="M204" s="471">
        <v>45847</v>
      </c>
      <c r="N204" s="471">
        <f>M204-4</f>
        <v>45843</v>
      </c>
      <c r="O204" s="472"/>
      <c r="P204" s="472" t="s">
        <v>571</v>
      </c>
      <c r="Q204" s="472"/>
      <c r="R204" s="473">
        <v>45817</v>
      </c>
      <c r="S204" s="473" t="s">
        <v>572</v>
      </c>
      <c r="T204" s="473" t="s">
        <v>572</v>
      </c>
      <c r="U204" s="473" t="s">
        <v>335</v>
      </c>
      <c r="V204" s="473"/>
      <c r="W204" s="474"/>
      <c r="X204" s="474"/>
      <c r="Y204" s="467" t="s">
        <v>1520</v>
      </c>
      <c r="Z204" s="472" t="s">
        <v>798</v>
      </c>
      <c r="AA204" s="475">
        <v>5.3566</v>
      </c>
      <c r="AB204" s="475">
        <f t="shared" si="47"/>
        <v>2678.3</v>
      </c>
      <c r="AC204" s="470" t="s">
        <v>1521</v>
      </c>
      <c r="AD204" s="468" t="s">
        <v>554</v>
      </c>
      <c r="AE204" s="476" t="s">
        <v>566</v>
      </c>
      <c r="AF204" s="477">
        <f>I204</f>
        <v>500</v>
      </c>
      <c r="AG204" s="456"/>
      <c r="AH204" s="209"/>
      <c r="AI204" s="479"/>
      <c r="AJ204" s="479"/>
      <c r="AK204" s="479"/>
      <c r="AL204" s="479">
        <f t="shared" si="48"/>
        <v>500</v>
      </c>
      <c r="AN204" s="480"/>
      <c r="AO204" s="480"/>
      <c r="AP204" s="221">
        <f t="shared" si="41"/>
        <v>500</v>
      </c>
      <c r="AR204" s="221"/>
      <c r="AS204" s="221"/>
      <c r="AT204" s="481"/>
      <c r="AU204" s="482">
        <f t="shared" si="45"/>
        <v>500</v>
      </c>
      <c r="AV204" s="446">
        <f t="shared" ref="AV204:AV267" si="49">AV203+AU204</f>
        <v>291311</v>
      </c>
      <c r="AW204" s="482"/>
      <c r="AX204" s="457"/>
    </row>
    <row r="205" s="355" customFormat="1" ht="39" customHeight="1" spans="1:50">
      <c r="A205" s="463">
        <v>45805</v>
      </c>
      <c r="B205" s="464" t="s">
        <v>1522</v>
      </c>
      <c r="C205" s="465" t="s">
        <v>1062</v>
      </c>
      <c r="D205" s="466">
        <v>4500166748</v>
      </c>
      <c r="E205" s="486"/>
      <c r="F205" s="466" t="s">
        <v>1523</v>
      </c>
      <c r="G205" s="468" t="s">
        <v>557</v>
      </c>
      <c r="H205" s="469" t="s">
        <v>555</v>
      </c>
      <c r="I205" s="470">
        <v>450</v>
      </c>
      <c r="J205" s="470">
        <v>0</v>
      </c>
      <c r="K205" s="470">
        <v>18</v>
      </c>
      <c r="L205" s="470">
        <f t="shared" si="46"/>
        <v>25</v>
      </c>
      <c r="M205" s="471">
        <v>45841</v>
      </c>
      <c r="N205" s="471">
        <f>M205-3</f>
        <v>45838</v>
      </c>
      <c r="O205" s="472"/>
      <c r="P205" s="472" t="s">
        <v>571</v>
      </c>
      <c r="Q205" s="472"/>
      <c r="R205" s="473">
        <v>45826</v>
      </c>
      <c r="S205" s="473" t="s">
        <v>572</v>
      </c>
      <c r="T205" s="473" t="s">
        <v>1115</v>
      </c>
      <c r="U205" s="473" t="s">
        <v>335</v>
      </c>
      <c r="V205" s="473"/>
      <c r="W205" s="474"/>
      <c r="X205" s="474"/>
      <c r="Y205" s="467" t="s">
        <v>1524</v>
      </c>
      <c r="Z205" s="472" t="s">
        <v>805</v>
      </c>
      <c r="AA205" s="475">
        <v>118.7504</v>
      </c>
      <c r="AB205" s="475">
        <f>AA205*L205</f>
        <v>2968.76</v>
      </c>
      <c r="AC205" s="470" t="s">
        <v>1525</v>
      </c>
      <c r="AD205" s="468" t="s">
        <v>1073</v>
      </c>
      <c r="AE205" s="476" t="s">
        <v>566</v>
      </c>
      <c r="AF205" s="477"/>
      <c r="AG205" s="462"/>
      <c r="AH205" s="209"/>
      <c r="AI205" s="550"/>
      <c r="AJ205" s="479">
        <f>I205</f>
        <v>450</v>
      </c>
      <c r="AK205" s="362"/>
      <c r="AL205" s="480">
        <f t="shared" si="48"/>
        <v>450</v>
      </c>
      <c r="AN205" s="480"/>
      <c r="AO205" s="480"/>
      <c r="AP205" s="221">
        <f t="shared" si="41"/>
        <v>450</v>
      </c>
      <c r="AR205" s="221"/>
      <c r="AS205" s="221">
        <f>L205</f>
        <v>25</v>
      </c>
      <c r="AT205" s="481"/>
      <c r="AU205" s="482">
        <f t="shared" si="45"/>
        <v>450</v>
      </c>
      <c r="AV205" s="446">
        <f t="shared" si="49"/>
        <v>291761</v>
      </c>
      <c r="AW205" s="482"/>
      <c r="AX205" s="451"/>
    </row>
    <row r="206" s="362" customFormat="1" ht="39" customHeight="1" spans="1:50">
      <c r="A206" s="463">
        <v>45797</v>
      </c>
      <c r="B206" s="464" t="s">
        <v>1526</v>
      </c>
      <c r="C206" s="465" t="s">
        <v>1527</v>
      </c>
      <c r="D206" s="466">
        <v>4500167048</v>
      </c>
      <c r="E206" s="486" t="s">
        <v>1528</v>
      </c>
      <c r="F206" s="466" t="s">
        <v>1529</v>
      </c>
      <c r="G206" s="468" t="s">
        <v>554</v>
      </c>
      <c r="H206" s="469" t="s">
        <v>555</v>
      </c>
      <c r="I206" s="470">
        <v>252</v>
      </c>
      <c r="J206" s="470">
        <v>0</v>
      </c>
      <c r="K206" s="470">
        <v>4</v>
      </c>
      <c r="L206" s="470">
        <f t="shared" si="46"/>
        <v>63</v>
      </c>
      <c r="M206" s="471">
        <v>45843</v>
      </c>
      <c r="N206" s="471">
        <v>45839</v>
      </c>
      <c r="O206" s="472"/>
      <c r="P206" s="472" t="s">
        <v>571</v>
      </c>
      <c r="Q206" s="472"/>
      <c r="R206" s="473">
        <v>45798</v>
      </c>
      <c r="S206" s="473" t="s">
        <v>572</v>
      </c>
      <c r="T206" s="473" t="s">
        <v>1530</v>
      </c>
      <c r="U206" s="473" t="s">
        <v>335</v>
      </c>
      <c r="V206" s="473"/>
      <c r="W206" s="474"/>
      <c r="X206" s="474"/>
      <c r="Y206" s="467" t="s">
        <v>1531</v>
      </c>
      <c r="Z206" s="472" t="s">
        <v>575</v>
      </c>
      <c r="AA206" s="475">
        <v>5.1541</v>
      </c>
      <c r="AB206" s="475">
        <f>I206*AA206</f>
        <v>1298.8332</v>
      </c>
      <c r="AC206" s="470" t="s">
        <v>1532</v>
      </c>
      <c r="AD206" s="468" t="s">
        <v>554</v>
      </c>
      <c r="AE206" s="476" t="s">
        <v>566</v>
      </c>
      <c r="AF206" s="479">
        <f>I206</f>
        <v>252</v>
      </c>
      <c r="AG206" s="462"/>
      <c r="AH206" s="209"/>
      <c r="AJ206" s="479"/>
      <c r="AK206" s="479"/>
      <c r="AL206" s="479">
        <f t="shared" si="48"/>
        <v>252</v>
      </c>
      <c r="AN206" s="480"/>
      <c r="AO206" s="480"/>
      <c r="AP206" s="221">
        <f t="shared" si="41"/>
        <v>252</v>
      </c>
      <c r="AR206" s="221"/>
      <c r="AS206" s="221"/>
      <c r="AT206" s="481"/>
      <c r="AU206" s="482">
        <f t="shared" si="45"/>
        <v>252</v>
      </c>
      <c r="AV206" s="446">
        <f t="shared" si="49"/>
        <v>292013</v>
      </c>
      <c r="AW206" s="482"/>
      <c r="AX206" s="451"/>
    </row>
    <row r="207" s="362" customFormat="1" ht="39" customHeight="1" spans="1:50">
      <c r="A207" s="463">
        <v>45798</v>
      </c>
      <c r="B207" s="464" t="s">
        <v>647</v>
      </c>
      <c r="C207" s="465" t="s">
        <v>622</v>
      </c>
      <c r="D207" s="466">
        <v>4500167444</v>
      </c>
      <c r="E207" s="486">
        <v>5200006828</v>
      </c>
      <c r="F207" s="466" t="s">
        <v>1533</v>
      </c>
      <c r="G207" s="468" t="s">
        <v>649</v>
      </c>
      <c r="H207" s="469" t="s">
        <v>650</v>
      </c>
      <c r="I207" s="470">
        <v>1000</v>
      </c>
      <c r="J207" s="470">
        <v>0</v>
      </c>
      <c r="K207" s="470">
        <v>2</v>
      </c>
      <c r="L207" s="470">
        <f t="shared" si="46"/>
        <v>500</v>
      </c>
      <c r="M207" s="471">
        <v>45843</v>
      </c>
      <c r="N207" s="471">
        <v>45839</v>
      </c>
      <c r="O207" s="472"/>
      <c r="P207" s="472" t="s">
        <v>571</v>
      </c>
      <c r="Q207" s="472"/>
      <c r="R207" s="473">
        <v>45798</v>
      </c>
      <c r="S207" s="473" t="s">
        <v>572</v>
      </c>
      <c r="T207" s="473" t="s">
        <v>651</v>
      </c>
      <c r="U207" s="473" t="s">
        <v>335</v>
      </c>
      <c r="V207" s="473"/>
      <c r="W207" s="474"/>
      <c r="X207" s="474" t="s">
        <v>562</v>
      </c>
      <c r="Y207" s="555" t="s">
        <v>1534</v>
      </c>
      <c r="Z207" s="472" t="s">
        <v>653</v>
      </c>
      <c r="AA207" s="475">
        <v>3.4541</v>
      </c>
      <c r="AB207" s="475">
        <f>I207*AA207</f>
        <v>3454.1</v>
      </c>
      <c r="AC207" s="470" t="s">
        <v>1535</v>
      </c>
      <c r="AD207" s="468" t="s">
        <v>649</v>
      </c>
      <c r="AE207" s="476" t="s">
        <v>566</v>
      </c>
      <c r="AF207" s="479">
        <f>I207</f>
        <v>1000</v>
      </c>
      <c r="AG207" s="462"/>
      <c r="AH207" s="209"/>
      <c r="AJ207" s="479"/>
      <c r="AK207" s="479"/>
      <c r="AL207" s="479">
        <f t="shared" si="48"/>
        <v>1000</v>
      </c>
      <c r="AN207" s="480"/>
      <c r="AO207" s="480"/>
      <c r="AP207" s="221">
        <f t="shared" si="41"/>
        <v>1000</v>
      </c>
      <c r="AR207" s="221"/>
      <c r="AS207" s="221"/>
      <c r="AT207" s="481"/>
      <c r="AU207" s="482">
        <f t="shared" si="45"/>
        <v>1000</v>
      </c>
      <c r="AV207" s="446">
        <f t="shared" si="49"/>
        <v>293013</v>
      </c>
      <c r="AW207" s="482"/>
      <c r="AX207" s="451"/>
    </row>
    <row r="208" s="355" customFormat="1" ht="39" customHeight="1" spans="1:50">
      <c r="A208" s="463">
        <v>45789</v>
      </c>
      <c r="B208" s="464" t="s">
        <v>1536</v>
      </c>
      <c r="C208" s="465" t="s">
        <v>1537</v>
      </c>
      <c r="D208" s="466">
        <v>4500165582</v>
      </c>
      <c r="E208" s="486" t="s">
        <v>1538</v>
      </c>
      <c r="F208" s="466" t="s">
        <v>1539</v>
      </c>
      <c r="G208" s="468" t="s">
        <v>554</v>
      </c>
      <c r="H208" s="469" t="s">
        <v>555</v>
      </c>
      <c r="I208" s="470">
        <v>2400</v>
      </c>
      <c r="J208" s="470">
        <v>0</v>
      </c>
      <c r="K208" s="470">
        <v>4</v>
      </c>
      <c r="L208" s="470">
        <f t="shared" si="46"/>
        <v>600</v>
      </c>
      <c r="M208" s="471">
        <v>45846</v>
      </c>
      <c r="N208" s="471">
        <f>M208-4</f>
        <v>45842</v>
      </c>
      <c r="O208" s="472"/>
      <c r="P208" s="472" t="s">
        <v>571</v>
      </c>
      <c r="Q208" s="472"/>
      <c r="R208" s="473">
        <v>45791</v>
      </c>
      <c r="S208" s="473" t="s">
        <v>572</v>
      </c>
      <c r="T208" s="473" t="s">
        <v>1183</v>
      </c>
      <c r="U208" s="473" t="s">
        <v>335</v>
      </c>
      <c r="V208" s="473"/>
      <c r="W208" s="474"/>
      <c r="X208" s="474"/>
      <c r="Y208" s="488" t="s">
        <v>1184</v>
      </c>
      <c r="Z208" s="472" t="s">
        <v>1540</v>
      </c>
      <c r="AA208" s="475">
        <v>5.0636</v>
      </c>
      <c r="AB208" s="475">
        <f>I208*AA208</f>
        <v>12152.64</v>
      </c>
      <c r="AC208" s="470" t="s">
        <v>1497</v>
      </c>
      <c r="AD208" s="468" t="s">
        <v>1186</v>
      </c>
      <c r="AE208" s="476" t="s">
        <v>566</v>
      </c>
      <c r="AF208" s="477">
        <f>I208</f>
        <v>2400</v>
      </c>
      <c r="AG208" s="456"/>
      <c r="AH208" s="209"/>
      <c r="AI208" s="479"/>
      <c r="AJ208" s="479"/>
      <c r="AK208" s="479"/>
      <c r="AL208" s="479"/>
      <c r="AM208" s="479"/>
      <c r="AN208" s="480">
        <f>I208</f>
        <v>2400</v>
      </c>
      <c r="AO208" s="480">
        <f>I208</f>
        <v>2400</v>
      </c>
      <c r="AP208" s="480">
        <f t="shared" si="41"/>
        <v>2400</v>
      </c>
      <c r="AQ208" s="221"/>
      <c r="AR208" s="221"/>
      <c r="AS208" s="221"/>
      <c r="AT208" s="481"/>
      <c r="AU208" s="482">
        <f t="shared" si="45"/>
        <v>2400</v>
      </c>
      <c r="AV208" s="446">
        <f t="shared" si="49"/>
        <v>295413</v>
      </c>
      <c r="AW208" s="482"/>
      <c r="AX208" s="457"/>
    </row>
    <row r="209" s="355" customFormat="1" ht="39" customHeight="1" spans="1:50">
      <c r="A209" s="463">
        <v>45814</v>
      </c>
      <c r="B209" s="464" t="s">
        <v>1541</v>
      </c>
      <c r="C209" s="465" t="s">
        <v>1448</v>
      </c>
      <c r="D209" s="466">
        <v>4500169123</v>
      </c>
      <c r="E209" s="486" t="s">
        <v>1542</v>
      </c>
      <c r="F209" s="466" t="s">
        <v>1543</v>
      </c>
      <c r="G209" s="468" t="s">
        <v>554</v>
      </c>
      <c r="H209" s="469" t="s">
        <v>555</v>
      </c>
      <c r="I209" s="470">
        <v>1120</v>
      </c>
      <c r="J209" s="470"/>
      <c r="K209" s="470">
        <v>4</v>
      </c>
      <c r="L209" s="470">
        <f t="shared" si="46"/>
        <v>280</v>
      </c>
      <c r="M209" s="471">
        <v>45849</v>
      </c>
      <c r="N209" s="471">
        <v>45845</v>
      </c>
      <c r="O209" s="472"/>
      <c r="P209" s="472" t="s">
        <v>571</v>
      </c>
      <c r="Q209" s="472"/>
      <c r="R209" s="473">
        <v>45818</v>
      </c>
      <c r="S209" s="473" t="s">
        <v>572</v>
      </c>
      <c r="T209" s="473" t="s">
        <v>1544</v>
      </c>
      <c r="U209" s="473" t="s">
        <v>335</v>
      </c>
      <c r="V209" s="473"/>
      <c r="W209" s="474"/>
      <c r="X209" s="474"/>
      <c r="Y209" s="467" t="s">
        <v>1545</v>
      </c>
      <c r="Z209" s="472" t="s">
        <v>1453</v>
      </c>
      <c r="AA209" s="475">
        <v>5.1379</v>
      </c>
      <c r="AB209" s="475">
        <f>I209*AA209</f>
        <v>5754.448</v>
      </c>
      <c r="AC209" s="470" t="s">
        <v>1546</v>
      </c>
      <c r="AD209" s="468" t="s">
        <v>668</v>
      </c>
      <c r="AE209" s="476" t="s">
        <v>566</v>
      </c>
      <c r="AF209" s="479"/>
      <c r="AG209" s="462"/>
      <c r="AH209" s="209"/>
      <c r="AJ209" s="479"/>
      <c r="AK209" s="479">
        <f>I209</f>
        <v>1120</v>
      </c>
      <c r="AL209" s="479"/>
      <c r="AM209" s="355">
        <f>I209</f>
        <v>1120</v>
      </c>
      <c r="AN209" s="480"/>
      <c r="AO209" s="480"/>
      <c r="AP209" s="221"/>
      <c r="AQ209" s="480">
        <f>I209</f>
        <v>1120</v>
      </c>
      <c r="AR209" s="221"/>
      <c r="AS209" s="221"/>
      <c r="AT209" s="481"/>
      <c r="AU209" s="482">
        <f t="shared" si="45"/>
        <v>1120</v>
      </c>
      <c r="AV209" s="446">
        <f t="shared" si="49"/>
        <v>296533</v>
      </c>
      <c r="AW209" s="482"/>
      <c r="AX209" s="451"/>
    </row>
    <row r="210" s="355" customFormat="1" ht="39" customHeight="1" spans="1:50">
      <c r="A210" s="463">
        <v>45820</v>
      </c>
      <c r="B210" s="464" t="s">
        <v>986</v>
      </c>
      <c r="C210" s="465" t="s">
        <v>622</v>
      </c>
      <c r="D210" s="466">
        <v>4500169840</v>
      </c>
      <c r="E210" s="486" t="s">
        <v>1547</v>
      </c>
      <c r="F210" s="466" t="s">
        <v>1548</v>
      </c>
      <c r="G210" s="468" t="s">
        <v>989</v>
      </c>
      <c r="H210" s="469" t="s">
        <v>555</v>
      </c>
      <c r="I210" s="470">
        <v>500</v>
      </c>
      <c r="J210" s="470">
        <v>0</v>
      </c>
      <c r="K210" s="470">
        <v>1</v>
      </c>
      <c r="L210" s="470">
        <f t="shared" si="46"/>
        <v>500</v>
      </c>
      <c r="M210" s="471">
        <v>45849</v>
      </c>
      <c r="N210" s="471">
        <v>45845</v>
      </c>
      <c r="O210" s="472"/>
      <c r="P210" s="472" t="s">
        <v>571</v>
      </c>
      <c r="Q210" s="472"/>
      <c r="R210" s="473">
        <v>45754</v>
      </c>
      <c r="S210" s="473" t="s">
        <v>572</v>
      </c>
      <c r="T210" s="473" t="s">
        <v>1549</v>
      </c>
      <c r="U210" s="473" t="s">
        <v>335</v>
      </c>
      <c r="V210" s="473"/>
      <c r="W210" s="474"/>
      <c r="X210" s="474"/>
      <c r="Y210" s="467" t="s">
        <v>1100</v>
      </c>
      <c r="Z210" s="472" t="s">
        <v>992</v>
      </c>
      <c r="AA210" s="475">
        <v>3.2512</v>
      </c>
      <c r="AB210" s="475">
        <f>AA210*I210</f>
        <v>1625.6</v>
      </c>
      <c r="AC210" s="470" t="s">
        <v>1550</v>
      </c>
      <c r="AD210" s="468" t="s">
        <v>989</v>
      </c>
      <c r="AE210" s="476" t="s">
        <v>566</v>
      </c>
      <c r="AF210" s="479">
        <f>I210</f>
        <v>500</v>
      </c>
      <c r="AG210" s="462"/>
      <c r="AH210" s="209"/>
      <c r="AJ210" s="479"/>
      <c r="AK210" s="479"/>
      <c r="AL210" s="479">
        <f>I210</f>
        <v>500</v>
      </c>
      <c r="AN210" s="480"/>
      <c r="AO210" s="480"/>
      <c r="AP210" s="480">
        <f t="shared" ref="AP210:AP217" si="50">I210</f>
        <v>500</v>
      </c>
      <c r="AQ210" s="361"/>
      <c r="AR210" s="221"/>
      <c r="AS210" s="221"/>
      <c r="AT210" s="481"/>
      <c r="AU210" s="482">
        <f t="shared" si="45"/>
        <v>500</v>
      </c>
      <c r="AV210" s="446">
        <f t="shared" si="49"/>
        <v>297033</v>
      </c>
      <c r="AW210" s="482"/>
      <c r="AX210" s="451"/>
    </row>
    <row r="211" s="359" customFormat="1" ht="39" customHeight="1" spans="1:50">
      <c r="A211" s="463">
        <v>45790</v>
      </c>
      <c r="B211" s="464" t="s">
        <v>1551</v>
      </c>
      <c r="C211" s="465" t="s">
        <v>685</v>
      </c>
      <c r="D211" s="466">
        <v>4500166275</v>
      </c>
      <c r="E211" s="486" t="s">
        <v>1552</v>
      </c>
      <c r="F211" s="466" t="s">
        <v>1553</v>
      </c>
      <c r="G211" s="468" t="s">
        <v>1554</v>
      </c>
      <c r="H211" s="469" t="s">
        <v>555</v>
      </c>
      <c r="I211" s="470">
        <v>740</v>
      </c>
      <c r="J211" s="470">
        <v>0</v>
      </c>
      <c r="K211" s="470">
        <v>2</v>
      </c>
      <c r="L211" s="470">
        <f t="shared" si="46"/>
        <v>370</v>
      </c>
      <c r="M211" s="471">
        <v>45839</v>
      </c>
      <c r="N211" s="471">
        <f>M211-4</f>
        <v>45835</v>
      </c>
      <c r="O211" s="472"/>
      <c r="P211" s="472" t="s">
        <v>571</v>
      </c>
      <c r="Q211" s="472"/>
      <c r="R211" s="473">
        <v>45811</v>
      </c>
      <c r="S211" s="473" t="s">
        <v>572</v>
      </c>
      <c r="T211" s="473" t="s">
        <v>1555</v>
      </c>
      <c r="U211" s="473" t="s">
        <v>335</v>
      </c>
      <c r="V211" s="473"/>
      <c r="W211" s="474"/>
      <c r="X211" s="474"/>
      <c r="Y211" s="488" t="s">
        <v>1556</v>
      </c>
      <c r="Z211" s="472" t="s">
        <v>704</v>
      </c>
      <c r="AA211" s="475">
        <v>4.9755</v>
      </c>
      <c r="AB211" s="475">
        <f t="shared" ref="AB211:AB222" si="51">I211*AA211</f>
        <v>3681.87</v>
      </c>
      <c r="AC211" s="470" t="s">
        <v>1557</v>
      </c>
      <c r="AD211" s="468" t="s">
        <v>1558</v>
      </c>
      <c r="AE211" s="476" t="s">
        <v>566</v>
      </c>
      <c r="AF211" s="479">
        <f>I211</f>
        <v>740</v>
      </c>
      <c r="AG211" s="456"/>
      <c r="AH211" s="209"/>
      <c r="AI211" s="355"/>
      <c r="AJ211" s="479"/>
      <c r="AK211" s="550"/>
      <c r="AL211" s="479">
        <f>I211</f>
        <v>740</v>
      </c>
      <c r="AN211" s="480"/>
      <c r="AO211" s="480"/>
      <c r="AP211" s="554">
        <f t="shared" si="50"/>
        <v>740</v>
      </c>
      <c r="AR211" s="221"/>
      <c r="AS211" s="221"/>
      <c r="AT211" s="481"/>
      <c r="AU211" s="482">
        <f t="shared" si="45"/>
        <v>740</v>
      </c>
      <c r="AV211" s="446">
        <f t="shared" si="49"/>
        <v>297773</v>
      </c>
      <c r="AW211" s="482"/>
      <c r="AX211" s="457"/>
    </row>
    <row r="212" s="363" customFormat="1" ht="39" customHeight="1" spans="1:50">
      <c r="A212" s="463">
        <v>45807</v>
      </c>
      <c r="B212" s="464" t="s">
        <v>878</v>
      </c>
      <c r="C212" s="566" t="s">
        <v>800</v>
      </c>
      <c r="D212" s="567">
        <v>4500170289</v>
      </c>
      <c r="E212" s="568" t="s">
        <v>1559</v>
      </c>
      <c r="F212" s="567" t="s">
        <v>1560</v>
      </c>
      <c r="G212" s="468" t="s">
        <v>663</v>
      </c>
      <c r="H212" s="469" t="s">
        <v>555</v>
      </c>
      <c r="I212" s="470">
        <v>1000</v>
      </c>
      <c r="J212" s="470">
        <v>0</v>
      </c>
      <c r="K212" s="470">
        <v>4</v>
      </c>
      <c r="L212" s="470">
        <f t="shared" si="46"/>
        <v>250</v>
      </c>
      <c r="M212" s="471">
        <v>45844</v>
      </c>
      <c r="N212" s="471">
        <v>45840</v>
      </c>
      <c r="O212" s="472" t="s">
        <v>1561</v>
      </c>
      <c r="P212" s="472" t="s">
        <v>571</v>
      </c>
      <c r="Q212" s="472"/>
      <c r="R212" s="473">
        <v>45814</v>
      </c>
      <c r="S212" s="473" t="s">
        <v>572</v>
      </c>
      <c r="T212" s="473" t="s">
        <v>1562</v>
      </c>
      <c r="U212" s="473" t="s">
        <v>335</v>
      </c>
      <c r="V212" s="473"/>
      <c r="W212" s="474"/>
      <c r="X212" s="474"/>
      <c r="Y212" s="499" t="s">
        <v>1563</v>
      </c>
      <c r="Z212" s="472" t="s">
        <v>923</v>
      </c>
      <c r="AA212" s="475">
        <v>5.3566</v>
      </c>
      <c r="AB212" s="475">
        <f t="shared" si="51"/>
        <v>5356.6</v>
      </c>
      <c r="AC212" s="470" t="s">
        <v>1564</v>
      </c>
      <c r="AD212" s="468" t="s">
        <v>1565</v>
      </c>
      <c r="AE212" s="476" t="s">
        <v>566</v>
      </c>
      <c r="AF212" s="479"/>
      <c r="AG212" s="462"/>
      <c r="AH212" s="209"/>
      <c r="AI212" s="361"/>
      <c r="AJ212" s="479">
        <f>I212</f>
        <v>1000</v>
      </c>
      <c r="AK212" s="479"/>
      <c r="AL212" s="479"/>
      <c r="AM212" s="361"/>
      <c r="AN212" s="480">
        <f>I212</f>
        <v>1000</v>
      </c>
      <c r="AO212" s="480">
        <f>I212</f>
        <v>1000</v>
      </c>
      <c r="AP212" s="480">
        <f t="shared" si="50"/>
        <v>1000</v>
      </c>
      <c r="AQ212" s="480"/>
      <c r="AR212" s="221"/>
      <c r="AS212" s="221"/>
      <c r="AT212" s="481"/>
      <c r="AU212" s="482">
        <f t="shared" si="45"/>
        <v>1000</v>
      </c>
      <c r="AV212" s="446">
        <f t="shared" si="49"/>
        <v>298773</v>
      </c>
      <c r="AW212" s="482"/>
      <c r="AX212" s="451"/>
    </row>
    <row r="213" s="355" customFormat="1" ht="39" customHeight="1" spans="1:50">
      <c r="A213" s="463">
        <v>45783</v>
      </c>
      <c r="B213" s="464" t="s">
        <v>1179</v>
      </c>
      <c r="C213" s="465" t="s">
        <v>1180</v>
      </c>
      <c r="D213" s="466">
        <v>4500165582</v>
      </c>
      <c r="E213" s="486" t="s">
        <v>1181</v>
      </c>
      <c r="F213" s="466" t="s">
        <v>1566</v>
      </c>
      <c r="G213" s="468" t="s">
        <v>554</v>
      </c>
      <c r="H213" s="469" t="s">
        <v>555</v>
      </c>
      <c r="I213" s="470">
        <v>8000</v>
      </c>
      <c r="J213" s="470">
        <v>0</v>
      </c>
      <c r="K213" s="470">
        <v>4</v>
      </c>
      <c r="L213" s="470">
        <f t="shared" si="46"/>
        <v>2000</v>
      </c>
      <c r="M213" s="471">
        <v>45846</v>
      </c>
      <c r="N213" s="471">
        <f>M213-4</f>
        <v>45842</v>
      </c>
      <c r="O213" s="472"/>
      <c r="P213" s="472" t="s">
        <v>571</v>
      </c>
      <c r="Q213" s="472"/>
      <c r="R213" s="473">
        <v>45791</v>
      </c>
      <c r="S213" s="473" t="s">
        <v>572</v>
      </c>
      <c r="T213" s="473" t="s">
        <v>1183</v>
      </c>
      <c r="U213" s="473" t="s">
        <v>335</v>
      </c>
      <c r="V213" s="473"/>
      <c r="W213" s="474"/>
      <c r="X213" s="474"/>
      <c r="Y213" s="488" t="s">
        <v>1184</v>
      </c>
      <c r="Z213" s="472" t="s">
        <v>1185</v>
      </c>
      <c r="AA213" s="475">
        <v>5.0636</v>
      </c>
      <c r="AB213" s="475">
        <f t="shared" si="51"/>
        <v>40508.8</v>
      </c>
      <c r="AC213" s="470" t="s">
        <v>1497</v>
      </c>
      <c r="AD213" s="468" t="s">
        <v>1186</v>
      </c>
      <c r="AE213" s="476" t="s">
        <v>566</v>
      </c>
      <c r="AF213" s="477">
        <f>I213</f>
        <v>8000</v>
      </c>
      <c r="AG213" s="456"/>
      <c r="AH213" s="209"/>
      <c r="AI213" s="479"/>
      <c r="AJ213" s="479"/>
      <c r="AK213" s="479"/>
      <c r="AL213" s="479"/>
      <c r="AM213" s="479"/>
      <c r="AN213" s="565">
        <f>I213</f>
        <v>8000</v>
      </c>
      <c r="AO213" s="565">
        <f>I213</f>
        <v>8000</v>
      </c>
      <c r="AP213" s="480">
        <f t="shared" si="50"/>
        <v>8000</v>
      </c>
      <c r="AQ213" s="221"/>
      <c r="AR213" s="221"/>
      <c r="AS213" s="221"/>
      <c r="AT213" s="481"/>
      <c r="AU213" s="482">
        <f t="shared" si="45"/>
        <v>8000</v>
      </c>
      <c r="AV213" s="446">
        <f t="shared" si="49"/>
        <v>306773</v>
      </c>
      <c r="AW213" s="482"/>
      <c r="AX213" s="457"/>
    </row>
    <row r="214" s="359" customFormat="1" ht="39" customHeight="1" spans="1:50">
      <c r="A214" s="463">
        <v>45800</v>
      </c>
      <c r="B214" s="464" t="s">
        <v>699</v>
      </c>
      <c r="C214" s="465" t="s">
        <v>685</v>
      </c>
      <c r="D214" s="466">
        <v>4500167693</v>
      </c>
      <c r="E214" s="486" t="s">
        <v>1567</v>
      </c>
      <c r="F214" s="466" t="s">
        <v>1568</v>
      </c>
      <c r="G214" s="468" t="s">
        <v>554</v>
      </c>
      <c r="H214" s="469" t="s">
        <v>555</v>
      </c>
      <c r="I214" s="470">
        <v>1200</v>
      </c>
      <c r="J214" s="470">
        <v>0</v>
      </c>
      <c r="K214" s="470">
        <v>4</v>
      </c>
      <c r="L214" s="470">
        <f t="shared" si="46"/>
        <v>300</v>
      </c>
      <c r="M214" s="471">
        <v>45849</v>
      </c>
      <c r="N214" s="471">
        <v>45845</v>
      </c>
      <c r="O214" s="472"/>
      <c r="P214" s="472" t="s">
        <v>571</v>
      </c>
      <c r="Q214" s="472"/>
      <c r="R214" s="473">
        <v>45800</v>
      </c>
      <c r="S214" s="473" t="s">
        <v>572</v>
      </c>
      <c r="T214" s="473" t="s">
        <v>1569</v>
      </c>
      <c r="U214" s="473" t="s">
        <v>335</v>
      </c>
      <c r="V214" s="473"/>
      <c r="W214" s="474"/>
      <c r="X214" s="474"/>
      <c r="Y214" s="467" t="s">
        <v>1570</v>
      </c>
      <c r="Z214" s="472" t="s">
        <v>704</v>
      </c>
      <c r="AA214" s="475">
        <v>5.3566</v>
      </c>
      <c r="AB214" s="475">
        <f t="shared" si="51"/>
        <v>6427.92</v>
      </c>
      <c r="AC214" s="470" t="s">
        <v>1571</v>
      </c>
      <c r="AD214" s="468" t="s">
        <v>554</v>
      </c>
      <c r="AE214" s="476" t="s">
        <v>566</v>
      </c>
      <c r="AF214" s="479">
        <f>I214</f>
        <v>1200</v>
      </c>
      <c r="AG214" s="569"/>
      <c r="AH214" s="209"/>
      <c r="AI214" s="355"/>
      <c r="AJ214" s="355"/>
      <c r="AK214" s="479"/>
      <c r="AL214" s="355">
        <f>I214</f>
        <v>1200</v>
      </c>
      <c r="AM214" s="361"/>
      <c r="AN214" s="480"/>
      <c r="AO214" s="480"/>
      <c r="AP214" s="355">
        <f t="shared" si="50"/>
        <v>1200</v>
      </c>
      <c r="AQ214" s="221"/>
      <c r="AR214" s="221"/>
      <c r="AS214" s="221"/>
      <c r="AT214" s="481"/>
      <c r="AU214" s="482">
        <f t="shared" si="45"/>
        <v>1200</v>
      </c>
      <c r="AV214" s="446">
        <f t="shared" si="49"/>
        <v>307973</v>
      </c>
      <c r="AW214" s="482"/>
      <c r="AX214" s="570"/>
    </row>
    <row r="215" s="355" customFormat="1" ht="39" customHeight="1" spans="1:50">
      <c r="A215" s="463">
        <v>45807</v>
      </c>
      <c r="B215" s="464" t="s">
        <v>1572</v>
      </c>
      <c r="C215" s="465" t="s">
        <v>800</v>
      </c>
      <c r="D215" s="466">
        <v>4500168656</v>
      </c>
      <c r="E215" s="486"/>
      <c r="F215" s="466" t="s">
        <v>1573</v>
      </c>
      <c r="G215" s="468" t="s">
        <v>554</v>
      </c>
      <c r="H215" s="469" t="s">
        <v>555</v>
      </c>
      <c r="I215" s="470">
        <v>72</v>
      </c>
      <c r="J215" s="470">
        <v>0</v>
      </c>
      <c r="K215" s="470">
        <v>4</v>
      </c>
      <c r="L215" s="470">
        <f t="shared" si="46"/>
        <v>18</v>
      </c>
      <c r="M215" s="471">
        <v>45852</v>
      </c>
      <c r="N215" s="471">
        <v>45848</v>
      </c>
      <c r="O215" s="472" t="s">
        <v>1574</v>
      </c>
      <c r="P215" s="472" t="s">
        <v>571</v>
      </c>
      <c r="Q215" s="472"/>
      <c r="R215" s="473">
        <v>45813</v>
      </c>
      <c r="S215" s="473" t="s">
        <v>572</v>
      </c>
      <c r="T215" s="473" t="s">
        <v>1414</v>
      </c>
      <c r="U215" s="473" t="s">
        <v>335</v>
      </c>
      <c r="V215" s="473"/>
      <c r="W215" s="474"/>
      <c r="X215" s="474"/>
      <c r="Y215" s="467" t="s">
        <v>1575</v>
      </c>
      <c r="Z215" s="472" t="s">
        <v>913</v>
      </c>
      <c r="AA215" s="475">
        <v>5.3727</v>
      </c>
      <c r="AB215" s="475">
        <f t="shared" si="51"/>
        <v>386.8344</v>
      </c>
      <c r="AC215" s="470" t="s">
        <v>1576</v>
      </c>
      <c r="AD215" s="468" t="s">
        <v>668</v>
      </c>
      <c r="AE215" s="476" t="s">
        <v>566</v>
      </c>
      <c r="AF215" s="479"/>
      <c r="AG215" s="462"/>
      <c r="AH215" s="209"/>
      <c r="AJ215" s="479">
        <f>I215</f>
        <v>72</v>
      </c>
      <c r="AL215" s="361">
        <f>I215</f>
        <v>72</v>
      </c>
      <c r="AN215" s="480"/>
      <c r="AO215" s="480"/>
      <c r="AP215" s="480">
        <f t="shared" si="50"/>
        <v>72</v>
      </c>
      <c r="AR215" s="221"/>
      <c r="AS215" s="221"/>
      <c r="AT215" s="481"/>
      <c r="AU215" s="482">
        <f t="shared" si="45"/>
        <v>72</v>
      </c>
      <c r="AV215" s="446">
        <f t="shared" si="49"/>
        <v>308045</v>
      </c>
      <c r="AW215" s="482"/>
      <c r="AX215" s="451"/>
    </row>
    <row r="216" s="355" customFormat="1" ht="39" customHeight="1" spans="1:50">
      <c r="A216" s="463">
        <v>45806</v>
      </c>
      <c r="B216" s="464" t="s">
        <v>1577</v>
      </c>
      <c r="C216" s="465" t="s">
        <v>800</v>
      </c>
      <c r="D216" s="466">
        <v>4500167790</v>
      </c>
      <c r="E216" s="486"/>
      <c r="F216" s="466" t="s">
        <v>1578</v>
      </c>
      <c r="G216" s="468" t="s">
        <v>554</v>
      </c>
      <c r="H216" s="469" t="s">
        <v>555</v>
      </c>
      <c r="I216" s="470">
        <v>2000</v>
      </c>
      <c r="J216" s="470">
        <v>0</v>
      </c>
      <c r="K216" s="470">
        <v>4</v>
      </c>
      <c r="L216" s="470">
        <f t="shared" si="46"/>
        <v>500</v>
      </c>
      <c r="M216" s="471">
        <v>45852</v>
      </c>
      <c r="N216" s="471">
        <v>45848</v>
      </c>
      <c r="O216" s="472"/>
      <c r="P216" s="472" t="s">
        <v>571</v>
      </c>
      <c r="Q216" s="472"/>
      <c r="R216" s="473">
        <v>45821</v>
      </c>
      <c r="S216" s="473" t="s">
        <v>572</v>
      </c>
      <c r="T216" s="473" t="s">
        <v>1579</v>
      </c>
      <c r="U216" s="473" t="s">
        <v>335</v>
      </c>
      <c r="V216" s="473"/>
      <c r="W216" s="474"/>
      <c r="X216" s="474"/>
      <c r="Y216" s="488" t="s">
        <v>1580</v>
      </c>
      <c r="Z216" s="472" t="s">
        <v>805</v>
      </c>
      <c r="AA216" s="475">
        <v>5.3406</v>
      </c>
      <c r="AB216" s="475">
        <f t="shared" si="51"/>
        <v>10681.2</v>
      </c>
      <c r="AC216" s="470" t="s">
        <v>1581</v>
      </c>
      <c r="AD216" s="468" t="s">
        <v>1565</v>
      </c>
      <c r="AE216" s="476" t="s">
        <v>566</v>
      </c>
      <c r="AF216" s="479"/>
      <c r="AG216" s="456"/>
      <c r="AH216" s="209"/>
      <c r="AJ216" s="479"/>
      <c r="AK216" s="479">
        <f>I216</f>
        <v>2000</v>
      </c>
      <c r="AL216" s="479"/>
      <c r="AN216" s="480">
        <f>I216</f>
        <v>2000</v>
      </c>
      <c r="AO216" s="480">
        <f>I216</f>
        <v>2000</v>
      </c>
      <c r="AP216" s="221"/>
      <c r="AQ216" s="480">
        <f>I216</f>
        <v>2000</v>
      </c>
      <c r="AR216" s="221"/>
      <c r="AS216" s="221"/>
      <c r="AT216" s="481"/>
      <c r="AU216" s="482">
        <f t="shared" si="45"/>
        <v>2000</v>
      </c>
      <c r="AV216" s="446">
        <f t="shared" si="49"/>
        <v>310045</v>
      </c>
      <c r="AW216" s="482"/>
      <c r="AX216" s="457"/>
    </row>
    <row r="217" s="355" customFormat="1" ht="39" customHeight="1" spans="1:50">
      <c r="A217" s="463">
        <v>45814</v>
      </c>
      <c r="B217" s="464" t="s">
        <v>1582</v>
      </c>
      <c r="C217" s="465" t="s">
        <v>622</v>
      </c>
      <c r="D217" s="466">
        <v>4500169249</v>
      </c>
      <c r="E217" s="486" t="s">
        <v>1583</v>
      </c>
      <c r="F217" s="466" t="s">
        <v>1584</v>
      </c>
      <c r="G217" s="468" t="s">
        <v>554</v>
      </c>
      <c r="H217" s="469" t="s">
        <v>555</v>
      </c>
      <c r="I217" s="470">
        <v>504</v>
      </c>
      <c r="J217" s="470">
        <v>0</v>
      </c>
      <c r="K217" s="470">
        <v>4</v>
      </c>
      <c r="L217" s="470">
        <f t="shared" si="46"/>
        <v>126</v>
      </c>
      <c r="M217" s="471">
        <v>45852</v>
      </c>
      <c r="N217" s="471">
        <v>45848</v>
      </c>
      <c r="O217" s="472"/>
      <c r="P217" s="472" t="s">
        <v>571</v>
      </c>
      <c r="Q217" s="472"/>
      <c r="R217" s="473">
        <v>45814</v>
      </c>
      <c r="S217" s="473" t="s">
        <v>572</v>
      </c>
      <c r="T217" s="473" t="s">
        <v>572</v>
      </c>
      <c r="U217" s="473" t="s">
        <v>335</v>
      </c>
      <c r="V217" s="473"/>
      <c r="W217" s="474"/>
      <c r="X217" s="474"/>
      <c r="Y217" s="467" t="s">
        <v>1585</v>
      </c>
      <c r="Z217" s="472" t="s">
        <v>386</v>
      </c>
      <c r="AA217" s="475">
        <v>3.214</v>
      </c>
      <c r="AB217" s="475">
        <f t="shared" si="51"/>
        <v>1619.856</v>
      </c>
      <c r="AC217" s="470" t="s">
        <v>1586</v>
      </c>
      <c r="AD217" s="468" t="s">
        <v>554</v>
      </c>
      <c r="AE217" s="476" t="s">
        <v>566</v>
      </c>
      <c r="AF217" s="479"/>
      <c r="AG217" s="456"/>
      <c r="AH217" s="209"/>
      <c r="AI217" s="571">
        <f>I217</f>
        <v>504</v>
      </c>
      <c r="AJ217" s="479"/>
      <c r="AK217" s="572"/>
      <c r="AL217" s="479"/>
      <c r="AM217" s="571">
        <f>I217</f>
        <v>504</v>
      </c>
      <c r="AN217" s="480"/>
      <c r="AO217" s="480"/>
      <c r="AP217" s="221"/>
      <c r="AQ217" s="480">
        <f>I217</f>
        <v>504</v>
      </c>
      <c r="AR217" s="221"/>
      <c r="AS217" s="221"/>
      <c r="AT217" s="481"/>
      <c r="AU217" s="482">
        <f t="shared" si="45"/>
        <v>504</v>
      </c>
      <c r="AV217" s="446">
        <f t="shared" si="49"/>
        <v>310549</v>
      </c>
      <c r="AW217" s="482"/>
      <c r="AX217" s="457"/>
    </row>
    <row r="218" s="355" customFormat="1" ht="39" customHeight="1" spans="1:50">
      <c r="A218" s="463">
        <v>45818</v>
      </c>
      <c r="B218" s="464" t="s">
        <v>1587</v>
      </c>
      <c r="C218" s="465" t="s">
        <v>800</v>
      </c>
      <c r="D218" s="466">
        <v>4500169530</v>
      </c>
      <c r="E218" s="486"/>
      <c r="F218" s="466" t="s">
        <v>1588</v>
      </c>
      <c r="G218" s="468" t="s">
        <v>554</v>
      </c>
      <c r="H218" s="469" t="s">
        <v>555</v>
      </c>
      <c r="I218" s="470">
        <v>240</v>
      </c>
      <c r="J218" s="470">
        <v>0</v>
      </c>
      <c r="K218" s="470">
        <v>4</v>
      </c>
      <c r="L218" s="470">
        <f t="shared" si="46"/>
        <v>60</v>
      </c>
      <c r="M218" s="471">
        <v>45854</v>
      </c>
      <c r="N218" s="471">
        <v>45850</v>
      </c>
      <c r="O218" s="472" t="s">
        <v>1574</v>
      </c>
      <c r="P218" s="472" t="s">
        <v>571</v>
      </c>
      <c r="Q218" s="472"/>
      <c r="R218" s="473">
        <v>45819</v>
      </c>
      <c r="S218" s="473" t="s">
        <v>572</v>
      </c>
      <c r="T218" s="473" t="s">
        <v>1589</v>
      </c>
      <c r="U218" s="473" t="s">
        <v>335</v>
      </c>
      <c r="V218" s="473"/>
      <c r="W218" s="474"/>
      <c r="X218" s="474"/>
      <c r="Y218" s="488" t="s">
        <v>1590</v>
      </c>
      <c r="Z218" s="472" t="s">
        <v>913</v>
      </c>
      <c r="AA218" s="475">
        <v>5.3727</v>
      </c>
      <c r="AB218" s="475">
        <f t="shared" si="51"/>
        <v>1289.448</v>
      </c>
      <c r="AC218" s="470" t="s">
        <v>1591</v>
      </c>
      <c r="AD218" s="468" t="s">
        <v>1592</v>
      </c>
      <c r="AE218" s="476" t="s">
        <v>566</v>
      </c>
      <c r="AF218" s="479"/>
      <c r="AG218" s="462"/>
      <c r="AH218" s="209"/>
      <c r="AJ218" s="572">
        <f>I218</f>
        <v>240</v>
      </c>
      <c r="AL218" s="355">
        <f>I218</f>
        <v>240</v>
      </c>
      <c r="AN218" s="480"/>
      <c r="AO218" s="480"/>
      <c r="AP218" s="480">
        <f>I218</f>
        <v>240</v>
      </c>
      <c r="AR218" s="221"/>
      <c r="AS218" s="221"/>
      <c r="AT218" s="481"/>
      <c r="AU218" s="482">
        <f t="shared" si="45"/>
        <v>240</v>
      </c>
      <c r="AV218" s="446">
        <f t="shared" si="49"/>
        <v>310789</v>
      </c>
      <c r="AW218" s="482"/>
      <c r="AX218" s="451"/>
    </row>
    <row r="219" s="355" customFormat="1" ht="39" customHeight="1" spans="1:50">
      <c r="A219" s="463">
        <v>45807</v>
      </c>
      <c r="B219" s="464" t="s">
        <v>415</v>
      </c>
      <c r="C219" s="465" t="s">
        <v>661</v>
      </c>
      <c r="D219" s="466">
        <v>4500168346</v>
      </c>
      <c r="E219" s="541" t="s">
        <v>1593</v>
      </c>
      <c r="F219" s="466" t="s">
        <v>1594</v>
      </c>
      <c r="G219" s="468" t="s">
        <v>1509</v>
      </c>
      <c r="H219" s="469" t="s">
        <v>555</v>
      </c>
      <c r="I219" s="490">
        <v>2496</v>
      </c>
      <c r="J219" s="470">
        <v>0</v>
      </c>
      <c r="K219" s="470">
        <v>4</v>
      </c>
      <c r="L219" s="470">
        <f t="shared" si="46"/>
        <v>624</v>
      </c>
      <c r="M219" s="471">
        <v>45855</v>
      </c>
      <c r="N219" s="471">
        <v>45852</v>
      </c>
      <c r="O219" s="472" t="s">
        <v>1595</v>
      </c>
      <c r="P219" s="472" t="s">
        <v>571</v>
      </c>
      <c r="Q219" s="472"/>
      <c r="R219" s="473">
        <v>45819</v>
      </c>
      <c r="S219" s="473" t="s">
        <v>572</v>
      </c>
      <c r="T219" s="473" t="s">
        <v>1596</v>
      </c>
      <c r="U219" s="473" t="s">
        <v>335</v>
      </c>
      <c r="V219" s="473"/>
      <c r="W219" s="474"/>
      <c r="X219" s="474"/>
      <c r="Y219" s="573" t="s">
        <v>1597</v>
      </c>
      <c r="Z219" s="472" t="s">
        <v>748</v>
      </c>
      <c r="AA219" s="475">
        <v>5.3406</v>
      </c>
      <c r="AB219" s="475">
        <f t="shared" si="51"/>
        <v>13330.1376</v>
      </c>
      <c r="AC219" s="470"/>
      <c r="AD219" s="468" t="s">
        <v>1512</v>
      </c>
      <c r="AE219" s="476" t="s">
        <v>566</v>
      </c>
      <c r="AF219" s="477"/>
      <c r="AG219" s="462"/>
      <c r="AH219" s="209"/>
      <c r="AJ219" s="479"/>
      <c r="AK219" s="479">
        <f>I219</f>
        <v>2496</v>
      </c>
      <c r="AL219" s="479"/>
      <c r="AM219" s="574">
        <f>I219</f>
        <v>2496</v>
      </c>
      <c r="AN219" s="480"/>
      <c r="AO219" s="480"/>
      <c r="AQ219" s="221">
        <f>I219</f>
        <v>2496</v>
      </c>
      <c r="AR219" s="221"/>
      <c r="AS219" s="221"/>
      <c r="AT219" s="481"/>
      <c r="AU219" s="482">
        <f t="shared" si="45"/>
        <v>2496</v>
      </c>
      <c r="AV219" s="446">
        <f t="shared" si="49"/>
        <v>313285</v>
      </c>
      <c r="AW219" s="482"/>
      <c r="AX219" s="451"/>
    </row>
    <row r="220" s="355" customFormat="1" ht="39" customHeight="1" spans="1:50">
      <c r="A220" s="463">
        <v>45819</v>
      </c>
      <c r="B220" s="464" t="s">
        <v>177</v>
      </c>
      <c r="C220" s="465" t="s">
        <v>622</v>
      </c>
      <c r="D220" s="466">
        <v>4500169687</v>
      </c>
      <c r="E220" s="486" t="s">
        <v>1598</v>
      </c>
      <c r="F220" s="466" t="s">
        <v>1599</v>
      </c>
      <c r="G220" s="468" t="s">
        <v>554</v>
      </c>
      <c r="H220" s="469" t="s">
        <v>555</v>
      </c>
      <c r="I220" s="470">
        <v>1112</v>
      </c>
      <c r="J220" s="470">
        <v>0</v>
      </c>
      <c r="K220" s="470">
        <v>4</v>
      </c>
      <c r="L220" s="470">
        <f t="shared" si="46"/>
        <v>278</v>
      </c>
      <c r="M220" s="471">
        <v>45855</v>
      </c>
      <c r="N220" s="471">
        <v>45852</v>
      </c>
      <c r="O220" s="472" t="s">
        <v>1574</v>
      </c>
      <c r="P220" s="472" t="s">
        <v>571</v>
      </c>
      <c r="Q220" s="472"/>
      <c r="R220" s="473">
        <v>45821</v>
      </c>
      <c r="S220" s="473" t="s">
        <v>599</v>
      </c>
      <c r="T220" s="473" t="s">
        <v>1600</v>
      </c>
      <c r="U220" s="473" t="s">
        <v>335</v>
      </c>
      <c r="V220" s="473"/>
      <c r="W220" s="474"/>
      <c r="X220" s="474"/>
      <c r="Y220" s="467" t="s">
        <v>1601</v>
      </c>
      <c r="Z220" s="472" t="s">
        <v>628</v>
      </c>
      <c r="AA220" s="475">
        <v>3.0827</v>
      </c>
      <c r="AB220" s="475">
        <f t="shared" si="51"/>
        <v>3427.9624</v>
      </c>
      <c r="AC220" s="470" t="s">
        <v>1602</v>
      </c>
      <c r="AD220" s="468" t="s">
        <v>554</v>
      </c>
      <c r="AE220" s="476" t="s">
        <v>566</v>
      </c>
      <c r="AF220" s="355">
        <f>I220</f>
        <v>1112</v>
      </c>
      <c r="AG220" s="462"/>
      <c r="AH220" s="209"/>
      <c r="AJ220" s="479"/>
      <c r="AK220" s="479"/>
      <c r="AL220" s="355">
        <f>I220</f>
        <v>1112</v>
      </c>
      <c r="AN220" s="480"/>
      <c r="AO220" s="480"/>
      <c r="AP220" s="480">
        <f>I220</f>
        <v>1112</v>
      </c>
      <c r="AR220" s="221"/>
      <c r="AS220" s="221"/>
      <c r="AT220" s="481"/>
      <c r="AU220" s="482">
        <f t="shared" si="45"/>
        <v>1112</v>
      </c>
      <c r="AV220" s="446">
        <f t="shared" si="49"/>
        <v>314397</v>
      </c>
      <c r="AW220" s="482"/>
      <c r="AX220" s="451"/>
    </row>
    <row r="221" s="355" customFormat="1" ht="39" customHeight="1" spans="1:50">
      <c r="A221" s="463">
        <v>45813</v>
      </c>
      <c r="B221" s="464" t="s">
        <v>1603</v>
      </c>
      <c r="C221" s="465" t="s">
        <v>1604</v>
      </c>
      <c r="D221" s="466">
        <v>4500169018</v>
      </c>
      <c r="E221" s="486"/>
      <c r="F221" s="466" t="s">
        <v>1605</v>
      </c>
      <c r="G221" s="468" t="s">
        <v>554</v>
      </c>
      <c r="H221" s="469" t="s">
        <v>555</v>
      </c>
      <c r="I221" s="470">
        <v>1080</v>
      </c>
      <c r="J221" s="470">
        <v>0</v>
      </c>
      <c r="K221" s="470">
        <v>4</v>
      </c>
      <c r="L221" s="470">
        <f t="shared" si="46"/>
        <v>270</v>
      </c>
      <c r="M221" s="471">
        <v>45856</v>
      </c>
      <c r="N221" s="471">
        <v>45852</v>
      </c>
      <c r="O221" s="472" t="s">
        <v>1574</v>
      </c>
      <c r="P221" s="472" t="s">
        <v>571</v>
      </c>
      <c r="Q221" s="472"/>
      <c r="R221" s="473">
        <v>45814</v>
      </c>
      <c r="S221" s="473" t="s">
        <v>572</v>
      </c>
      <c r="T221" s="473" t="s">
        <v>1606</v>
      </c>
      <c r="U221" s="473" t="s">
        <v>335</v>
      </c>
      <c r="V221" s="473"/>
      <c r="W221" s="474"/>
      <c r="X221" s="474"/>
      <c r="Y221" s="467" t="s">
        <v>1607</v>
      </c>
      <c r="Z221" s="472" t="s">
        <v>737</v>
      </c>
      <c r="AA221" s="475">
        <v>5.3566</v>
      </c>
      <c r="AB221" s="475">
        <f t="shared" si="51"/>
        <v>5785.128</v>
      </c>
      <c r="AC221" s="470" t="s">
        <v>1608</v>
      </c>
      <c r="AD221" s="468" t="s">
        <v>668</v>
      </c>
      <c r="AE221" s="476" t="s">
        <v>566</v>
      </c>
      <c r="AF221" s="477"/>
      <c r="AG221" s="450"/>
      <c r="AH221" s="209"/>
      <c r="AJ221" s="479">
        <f>I221</f>
        <v>1080</v>
      </c>
      <c r="AL221" s="355">
        <f>I221</f>
        <v>1080</v>
      </c>
      <c r="AN221" s="480"/>
      <c r="AO221" s="480"/>
      <c r="AP221" s="480">
        <f>I221</f>
        <v>1080</v>
      </c>
      <c r="AR221" s="221"/>
      <c r="AS221" s="221"/>
      <c r="AT221" s="481"/>
      <c r="AU221" s="482">
        <f t="shared" si="45"/>
        <v>1080</v>
      </c>
      <c r="AV221" s="446">
        <f t="shared" si="49"/>
        <v>315477</v>
      </c>
      <c r="AW221" s="482"/>
      <c r="AX221" s="423"/>
    </row>
    <row r="222" s="355" customFormat="1" ht="39" customHeight="1" spans="1:50">
      <c r="A222" s="463">
        <v>45821</v>
      </c>
      <c r="B222" s="464" t="s">
        <v>660</v>
      </c>
      <c r="C222" s="465" t="s">
        <v>661</v>
      </c>
      <c r="D222" s="466">
        <v>4500169909</v>
      </c>
      <c r="E222" s="486" t="s">
        <v>1609</v>
      </c>
      <c r="F222" s="466" t="s">
        <v>1610</v>
      </c>
      <c r="G222" s="468" t="s">
        <v>663</v>
      </c>
      <c r="H222" s="469" t="s">
        <v>555</v>
      </c>
      <c r="I222" s="470">
        <v>3500</v>
      </c>
      <c r="J222" s="470">
        <v>0</v>
      </c>
      <c r="K222" s="470">
        <v>4</v>
      </c>
      <c r="L222" s="470">
        <f t="shared" si="46"/>
        <v>875</v>
      </c>
      <c r="M222" s="471">
        <v>45856</v>
      </c>
      <c r="N222" s="471">
        <v>45852</v>
      </c>
      <c r="O222" s="472"/>
      <c r="P222" s="472" t="s">
        <v>571</v>
      </c>
      <c r="Q222" s="472"/>
      <c r="R222" s="473">
        <v>45821</v>
      </c>
      <c r="S222" s="473" t="s">
        <v>572</v>
      </c>
      <c r="T222" s="473" t="s">
        <v>1611</v>
      </c>
      <c r="U222" s="473" t="s">
        <v>335</v>
      </c>
      <c r="V222" s="473"/>
      <c r="W222" s="474"/>
      <c r="X222" s="474"/>
      <c r="Y222" s="467" t="s">
        <v>1612</v>
      </c>
      <c r="Z222" s="472" t="s">
        <v>1613</v>
      </c>
      <c r="AA222" s="475">
        <v>5.3406</v>
      </c>
      <c r="AB222" s="475">
        <f t="shared" si="51"/>
        <v>18692.1</v>
      </c>
      <c r="AC222" s="470" t="s">
        <v>1614</v>
      </c>
      <c r="AD222" s="468" t="s">
        <v>668</v>
      </c>
      <c r="AE222" s="476" t="s">
        <v>566</v>
      </c>
      <c r="AF222" s="477"/>
      <c r="AG222" s="462"/>
      <c r="AH222" s="209"/>
      <c r="AJ222" s="479"/>
      <c r="AK222" s="479">
        <f>I222</f>
        <v>3500</v>
      </c>
      <c r="AL222" s="479"/>
      <c r="AM222" s="355">
        <f>I222</f>
        <v>3500</v>
      </c>
      <c r="AN222" s="480"/>
      <c r="AO222" s="480"/>
      <c r="AP222" s="221"/>
      <c r="AQ222" s="480">
        <f>I222</f>
        <v>3500</v>
      </c>
      <c r="AR222" s="221"/>
      <c r="AS222" s="221"/>
      <c r="AT222" s="481"/>
      <c r="AU222" s="482">
        <f t="shared" si="45"/>
        <v>3500</v>
      </c>
      <c r="AV222" s="446">
        <f t="shared" si="49"/>
        <v>318977</v>
      </c>
      <c r="AW222" s="482"/>
      <c r="AX222" s="451"/>
    </row>
    <row r="223" s="355" customFormat="1" ht="39" customHeight="1" spans="1:50">
      <c r="A223" s="463">
        <v>45828</v>
      </c>
      <c r="B223" s="464" t="s">
        <v>223</v>
      </c>
      <c r="C223" s="465" t="s">
        <v>685</v>
      </c>
      <c r="D223" s="466">
        <v>4500170362</v>
      </c>
      <c r="E223" s="486" t="s">
        <v>1615</v>
      </c>
      <c r="F223" s="466" t="s">
        <v>1616</v>
      </c>
      <c r="G223" s="468" t="s">
        <v>1430</v>
      </c>
      <c r="H223" s="469" t="s">
        <v>1431</v>
      </c>
      <c r="I223" s="470">
        <v>1885</v>
      </c>
      <c r="J223" s="470">
        <v>0</v>
      </c>
      <c r="K223" s="470">
        <v>65</v>
      </c>
      <c r="L223" s="470">
        <f t="shared" si="46"/>
        <v>29</v>
      </c>
      <c r="M223" s="471">
        <v>45856</v>
      </c>
      <c r="N223" s="471">
        <v>45852</v>
      </c>
      <c r="O223" s="472"/>
      <c r="P223" s="472" t="s">
        <v>571</v>
      </c>
      <c r="Q223" s="472"/>
      <c r="R223" s="473">
        <v>45831</v>
      </c>
      <c r="S223" s="473" t="s">
        <v>599</v>
      </c>
      <c r="T223" s="473" t="s">
        <v>1439</v>
      </c>
      <c r="U223" s="473" t="s">
        <v>335</v>
      </c>
      <c r="V223" s="473"/>
      <c r="W223" s="474"/>
      <c r="X223" s="474"/>
      <c r="Y223" s="467" t="s">
        <v>1617</v>
      </c>
      <c r="Z223" s="472" t="s">
        <v>798</v>
      </c>
      <c r="AA223" s="475">
        <v>355.9652</v>
      </c>
      <c r="AB223" s="475">
        <f>AA223*L223</f>
        <v>10322.9908</v>
      </c>
      <c r="AC223" s="470" t="s">
        <v>1618</v>
      </c>
      <c r="AD223" s="468" t="s">
        <v>1430</v>
      </c>
      <c r="AE223" s="476" t="s">
        <v>566</v>
      </c>
      <c r="AF223" s="477"/>
      <c r="AG223" s="462"/>
      <c r="AH223" s="209"/>
      <c r="AI223" s="355">
        <f>I223</f>
        <v>1885</v>
      </c>
      <c r="AJ223" s="479"/>
      <c r="AK223" s="479"/>
      <c r="AL223" s="479"/>
      <c r="AM223" s="355">
        <f>I223</f>
        <v>1885</v>
      </c>
      <c r="AN223" s="480"/>
      <c r="AO223" s="480"/>
      <c r="AP223" s="221"/>
      <c r="AQ223" s="480">
        <f>I223</f>
        <v>1885</v>
      </c>
      <c r="AR223" s="221"/>
      <c r="AS223" s="221"/>
      <c r="AT223" s="481"/>
      <c r="AU223" s="482">
        <f t="shared" si="45"/>
        <v>1885</v>
      </c>
      <c r="AV223" s="446">
        <f t="shared" si="49"/>
        <v>320862</v>
      </c>
      <c r="AW223" s="482"/>
      <c r="AX223" s="451"/>
    </row>
    <row r="224" s="355" customFormat="1" ht="39" customHeight="1" spans="1:50">
      <c r="A224" s="463">
        <v>45807</v>
      </c>
      <c r="B224" s="464" t="s">
        <v>1619</v>
      </c>
      <c r="C224" s="465" t="s">
        <v>1620</v>
      </c>
      <c r="D224" s="466">
        <v>4500168108</v>
      </c>
      <c r="E224" s="486"/>
      <c r="F224" s="466" t="s">
        <v>1621</v>
      </c>
      <c r="G224" s="468" t="s">
        <v>557</v>
      </c>
      <c r="H224" s="469" t="s">
        <v>555</v>
      </c>
      <c r="I224" s="470">
        <v>1530</v>
      </c>
      <c r="J224" s="470">
        <v>0</v>
      </c>
      <c r="K224" s="470">
        <v>18</v>
      </c>
      <c r="L224" s="470">
        <f t="shared" si="46"/>
        <v>85</v>
      </c>
      <c r="M224" s="471">
        <v>45853</v>
      </c>
      <c r="N224" s="471">
        <v>45849</v>
      </c>
      <c r="O224" s="472"/>
      <c r="P224" s="472" t="s">
        <v>571</v>
      </c>
      <c r="Q224" s="472"/>
      <c r="R224" s="473">
        <v>45827</v>
      </c>
      <c r="S224" s="473" t="s">
        <v>572</v>
      </c>
      <c r="T224" s="473" t="s">
        <v>1622</v>
      </c>
      <c r="U224" s="473" t="s">
        <v>335</v>
      </c>
      <c r="V224" s="473"/>
      <c r="W224" s="474"/>
      <c r="X224" s="474"/>
      <c r="Y224" s="488" t="s">
        <v>1623</v>
      </c>
      <c r="Z224" s="472" t="s">
        <v>805</v>
      </c>
      <c r="AA224" s="475">
        <v>118.7504</v>
      </c>
      <c r="AB224" s="475">
        <f>AA224*L224</f>
        <v>10093.784</v>
      </c>
      <c r="AC224" s="470"/>
      <c r="AD224" s="468" t="s">
        <v>1624</v>
      </c>
      <c r="AE224" s="476" t="s">
        <v>566</v>
      </c>
      <c r="AF224" s="479"/>
      <c r="AG224" s="462"/>
      <c r="AH224" s="209"/>
      <c r="AJ224" s="479"/>
      <c r="AK224" s="479">
        <f>I224</f>
        <v>1530</v>
      </c>
      <c r="AL224" s="479"/>
      <c r="AN224" s="480">
        <f>I224</f>
        <v>1530</v>
      </c>
      <c r="AO224" s="480">
        <f>I224</f>
        <v>1530</v>
      </c>
      <c r="AP224" s="221"/>
      <c r="AQ224" s="480">
        <f>I224</f>
        <v>1530</v>
      </c>
      <c r="AR224" s="221"/>
      <c r="AS224" s="221">
        <f>L224</f>
        <v>85</v>
      </c>
      <c r="AT224" s="481"/>
      <c r="AU224" s="482">
        <f t="shared" si="45"/>
        <v>1530</v>
      </c>
      <c r="AV224" s="446">
        <f t="shared" si="49"/>
        <v>322392</v>
      </c>
      <c r="AW224" s="482"/>
      <c r="AX224" s="451"/>
    </row>
    <row r="225" s="355" customFormat="1" ht="39" customHeight="1" spans="1:50">
      <c r="A225" s="463">
        <v>45820</v>
      </c>
      <c r="B225" s="464" t="s">
        <v>986</v>
      </c>
      <c r="C225" s="465" t="s">
        <v>622</v>
      </c>
      <c r="D225" s="466">
        <v>4500169841</v>
      </c>
      <c r="E225" s="486" t="s">
        <v>1625</v>
      </c>
      <c r="F225" s="466" t="s">
        <v>1626</v>
      </c>
      <c r="G225" s="468" t="s">
        <v>989</v>
      </c>
      <c r="H225" s="469" t="s">
        <v>555</v>
      </c>
      <c r="I225" s="470">
        <v>738</v>
      </c>
      <c r="J225" s="470">
        <v>0</v>
      </c>
      <c r="K225" s="470">
        <v>1</v>
      </c>
      <c r="L225" s="470">
        <f t="shared" si="46"/>
        <v>738</v>
      </c>
      <c r="M225" s="471">
        <v>45854</v>
      </c>
      <c r="N225" s="471">
        <v>45850</v>
      </c>
      <c r="O225" s="472"/>
      <c r="P225" s="472" t="s">
        <v>571</v>
      </c>
      <c r="Q225" s="472"/>
      <c r="R225" s="473">
        <v>45754</v>
      </c>
      <c r="S225" s="473" t="s">
        <v>572</v>
      </c>
      <c r="T225" s="473" t="s">
        <v>1488</v>
      </c>
      <c r="U225" s="473" t="s">
        <v>335</v>
      </c>
      <c r="V225" s="473"/>
      <c r="W225" s="474"/>
      <c r="X225" s="474"/>
      <c r="Y225" s="467" t="s">
        <v>1100</v>
      </c>
      <c r="Z225" s="472" t="s">
        <v>992</v>
      </c>
      <c r="AA225" s="475">
        <v>3.2512</v>
      </c>
      <c r="AB225" s="475">
        <f>AA225*I225</f>
        <v>2399.3856</v>
      </c>
      <c r="AC225" s="470" t="s">
        <v>1627</v>
      </c>
      <c r="AD225" s="468" t="s">
        <v>989</v>
      </c>
      <c r="AE225" s="476" t="s">
        <v>566</v>
      </c>
      <c r="AF225" s="479">
        <f>I225</f>
        <v>738</v>
      </c>
      <c r="AG225" s="462"/>
      <c r="AH225" s="209"/>
      <c r="AJ225" s="479"/>
      <c r="AK225" s="572"/>
      <c r="AL225" s="479">
        <f>I225</f>
        <v>738</v>
      </c>
      <c r="AN225" s="480"/>
      <c r="AO225" s="480"/>
      <c r="AP225" s="480">
        <f>I225</f>
        <v>738</v>
      </c>
      <c r="AQ225" s="480"/>
      <c r="AR225" s="221"/>
      <c r="AS225" s="221"/>
      <c r="AT225" s="481"/>
      <c r="AU225" s="482">
        <f t="shared" si="45"/>
        <v>738</v>
      </c>
      <c r="AV225" s="446">
        <f t="shared" si="49"/>
        <v>323130</v>
      </c>
      <c r="AW225" s="482"/>
      <c r="AX225" s="451"/>
    </row>
    <row r="226" s="355" customFormat="1" ht="39" customHeight="1" spans="1:50">
      <c r="A226" s="463">
        <v>45818</v>
      </c>
      <c r="B226" s="464" t="s">
        <v>1628</v>
      </c>
      <c r="C226" s="465" t="s">
        <v>1629</v>
      </c>
      <c r="D226" s="466">
        <v>4500169438</v>
      </c>
      <c r="E226" s="486"/>
      <c r="F226" s="466" t="s">
        <v>1630</v>
      </c>
      <c r="G226" s="468" t="s">
        <v>554</v>
      </c>
      <c r="H226" s="469" t="s">
        <v>555</v>
      </c>
      <c r="I226" s="470">
        <v>800</v>
      </c>
      <c r="J226" s="470">
        <v>0</v>
      </c>
      <c r="K226" s="470">
        <v>4</v>
      </c>
      <c r="L226" s="470">
        <f t="shared" si="46"/>
        <v>200</v>
      </c>
      <c r="M226" s="471">
        <v>45856</v>
      </c>
      <c r="N226" s="471">
        <v>45852</v>
      </c>
      <c r="O226" s="472" t="s">
        <v>1631</v>
      </c>
      <c r="P226" s="472" t="s">
        <v>571</v>
      </c>
      <c r="Q226" s="472"/>
      <c r="R226" s="473">
        <v>45821</v>
      </c>
      <c r="S226" s="473" t="s">
        <v>572</v>
      </c>
      <c r="T226" s="473" t="s">
        <v>1606</v>
      </c>
      <c r="U226" s="473" t="s">
        <v>335</v>
      </c>
      <c r="V226" s="473"/>
      <c r="W226" s="474"/>
      <c r="X226" s="474"/>
      <c r="Y226" s="467" t="s">
        <v>1632</v>
      </c>
      <c r="Z226" s="472" t="s">
        <v>737</v>
      </c>
      <c r="AA226" s="475">
        <v>5.3566</v>
      </c>
      <c r="AB226" s="475">
        <f t="shared" ref="AB226:AB236" si="52">I226*AA226</f>
        <v>4285.28</v>
      </c>
      <c r="AC226" s="470" t="s">
        <v>1633</v>
      </c>
      <c r="AD226" s="468" t="s">
        <v>1634</v>
      </c>
      <c r="AE226" s="476" t="s">
        <v>566</v>
      </c>
      <c r="AF226" s="477"/>
      <c r="AG226" s="462"/>
      <c r="AH226" s="209"/>
      <c r="AJ226" s="479"/>
      <c r="AK226" s="479">
        <f>I226</f>
        <v>800</v>
      </c>
      <c r="AL226" s="479"/>
      <c r="AN226" s="480">
        <f>I226</f>
        <v>800</v>
      </c>
      <c r="AO226" s="480">
        <f>I226</f>
        <v>800</v>
      </c>
      <c r="AP226" s="221"/>
      <c r="AQ226" s="480">
        <f t="shared" ref="AQ226:AQ236" si="53">I226</f>
        <v>800</v>
      </c>
      <c r="AR226" s="221"/>
      <c r="AS226" s="221"/>
      <c r="AT226" s="481"/>
      <c r="AU226" s="482">
        <f t="shared" si="45"/>
        <v>800</v>
      </c>
      <c r="AV226" s="446">
        <f t="shared" si="49"/>
        <v>323930</v>
      </c>
      <c r="AW226" s="482"/>
      <c r="AX226" s="451"/>
    </row>
    <row r="227" s="355" customFormat="1" ht="39" customHeight="1" spans="1:50">
      <c r="A227" s="463">
        <v>45818</v>
      </c>
      <c r="B227" s="464" t="s">
        <v>1628</v>
      </c>
      <c r="C227" s="465" t="s">
        <v>1629</v>
      </c>
      <c r="D227" s="466">
        <v>4500169438</v>
      </c>
      <c r="E227" s="486"/>
      <c r="F227" s="466" t="s">
        <v>1635</v>
      </c>
      <c r="G227" s="468" t="s">
        <v>554</v>
      </c>
      <c r="H227" s="469" t="s">
        <v>555</v>
      </c>
      <c r="I227" s="470">
        <v>800</v>
      </c>
      <c r="J227" s="470">
        <v>0</v>
      </c>
      <c r="K227" s="470">
        <v>4</v>
      </c>
      <c r="L227" s="470">
        <f t="shared" si="46"/>
        <v>200</v>
      </c>
      <c r="M227" s="471">
        <v>45856</v>
      </c>
      <c r="N227" s="471">
        <v>45852</v>
      </c>
      <c r="O227" s="472" t="s">
        <v>1631</v>
      </c>
      <c r="P227" s="472" t="s">
        <v>571</v>
      </c>
      <c r="Q227" s="472"/>
      <c r="R227" s="473">
        <v>45821</v>
      </c>
      <c r="S227" s="473" t="s">
        <v>572</v>
      </c>
      <c r="T227" s="473" t="s">
        <v>1606</v>
      </c>
      <c r="U227" s="473" t="s">
        <v>335</v>
      </c>
      <c r="V227" s="473"/>
      <c r="W227" s="474"/>
      <c r="X227" s="474"/>
      <c r="Y227" s="467" t="s">
        <v>1632</v>
      </c>
      <c r="Z227" s="472" t="s">
        <v>737</v>
      </c>
      <c r="AA227" s="475">
        <v>5.3566</v>
      </c>
      <c r="AB227" s="475">
        <f t="shared" si="52"/>
        <v>4285.28</v>
      </c>
      <c r="AC227" s="470" t="s">
        <v>1633</v>
      </c>
      <c r="AD227" s="468" t="s">
        <v>1634</v>
      </c>
      <c r="AE227" s="476" t="s">
        <v>566</v>
      </c>
      <c r="AF227" s="477"/>
      <c r="AG227" s="462"/>
      <c r="AH227" s="209"/>
      <c r="AJ227" s="479"/>
      <c r="AK227" s="479">
        <f>I227</f>
        <v>800</v>
      </c>
      <c r="AL227" s="479"/>
      <c r="AN227" s="480">
        <f>I227</f>
        <v>800</v>
      </c>
      <c r="AO227" s="480">
        <f>I227</f>
        <v>800</v>
      </c>
      <c r="AP227" s="221"/>
      <c r="AQ227" s="480">
        <f t="shared" si="53"/>
        <v>800</v>
      </c>
      <c r="AR227" s="221"/>
      <c r="AS227" s="221"/>
      <c r="AT227" s="481"/>
      <c r="AU227" s="482">
        <f t="shared" si="45"/>
        <v>800</v>
      </c>
      <c r="AV227" s="446">
        <f t="shared" si="49"/>
        <v>324730</v>
      </c>
      <c r="AW227" s="482"/>
      <c r="AX227" s="451"/>
    </row>
    <row r="228" s="355" customFormat="1" ht="39" customHeight="1" spans="1:50">
      <c r="A228" s="463">
        <v>45785</v>
      </c>
      <c r="B228" s="464" t="s">
        <v>1636</v>
      </c>
      <c r="C228" s="465" t="s">
        <v>1637</v>
      </c>
      <c r="D228" s="466">
        <v>4500165807</v>
      </c>
      <c r="E228" s="486" t="s">
        <v>1638</v>
      </c>
      <c r="F228" s="466" t="s">
        <v>1639</v>
      </c>
      <c r="G228" s="468" t="s">
        <v>554</v>
      </c>
      <c r="H228" s="469" t="s">
        <v>555</v>
      </c>
      <c r="I228" s="470">
        <v>1200</v>
      </c>
      <c r="J228" s="470">
        <v>0</v>
      </c>
      <c r="K228" s="470">
        <v>4</v>
      </c>
      <c r="L228" s="470">
        <f t="shared" si="46"/>
        <v>300</v>
      </c>
      <c r="M228" s="471">
        <v>45856</v>
      </c>
      <c r="N228" s="471">
        <v>45852</v>
      </c>
      <c r="O228" s="472"/>
      <c r="P228" s="472" t="s">
        <v>571</v>
      </c>
      <c r="Q228" s="472"/>
      <c r="R228" s="473">
        <v>45786</v>
      </c>
      <c r="S228" s="473" t="s">
        <v>572</v>
      </c>
      <c r="T228" s="473" t="s">
        <v>1640</v>
      </c>
      <c r="U228" s="473" t="s">
        <v>335</v>
      </c>
      <c r="V228" s="473"/>
      <c r="W228" s="474"/>
      <c r="X228" s="474"/>
      <c r="Y228" s="467" t="s">
        <v>1641</v>
      </c>
      <c r="Z228" s="472" t="s">
        <v>1642</v>
      </c>
      <c r="AA228" s="475">
        <v>5.8209</v>
      </c>
      <c r="AB228" s="475">
        <f t="shared" si="52"/>
        <v>6985.08</v>
      </c>
      <c r="AC228" s="476" t="s">
        <v>1643</v>
      </c>
      <c r="AD228" s="468" t="s">
        <v>1644</v>
      </c>
      <c r="AE228" s="476" t="s">
        <v>566</v>
      </c>
      <c r="AF228" s="477"/>
      <c r="AG228" s="209"/>
      <c r="AH228" s="532"/>
      <c r="AI228" s="480">
        <f>I228</f>
        <v>1200</v>
      </c>
      <c r="AJ228" s="479"/>
      <c r="AK228" s="479"/>
      <c r="AL228" s="479"/>
      <c r="AM228" s="479">
        <f t="shared" ref="AM228:AM236" si="54">I228</f>
        <v>1200</v>
      </c>
      <c r="AN228" s="221"/>
      <c r="AO228" s="481">
        <f>I228</f>
        <v>1200</v>
      </c>
      <c r="AP228" s="480"/>
      <c r="AQ228" s="481">
        <f t="shared" si="53"/>
        <v>1200</v>
      </c>
      <c r="AR228" s="482"/>
      <c r="AS228" s="482"/>
      <c r="AT228" s="482"/>
      <c r="AU228" s="482">
        <f t="shared" si="45"/>
        <v>1200</v>
      </c>
      <c r="AV228" s="446">
        <f t="shared" si="49"/>
        <v>325930</v>
      </c>
      <c r="AX228" s="213"/>
    </row>
    <row r="229" s="355" customFormat="1" ht="39" customHeight="1" spans="1:50">
      <c r="A229" s="463">
        <v>45785</v>
      </c>
      <c r="B229" s="464" t="s">
        <v>1636</v>
      </c>
      <c r="C229" s="465" t="s">
        <v>1637</v>
      </c>
      <c r="D229" s="466">
        <v>4500165804</v>
      </c>
      <c r="E229" s="486" t="s">
        <v>1645</v>
      </c>
      <c r="F229" s="466" t="s">
        <v>1646</v>
      </c>
      <c r="G229" s="468" t="s">
        <v>554</v>
      </c>
      <c r="H229" s="469" t="s">
        <v>555</v>
      </c>
      <c r="I229" s="470">
        <v>800</v>
      </c>
      <c r="J229" s="470">
        <v>0</v>
      </c>
      <c r="K229" s="470">
        <v>4</v>
      </c>
      <c r="L229" s="470">
        <f t="shared" si="46"/>
        <v>200</v>
      </c>
      <c r="M229" s="471">
        <v>45856</v>
      </c>
      <c r="N229" s="471">
        <v>45852</v>
      </c>
      <c r="O229" s="472"/>
      <c r="P229" s="472" t="s">
        <v>571</v>
      </c>
      <c r="Q229" s="472"/>
      <c r="R229" s="473">
        <v>45786</v>
      </c>
      <c r="S229" s="473" t="s">
        <v>572</v>
      </c>
      <c r="T229" s="473" t="s">
        <v>1640</v>
      </c>
      <c r="U229" s="473" t="s">
        <v>335</v>
      </c>
      <c r="V229" s="473"/>
      <c r="W229" s="474"/>
      <c r="X229" s="474"/>
      <c r="Y229" s="467" t="s">
        <v>1647</v>
      </c>
      <c r="Z229" s="472" t="s">
        <v>1642</v>
      </c>
      <c r="AA229" s="475">
        <v>5.8209</v>
      </c>
      <c r="AB229" s="475">
        <f t="shared" si="52"/>
        <v>4656.72</v>
      </c>
      <c r="AC229" s="476" t="s">
        <v>1648</v>
      </c>
      <c r="AD229" s="468" t="s">
        <v>1644</v>
      </c>
      <c r="AE229" s="476" t="s">
        <v>566</v>
      </c>
      <c r="AF229" s="477"/>
      <c r="AG229" s="209"/>
      <c r="AH229" s="532"/>
      <c r="AI229" s="480">
        <f>I229</f>
        <v>800</v>
      </c>
      <c r="AJ229" s="479"/>
      <c r="AK229" s="479"/>
      <c r="AL229" s="479"/>
      <c r="AM229" s="479">
        <f t="shared" si="54"/>
        <v>800</v>
      </c>
      <c r="AN229" s="221"/>
      <c r="AO229" s="481">
        <f>I229</f>
        <v>800</v>
      </c>
      <c r="AP229" s="480"/>
      <c r="AQ229" s="481">
        <f t="shared" si="53"/>
        <v>800</v>
      </c>
      <c r="AR229" s="482"/>
      <c r="AS229" s="482"/>
      <c r="AT229" s="482"/>
      <c r="AU229" s="482">
        <f t="shared" si="45"/>
        <v>800</v>
      </c>
      <c r="AV229" s="446">
        <f t="shared" si="49"/>
        <v>326730</v>
      </c>
      <c r="AX229" s="213"/>
    </row>
    <row r="230" s="355" customFormat="1" ht="39" customHeight="1" spans="1:50">
      <c r="A230" s="463">
        <v>45813</v>
      </c>
      <c r="B230" s="464" t="s">
        <v>1649</v>
      </c>
      <c r="C230" s="465" t="s">
        <v>1620</v>
      </c>
      <c r="D230" s="466">
        <v>4500163278</v>
      </c>
      <c r="E230" s="486"/>
      <c r="F230" s="466" t="s">
        <v>1650</v>
      </c>
      <c r="G230" s="468" t="s">
        <v>554</v>
      </c>
      <c r="H230" s="469" t="s">
        <v>555</v>
      </c>
      <c r="I230" s="470">
        <v>600</v>
      </c>
      <c r="J230" s="470">
        <v>0</v>
      </c>
      <c r="K230" s="470">
        <v>4</v>
      </c>
      <c r="L230" s="470">
        <f t="shared" si="46"/>
        <v>150</v>
      </c>
      <c r="M230" s="471">
        <v>45858</v>
      </c>
      <c r="N230" s="471">
        <v>45854</v>
      </c>
      <c r="O230" s="472"/>
      <c r="P230" s="472" t="s">
        <v>571</v>
      </c>
      <c r="Q230" s="472"/>
      <c r="R230" s="473">
        <v>45827</v>
      </c>
      <c r="S230" s="473" t="s">
        <v>572</v>
      </c>
      <c r="T230" s="473" t="s">
        <v>1651</v>
      </c>
      <c r="U230" s="473" t="s">
        <v>335</v>
      </c>
      <c r="V230" s="473"/>
      <c r="W230" s="474"/>
      <c r="X230" s="474"/>
      <c r="Y230" s="467" t="s">
        <v>1652</v>
      </c>
      <c r="Z230" s="472" t="s">
        <v>883</v>
      </c>
      <c r="AA230" s="475">
        <v>5.3566</v>
      </c>
      <c r="AB230" s="475">
        <f t="shared" si="52"/>
        <v>3213.96</v>
      </c>
      <c r="AC230" s="470" t="s">
        <v>1653</v>
      </c>
      <c r="AD230" s="468" t="s">
        <v>668</v>
      </c>
      <c r="AE230" s="476" t="s">
        <v>566</v>
      </c>
      <c r="AF230" s="477"/>
      <c r="AG230" s="450"/>
      <c r="AH230" s="209"/>
      <c r="AK230" s="479">
        <f>I230</f>
        <v>600</v>
      </c>
      <c r="AM230" s="355">
        <f t="shared" si="54"/>
        <v>600</v>
      </c>
      <c r="AN230" s="480"/>
      <c r="AO230" s="480"/>
      <c r="AQ230" s="480">
        <f t="shared" si="53"/>
        <v>600</v>
      </c>
      <c r="AR230" s="221"/>
      <c r="AS230" s="221"/>
      <c r="AT230" s="481"/>
      <c r="AU230" s="482">
        <f t="shared" si="45"/>
        <v>600</v>
      </c>
      <c r="AV230" s="446">
        <f t="shared" si="49"/>
        <v>327330</v>
      </c>
      <c r="AW230" s="482"/>
      <c r="AX230" s="423"/>
    </row>
    <row r="231" s="355" customFormat="1" ht="39" customHeight="1" spans="1:50">
      <c r="A231" s="463">
        <v>45820</v>
      </c>
      <c r="B231" s="464" t="s">
        <v>1654</v>
      </c>
      <c r="C231" s="465" t="s">
        <v>1001</v>
      </c>
      <c r="D231" s="466">
        <v>4500169652</v>
      </c>
      <c r="E231" s="486" t="s">
        <v>1655</v>
      </c>
      <c r="F231" s="466" t="s">
        <v>1656</v>
      </c>
      <c r="G231" s="468" t="s">
        <v>554</v>
      </c>
      <c r="H231" s="469" t="s">
        <v>555</v>
      </c>
      <c r="I231" s="470">
        <v>1500</v>
      </c>
      <c r="J231" s="470">
        <v>0</v>
      </c>
      <c r="K231" s="470">
        <v>4</v>
      </c>
      <c r="L231" s="470">
        <f t="shared" si="46"/>
        <v>375</v>
      </c>
      <c r="M231" s="471">
        <v>45860</v>
      </c>
      <c r="N231" s="471">
        <v>45856</v>
      </c>
      <c r="O231" s="472"/>
      <c r="P231" s="472" t="s">
        <v>571</v>
      </c>
      <c r="Q231" s="472"/>
      <c r="R231" s="473">
        <v>45832</v>
      </c>
      <c r="S231" s="473" t="s">
        <v>572</v>
      </c>
      <c r="T231" s="473" t="s">
        <v>1657</v>
      </c>
      <c r="U231" s="473" t="s">
        <v>335</v>
      </c>
      <c r="V231" s="473"/>
      <c r="W231" s="474"/>
      <c r="X231" s="474" t="s">
        <v>1658</v>
      </c>
      <c r="Y231" s="467" t="s">
        <v>1659</v>
      </c>
      <c r="Z231" s="472" t="s">
        <v>1660</v>
      </c>
      <c r="AA231" s="475">
        <v>5.3566</v>
      </c>
      <c r="AB231" s="475">
        <f t="shared" si="52"/>
        <v>8034.9</v>
      </c>
      <c r="AC231" s="470" t="s">
        <v>1661</v>
      </c>
      <c r="AD231" s="468" t="s">
        <v>668</v>
      </c>
      <c r="AE231" s="476" t="s">
        <v>566</v>
      </c>
      <c r="AF231" s="477"/>
      <c r="AG231" s="462"/>
      <c r="AH231" s="209"/>
      <c r="AI231" s="479"/>
      <c r="AJ231" s="479"/>
      <c r="AK231" s="479">
        <f>I231</f>
        <v>1500</v>
      </c>
      <c r="AL231" s="479"/>
      <c r="AM231" s="479">
        <f t="shared" si="54"/>
        <v>1500</v>
      </c>
      <c r="AN231" s="480"/>
      <c r="AO231" s="480"/>
      <c r="AP231" s="480"/>
      <c r="AQ231" s="221">
        <f t="shared" si="53"/>
        <v>1500</v>
      </c>
      <c r="AR231" s="221"/>
      <c r="AS231" s="221"/>
      <c r="AT231" s="481"/>
      <c r="AU231" s="482">
        <f t="shared" si="45"/>
        <v>1500</v>
      </c>
      <c r="AV231" s="446">
        <f t="shared" si="49"/>
        <v>328830</v>
      </c>
      <c r="AW231" s="482"/>
      <c r="AX231" s="575"/>
    </row>
    <row r="232" s="355" customFormat="1" ht="39" customHeight="1" spans="1:50">
      <c r="A232" s="463">
        <v>45831</v>
      </c>
      <c r="B232" s="464" t="s">
        <v>640</v>
      </c>
      <c r="C232" s="465" t="s">
        <v>641</v>
      </c>
      <c r="D232" s="466">
        <v>4500170947</v>
      </c>
      <c r="E232" s="486" t="s">
        <v>1662</v>
      </c>
      <c r="F232" s="466" t="s">
        <v>1663</v>
      </c>
      <c r="G232" s="468" t="s">
        <v>554</v>
      </c>
      <c r="H232" s="469" t="s">
        <v>555</v>
      </c>
      <c r="I232" s="470">
        <v>500</v>
      </c>
      <c r="J232" s="470">
        <v>0</v>
      </c>
      <c r="K232" s="470">
        <v>4</v>
      </c>
      <c r="L232" s="470">
        <f t="shared" si="46"/>
        <v>125</v>
      </c>
      <c r="M232" s="471">
        <v>45861</v>
      </c>
      <c r="N232" s="471">
        <v>45857</v>
      </c>
      <c r="O232" s="472"/>
      <c r="P232" s="472" t="s">
        <v>571</v>
      </c>
      <c r="Q232" s="472"/>
      <c r="R232" s="473">
        <v>45834</v>
      </c>
      <c r="S232" s="473" t="s">
        <v>572</v>
      </c>
      <c r="T232" s="473" t="s">
        <v>1664</v>
      </c>
      <c r="U232" s="473" t="s">
        <v>335</v>
      </c>
      <c r="V232" s="473"/>
      <c r="W232" s="474"/>
      <c r="X232" s="474"/>
      <c r="Y232" s="467" t="s">
        <v>1665</v>
      </c>
      <c r="Z232" s="472" t="s">
        <v>575</v>
      </c>
      <c r="AA232" s="475">
        <v>5.3566</v>
      </c>
      <c r="AB232" s="475">
        <f t="shared" si="52"/>
        <v>2678.3</v>
      </c>
      <c r="AC232" s="470"/>
      <c r="AD232" s="468" t="s">
        <v>554</v>
      </c>
      <c r="AE232" s="476" t="s">
        <v>566</v>
      </c>
      <c r="AF232" s="477"/>
      <c r="AG232" s="462"/>
      <c r="AH232" s="209"/>
      <c r="AI232" s="479">
        <f>I232</f>
        <v>500</v>
      </c>
      <c r="AJ232" s="479"/>
      <c r="AK232" s="479"/>
      <c r="AL232" s="479"/>
      <c r="AM232" s="479">
        <f t="shared" si="54"/>
        <v>500</v>
      </c>
      <c r="AN232" s="480"/>
      <c r="AO232" s="480"/>
      <c r="AP232" s="480"/>
      <c r="AQ232" s="221">
        <f t="shared" si="53"/>
        <v>500</v>
      </c>
      <c r="AR232" s="221"/>
      <c r="AS232" s="221"/>
      <c r="AT232" s="481"/>
      <c r="AU232" s="482">
        <f t="shared" si="45"/>
        <v>500</v>
      </c>
      <c r="AV232" s="446">
        <f t="shared" si="49"/>
        <v>329330</v>
      </c>
      <c r="AW232" s="482"/>
      <c r="AX232" s="575"/>
    </row>
    <row r="233" s="355" customFormat="1" ht="39" customHeight="1" spans="1:50">
      <c r="A233" s="463">
        <v>45826</v>
      </c>
      <c r="B233" s="464" t="s">
        <v>577</v>
      </c>
      <c r="C233" s="465" t="s">
        <v>578</v>
      </c>
      <c r="D233" s="466">
        <v>4500170480</v>
      </c>
      <c r="E233" s="486">
        <v>84438</v>
      </c>
      <c r="F233" s="466" t="s">
        <v>1666</v>
      </c>
      <c r="G233" s="468" t="s">
        <v>554</v>
      </c>
      <c r="H233" s="469" t="s">
        <v>555</v>
      </c>
      <c r="I233" s="470">
        <v>500</v>
      </c>
      <c r="J233" s="470">
        <v>0</v>
      </c>
      <c r="K233" s="470">
        <v>4</v>
      </c>
      <c r="L233" s="470">
        <f t="shared" si="46"/>
        <v>125</v>
      </c>
      <c r="M233" s="471">
        <v>45862</v>
      </c>
      <c r="N233" s="471">
        <v>45859</v>
      </c>
      <c r="O233" s="472"/>
      <c r="P233" s="472" t="s">
        <v>571</v>
      </c>
      <c r="Q233" s="472"/>
      <c r="R233" s="473">
        <v>45827</v>
      </c>
      <c r="S233" s="473" t="s">
        <v>572</v>
      </c>
      <c r="T233" s="473" t="s">
        <v>1667</v>
      </c>
      <c r="U233" s="473" t="s">
        <v>335</v>
      </c>
      <c r="V233" s="473"/>
      <c r="W233" s="474"/>
      <c r="X233" s="474" t="s">
        <v>562</v>
      </c>
      <c r="Y233" s="467" t="s">
        <v>1668</v>
      </c>
      <c r="Z233" s="472" t="s">
        <v>1219</v>
      </c>
      <c r="AA233" s="475">
        <v>5.3566</v>
      </c>
      <c r="AB233" s="475">
        <f t="shared" si="52"/>
        <v>2678.3</v>
      </c>
      <c r="AC233" s="470" t="s">
        <v>1669</v>
      </c>
      <c r="AD233" s="468" t="s">
        <v>554</v>
      </c>
      <c r="AE233" s="476" t="s">
        <v>566</v>
      </c>
      <c r="AF233" s="477"/>
      <c r="AG233" s="462"/>
      <c r="AH233" s="209"/>
      <c r="AI233" s="479">
        <f>I233</f>
        <v>500</v>
      </c>
      <c r="AJ233" s="479"/>
      <c r="AK233" s="479"/>
      <c r="AL233" s="479"/>
      <c r="AM233" s="479">
        <f t="shared" si="54"/>
        <v>500</v>
      </c>
      <c r="AN233" s="480"/>
      <c r="AO233" s="480"/>
      <c r="AP233" s="480"/>
      <c r="AQ233" s="221">
        <f t="shared" si="53"/>
        <v>500</v>
      </c>
      <c r="AR233" s="221"/>
      <c r="AS233" s="221"/>
      <c r="AT233" s="481"/>
      <c r="AU233" s="482">
        <f t="shared" si="45"/>
        <v>500</v>
      </c>
      <c r="AV233" s="446">
        <f t="shared" si="49"/>
        <v>329830</v>
      </c>
      <c r="AW233" s="482"/>
      <c r="AX233" s="451"/>
    </row>
    <row r="234" s="355" customFormat="1" ht="39" customHeight="1" spans="1:50">
      <c r="A234" s="463">
        <v>45814</v>
      </c>
      <c r="B234" s="464" t="s">
        <v>630</v>
      </c>
      <c r="C234" s="465" t="s">
        <v>559</v>
      </c>
      <c r="D234" s="466">
        <v>4500169287</v>
      </c>
      <c r="E234" s="486" t="s">
        <v>1670</v>
      </c>
      <c r="F234" s="466" t="s">
        <v>1671</v>
      </c>
      <c r="G234" s="468" t="s">
        <v>554</v>
      </c>
      <c r="H234" s="469" t="s">
        <v>555</v>
      </c>
      <c r="I234" s="470">
        <v>40</v>
      </c>
      <c r="J234" s="470">
        <v>0</v>
      </c>
      <c r="K234" s="470">
        <v>4</v>
      </c>
      <c r="L234" s="470">
        <f t="shared" si="46"/>
        <v>10</v>
      </c>
      <c r="M234" s="471">
        <v>45859</v>
      </c>
      <c r="N234" s="471">
        <f>M234-4</f>
        <v>45855</v>
      </c>
      <c r="O234" s="472"/>
      <c r="P234" s="472" t="s">
        <v>571</v>
      </c>
      <c r="Q234" s="472"/>
      <c r="R234" s="473">
        <v>45814</v>
      </c>
      <c r="S234" s="473" t="s">
        <v>599</v>
      </c>
      <c r="T234" s="473" t="s">
        <v>1672</v>
      </c>
      <c r="U234" s="473" t="s">
        <v>335</v>
      </c>
      <c r="V234" s="473"/>
      <c r="W234" s="474"/>
      <c r="X234" s="474"/>
      <c r="Y234" s="467" t="s">
        <v>1673</v>
      </c>
      <c r="Z234" s="472" t="s">
        <v>583</v>
      </c>
      <c r="AA234" s="475">
        <v>5.837</v>
      </c>
      <c r="AB234" s="475">
        <f t="shared" si="52"/>
        <v>233.48</v>
      </c>
      <c r="AC234" s="470" t="s">
        <v>1674</v>
      </c>
      <c r="AD234" s="468" t="s">
        <v>554</v>
      </c>
      <c r="AE234" s="476" t="s">
        <v>566</v>
      </c>
      <c r="AF234" s="477"/>
      <c r="AG234" s="462"/>
      <c r="AH234" s="209"/>
      <c r="AI234" s="355">
        <f>I234</f>
        <v>40</v>
      </c>
      <c r="AJ234" s="479"/>
      <c r="AK234" s="479"/>
      <c r="AL234" s="479"/>
      <c r="AM234" s="355">
        <f t="shared" si="54"/>
        <v>40</v>
      </c>
      <c r="AN234" s="480"/>
      <c r="AO234" s="480"/>
      <c r="AP234" s="480"/>
      <c r="AQ234" s="480">
        <f t="shared" si="53"/>
        <v>40</v>
      </c>
      <c r="AR234" s="221"/>
      <c r="AS234" s="221"/>
      <c r="AT234" s="481"/>
      <c r="AU234" s="482">
        <f t="shared" si="45"/>
        <v>40</v>
      </c>
      <c r="AV234" s="446">
        <f t="shared" si="49"/>
        <v>329870</v>
      </c>
      <c r="AW234" s="482"/>
      <c r="AX234" s="451"/>
    </row>
    <row r="235" s="355" customFormat="1" ht="39" customHeight="1" spans="1:50">
      <c r="A235" s="463">
        <v>45821</v>
      </c>
      <c r="B235" s="464" t="s">
        <v>635</v>
      </c>
      <c r="C235" s="465" t="s">
        <v>578</v>
      </c>
      <c r="D235" s="466">
        <v>4500169286</v>
      </c>
      <c r="E235" s="486" t="s">
        <v>1675</v>
      </c>
      <c r="F235" s="466" t="s">
        <v>1676</v>
      </c>
      <c r="G235" s="468" t="s">
        <v>554</v>
      </c>
      <c r="H235" s="469" t="s">
        <v>555</v>
      </c>
      <c r="I235" s="470">
        <v>1460</v>
      </c>
      <c r="J235" s="470">
        <v>0</v>
      </c>
      <c r="K235" s="470">
        <v>4</v>
      </c>
      <c r="L235" s="470">
        <f t="shared" si="46"/>
        <v>365</v>
      </c>
      <c r="M235" s="471">
        <v>45859</v>
      </c>
      <c r="N235" s="471">
        <v>45855</v>
      </c>
      <c r="O235" s="472"/>
      <c r="P235" s="472" t="s">
        <v>571</v>
      </c>
      <c r="Q235" s="472"/>
      <c r="R235" s="473">
        <v>45814</v>
      </c>
      <c r="S235" s="473" t="s">
        <v>599</v>
      </c>
      <c r="T235" s="473" t="s">
        <v>1672</v>
      </c>
      <c r="U235" s="473" t="s">
        <v>335</v>
      </c>
      <c r="V235" s="473"/>
      <c r="W235" s="474"/>
      <c r="X235" s="474"/>
      <c r="Y235" s="467" t="s">
        <v>1677</v>
      </c>
      <c r="Z235" s="472" t="s">
        <v>583</v>
      </c>
      <c r="AA235" s="475">
        <v>5.8049</v>
      </c>
      <c r="AB235" s="475">
        <f t="shared" si="52"/>
        <v>8475.154</v>
      </c>
      <c r="AC235" s="470" t="s">
        <v>1678</v>
      </c>
      <c r="AD235" s="468" t="s">
        <v>554</v>
      </c>
      <c r="AE235" s="476" t="s">
        <v>566</v>
      </c>
      <c r="AF235" s="477"/>
      <c r="AG235" s="462"/>
      <c r="AH235" s="209"/>
      <c r="AI235" s="355">
        <f>I235</f>
        <v>1460</v>
      </c>
      <c r="AJ235" s="479"/>
      <c r="AK235" s="479"/>
      <c r="AL235" s="479"/>
      <c r="AM235" s="355">
        <f t="shared" si="54"/>
        <v>1460</v>
      </c>
      <c r="AN235" s="480"/>
      <c r="AO235" s="480"/>
      <c r="AP235" s="480"/>
      <c r="AQ235" s="480">
        <f t="shared" si="53"/>
        <v>1460</v>
      </c>
      <c r="AR235" s="221"/>
      <c r="AS235" s="221"/>
      <c r="AT235" s="481"/>
      <c r="AU235" s="482">
        <f t="shared" si="45"/>
        <v>1460</v>
      </c>
      <c r="AV235" s="446">
        <f t="shared" si="49"/>
        <v>331330</v>
      </c>
      <c r="AW235" s="482"/>
      <c r="AX235" s="451"/>
    </row>
    <row r="236" s="355" customFormat="1" ht="39" customHeight="1" spans="1:50">
      <c r="A236" s="463">
        <v>45821</v>
      </c>
      <c r="B236" s="464" t="s">
        <v>635</v>
      </c>
      <c r="C236" s="465" t="s">
        <v>578</v>
      </c>
      <c r="D236" s="466">
        <v>4500169286</v>
      </c>
      <c r="E236" s="486" t="s">
        <v>1679</v>
      </c>
      <c r="F236" s="466" t="s">
        <v>1680</v>
      </c>
      <c r="G236" s="468" t="s">
        <v>554</v>
      </c>
      <c r="H236" s="469" t="s">
        <v>555</v>
      </c>
      <c r="I236" s="470">
        <v>2208</v>
      </c>
      <c r="J236" s="470">
        <v>0</v>
      </c>
      <c r="K236" s="470">
        <v>4</v>
      </c>
      <c r="L236" s="470">
        <f t="shared" si="46"/>
        <v>552</v>
      </c>
      <c r="M236" s="471">
        <v>45859</v>
      </c>
      <c r="N236" s="471">
        <v>45855</v>
      </c>
      <c r="O236" s="472"/>
      <c r="P236" s="472" t="s">
        <v>571</v>
      </c>
      <c r="Q236" s="472"/>
      <c r="R236" s="473">
        <v>45814</v>
      </c>
      <c r="S236" s="473" t="s">
        <v>599</v>
      </c>
      <c r="T236" s="473" t="s">
        <v>1672</v>
      </c>
      <c r="U236" s="473" t="s">
        <v>335</v>
      </c>
      <c r="V236" s="473"/>
      <c r="W236" s="474"/>
      <c r="X236" s="474"/>
      <c r="Y236" s="467" t="s">
        <v>1677</v>
      </c>
      <c r="Z236" s="472" t="s">
        <v>583</v>
      </c>
      <c r="AA236" s="475">
        <v>5.8049</v>
      </c>
      <c r="AB236" s="475">
        <f t="shared" si="52"/>
        <v>12817.2192</v>
      </c>
      <c r="AC236" s="470" t="s">
        <v>1681</v>
      </c>
      <c r="AD236" s="468" t="s">
        <v>554</v>
      </c>
      <c r="AE236" s="476" t="s">
        <v>566</v>
      </c>
      <c r="AF236" s="477"/>
      <c r="AG236" s="462"/>
      <c r="AH236" s="209"/>
      <c r="AI236" s="355">
        <f>I236</f>
        <v>2208</v>
      </c>
      <c r="AJ236" s="479"/>
      <c r="AK236" s="479"/>
      <c r="AL236" s="479"/>
      <c r="AM236" s="355">
        <f t="shared" si="54"/>
        <v>2208</v>
      </c>
      <c r="AN236" s="480"/>
      <c r="AO236" s="480"/>
      <c r="AP236" s="480"/>
      <c r="AQ236" s="480">
        <f t="shared" si="53"/>
        <v>2208</v>
      </c>
      <c r="AR236" s="221"/>
      <c r="AS236" s="221"/>
      <c r="AT236" s="481"/>
      <c r="AU236" s="482">
        <f t="shared" si="45"/>
        <v>2208</v>
      </c>
      <c r="AV236" s="446">
        <f t="shared" si="49"/>
        <v>333538</v>
      </c>
      <c r="AW236" s="482"/>
      <c r="AX236" s="451"/>
    </row>
    <row r="237" s="355" customFormat="1" ht="39" customHeight="1" spans="1:50">
      <c r="A237" s="463">
        <v>45820</v>
      </c>
      <c r="B237" s="464" t="s">
        <v>986</v>
      </c>
      <c r="C237" s="465" t="s">
        <v>622</v>
      </c>
      <c r="D237" s="466">
        <v>4500169843</v>
      </c>
      <c r="E237" s="486" t="s">
        <v>1682</v>
      </c>
      <c r="F237" s="466" t="s">
        <v>1683</v>
      </c>
      <c r="G237" s="468" t="s">
        <v>989</v>
      </c>
      <c r="H237" s="469" t="s">
        <v>555</v>
      </c>
      <c r="I237" s="470">
        <v>636</v>
      </c>
      <c r="J237" s="470">
        <v>0</v>
      </c>
      <c r="K237" s="470">
        <v>1</v>
      </c>
      <c r="L237" s="470">
        <f t="shared" si="46"/>
        <v>636</v>
      </c>
      <c r="M237" s="471">
        <v>45859</v>
      </c>
      <c r="N237" s="471">
        <f>M237-4</f>
        <v>45855</v>
      </c>
      <c r="O237" s="472"/>
      <c r="P237" s="472" t="s">
        <v>571</v>
      </c>
      <c r="Q237" s="472"/>
      <c r="R237" s="473">
        <v>45754</v>
      </c>
      <c r="S237" s="473" t="s">
        <v>572</v>
      </c>
      <c r="T237" s="473" t="s">
        <v>1684</v>
      </c>
      <c r="U237" s="473" t="s">
        <v>335</v>
      </c>
      <c r="V237" s="473"/>
      <c r="W237" s="474"/>
      <c r="X237" s="474"/>
      <c r="Y237" s="467" t="s">
        <v>1100</v>
      </c>
      <c r="Z237" s="472" t="s">
        <v>992</v>
      </c>
      <c r="AA237" s="475">
        <v>3.2512</v>
      </c>
      <c r="AB237" s="475">
        <f>AA237*I237</f>
        <v>2067.7632</v>
      </c>
      <c r="AC237" s="470" t="s">
        <v>1685</v>
      </c>
      <c r="AD237" s="468" t="s">
        <v>989</v>
      </c>
      <c r="AE237" s="476" t="s">
        <v>566</v>
      </c>
      <c r="AF237" s="477">
        <f>I237</f>
        <v>636</v>
      </c>
      <c r="AG237" s="462"/>
      <c r="AH237" s="209"/>
      <c r="AJ237" s="479"/>
      <c r="AK237" s="479"/>
      <c r="AL237" s="479">
        <f>I237</f>
        <v>636</v>
      </c>
      <c r="AN237" s="480"/>
      <c r="AO237" s="480"/>
      <c r="AP237" s="480">
        <f>I237</f>
        <v>636</v>
      </c>
      <c r="AQ237" s="480"/>
      <c r="AR237" s="221"/>
      <c r="AS237" s="221"/>
      <c r="AT237" s="481"/>
      <c r="AU237" s="482">
        <f t="shared" si="45"/>
        <v>636</v>
      </c>
      <c r="AV237" s="446">
        <f t="shared" si="49"/>
        <v>334174</v>
      </c>
      <c r="AW237" s="482"/>
      <c r="AX237" s="451"/>
    </row>
    <row r="238" s="355" customFormat="1" ht="39" customHeight="1" spans="1:50">
      <c r="A238" s="463">
        <v>45820</v>
      </c>
      <c r="B238" s="464" t="s">
        <v>986</v>
      </c>
      <c r="C238" s="465" t="s">
        <v>622</v>
      </c>
      <c r="D238" s="466">
        <v>4500169843</v>
      </c>
      <c r="E238" s="486" t="s">
        <v>1686</v>
      </c>
      <c r="F238" s="466" t="s">
        <v>1687</v>
      </c>
      <c r="G238" s="468" t="s">
        <v>989</v>
      </c>
      <c r="H238" s="469" t="s">
        <v>555</v>
      </c>
      <c r="I238" s="470">
        <v>500</v>
      </c>
      <c r="J238" s="470">
        <v>0</v>
      </c>
      <c r="K238" s="470">
        <v>1</v>
      </c>
      <c r="L238" s="470">
        <f t="shared" si="46"/>
        <v>500</v>
      </c>
      <c r="M238" s="471">
        <v>45859</v>
      </c>
      <c r="N238" s="471">
        <f>M238-4</f>
        <v>45855</v>
      </c>
      <c r="O238" s="472"/>
      <c r="P238" s="472" t="s">
        <v>571</v>
      </c>
      <c r="Q238" s="472"/>
      <c r="R238" s="473">
        <v>45754</v>
      </c>
      <c r="S238" s="473" t="s">
        <v>572</v>
      </c>
      <c r="T238" s="473" t="s">
        <v>1684</v>
      </c>
      <c r="U238" s="473" t="s">
        <v>335</v>
      </c>
      <c r="V238" s="473"/>
      <c r="W238" s="474"/>
      <c r="X238" s="474"/>
      <c r="Y238" s="467" t="s">
        <v>1100</v>
      </c>
      <c r="Z238" s="472" t="s">
        <v>992</v>
      </c>
      <c r="AA238" s="475">
        <v>3.2512</v>
      </c>
      <c r="AB238" s="475">
        <f>AA238*I238</f>
        <v>1625.6</v>
      </c>
      <c r="AC238" s="470"/>
      <c r="AD238" s="468" t="s">
        <v>989</v>
      </c>
      <c r="AE238" s="476" t="s">
        <v>566</v>
      </c>
      <c r="AF238" s="477">
        <f>I238</f>
        <v>500</v>
      </c>
      <c r="AG238" s="462"/>
      <c r="AH238" s="209"/>
      <c r="AJ238" s="479"/>
      <c r="AK238" s="479"/>
      <c r="AL238" s="479">
        <f>I238</f>
        <v>500</v>
      </c>
      <c r="AN238" s="480"/>
      <c r="AO238" s="480"/>
      <c r="AP238" s="480">
        <f>I238</f>
        <v>500</v>
      </c>
      <c r="AQ238" s="480"/>
      <c r="AR238" s="221"/>
      <c r="AS238" s="221"/>
      <c r="AT238" s="481"/>
      <c r="AU238" s="482">
        <f t="shared" si="45"/>
        <v>500</v>
      </c>
      <c r="AV238" s="446">
        <f t="shared" si="49"/>
        <v>334674</v>
      </c>
      <c r="AW238" s="482"/>
      <c r="AX238" s="451"/>
    </row>
    <row r="239" s="355" customFormat="1" ht="39" customHeight="1" spans="1:50">
      <c r="A239" s="463">
        <v>45820</v>
      </c>
      <c r="B239" s="464" t="s">
        <v>986</v>
      </c>
      <c r="C239" s="465" t="s">
        <v>622</v>
      </c>
      <c r="D239" s="466">
        <v>4500169843</v>
      </c>
      <c r="E239" s="486" t="s">
        <v>1688</v>
      </c>
      <c r="F239" s="466" t="s">
        <v>1689</v>
      </c>
      <c r="G239" s="468" t="s">
        <v>989</v>
      </c>
      <c r="H239" s="469" t="s">
        <v>555</v>
      </c>
      <c r="I239" s="470">
        <v>500</v>
      </c>
      <c r="J239" s="470">
        <v>0</v>
      </c>
      <c r="K239" s="470">
        <v>1</v>
      </c>
      <c r="L239" s="470">
        <f t="shared" si="46"/>
        <v>500</v>
      </c>
      <c r="M239" s="471">
        <v>45859</v>
      </c>
      <c r="N239" s="471">
        <f>M239-4</f>
        <v>45855</v>
      </c>
      <c r="O239" s="472"/>
      <c r="P239" s="472" t="s">
        <v>571</v>
      </c>
      <c r="Q239" s="472"/>
      <c r="R239" s="473">
        <v>45754</v>
      </c>
      <c r="S239" s="473" t="s">
        <v>572</v>
      </c>
      <c r="T239" s="473" t="s">
        <v>1684</v>
      </c>
      <c r="U239" s="473" t="s">
        <v>335</v>
      </c>
      <c r="V239" s="473"/>
      <c r="W239" s="474"/>
      <c r="X239" s="474"/>
      <c r="Y239" s="467" t="s">
        <v>1100</v>
      </c>
      <c r="Z239" s="472" t="s">
        <v>992</v>
      </c>
      <c r="AA239" s="475">
        <v>3.2512</v>
      </c>
      <c r="AB239" s="475">
        <f>AA239*I239</f>
        <v>1625.6</v>
      </c>
      <c r="AC239" s="470" t="s">
        <v>1690</v>
      </c>
      <c r="AD239" s="468" t="s">
        <v>989</v>
      </c>
      <c r="AE239" s="476" t="s">
        <v>566</v>
      </c>
      <c r="AF239" s="477">
        <f>I239</f>
        <v>500</v>
      </c>
      <c r="AG239" s="462"/>
      <c r="AH239" s="209"/>
      <c r="AJ239" s="479"/>
      <c r="AK239" s="479"/>
      <c r="AL239" s="479">
        <f>I239</f>
        <v>500</v>
      </c>
      <c r="AN239" s="480"/>
      <c r="AO239" s="480"/>
      <c r="AP239" s="480">
        <f>I239</f>
        <v>500</v>
      </c>
      <c r="AQ239" s="480"/>
      <c r="AR239" s="221"/>
      <c r="AS239" s="221"/>
      <c r="AT239" s="481"/>
      <c r="AU239" s="482">
        <f t="shared" si="45"/>
        <v>500</v>
      </c>
      <c r="AV239" s="446">
        <f t="shared" si="49"/>
        <v>335174</v>
      </c>
      <c r="AW239" s="482"/>
      <c r="AX239" s="451"/>
    </row>
    <row r="240" s="355" customFormat="1" ht="39" customHeight="1" spans="1:50">
      <c r="A240" s="463">
        <v>45820</v>
      </c>
      <c r="B240" s="464" t="s">
        <v>986</v>
      </c>
      <c r="C240" s="465" t="s">
        <v>622</v>
      </c>
      <c r="D240" s="466">
        <v>4500169843</v>
      </c>
      <c r="E240" s="486" t="s">
        <v>1691</v>
      </c>
      <c r="F240" s="466" t="s">
        <v>1692</v>
      </c>
      <c r="G240" s="468" t="s">
        <v>989</v>
      </c>
      <c r="H240" s="469" t="s">
        <v>555</v>
      </c>
      <c r="I240" s="470">
        <v>500</v>
      </c>
      <c r="J240" s="470">
        <v>0</v>
      </c>
      <c r="K240" s="470">
        <v>1</v>
      </c>
      <c r="L240" s="470">
        <f t="shared" si="46"/>
        <v>500</v>
      </c>
      <c r="M240" s="471">
        <v>45859</v>
      </c>
      <c r="N240" s="471">
        <f>M240-4</f>
        <v>45855</v>
      </c>
      <c r="O240" s="472"/>
      <c r="P240" s="472" t="s">
        <v>571</v>
      </c>
      <c r="Q240" s="472"/>
      <c r="R240" s="473">
        <v>45754</v>
      </c>
      <c r="S240" s="473" t="s">
        <v>572</v>
      </c>
      <c r="T240" s="473" t="s">
        <v>1684</v>
      </c>
      <c r="U240" s="473" t="s">
        <v>335</v>
      </c>
      <c r="V240" s="473"/>
      <c r="W240" s="474"/>
      <c r="X240" s="474"/>
      <c r="Y240" s="467" t="s">
        <v>1100</v>
      </c>
      <c r="Z240" s="472" t="s">
        <v>992</v>
      </c>
      <c r="AA240" s="475">
        <v>3.2512</v>
      </c>
      <c r="AB240" s="475">
        <f>AA240*I240</f>
        <v>1625.6</v>
      </c>
      <c r="AC240" s="470" t="s">
        <v>1693</v>
      </c>
      <c r="AD240" s="468" t="s">
        <v>989</v>
      </c>
      <c r="AE240" s="476" t="s">
        <v>566</v>
      </c>
      <c r="AF240" s="477">
        <f>I240</f>
        <v>500</v>
      </c>
      <c r="AG240" s="462"/>
      <c r="AH240" s="209"/>
      <c r="AJ240" s="479"/>
      <c r="AK240" s="479"/>
      <c r="AL240" s="479">
        <f>I240</f>
        <v>500</v>
      </c>
      <c r="AN240" s="480"/>
      <c r="AO240" s="480"/>
      <c r="AP240" s="480">
        <f>I240</f>
        <v>500</v>
      </c>
      <c r="AQ240" s="480"/>
      <c r="AR240" s="221"/>
      <c r="AS240" s="221"/>
      <c r="AT240" s="481"/>
      <c r="AU240" s="482">
        <f t="shared" si="45"/>
        <v>500</v>
      </c>
      <c r="AV240" s="446">
        <f t="shared" si="49"/>
        <v>335674</v>
      </c>
      <c r="AW240" s="482"/>
      <c r="AX240" s="451"/>
    </row>
    <row r="241" s="355" customFormat="1" ht="39" customHeight="1" spans="1:50">
      <c r="A241" s="463">
        <v>45821</v>
      </c>
      <c r="B241" s="464" t="s">
        <v>1694</v>
      </c>
      <c r="C241" s="465" t="s">
        <v>1062</v>
      </c>
      <c r="D241" s="466">
        <v>4500170062</v>
      </c>
      <c r="E241" s="486" t="s">
        <v>1695</v>
      </c>
      <c r="F241" s="466" t="s">
        <v>1696</v>
      </c>
      <c r="G241" s="468" t="s">
        <v>554</v>
      </c>
      <c r="H241" s="469" t="s">
        <v>555</v>
      </c>
      <c r="I241" s="470">
        <v>4040</v>
      </c>
      <c r="J241" s="470">
        <v>0</v>
      </c>
      <c r="K241" s="470">
        <v>4</v>
      </c>
      <c r="L241" s="470">
        <f t="shared" si="46"/>
        <v>1010</v>
      </c>
      <c r="M241" s="471">
        <v>45861</v>
      </c>
      <c r="N241" s="471">
        <v>45857</v>
      </c>
      <c r="O241" s="472"/>
      <c r="P241" s="472" t="s">
        <v>571</v>
      </c>
      <c r="Q241" s="472"/>
      <c r="R241" s="473">
        <v>45835</v>
      </c>
      <c r="S241" s="473" t="s">
        <v>572</v>
      </c>
      <c r="T241" s="473" t="s">
        <v>1697</v>
      </c>
      <c r="U241" s="473" t="s">
        <v>335</v>
      </c>
      <c r="V241" s="473"/>
      <c r="W241" s="474"/>
      <c r="X241" s="474" t="s">
        <v>1698</v>
      </c>
      <c r="Y241" s="467" t="s">
        <v>1699</v>
      </c>
      <c r="Z241" s="472" t="s">
        <v>1066</v>
      </c>
      <c r="AA241" s="475">
        <v>5.3406</v>
      </c>
      <c r="AB241" s="475">
        <f>I241*AA241</f>
        <v>21576.024</v>
      </c>
      <c r="AC241" s="470" t="s">
        <v>1700</v>
      </c>
      <c r="AD241" s="468" t="s">
        <v>1701</v>
      </c>
      <c r="AE241" s="476" t="s">
        <v>566</v>
      </c>
      <c r="AF241" s="477"/>
      <c r="AG241" s="456"/>
      <c r="AH241" s="209"/>
      <c r="AI241" s="479"/>
      <c r="AJ241" s="479"/>
      <c r="AK241" s="479">
        <f>I241</f>
        <v>4040</v>
      </c>
      <c r="AL241" s="479"/>
      <c r="AM241" s="479"/>
      <c r="AN241" s="480">
        <f>I241</f>
        <v>4040</v>
      </c>
      <c r="AO241" s="480"/>
      <c r="AP241" s="480"/>
      <c r="AQ241" s="221">
        <f>I241</f>
        <v>4040</v>
      </c>
      <c r="AR241" s="221"/>
      <c r="AS241" s="221"/>
      <c r="AT241" s="481"/>
      <c r="AU241" s="482">
        <f t="shared" si="45"/>
        <v>4040</v>
      </c>
      <c r="AV241" s="446">
        <f t="shared" si="49"/>
        <v>339714</v>
      </c>
      <c r="AW241" s="482"/>
      <c r="AX241" s="576"/>
    </row>
    <row r="242" s="355" customFormat="1" ht="39" customHeight="1" spans="1:50">
      <c r="A242" s="463">
        <v>45820</v>
      </c>
      <c r="B242" s="464" t="s">
        <v>986</v>
      </c>
      <c r="C242" s="465" t="s">
        <v>622</v>
      </c>
      <c r="D242" s="466">
        <v>4500169845</v>
      </c>
      <c r="E242" s="486" t="s">
        <v>1702</v>
      </c>
      <c r="F242" s="466" t="s">
        <v>1703</v>
      </c>
      <c r="G242" s="468" t="s">
        <v>989</v>
      </c>
      <c r="H242" s="469" t="s">
        <v>555</v>
      </c>
      <c r="I242" s="470">
        <v>500</v>
      </c>
      <c r="J242" s="470">
        <v>0</v>
      </c>
      <c r="K242" s="470">
        <v>1</v>
      </c>
      <c r="L242" s="470">
        <f t="shared" si="46"/>
        <v>500</v>
      </c>
      <c r="M242" s="471">
        <v>45862</v>
      </c>
      <c r="N242" s="471">
        <v>45859</v>
      </c>
      <c r="O242" s="472"/>
      <c r="P242" s="472" t="s">
        <v>571</v>
      </c>
      <c r="Q242" s="472"/>
      <c r="R242" s="473">
        <v>45754</v>
      </c>
      <c r="S242" s="473" t="s">
        <v>572</v>
      </c>
      <c r="T242" s="473" t="s">
        <v>1684</v>
      </c>
      <c r="U242" s="473" t="s">
        <v>335</v>
      </c>
      <c r="V242" s="473"/>
      <c r="W242" s="474"/>
      <c r="X242" s="474"/>
      <c r="Y242" s="467" t="s">
        <v>1100</v>
      </c>
      <c r="Z242" s="472" t="s">
        <v>992</v>
      </c>
      <c r="AA242" s="475">
        <v>3.2512</v>
      </c>
      <c r="AB242" s="475">
        <f>AA242*I242</f>
        <v>1625.6</v>
      </c>
      <c r="AC242" s="476"/>
      <c r="AD242" s="468" t="s">
        <v>989</v>
      </c>
      <c r="AE242" s="476" t="s">
        <v>566</v>
      </c>
      <c r="AF242" s="477">
        <f>I242</f>
        <v>500</v>
      </c>
      <c r="AG242" s="534"/>
      <c r="AH242" s="532"/>
      <c r="AI242" s="480"/>
      <c r="AJ242" s="480"/>
      <c r="AK242" s="480"/>
      <c r="AL242" s="479">
        <f>I242</f>
        <v>500</v>
      </c>
      <c r="AM242" s="479"/>
      <c r="AN242" s="221"/>
      <c r="AO242" s="481"/>
      <c r="AP242" s="480">
        <f>I242</f>
        <v>500</v>
      </c>
      <c r="AQ242" s="221"/>
      <c r="AR242" s="482"/>
      <c r="AS242" s="482"/>
      <c r="AT242" s="482"/>
      <c r="AU242" s="482">
        <f t="shared" si="45"/>
        <v>500</v>
      </c>
      <c r="AV242" s="446">
        <f t="shared" si="49"/>
        <v>340214</v>
      </c>
      <c r="AX242" s="577"/>
    </row>
    <row r="243" s="355" customFormat="1" ht="39" customHeight="1" spans="1:50">
      <c r="A243" s="463">
        <v>45820</v>
      </c>
      <c r="B243" s="464" t="s">
        <v>986</v>
      </c>
      <c r="C243" s="465" t="s">
        <v>622</v>
      </c>
      <c r="D243" s="466">
        <v>4500169845</v>
      </c>
      <c r="E243" s="486" t="s">
        <v>1704</v>
      </c>
      <c r="F243" s="466" t="s">
        <v>1705</v>
      </c>
      <c r="G243" s="468" t="s">
        <v>989</v>
      </c>
      <c r="H243" s="469" t="s">
        <v>555</v>
      </c>
      <c r="I243" s="470">
        <v>500</v>
      </c>
      <c r="J243" s="470">
        <v>0</v>
      </c>
      <c r="K243" s="470">
        <v>1</v>
      </c>
      <c r="L243" s="470">
        <f t="shared" si="46"/>
        <v>500</v>
      </c>
      <c r="M243" s="471">
        <v>45862</v>
      </c>
      <c r="N243" s="471">
        <v>45859</v>
      </c>
      <c r="O243" s="472"/>
      <c r="P243" s="472" t="s">
        <v>571</v>
      </c>
      <c r="Q243" s="472"/>
      <c r="R243" s="473">
        <v>45754</v>
      </c>
      <c r="S243" s="473" t="s">
        <v>572</v>
      </c>
      <c r="T243" s="473" t="s">
        <v>1684</v>
      </c>
      <c r="U243" s="473" t="s">
        <v>335</v>
      </c>
      <c r="V243" s="473"/>
      <c r="W243" s="474"/>
      <c r="X243" s="474"/>
      <c r="Y243" s="467" t="s">
        <v>1100</v>
      </c>
      <c r="Z243" s="472" t="s">
        <v>992</v>
      </c>
      <c r="AA243" s="475">
        <v>3.2512</v>
      </c>
      <c r="AB243" s="475">
        <f>AA243*I243</f>
        <v>1625.6</v>
      </c>
      <c r="AC243" s="476" t="s">
        <v>1706</v>
      </c>
      <c r="AD243" s="468" t="s">
        <v>989</v>
      </c>
      <c r="AE243" s="476" t="s">
        <v>566</v>
      </c>
      <c r="AF243" s="477">
        <f>I243</f>
        <v>500</v>
      </c>
      <c r="AG243" s="534"/>
      <c r="AH243" s="532"/>
      <c r="AI243" s="480"/>
      <c r="AJ243" s="480"/>
      <c r="AK243" s="480"/>
      <c r="AL243" s="479">
        <f>I243</f>
        <v>500</v>
      </c>
      <c r="AM243" s="479"/>
      <c r="AN243" s="221"/>
      <c r="AO243" s="481"/>
      <c r="AP243" s="480">
        <f>I243</f>
        <v>500</v>
      </c>
      <c r="AQ243" s="221"/>
      <c r="AR243" s="482"/>
      <c r="AS243" s="482"/>
      <c r="AT243" s="482"/>
      <c r="AU243" s="482">
        <f t="shared" si="45"/>
        <v>500</v>
      </c>
      <c r="AV243" s="446">
        <f t="shared" si="49"/>
        <v>340714</v>
      </c>
      <c r="AX243" s="577"/>
    </row>
    <row r="244" s="355" customFormat="1" ht="39" customHeight="1" spans="1:50">
      <c r="A244" s="463">
        <v>45835</v>
      </c>
      <c r="B244" s="464" t="s">
        <v>1536</v>
      </c>
      <c r="C244" s="465" t="s">
        <v>1180</v>
      </c>
      <c r="D244" s="466">
        <v>4500171640</v>
      </c>
      <c r="E244" s="486" t="s">
        <v>1707</v>
      </c>
      <c r="F244" s="466" t="s">
        <v>1708</v>
      </c>
      <c r="G244" s="468" t="s">
        <v>554</v>
      </c>
      <c r="H244" s="469" t="s">
        <v>555</v>
      </c>
      <c r="I244" s="470">
        <v>2800</v>
      </c>
      <c r="J244" s="470">
        <v>0</v>
      </c>
      <c r="K244" s="470">
        <v>4</v>
      </c>
      <c r="L244" s="470">
        <f t="shared" si="46"/>
        <v>700</v>
      </c>
      <c r="M244" s="471">
        <v>45866</v>
      </c>
      <c r="N244" s="471">
        <v>45862</v>
      </c>
      <c r="O244" s="472"/>
      <c r="P244" s="472" t="s">
        <v>571</v>
      </c>
      <c r="Q244" s="472"/>
      <c r="R244" s="473" t="s">
        <v>1709</v>
      </c>
      <c r="S244" s="473" t="s">
        <v>572</v>
      </c>
      <c r="T244" s="473" t="s">
        <v>1710</v>
      </c>
      <c r="U244" s="473" t="s">
        <v>335</v>
      </c>
      <c r="V244" s="473"/>
      <c r="W244" s="474"/>
      <c r="X244" s="474"/>
      <c r="Y244" s="467" t="s">
        <v>1711</v>
      </c>
      <c r="Z244" s="472" t="s">
        <v>1540</v>
      </c>
      <c r="AA244" s="475">
        <v>5.1219</v>
      </c>
      <c r="AB244" s="475">
        <f>I244*AA244</f>
        <v>14341.32</v>
      </c>
      <c r="AC244" s="476"/>
      <c r="AD244" s="468" t="s">
        <v>1186</v>
      </c>
      <c r="AE244" s="476" t="s">
        <v>566</v>
      </c>
      <c r="AF244" s="477"/>
      <c r="AG244" s="534"/>
      <c r="AH244" s="532"/>
      <c r="AI244" s="480">
        <f>I244</f>
        <v>2800</v>
      </c>
      <c r="AJ244" s="480"/>
      <c r="AK244" s="480"/>
      <c r="AL244" s="479"/>
      <c r="AM244" s="479"/>
      <c r="AN244" s="221">
        <f>I244</f>
        <v>2800</v>
      </c>
      <c r="AO244" s="481">
        <f>I244</f>
        <v>2800</v>
      </c>
      <c r="AP244" s="480"/>
      <c r="AQ244" s="221">
        <f>I244</f>
        <v>2800</v>
      </c>
      <c r="AR244" s="482"/>
      <c r="AS244" s="482"/>
      <c r="AT244" s="482"/>
      <c r="AU244" s="482">
        <f t="shared" si="45"/>
        <v>2800</v>
      </c>
      <c r="AV244" s="446">
        <f t="shared" si="49"/>
        <v>343514</v>
      </c>
      <c r="AX244" s="577"/>
    </row>
    <row r="245" s="355" customFormat="1" ht="39" customHeight="1" spans="1:50">
      <c r="A245" s="463">
        <v>45820</v>
      </c>
      <c r="B245" s="464" t="s">
        <v>986</v>
      </c>
      <c r="C245" s="465" t="s">
        <v>622</v>
      </c>
      <c r="D245" s="466">
        <v>4500169846</v>
      </c>
      <c r="E245" s="486" t="s">
        <v>1712</v>
      </c>
      <c r="F245" s="466" t="s">
        <v>1713</v>
      </c>
      <c r="G245" s="468" t="s">
        <v>989</v>
      </c>
      <c r="H245" s="469" t="s">
        <v>555</v>
      </c>
      <c r="I245" s="470">
        <v>500</v>
      </c>
      <c r="J245" s="470">
        <v>0</v>
      </c>
      <c r="K245" s="470">
        <v>1</v>
      </c>
      <c r="L245" s="470">
        <f t="shared" si="46"/>
        <v>500</v>
      </c>
      <c r="M245" s="471">
        <v>45867</v>
      </c>
      <c r="N245" s="471">
        <v>45863</v>
      </c>
      <c r="O245" s="472"/>
      <c r="P245" s="472" t="s">
        <v>571</v>
      </c>
      <c r="Q245" s="472"/>
      <c r="R245" s="473" t="s">
        <v>1709</v>
      </c>
      <c r="S245" s="473" t="s">
        <v>572</v>
      </c>
      <c r="T245" s="473" t="s">
        <v>1684</v>
      </c>
      <c r="U245" s="473" t="s">
        <v>335</v>
      </c>
      <c r="V245" s="473"/>
      <c r="W245" s="474"/>
      <c r="X245" s="474"/>
      <c r="Y245" s="467" t="s">
        <v>1100</v>
      </c>
      <c r="Z245" s="472" t="s">
        <v>992</v>
      </c>
      <c r="AA245" s="475">
        <v>3.2512</v>
      </c>
      <c r="AB245" s="475">
        <f>AA245*I245</f>
        <v>1625.6</v>
      </c>
      <c r="AC245" s="476"/>
      <c r="AD245" s="468" t="s">
        <v>989</v>
      </c>
      <c r="AE245" s="476" t="s">
        <v>566</v>
      </c>
      <c r="AF245" s="477">
        <f>I245</f>
        <v>500</v>
      </c>
      <c r="AG245" s="534"/>
      <c r="AH245" s="532"/>
      <c r="AI245" s="480"/>
      <c r="AJ245" s="480"/>
      <c r="AK245" s="480"/>
      <c r="AL245" s="479">
        <f>I245</f>
        <v>500</v>
      </c>
      <c r="AM245" s="479"/>
      <c r="AN245" s="221"/>
      <c r="AO245" s="481"/>
      <c r="AP245" s="480">
        <f>I245</f>
        <v>500</v>
      </c>
      <c r="AQ245" s="221"/>
      <c r="AR245" s="482"/>
      <c r="AS245" s="482"/>
      <c r="AT245" s="482"/>
      <c r="AU245" s="482">
        <f t="shared" si="45"/>
        <v>500</v>
      </c>
      <c r="AV245" s="446">
        <f t="shared" si="49"/>
        <v>344014</v>
      </c>
      <c r="AX245" s="577"/>
    </row>
    <row r="246" s="355" customFormat="1" ht="39" customHeight="1" spans="1:50">
      <c r="A246" s="463">
        <v>45835</v>
      </c>
      <c r="B246" s="464" t="s">
        <v>1714</v>
      </c>
      <c r="C246" s="465" t="s">
        <v>685</v>
      </c>
      <c r="D246" s="466">
        <v>4500171689</v>
      </c>
      <c r="E246" s="486" t="s">
        <v>1715</v>
      </c>
      <c r="F246" s="466" t="s">
        <v>1716</v>
      </c>
      <c r="G246" s="468" t="s">
        <v>554</v>
      </c>
      <c r="H246" s="469" t="s">
        <v>555</v>
      </c>
      <c r="I246" s="470">
        <v>500</v>
      </c>
      <c r="J246" s="470">
        <v>0</v>
      </c>
      <c r="K246" s="470">
        <v>4</v>
      </c>
      <c r="L246" s="470">
        <f t="shared" si="46"/>
        <v>125</v>
      </c>
      <c r="M246" s="471">
        <v>45873</v>
      </c>
      <c r="N246" s="471">
        <f>M246-4</f>
        <v>45869</v>
      </c>
      <c r="O246" s="472"/>
      <c r="P246" s="472" t="s">
        <v>571</v>
      </c>
      <c r="Q246" s="472"/>
      <c r="R246" s="473">
        <v>45847</v>
      </c>
      <c r="S246" s="473" t="s">
        <v>572</v>
      </c>
      <c r="T246" s="473" t="s">
        <v>1717</v>
      </c>
      <c r="U246" s="473" t="s">
        <v>335</v>
      </c>
      <c r="V246" s="473"/>
      <c r="W246" s="474"/>
      <c r="X246" s="474"/>
      <c r="Y246" s="467" t="s">
        <v>1718</v>
      </c>
      <c r="Z246" s="472" t="s">
        <v>798</v>
      </c>
      <c r="AA246" s="475">
        <v>5.3566</v>
      </c>
      <c r="AB246" s="475">
        <f t="shared" ref="AB246:AB251" si="55">I246*AA246</f>
        <v>2678.3</v>
      </c>
      <c r="AC246" s="476" t="s">
        <v>1719</v>
      </c>
      <c r="AD246" s="468" t="s">
        <v>554</v>
      </c>
      <c r="AE246" s="476" t="s">
        <v>566</v>
      </c>
      <c r="AF246" s="480"/>
      <c r="AG246" s="534"/>
      <c r="AH246" s="532"/>
      <c r="AI246" s="361">
        <f>I246</f>
        <v>500</v>
      </c>
      <c r="AJ246" s="480"/>
      <c r="AK246" s="480"/>
      <c r="AL246" s="479"/>
      <c r="AM246" s="361">
        <f>I246</f>
        <v>500</v>
      </c>
      <c r="AN246" s="221"/>
      <c r="AO246" s="481"/>
      <c r="AP246" s="221"/>
      <c r="AQ246" s="361">
        <f>I246</f>
        <v>500</v>
      </c>
      <c r="AR246" s="482"/>
      <c r="AS246" s="482"/>
      <c r="AT246" s="482"/>
      <c r="AU246" s="482">
        <f t="shared" si="45"/>
        <v>500</v>
      </c>
      <c r="AV246" s="446">
        <f t="shared" si="49"/>
        <v>344514</v>
      </c>
      <c r="AX246" s="577"/>
    </row>
    <row r="247" s="355" customFormat="1" ht="39" customHeight="1" spans="1:50">
      <c r="A247" s="463">
        <v>45838</v>
      </c>
      <c r="B247" s="464" t="s">
        <v>1720</v>
      </c>
      <c r="C247" s="465" t="s">
        <v>1399</v>
      </c>
      <c r="D247" s="466">
        <v>4500172103</v>
      </c>
      <c r="E247" s="486"/>
      <c r="F247" s="466" t="s">
        <v>1721</v>
      </c>
      <c r="G247" s="468" t="s">
        <v>554</v>
      </c>
      <c r="H247" s="469" t="s">
        <v>555</v>
      </c>
      <c r="I247" s="470">
        <v>504</v>
      </c>
      <c r="J247" s="470">
        <v>0</v>
      </c>
      <c r="K247" s="470">
        <v>4</v>
      </c>
      <c r="L247" s="470">
        <f t="shared" si="46"/>
        <v>126</v>
      </c>
      <c r="M247" s="471">
        <v>45874</v>
      </c>
      <c r="N247" s="471">
        <v>45870</v>
      </c>
      <c r="O247" s="472"/>
      <c r="P247" s="472" t="s">
        <v>571</v>
      </c>
      <c r="Q247" s="472"/>
      <c r="R247" s="473">
        <v>45845</v>
      </c>
      <c r="S247" s="473" t="s">
        <v>572</v>
      </c>
      <c r="T247" s="473" t="s">
        <v>1240</v>
      </c>
      <c r="U247" s="473" t="s">
        <v>335</v>
      </c>
      <c r="V247" s="473"/>
      <c r="W247" s="474"/>
      <c r="X247" s="474"/>
      <c r="Y247" s="499" t="s">
        <v>1722</v>
      </c>
      <c r="Z247" s="472" t="s">
        <v>1402</v>
      </c>
      <c r="AA247" s="475">
        <v>5.1379</v>
      </c>
      <c r="AB247" s="475">
        <f t="shared" si="55"/>
        <v>2589.5016</v>
      </c>
      <c r="AC247" s="578" t="s">
        <v>1723</v>
      </c>
      <c r="AD247" s="468" t="s">
        <v>668</v>
      </c>
      <c r="AE247" s="476" t="s">
        <v>566</v>
      </c>
      <c r="AF247" s="480"/>
      <c r="AG247" s="462"/>
      <c r="AH247" s="209"/>
      <c r="AK247" s="479">
        <f>I247</f>
        <v>504</v>
      </c>
      <c r="AL247" s="479"/>
      <c r="AM247" s="355">
        <f>I247</f>
        <v>504</v>
      </c>
      <c r="AN247" s="480"/>
      <c r="AO247" s="480"/>
      <c r="AP247" s="221"/>
      <c r="AQ247" s="361">
        <f>I247</f>
        <v>504</v>
      </c>
      <c r="AR247" s="221"/>
      <c r="AS247" s="221"/>
      <c r="AT247" s="481"/>
      <c r="AU247" s="482">
        <f t="shared" si="45"/>
        <v>504</v>
      </c>
      <c r="AV247" s="446">
        <f t="shared" si="49"/>
        <v>345018</v>
      </c>
      <c r="AW247" s="482"/>
      <c r="AX247" s="451"/>
    </row>
    <row r="248" s="355" customFormat="1" ht="39" customHeight="1" spans="1:50">
      <c r="A248" s="463">
        <v>45819</v>
      </c>
      <c r="B248" s="464" t="s">
        <v>177</v>
      </c>
      <c r="C248" s="465" t="s">
        <v>622</v>
      </c>
      <c r="D248" s="466">
        <v>4500169692</v>
      </c>
      <c r="E248" s="486" t="s">
        <v>1724</v>
      </c>
      <c r="F248" s="466" t="s">
        <v>1725</v>
      </c>
      <c r="G248" s="468" t="s">
        <v>554</v>
      </c>
      <c r="H248" s="469" t="s">
        <v>555</v>
      </c>
      <c r="I248" s="470">
        <v>3652</v>
      </c>
      <c r="J248" s="470">
        <v>0</v>
      </c>
      <c r="K248" s="470">
        <v>4</v>
      </c>
      <c r="L248" s="470">
        <f t="shared" si="46"/>
        <v>913</v>
      </c>
      <c r="M248" s="471">
        <v>45859</v>
      </c>
      <c r="N248" s="471">
        <f>M248-4</f>
        <v>45855</v>
      </c>
      <c r="O248" s="472"/>
      <c r="P248" s="472" t="s">
        <v>571</v>
      </c>
      <c r="Q248" s="472"/>
      <c r="R248" s="473">
        <v>45821</v>
      </c>
      <c r="S248" s="473" t="s">
        <v>599</v>
      </c>
      <c r="T248" s="473" t="s">
        <v>1600</v>
      </c>
      <c r="U248" s="473" t="s">
        <v>335</v>
      </c>
      <c r="V248" s="473"/>
      <c r="W248" s="474"/>
      <c r="X248" s="474"/>
      <c r="Y248" s="467" t="s">
        <v>1280</v>
      </c>
      <c r="Z248" s="472" t="s">
        <v>628</v>
      </c>
      <c r="AA248" s="475">
        <v>3.0731</v>
      </c>
      <c r="AB248" s="475">
        <f t="shared" si="55"/>
        <v>11222.9612</v>
      </c>
      <c r="AC248" s="470" t="s">
        <v>1726</v>
      </c>
      <c r="AD248" s="468" t="s">
        <v>554</v>
      </c>
      <c r="AE248" s="476" t="s">
        <v>566</v>
      </c>
      <c r="AF248" s="477"/>
      <c r="AG248" s="462"/>
      <c r="AH248" s="209"/>
      <c r="AI248" s="355">
        <f>I248</f>
        <v>3652</v>
      </c>
      <c r="AJ248" s="479"/>
      <c r="AK248" s="479"/>
      <c r="AL248" s="479"/>
      <c r="AM248" s="355">
        <f>I248</f>
        <v>3652</v>
      </c>
      <c r="AN248" s="480"/>
      <c r="AO248" s="480"/>
      <c r="AP248" s="480"/>
      <c r="AQ248" s="480">
        <f>I248</f>
        <v>3652</v>
      </c>
      <c r="AR248" s="221"/>
      <c r="AS248" s="221"/>
      <c r="AT248" s="481"/>
      <c r="AU248" s="482">
        <f t="shared" si="45"/>
        <v>3652</v>
      </c>
      <c r="AV248" s="446">
        <f t="shared" si="49"/>
        <v>348670</v>
      </c>
      <c r="AW248" s="482"/>
      <c r="AX248" s="451"/>
    </row>
    <row r="249" s="355" customFormat="1" ht="39" customHeight="1" spans="1:50">
      <c r="A249" s="463">
        <v>45793</v>
      </c>
      <c r="B249" s="464"/>
      <c r="C249" s="465"/>
      <c r="D249" s="466" t="s">
        <v>1727</v>
      </c>
      <c r="E249" s="486"/>
      <c r="F249" s="466" t="s">
        <v>1728</v>
      </c>
      <c r="G249" s="468" t="s">
        <v>554</v>
      </c>
      <c r="H249" s="469" t="s">
        <v>555</v>
      </c>
      <c r="I249" s="470">
        <v>200</v>
      </c>
      <c r="J249" s="470">
        <v>0</v>
      </c>
      <c r="K249" s="470">
        <v>4</v>
      </c>
      <c r="L249" s="470">
        <f t="shared" si="46"/>
        <v>50</v>
      </c>
      <c r="M249" s="471">
        <v>45860</v>
      </c>
      <c r="N249" s="471">
        <f>M249-4</f>
        <v>45856</v>
      </c>
      <c r="O249" s="472"/>
      <c r="P249" s="472" t="s">
        <v>571</v>
      </c>
      <c r="Q249" s="472"/>
      <c r="R249" s="473" t="s">
        <v>1729</v>
      </c>
      <c r="S249" s="473" t="s">
        <v>572</v>
      </c>
      <c r="T249" s="473" t="s">
        <v>1730</v>
      </c>
      <c r="U249" s="473" t="s">
        <v>335</v>
      </c>
      <c r="V249" s="473"/>
      <c r="W249" s="474"/>
      <c r="X249" s="474"/>
      <c r="Y249" s="467" t="s">
        <v>1731</v>
      </c>
      <c r="Z249" s="472" t="s">
        <v>1732</v>
      </c>
      <c r="AA249" s="475">
        <v>5.1541</v>
      </c>
      <c r="AB249" s="475">
        <f t="shared" si="55"/>
        <v>1030.82</v>
      </c>
      <c r="AC249" s="470"/>
      <c r="AD249" s="468" t="s">
        <v>554</v>
      </c>
      <c r="AE249" s="501" t="s">
        <v>566</v>
      </c>
      <c r="AF249" s="477"/>
      <c r="AG249" s="456"/>
      <c r="AH249" s="209"/>
      <c r="AI249" s="479"/>
      <c r="AK249" s="479">
        <f>I249</f>
        <v>200</v>
      </c>
      <c r="AM249" s="479">
        <f>I249</f>
        <v>200</v>
      </c>
      <c r="AN249" s="480"/>
      <c r="AO249" s="480"/>
      <c r="AQ249" s="554">
        <f>I249</f>
        <v>200</v>
      </c>
      <c r="AR249" s="221"/>
      <c r="AS249" s="221"/>
      <c r="AT249" s="481"/>
      <c r="AU249" s="482">
        <f t="shared" si="45"/>
        <v>200</v>
      </c>
      <c r="AV249" s="446">
        <f t="shared" si="49"/>
        <v>348870</v>
      </c>
      <c r="AW249" s="482"/>
      <c r="AX249" s="457"/>
    </row>
    <row r="250" s="355" customFormat="1" ht="39" customHeight="1" spans="1:50">
      <c r="A250" s="463">
        <v>45818</v>
      </c>
      <c r="B250" s="464" t="s">
        <v>1733</v>
      </c>
      <c r="C250" s="465" t="s">
        <v>1734</v>
      </c>
      <c r="D250" s="466">
        <v>4500169604</v>
      </c>
      <c r="E250" s="486"/>
      <c r="F250" s="466" t="s">
        <v>1735</v>
      </c>
      <c r="G250" s="468" t="s">
        <v>554</v>
      </c>
      <c r="H250" s="469" t="s">
        <v>555</v>
      </c>
      <c r="I250" s="470">
        <v>120</v>
      </c>
      <c r="J250" s="470">
        <v>0</v>
      </c>
      <c r="K250" s="470">
        <v>4</v>
      </c>
      <c r="L250" s="470">
        <f t="shared" si="46"/>
        <v>30</v>
      </c>
      <c r="M250" s="471">
        <v>45863</v>
      </c>
      <c r="N250" s="471">
        <v>45859</v>
      </c>
      <c r="O250" s="472"/>
      <c r="P250" s="472" t="s">
        <v>571</v>
      </c>
      <c r="Q250" s="472"/>
      <c r="R250" s="473">
        <v>45835</v>
      </c>
      <c r="S250" s="473" t="s">
        <v>572</v>
      </c>
      <c r="T250" s="473" t="s">
        <v>1736</v>
      </c>
      <c r="U250" s="473" t="s">
        <v>335</v>
      </c>
      <c r="V250" s="473"/>
      <c r="W250" s="474"/>
      <c r="X250" s="474"/>
      <c r="Y250" s="467" t="s">
        <v>1737</v>
      </c>
      <c r="Z250" s="472" t="s">
        <v>784</v>
      </c>
      <c r="AA250" s="475">
        <v>5.1541</v>
      </c>
      <c r="AB250" s="475">
        <f t="shared" si="55"/>
        <v>618.492</v>
      </c>
      <c r="AC250" s="470" t="s">
        <v>1738</v>
      </c>
      <c r="AD250" s="468" t="s">
        <v>668</v>
      </c>
      <c r="AE250" s="476" t="s">
        <v>566</v>
      </c>
      <c r="AF250" s="477"/>
      <c r="AG250" s="462"/>
      <c r="AH250" s="209"/>
      <c r="AI250" s="479"/>
      <c r="AJ250" s="479"/>
      <c r="AK250" s="479">
        <f>I250</f>
        <v>120</v>
      </c>
      <c r="AL250" s="479"/>
      <c r="AM250" s="479">
        <f>I250</f>
        <v>120</v>
      </c>
      <c r="AN250" s="480"/>
      <c r="AO250" s="480"/>
      <c r="AP250" s="480"/>
      <c r="AQ250" s="221">
        <f>I250</f>
        <v>120</v>
      </c>
      <c r="AR250" s="221"/>
      <c r="AS250" s="221"/>
      <c r="AT250" s="481"/>
      <c r="AU250" s="482">
        <f t="shared" si="45"/>
        <v>120</v>
      </c>
      <c r="AV250" s="446">
        <f t="shared" si="49"/>
        <v>348990</v>
      </c>
      <c r="AW250" s="482"/>
      <c r="AX250" s="451"/>
    </row>
    <row r="251" s="355" customFormat="1" ht="39" customHeight="1" spans="1:50">
      <c r="A251" s="463">
        <v>45811</v>
      </c>
      <c r="B251" s="464" t="s">
        <v>177</v>
      </c>
      <c r="C251" s="465" t="s">
        <v>622</v>
      </c>
      <c r="D251" s="466">
        <v>4500168782</v>
      </c>
      <c r="E251" s="486" t="s">
        <v>1739</v>
      </c>
      <c r="F251" s="466" t="s">
        <v>1740</v>
      </c>
      <c r="G251" s="468" t="s">
        <v>554</v>
      </c>
      <c r="H251" s="469" t="s">
        <v>555</v>
      </c>
      <c r="I251" s="470">
        <v>804</v>
      </c>
      <c r="J251" s="470">
        <v>0</v>
      </c>
      <c r="K251" s="470">
        <v>4</v>
      </c>
      <c r="L251" s="470">
        <f t="shared" si="46"/>
        <v>201</v>
      </c>
      <c r="M251" s="471">
        <v>45888</v>
      </c>
      <c r="N251" s="471">
        <v>45885</v>
      </c>
      <c r="O251" s="472" t="s">
        <v>1574</v>
      </c>
      <c r="P251" s="472" t="s">
        <v>571</v>
      </c>
      <c r="Q251" s="472"/>
      <c r="R251" s="473">
        <v>45812</v>
      </c>
      <c r="S251" s="473" t="s">
        <v>599</v>
      </c>
      <c r="T251" s="494" t="s">
        <v>1741</v>
      </c>
      <c r="U251" s="473" t="s">
        <v>335</v>
      </c>
      <c r="V251" s="473"/>
      <c r="W251" s="474"/>
      <c r="X251" s="474"/>
      <c r="Y251" s="467" t="s">
        <v>1742</v>
      </c>
      <c r="Z251" s="472" t="s">
        <v>628</v>
      </c>
      <c r="AA251" s="475">
        <v>3.0827</v>
      </c>
      <c r="AB251" s="475">
        <f t="shared" si="55"/>
        <v>2478.4908</v>
      </c>
      <c r="AC251" s="470" t="s">
        <v>1743</v>
      </c>
      <c r="AD251" s="468" t="s">
        <v>554</v>
      </c>
      <c r="AE251" s="501" t="s">
        <v>566</v>
      </c>
      <c r="AF251" s="571">
        <f>I251</f>
        <v>804</v>
      </c>
      <c r="AG251" s="462"/>
      <c r="AH251" s="209"/>
      <c r="AJ251" s="479"/>
      <c r="AK251" s="572"/>
      <c r="AL251" s="571">
        <f>I251</f>
        <v>804</v>
      </c>
      <c r="AN251" s="480"/>
      <c r="AO251" s="480"/>
      <c r="AP251" s="480">
        <f>I251</f>
        <v>804</v>
      </c>
      <c r="AR251" s="221"/>
      <c r="AS251" s="221"/>
      <c r="AT251" s="481"/>
      <c r="AU251" s="482">
        <f t="shared" si="45"/>
        <v>804</v>
      </c>
      <c r="AV251" s="446">
        <f t="shared" si="49"/>
        <v>349794</v>
      </c>
      <c r="AW251" s="482"/>
      <c r="AX251" s="451"/>
    </row>
    <row r="252" s="355" customFormat="1" ht="39" customHeight="1" spans="1:50">
      <c r="A252" s="463">
        <v>45825</v>
      </c>
      <c r="B252" s="464" t="s">
        <v>986</v>
      </c>
      <c r="C252" s="465" t="s">
        <v>622</v>
      </c>
      <c r="D252" s="466">
        <v>4500170273</v>
      </c>
      <c r="E252" s="486" t="s">
        <v>1744</v>
      </c>
      <c r="F252" s="466" t="s">
        <v>1745</v>
      </c>
      <c r="G252" s="468" t="s">
        <v>989</v>
      </c>
      <c r="H252" s="469" t="s">
        <v>555</v>
      </c>
      <c r="I252" s="470">
        <v>500</v>
      </c>
      <c r="J252" s="470">
        <v>0</v>
      </c>
      <c r="K252" s="470">
        <v>1</v>
      </c>
      <c r="L252" s="470">
        <f t="shared" si="46"/>
        <v>500</v>
      </c>
      <c r="M252" s="471">
        <v>45874</v>
      </c>
      <c r="N252" s="471">
        <v>45870</v>
      </c>
      <c r="O252" s="472"/>
      <c r="P252" s="472" t="s">
        <v>571</v>
      </c>
      <c r="Q252" s="472"/>
      <c r="R252" s="473" t="s">
        <v>1709</v>
      </c>
      <c r="S252" s="473" t="s">
        <v>572</v>
      </c>
      <c r="T252" s="473" t="s">
        <v>1684</v>
      </c>
      <c r="U252" s="473" t="s">
        <v>335</v>
      </c>
      <c r="V252" s="473"/>
      <c r="W252" s="474"/>
      <c r="X252" s="474"/>
      <c r="Y252" s="467" t="s">
        <v>1269</v>
      </c>
      <c r="Z252" s="472" t="s">
        <v>992</v>
      </c>
      <c r="AA252" s="475">
        <v>3.2512</v>
      </c>
      <c r="AB252" s="475">
        <f>AA252*I252</f>
        <v>1625.6</v>
      </c>
      <c r="AC252" s="470"/>
      <c r="AD252" s="468" t="s">
        <v>989</v>
      </c>
      <c r="AE252" s="476" t="s">
        <v>566</v>
      </c>
      <c r="AF252" s="480">
        <f>I252</f>
        <v>500</v>
      </c>
      <c r="AG252" s="478"/>
      <c r="AH252" s="479"/>
      <c r="AK252" s="479"/>
      <c r="AL252" s="479">
        <f>I252</f>
        <v>500</v>
      </c>
      <c r="AN252" s="480"/>
      <c r="AO252" s="480"/>
      <c r="AP252" s="221">
        <f>I252</f>
        <v>500</v>
      </c>
      <c r="AR252" s="221"/>
      <c r="AS252" s="221"/>
      <c r="AT252" s="481"/>
      <c r="AU252" s="482">
        <f t="shared" si="45"/>
        <v>500</v>
      </c>
      <c r="AV252" s="446">
        <f t="shared" si="49"/>
        <v>350294</v>
      </c>
      <c r="AW252" s="482"/>
      <c r="AX252" s="483"/>
    </row>
    <row r="253" s="355" customFormat="1" ht="39" customHeight="1" spans="1:50">
      <c r="A253" s="463">
        <v>45825</v>
      </c>
      <c r="B253" s="464" t="s">
        <v>986</v>
      </c>
      <c r="C253" s="465" t="s">
        <v>622</v>
      </c>
      <c r="D253" s="466">
        <v>4500170273</v>
      </c>
      <c r="E253" s="486" t="s">
        <v>1746</v>
      </c>
      <c r="F253" s="466" t="s">
        <v>1747</v>
      </c>
      <c r="G253" s="468" t="s">
        <v>989</v>
      </c>
      <c r="H253" s="469" t="s">
        <v>555</v>
      </c>
      <c r="I253" s="470">
        <v>500</v>
      </c>
      <c r="J253" s="470">
        <v>0</v>
      </c>
      <c r="K253" s="470">
        <v>1</v>
      </c>
      <c r="L253" s="470">
        <f t="shared" si="46"/>
        <v>500</v>
      </c>
      <c r="M253" s="471">
        <v>45874</v>
      </c>
      <c r="N253" s="471">
        <v>45870</v>
      </c>
      <c r="O253" s="472"/>
      <c r="P253" s="472" t="s">
        <v>571</v>
      </c>
      <c r="Q253" s="472"/>
      <c r="R253" s="473" t="s">
        <v>1709</v>
      </c>
      <c r="S253" s="473" t="s">
        <v>572</v>
      </c>
      <c r="T253" s="473" t="s">
        <v>1684</v>
      </c>
      <c r="U253" s="473" t="s">
        <v>335</v>
      </c>
      <c r="V253" s="473"/>
      <c r="W253" s="474"/>
      <c r="X253" s="474"/>
      <c r="Y253" s="467" t="s">
        <v>1269</v>
      </c>
      <c r="Z253" s="472" t="s">
        <v>992</v>
      </c>
      <c r="AA253" s="475">
        <v>3.2512</v>
      </c>
      <c r="AB253" s="475">
        <f>AA253*I253</f>
        <v>1625.6</v>
      </c>
      <c r="AC253" s="470"/>
      <c r="AD253" s="468" t="s">
        <v>989</v>
      </c>
      <c r="AE253" s="476" t="s">
        <v>566</v>
      </c>
      <c r="AF253" s="480">
        <f>I253</f>
        <v>500</v>
      </c>
      <c r="AG253" s="478"/>
      <c r="AH253" s="479"/>
      <c r="AK253" s="479"/>
      <c r="AL253" s="479">
        <f>I253</f>
        <v>500</v>
      </c>
      <c r="AN253" s="480"/>
      <c r="AO253" s="480"/>
      <c r="AP253" s="221">
        <f>I253</f>
        <v>500</v>
      </c>
      <c r="AR253" s="221"/>
      <c r="AS253" s="221"/>
      <c r="AT253" s="481"/>
      <c r="AU253" s="482">
        <f t="shared" si="45"/>
        <v>500</v>
      </c>
      <c r="AV253" s="446">
        <f t="shared" si="49"/>
        <v>350794</v>
      </c>
      <c r="AW253" s="482"/>
      <c r="AX253" s="483"/>
    </row>
    <row r="254" s="355" customFormat="1" ht="39" customHeight="1" spans="1:50">
      <c r="A254" s="463">
        <v>45825</v>
      </c>
      <c r="B254" s="464" t="s">
        <v>986</v>
      </c>
      <c r="C254" s="465" t="s">
        <v>622</v>
      </c>
      <c r="D254" s="466">
        <v>4500170273</v>
      </c>
      <c r="E254" s="486" t="s">
        <v>1748</v>
      </c>
      <c r="F254" s="466" t="s">
        <v>1749</v>
      </c>
      <c r="G254" s="468" t="s">
        <v>989</v>
      </c>
      <c r="H254" s="469" t="s">
        <v>555</v>
      </c>
      <c r="I254" s="470">
        <v>500</v>
      </c>
      <c r="J254" s="470">
        <v>0</v>
      </c>
      <c r="K254" s="470">
        <v>1</v>
      </c>
      <c r="L254" s="470">
        <f t="shared" si="46"/>
        <v>500</v>
      </c>
      <c r="M254" s="471">
        <v>45874</v>
      </c>
      <c r="N254" s="471">
        <v>45870</v>
      </c>
      <c r="O254" s="472"/>
      <c r="P254" s="472" t="s">
        <v>571</v>
      </c>
      <c r="Q254" s="472"/>
      <c r="R254" s="473" t="s">
        <v>1709</v>
      </c>
      <c r="S254" s="473" t="s">
        <v>572</v>
      </c>
      <c r="T254" s="473" t="s">
        <v>1684</v>
      </c>
      <c r="U254" s="473" t="s">
        <v>335</v>
      </c>
      <c r="V254" s="473"/>
      <c r="W254" s="474"/>
      <c r="X254" s="474"/>
      <c r="Y254" s="467" t="s">
        <v>1269</v>
      </c>
      <c r="Z254" s="472" t="s">
        <v>992</v>
      </c>
      <c r="AA254" s="475">
        <v>3.2512</v>
      </c>
      <c r="AB254" s="475">
        <f>AA254*I254</f>
        <v>1625.6</v>
      </c>
      <c r="AC254" s="470"/>
      <c r="AD254" s="468" t="s">
        <v>989</v>
      </c>
      <c r="AE254" s="476" t="s">
        <v>566</v>
      </c>
      <c r="AF254" s="480">
        <f>I254</f>
        <v>500</v>
      </c>
      <c r="AG254" s="478"/>
      <c r="AH254" s="479"/>
      <c r="AK254" s="479"/>
      <c r="AL254" s="479">
        <f>I254</f>
        <v>500</v>
      </c>
      <c r="AN254" s="480"/>
      <c r="AO254" s="480"/>
      <c r="AP254" s="221">
        <f>I254</f>
        <v>500</v>
      </c>
      <c r="AR254" s="221"/>
      <c r="AS254" s="221"/>
      <c r="AT254" s="481"/>
      <c r="AU254" s="482">
        <f t="shared" si="45"/>
        <v>500</v>
      </c>
      <c r="AV254" s="446">
        <f t="shared" si="49"/>
        <v>351294</v>
      </c>
      <c r="AW254" s="482"/>
      <c r="AX254" s="483"/>
    </row>
    <row r="255" s="355" customFormat="1" ht="39" customHeight="1" spans="1:50">
      <c r="A255" s="463">
        <v>45825</v>
      </c>
      <c r="B255" s="464" t="s">
        <v>986</v>
      </c>
      <c r="C255" s="465" t="s">
        <v>622</v>
      </c>
      <c r="D255" s="466">
        <v>4500170273</v>
      </c>
      <c r="E255" s="486" t="s">
        <v>1750</v>
      </c>
      <c r="F255" s="466" t="s">
        <v>1751</v>
      </c>
      <c r="G255" s="468" t="s">
        <v>989</v>
      </c>
      <c r="H255" s="469" t="s">
        <v>555</v>
      </c>
      <c r="I255" s="470">
        <v>500</v>
      </c>
      <c r="J255" s="470">
        <v>0</v>
      </c>
      <c r="K255" s="470">
        <v>1</v>
      </c>
      <c r="L255" s="470">
        <f t="shared" si="46"/>
        <v>500</v>
      </c>
      <c r="M255" s="471">
        <v>45874</v>
      </c>
      <c r="N255" s="471">
        <v>45870</v>
      </c>
      <c r="O255" s="472"/>
      <c r="P255" s="472" t="s">
        <v>571</v>
      </c>
      <c r="Q255" s="472"/>
      <c r="R255" s="473" t="s">
        <v>1709</v>
      </c>
      <c r="S255" s="473" t="s">
        <v>572</v>
      </c>
      <c r="T255" s="473" t="s">
        <v>1684</v>
      </c>
      <c r="U255" s="473" t="s">
        <v>335</v>
      </c>
      <c r="V255" s="473"/>
      <c r="W255" s="474"/>
      <c r="X255" s="474"/>
      <c r="Y255" s="467" t="s">
        <v>1269</v>
      </c>
      <c r="Z255" s="472" t="s">
        <v>992</v>
      </c>
      <c r="AA255" s="475">
        <v>3.2512</v>
      </c>
      <c r="AB255" s="475">
        <f>AA255*I255</f>
        <v>1625.6</v>
      </c>
      <c r="AC255" s="470"/>
      <c r="AD255" s="468" t="s">
        <v>989</v>
      </c>
      <c r="AE255" s="476" t="s">
        <v>566</v>
      </c>
      <c r="AF255" s="480">
        <f>I255</f>
        <v>500</v>
      </c>
      <c r="AG255" s="478"/>
      <c r="AH255" s="479"/>
      <c r="AK255" s="479"/>
      <c r="AL255" s="479">
        <f>I255</f>
        <v>500</v>
      </c>
      <c r="AN255" s="480"/>
      <c r="AO255" s="480"/>
      <c r="AP255" s="221">
        <f>I255</f>
        <v>500</v>
      </c>
      <c r="AR255" s="221"/>
      <c r="AS255" s="221"/>
      <c r="AT255" s="481"/>
      <c r="AU255" s="482">
        <f t="shared" si="45"/>
        <v>500</v>
      </c>
      <c r="AV255" s="446">
        <f t="shared" si="49"/>
        <v>351794</v>
      </c>
      <c r="AW255" s="482"/>
      <c r="AX255" s="483"/>
    </row>
    <row r="256" s="355" customFormat="1" ht="39" customHeight="1" spans="1:50">
      <c r="A256" s="463">
        <v>45814</v>
      </c>
      <c r="B256" s="464" t="s">
        <v>1345</v>
      </c>
      <c r="C256" s="465" t="s">
        <v>680</v>
      </c>
      <c r="D256" s="466">
        <v>4500169306</v>
      </c>
      <c r="E256" s="486" t="s">
        <v>1752</v>
      </c>
      <c r="F256" s="466" t="s">
        <v>1753</v>
      </c>
      <c r="G256" s="468" t="s">
        <v>554</v>
      </c>
      <c r="H256" s="469" t="s">
        <v>555</v>
      </c>
      <c r="I256" s="470">
        <v>1000</v>
      </c>
      <c r="J256" s="470">
        <v>0</v>
      </c>
      <c r="K256" s="470">
        <v>4</v>
      </c>
      <c r="L256" s="470">
        <f t="shared" si="46"/>
        <v>250</v>
      </c>
      <c r="M256" s="471">
        <v>45859</v>
      </c>
      <c r="N256" s="471">
        <f>M256-4</f>
        <v>45855</v>
      </c>
      <c r="O256" s="472"/>
      <c r="P256" s="472" t="s">
        <v>571</v>
      </c>
      <c r="Q256" s="472"/>
      <c r="R256" s="473">
        <v>45820</v>
      </c>
      <c r="S256" s="473" t="s">
        <v>572</v>
      </c>
      <c r="T256" s="473" t="s">
        <v>1754</v>
      </c>
      <c r="U256" s="473" t="s">
        <v>335</v>
      </c>
      <c r="V256" s="473"/>
      <c r="W256" s="474"/>
      <c r="X256" s="474"/>
      <c r="Y256" s="467" t="s">
        <v>1755</v>
      </c>
      <c r="Z256" s="472" t="s">
        <v>1066</v>
      </c>
      <c r="AA256" s="475">
        <v>5.3566</v>
      </c>
      <c r="AB256" s="475">
        <f>I256*AA256</f>
        <v>5356.6</v>
      </c>
      <c r="AC256" s="470"/>
      <c r="AD256" s="468" t="s">
        <v>668</v>
      </c>
      <c r="AE256" s="476" t="s">
        <v>566</v>
      </c>
      <c r="AF256" s="477"/>
      <c r="AG256" s="462"/>
      <c r="AH256" s="209"/>
      <c r="AJ256" s="479"/>
      <c r="AK256" s="479">
        <f>I256</f>
        <v>1000</v>
      </c>
      <c r="AL256" s="479"/>
      <c r="AM256" s="355">
        <f>I256</f>
        <v>1000</v>
      </c>
      <c r="AN256" s="480"/>
      <c r="AO256" s="480"/>
      <c r="AP256" s="480"/>
      <c r="AQ256" s="480">
        <f>I256</f>
        <v>1000</v>
      </c>
      <c r="AR256" s="221"/>
      <c r="AS256" s="221"/>
      <c r="AT256" s="481"/>
      <c r="AU256" s="482">
        <f t="shared" si="45"/>
        <v>1000</v>
      </c>
      <c r="AV256" s="446">
        <f t="shared" si="49"/>
        <v>352794</v>
      </c>
      <c r="AW256" s="482"/>
      <c r="AX256" s="451"/>
    </row>
    <row r="257" s="355" customFormat="1" ht="39" customHeight="1" spans="1:50">
      <c r="A257" s="463">
        <v>45825</v>
      </c>
      <c r="B257" s="464" t="s">
        <v>177</v>
      </c>
      <c r="C257" s="465" t="s">
        <v>622</v>
      </c>
      <c r="D257" s="466">
        <v>4500170254</v>
      </c>
      <c r="E257" s="486" t="s">
        <v>1756</v>
      </c>
      <c r="F257" s="466" t="s">
        <v>1757</v>
      </c>
      <c r="G257" s="468" t="s">
        <v>554</v>
      </c>
      <c r="H257" s="469" t="s">
        <v>555</v>
      </c>
      <c r="I257" s="470">
        <v>1208</v>
      </c>
      <c r="J257" s="470">
        <v>0</v>
      </c>
      <c r="K257" s="470">
        <v>4</v>
      </c>
      <c r="L257" s="470">
        <f t="shared" si="46"/>
        <v>302</v>
      </c>
      <c r="M257" s="471">
        <v>45866</v>
      </c>
      <c r="N257" s="471">
        <v>45862</v>
      </c>
      <c r="O257" s="472"/>
      <c r="P257" s="472" t="s">
        <v>571</v>
      </c>
      <c r="Q257" s="472"/>
      <c r="R257" s="473">
        <v>45834</v>
      </c>
      <c r="S257" s="473" t="s">
        <v>599</v>
      </c>
      <c r="T257" s="473" t="s">
        <v>1600</v>
      </c>
      <c r="U257" s="473" t="s">
        <v>335</v>
      </c>
      <c r="V257" s="473"/>
      <c r="W257" s="474"/>
      <c r="X257" s="474"/>
      <c r="Y257" s="467" t="s">
        <v>1758</v>
      </c>
      <c r="Z257" s="472" t="s">
        <v>628</v>
      </c>
      <c r="AA257" s="475">
        <v>3.0827</v>
      </c>
      <c r="AB257" s="475">
        <f>I257*AA257</f>
        <v>3723.9016</v>
      </c>
      <c r="AC257" s="470" t="s">
        <v>1759</v>
      </c>
      <c r="AD257" s="468" t="s">
        <v>554</v>
      </c>
      <c r="AE257" s="476" t="s">
        <v>566</v>
      </c>
      <c r="AF257" s="477"/>
      <c r="AG257" s="478"/>
      <c r="AH257" s="479"/>
      <c r="AI257" s="479">
        <f>I257</f>
        <v>1208</v>
      </c>
      <c r="AJ257" s="479"/>
      <c r="AK257" s="479"/>
      <c r="AL257" s="479"/>
      <c r="AM257" s="479">
        <f>I257</f>
        <v>1208</v>
      </c>
      <c r="AN257" s="480"/>
      <c r="AO257" s="480"/>
      <c r="AP257" s="480"/>
      <c r="AQ257" s="480">
        <f>I257</f>
        <v>1208</v>
      </c>
      <c r="AR257" s="221"/>
      <c r="AS257" s="221"/>
      <c r="AT257" s="481"/>
      <c r="AU257" s="482">
        <f t="shared" si="45"/>
        <v>1208</v>
      </c>
      <c r="AV257" s="446">
        <f t="shared" si="49"/>
        <v>354002</v>
      </c>
      <c r="AW257" s="482"/>
      <c r="AX257" s="579"/>
    </row>
    <row r="258" s="355" customFormat="1" ht="39" customHeight="1" spans="1:50">
      <c r="A258" s="463">
        <v>45833</v>
      </c>
      <c r="B258" s="464" t="s">
        <v>679</v>
      </c>
      <c r="C258" s="465" t="s">
        <v>680</v>
      </c>
      <c r="D258" s="466">
        <v>4500171129</v>
      </c>
      <c r="E258" s="486" t="s">
        <v>1760</v>
      </c>
      <c r="F258" s="466" t="s">
        <v>1761</v>
      </c>
      <c r="G258" s="468" t="s">
        <v>554</v>
      </c>
      <c r="H258" s="469" t="s">
        <v>555</v>
      </c>
      <c r="I258" s="470">
        <v>800</v>
      </c>
      <c r="J258" s="470">
        <v>0</v>
      </c>
      <c r="K258" s="470">
        <v>4</v>
      </c>
      <c r="L258" s="470">
        <f t="shared" si="46"/>
        <v>200</v>
      </c>
      <c r="M258" s="471">
        <v>45874</v>
      </c>
      <c r="N258" s="471">
        <v>45870</v>
      </c>
      <c r="O258" s="472"/>
      <c r="P258" s="472" t="s">
        <v>571</v>
      </c>
      <c r="Q258" s="472"/>
      <c r="R258" s="473">
        <v>45834</v>
      </c>
      <c r="S258" s="473" t="s">
        <v>572</v>
      </c>
      <c r="T258" s="473" t="s">
        <v>1762</v>
      </c>
      <c r="U258" s="473" t="s">
        <v>335</v>
      </c>
      <c r="V258" s="473"/>
      <c r="W258" s="474"/>
      <c r="X258" s="474"/>
      <c r="Y258" s="467" t="s">
        <v>1763</v>
      </c>
      <c r="Z258" s="472" t="s">
        <v>1445</v>
      </c>
      <c r="AA258" s="475">
        <v>5.1379</v>
      </c>
      <c r="AB258" s="475">
        <f>I258*AA258</f>
        <v>4110.32</v>
      </c>
      <c r="AC258" s="470"/>
      <c r="AD258" s="468" t="s">
        <v>668</v>
      </c>
      <c r="AE258" s="476" t="s">
        <v>566</v>
      </c>
      <c r="AF258" s="480"/>
      <c r="AG258" s="456"/>
      <c r="AH258" s="209"/>
      <c r="AK258" s="479">
        <f>I258</f>
        <v>800</v>
      </c>
      <c r="AL258" s="479"/>
      <c r="AM258" s="355">
        <f>I258</f>
        <v>800</v>
      </c>
      <c r="AN258" s="480"/>
      <c r="AO258" s="480"/>
      <c r="AP258" s="221"/>
      <c r="AQ258" s="361">
        <f>I258</f>
        <v>800</v>
      </c>
      <c r="AR258" s="221"/>
      <c r="AS258" s="221"/>
      <c r="AT258" s="481"/>
      <c r="AU258" s="482">
        <f t="shared" si="45"/>
        <v>800</v>
      </c>
      <c r="AV258" s="446">
        <f t="shared" si="49"/>
        <v>354802</v>
      </c>
      <c r="AW258" s="482"/>
      <c r="AX258" s="457"/>
    </row>
    <row r="259" s="355" customFormat="1" ht="39" customHeight="1" spans="1:50">
      <c r="A259" s="463">
        <v>45825</v>
      </c>
      <c r="B259" s="464" t="s">
        <v>177</v>
      </c>
      <c r="C259" s="465" t="s">
        <v>622</v>
      </c>
      <c r="D259" s="466">
        <v>4500170249</v>
      </c>
      <c r="E259" s="486" t="s">
        <v>1764</v>
      </c>
      <c r="F259" s="466" t="s">
        <v>1765</v>
      </c>
      <c r="G259" s="468" t="s">
        <v>554</v>
      </c>
      <c r="H259" s="469" t="s">
        <v>555</v>
      </c>
      <c r="I259" s="470">
        <v>1664</v>
      </c>
      <c r="J259" s="470">
        <v>0</v>
      </c>
      <c r="K259" s="470">
        <v>4</v>
      </c>
      <c r="L259" s="470">
        <f t="shared" ref="L259:L322" si="56">I259/K259</f>
        <v>416</v>
      </c>
      <c r="M259" s="471">
        <v>45869</v>
      </c>
      <c r="N259" s="471">
        <v>45855</v>
      </c>
      <c r="O259" s="472"/>
      <c r="P259" s="472" t="s">
        <v>571</v>
      </c>
      <c r="Q259" s="472"/>
      <c r="R259" s="473">
        <v>45834</v>
      </c>
      <c r="S259" s="473" t="s">
        <v>599</v>
      </c>
      <c r="T259" s="473" t="s">
        <v>1600</v>
      </c>
      <c r="U259" s="473" t="s">
        <v>335</v>
      </c>
      <c r="V259" s="473"/>
      <c r="W259" s="474"/>
      <c r="X259" s="474"/>
      <c r="Y259" s="467" t="s">
        <v>1280</v>
      </c>
      <c r="Z259" s="472" t="s">
        <v>628</v>
      </c>
      <c r="AA259" s="475">
        <v>3.0827</v>
      </c>
      <c r="AB259" s="475">
        <f t="shared" ref="AB259:AB264" si="57">I259*AA259</f>
        <v>5129.6128</v>
      </c>
      <c r="AC259" s="476"/>
      <c r="AD259" s="468" t="s">
        <v>554</v>
      </c>
      <c r="AE259" s="476" t="s">
        <v>566</v>
      </c>
      <c r="AF259" s="477"/>
      <c r="AG259" s="534"/>
      <c r="AH259" s="532"/>
      <c r="AI259" s="479">
        <f>I259</f>
        <v>1664</v>
      </c>
      <c r="AJ259" s="480"/>
      <c r="AK259" s="480"/>
      <c r="AL259" s="479"/>
      <c r="AM259" s="479">
        <f t="shared" ref="AM259:AM264" si="58">I259</f>
        <v>1664</v>
      </c>
      <c r="AN259" s="221"/>
      <c r="AO259" s="481"/>
      <c r="AP259" s="480"/>
      <c r="AQ259" s="480">
        <f t="shared" ref="AQ259:AQ264" si="59">I259</f>
        <v>1664</v>
      </c>
      <c r="AR259" s="482"/>
      <c r="AS259" s="482"/>
      <c r="AT259" s="482"/>
      <c r="AU259" s="482">
        <f t="shared" ref="AU259:AU322" si="60">I259</f>
        <v>1664</v>
      </c>
      <c r="AV259" s="446">
        <f t="shared" si="49"/>
        <v>356466</v>
      </c>
      <c r="AX259" s="577"/>
    </row>
    <row r="260" s="355" customFormat="1" ht="39" customHeight="1" spans="1:50">
      <c r="A260" s="463">
        <v>45834</v>
      </c>
      <c r="B260" s="464" t="s">
        <v>1766</v>
      </c>
      <c r="C260" s="465" t="s">
        <v>857</v>
      </c>
      <c r="D260" s="466">
        <v>4500171342</v>
      </c>
      <c r="E260" s="486" t="s">
        <v>1767</v>
      </c>
      <c r="F260" s="466" t="s">
        <v>1768</v>
      </c>
      <c r="G260" s="468" t="s">
        <v>554</v>
      </c>
      <c r="H260" s="469" t="s">
        <v>555</v>
      </c>
      <c r="I260" s="470">
        <v>1640</v>
      </c>
      <c r="J260" s="470">
        <v>0</v>
      </c>
      <c r="K260" s="470">
        <v>4</v>
      </c>
      <c r="L260" s="470">
        <f t="shared" si="56"/>
        <v>410</v>
      </c>
      <c r="M260" s="471">
        <v>45870</v>
      </c>
      <c r="N260" s="471">
        <v>45868</v>
      </c>
      <c r="O260" s="472"/>
      <c r="P260" s="472" t="s">
        <v>571</v>
      </c>
      <c r="Q260" s="472"/>
      <c r="R260" s="473">
        <v>45841</v>
      </c>
      <c r="S260" s="473" t="s">
        <v>572</v>
      </c>
      <c r="T260" s="473" t="s">
        <v>1769</v>
      </c>
      <c r="U260" s="473" t="s">
        <v>335</v>
      </c>
      <c r="V260" s="473"/>
      <c r="W260" s="474"/>
      <c r="X260" s="474"/>
      <c r="Y260" s="467" t="s">
        <v>1770</v>
      </c>
      <c r="Z260" s="472" t="s">
        <v>985</v>
      </c>
      <c r="AA260" s="475">
        <v>5.3406</v>
      </c>
      <c r="AB260" s="475">
        <f t="shared" si="57"/>
        <v>8758.584</v>
      </c>
      <c r="AC260" s="470"/>
      <c r="AD260" s="468" t="s">
        <v>668</v>
      </c>
      <c r="AE260" s="476" t="s">
        <v>566</v>
      </c>
      <c r="AF260" s="479"/>
      <c r="AG260" s="462"/>
      <c r="AH260" s="209"/>
      <c r="AI260" s="480"/>
      <c r="AK260" s="479">
        <f>I260</f>
        <v>1640</v>
      </c>
      <c r="AM260" s="479">
        <f t="shared" si="58"/>
        <v>1640</v>
      </c>
      <c r="AN260" s="480"/>
      <c r="AO260" s="480"/>
      <c r="AQ260" s="221">
        <f t="shared" si="59"/>
        <v>1640</v>
      </c>
      <c r="AR260" s="221"/>
      <c r="AS260" s="221"/>
      <c r="AT260" s="481"/>
      <c r="AU260" s="482">
        <f t="shared" si="60"/>
        <v>1640</v>
      </c>
      <c r="AV260" s="446">
        <f t="shared" si="49"/>
        <v>358106</v>
      </c>
      <c r="AW260" s="482"/>
      <c r="AX260" s="451"/>
    </row>
    <row r="261" s="355" customFormat="1" ht="39" customHeight="1" spans="1:50">
      <c r="A261" s="463">
        <v>45834</v>
      </c>
      <c r="B261" s="464" t="s">
        <v>1766</v>
      </c>
      <c r="C261" s="465" t="s">
        <v>857</v>
      </c>
      <c r="D261" s="466">
        <v>4500171342</v>
      </c>
      <c r="E261" s="486" t="s">
        <v>1767</v>
      </c>
      <c r="F261" s="466" t="s">
        <v>1771</v>
      </c>
      <c r="G261" s="468" t="s">
        <v>554</v>
      </c>
      <c r="H261" s="469" t="s">
        <v>555</v>
      </c>
      <c r="I261" s="470">
        <v>412</v>
      </c>
      <c r="J261" s="470">
        <v>0</v>
      </c>
      <c r="K261" s="470">
        <v>4</v>
      </c>
      <c r="L261" s="470">
        <f t="shared" si="56"/>
        <v>103</v>
      </c>
      <c r="M261" s="471">
        <v>45870</v>
      </c>
      <c r="N261" s="471">
        <v>45868</v>
      </c>
      <c r="O261" s="472"/>
      <c r="P261" s="472" t="s">
        <v>571</v>
      </c>
      <c r="Q261" s="472"/>
      <c r="R261" s="473">
        <v>45841</v>
      </c>
      <c r="S261" s="473" t="s">
        <v>572</v>
      </c>
      <c r="T261" s="473" t="s">
        <v>1769</v>
      </c>
      <c r="U261" s="473" t="s">
        <v>335</v>
      </c>
      <c r="V261" s="473"/>
      <c r="W261" s="474"/>
      <c r="X261" s="474"/>
      <c r="Y261" s="467" t="s">
        <v>1770</v>
      </c>
      <c r="Z261" s="472" t="s">
        <v>985</v>
      </c>
      <c r="AA261" s="475">
        <v>5.3406</v>
      </c>
      <c r="AB261" s="475">
        <f t="shared" si="57"/>
        <v>2200.3272</v>
      </c>
      <c r="AC261" s="470"/>
      <c r="AD261" s="468" t="s">
        <v>668</v>
      </c>
      <c r="AE261" s="476" t="s">
        <v>566</v>
      </c>
      <c r="AF261" s="479"/>
      <c r="AG261" s="462"/>
      <c r="AH261" s="209"/>
      <c r="AI261" s="480"/>
      <c r="AK261" s="479">
        <f>I261</f>
        <v>412</v>
      </c>
      <c r="AM261" s="479">
        <f t="shared" si="58"/>
        <v>412</v>
      </c>
      <c r="AN261" s="480"/>
      <c r="AO261" s="480"/>
      <c r="AQ261" s="221">
        <f t="shared" si="59"/>
        <v>412</v>
      </c>
      <c r="AR261" s="221"/>
      <c r="AS261" s="221"/>
      <c r="AT261" s="481"/>
      <c r="AU261" s="482">
        <f t="shared" si="60"/>
        <v>412</v>
      </c>
      <c r="AV261" s="446">
        <f t="shared" si="49"/>
        <v>358518</v>
      </c>
      <c r="AW261" s="482"/>
      <c r="AX261" s="451"/>
    </row>
    <row r="262" s="355" customFormat="1" ht="39" customHeight="1" spans="1:50">
      <c r="A262" s="463">
        <v>45834</v>
      </c>
      <c r="B262" s="464" t="s">
        <v>1766</v>
      </c>
      <c r="C262" s="465" t="s">
        <v>857</v>
      </c>
      <c r="D262" s="466">
        <v>4500171342</v>
      </c>
      <c r="E262" s="486" t="s">
        <v>1767</v>
      </c>
      <c r="F262" s="466" t="s">
        <v>1772</v>
      </c>
      <c r="G262" s="468" t="s">
        <v>554</v>
      </c>
      <c r="H262" s="469" t="s">
        <v>555</v>
      </c>
      <c r="I262" s="470">
        <v>240</v>
      </c>
      <c r="J262" s="470">
        <v>0</v>
      </c>
      <c r="K262" s="470">
        <v>4</v>
      </c>
      <c r="L262" s="470">
        <f t="shared" si="56"/>
        <v>60</v>
      </c>
      <c r="M262" s="471">
        <v>45870</v>
      </c>
      <c r="N262" s="471">
        <v>45868</v>
      </c>
      <c r="O262" s="472"/>
      <c r="P262" s="472" t="s">
        <v>571</v>
      </c>
      <c r="Q262" s="472"/>
      <c r="R262" s="473">
        <v>45841</v>
      </c>
      <c r="S262" s="473" t="s">
        <v>572</v>
      </c>
      <c r="T262" s="473" t="s">
        <v>1769</v>
      </c>
      <c r="U262" s="473" t="s">
        <v>335</v>
      </c>
      <c r="V262" s="473"/>
      <c r="W262" s="474"/>
      <c r="X262" s="474"/>
      <c r="Y262" s="467" t="s">
        <v>1770</v>
      </c>
      <c r="Z262" s="472" t="s">
        <v>985</v>
      </c>
      <c r="AA262" s="475">
        <v>5.3406</v>
      </c>
      <c r="AB262" s="475">
        <f t="shared" si="57"/>
        <v>1281.744</v>
      </c>
      <c r="AC262" s="470"/>
      <c r="AD262" s="468" t="s">
        <v>668</v>
      </c>
      <c r="AE262" s="476" t="s">
        <v>566</v>
      </c>
      <c r="AF262" s="479"/>
      <c r="AG262" s="462"/>
      <c r="AH262" s="209"/>
      <c r="AI262" s="480"/>
      <c r="AK262" s="479">
        <f>I262</f>
        <v>240</v>
      </c>
      <c r="AM262" s="479">
        <f t="shared" si="58"/>
        <v>240</v>
      </c>
      <c r="AN262" s="480"/>
      <c r="AO262" s="480"/>
      <c r="AQ262" s="221">
        <f t="shared" si="59"/>
        <v>240</v>
      </c>
      <c r="AR262" s="221"/>
      <c r="AS262" s="221"/>
      <c r="AT262" s="481"/>
      <c r="AU262" s="482">
        <f t="shared" si="60"/>
        <v>240</v>
      </c>
      <c r="AV262" s="446">
        <f t="shared" si="49"/>
        <v>358758</v>
      </c>
      <c r="AW262" s="482"/>
      <c r="AX262" s="451"/>
    </row>
    <row r="263" s="355" customFormat="1" ht="39" customHeight="1" spans="1:50">
      <c r="A263" s="463">
        <v>45834</v>
      </c>
      <c r="B263" s="464" t="s">
        <v>1766</v>
      </c>
      <c r="C263" s="465" t="s">
        <v>857</v>
      </c>
      <c r="D263" s="466">
        <v>4500171342</v>
      </c>
      <c r="E263" s="486" t="s">
        <v>1767</v>
      </c>
      <c r="F263" s="466" t="s">
        <v>1773</v>
      </c>
      <c r="G263" s="468" t="s">
        <v>554</v>
      </c>
      <c r="H263" s="469" t="s">
        <v>555</v>
      </c>
      <c r="I263" s="470">
        <v>108</v>
      </c>
      <c r="J263" s="470">
        <v>0</v>
      </c>
      <c r="K263" s="470">
        <v>4</v>
      </c>
      <c r="L263" s="470">
        <f t="shared" si="56"/>
        <v>27</v>
      </c>
      <c r="M263" s="471">
        <v>45870</v>
      </c>
      <c r="N263" s="471">
        <v>45868</v>
      </c>
      <c r="O263" s="472"/>
      <c r="P263" s="472" t="s">
        <v>571</v>
      </c>
      <c r="Q263" s="472"/>
      <c r="R263" s="473">
        <v>45841</v>
      </c>
      <c r="S263" s="473" t="s">
        <v>572</v>
      </c>
      <c r="T263" s="473" t="s">
        <v>1769</v>
      </c>
      <c r="U263" s="473" t="s">
        <v>335</v>
      </c>
      <c r="V263" s="473"/>
      <c r="W263" s="474"/>
      <c r="X263" s="474"/>
      <c r="Y263" s="467" t="s">
        <v>1770</v>
      </c>
      <c r="Z263" s="472" t="s">
        <v>985</v>
      </c>
      <c r="AA263" s="475">
        <v>5.3406</v>
      </c>
      <c r="AB263" s="475">
        <f t="shared" si="57"/>
        <v>576.7848</v>
      </c>
      <c r="AC263" s="470"/>
      <c r="AD263" s="468" t="s">
        <v>668</v>
      </c>
      <c r="AE263" s="476" t="s">
        <v>566</v>
      </c>
      <c r="AF263" s="479"/>
      <c r="AG263" s="462"/>
      <c r="AH263" s="209"/>
      <c r="AI263" s="480"/>
      <c r="AK263" s="479">
        <f>I263</f>
        <v>108</v>
      </c>
      <c r="AM263" s="479">
        <f t="shared" si="58"/>
        <v>108</v>
      </c>
      <c r="AN263" s="480"/>
      <c r="AO263" s="480"/>
      <c r="AQ263" s="221">
        <f t="shared" si="59"/>
        <v>108</v>
      </c>
      <c r="AR263" s="221"/>
      <c r="AS263" s="221"/>
      <c r="AT263" s="481"/>
      <c r="AU263" s="482">
        <f t="shared" si="60"/>
        <v>108</v>
      </c>
      <c r="AV263" s="446">
        <f t="shared" si="49"/>
        <v>358866</v>
      </c>
      <c r="AW263" s="482"/>
      <c r="AX263" s="451"/>
    </row>
    <row r="264" s="355" customFormat="1" ht="39" customHeight="1" spans="1:50">
      <c r="A264" s="463">
        <v>45834</v>
      </c>
      <c r="B264" s="464" t="s">
        <v>1766</v>
      </c>
      <c r="C264" s="465" t="s">
        <v>857</v>
      </c>
      <c r="D264" s="466">
        <v>4500171342</v>
      </c>
      <c r="E264" s="486" t="s">
        <v>1767</v>
      </c>
      <c r="F264" s="466" t="s">
        <v>1774</v>
      </c>
      <c r="G264" s="468" t="s">
        <v>554</v>
      </c>
      <c r="H264" s="469" t="s">
        <v>555</v>
      </c>
      <c r="I264" s="470">
        <v>240</v>
      </c>
      <c r="J264" s="470">
        <v>0</v>
      </c>
      <c r="K264" s="470">
        <v>4</v>
      </c>
      <c r="L264" s="470">
        <f t="shared" si="56"/>
        <v>60</v>
      </c>
      <c r="M264" s="471">
        <v>45870</v>
      </c>
      <c r="N264" s="471">
        <v>45868</v>
      </c>
      <c r="O264" s="472"/>
      <c r="P264" s="472" t="s">
        <v>571</v>
      </c>
      <c r="Q264" s="472"/>
      <c r="R264" s="473">
        <v>45841</v>
      </c>
      <c r="S264" s="473" t="s">
        <v>572</v>
      </c>
      <c r="T264" s="473" t="s">
        <v>1769</v>
      </c>
      <c r="U264" s="473" t="s">
        <v>335</v>
      </c>
      <c r="V264" s="473"/>
      <c r="W264" s="474"/>
      <c r="X264" s="474"/>
      <c r="Y264" s="467" t="s">
        <v>1770</v>
      </c>
      <c r="Z264" s="472" t="s">
        <v>985</v>
      </c>
      <c r="AA264" s="475">
        <v>5.3406</v>
      </c>
      <c r="AB264" s="475">
        <f t="shared" si="57"/>
        <v>1281.744</v>
      </c>
      <c r="AC264" s="470"/>
      <c r="AD264" s="468" t="s">
        <v>668</v>
      </c>
      <c r="AE264" s="476" t="s">
        <v>566</v>
      </c>
      <c r="AF264" s="479"/>
      <c r="AG264" s="462"/>
      <c r="AH264" s="209"/>
      <c r="AI264" s="480"/>
      <c r="AK264" s="479">
        <f>I264</f>
        <v>240</v>
      </c>
      <c r="AM264" s="479">
        <f t="shared" si="58"/>
        <v>240</v>
      </c>
      <c r="AN264" s="480"/>
      <c r="AO264" s="480"/>
      <c r="AQ264" s="221">
        <f t="shared" si="59"/>
        <v>240</v>
      </c>
      <c r="AR264" s="221"/>
      <c r="AS264" s="221"/>
      <c r="AT264" s="481"/>
      <c r="AU264" s="482">
        <f t="shared" si="60"/>
        <v>240</v>
      </c>
      <c r="AV264" s="446">
        <f t="shared" si="49"/>
        <v>359106</v>
      </c>
      <c r="AW264" s="482"/>
      <c r="AX264" s="451"/>
    </row>
    <row r="265" s="355" customFormat="1" ht="39" customHeight="1" spans="1:50">
      <c r="A265" s="463">
        <v>45825</v>
      </c>
      <c r="B265" s="464" t="s">
        <v>986</v>
      </c>
      <c r="C265" s="465" t="s">
        <v>622</v>
      </c>
      <c r="D265" s="466">
        <v>4500170272</v>
      </c>
      <c r="E265" s="486" t="s">
        <v>1775</v>
      </c>
      <c r="F265" s="466" t="s">
        <v>1776</v>
      </c>
      <c r="G265" s="468" t="s">
        <v>989</v>
      </c>
      <c r="H265" s="469" t="s">
        <v>555</v>
      </c>
      <c r="I265" s="470">
        <v>556</v>
      </c>
      <c r="J265" s="470">
        <v>0</v>
      </c>
      <c r="K265" s="470">
        <v>1</v>
      </c>
      <c r="L265" s="470">
        <f t="shared" si="56"/>
        <v>556</v>
      </c>
      <c r="M265" s="471">
        <v>45870</v>
      </c>
      <c r="N265" s="471">
        <f>M265-4</f>
        <v>45866</v>
      </c>
      <c r="O265" s="472"/>
      <c r="P265" s="472" t="s">
        <v>571</v>
      </c>
      <c r="Q265" s="472"/>
      <c r="R265" s="473" t="s">
        <v>1709</v>
      </c>
      <c r="S265" s="473" t="s">
        <v>572</v>
      </c>
      <c r="T265" s="473" t="s">
        <v>1684</v>
      </c>
      <c r="U265" s="473" t="s">
        <v>335</v>
      </c>
      <c r="V265" s="473"/>
      <c r="W265" s="474"/>
      <c r="X265" s="474"/>
      <c r="Y265" s="467" t="s">
        <v>1269</v>
      </c>
      <c r="Z265" s="472" t="s">
        <v>992</v>
      </c>
      <c r="AA265" s="475">
        <v>3.2512</v>
      </c>
      <c r="AB265" s="475">
        <f>AA265*I265</f>
        <v>1807.6672</v>
      </c>
      <c r="AC265" s="476"/>
      <c r="AD265" s="468" t="s">
        <v>989</v>
      </c>
      <c r="AE265" s="476" t="s">
        <v>566</v>
      </c>
      <c r="AF265" s="480">
        <f>I265</f>
        <v>556</v>
      </c>
      <c r="AG265" s="580"/>
      <c r="AH265" s="480"/>
      <c r="AJ265" s="480"/>
      <c r="AK265" s="480"/>
      <c r="AL265" s="479">
        <f>I265</f>
        <v>556</v>
      </c>
      <c r="AN265" s="221"/>
      <c r="AO265" s="481"/>
      <c r="AP265" s="221">
        <f>I265</f>
        <v>556</v>
      </c>
      <c r="AR265" s="482"/>
      <c r="AS265" s="482"/>
      <c r="AT265" s="482"/>
      <c r="AU265" s="482">
        <f t="shared" si="60"/>
        <v>556</v>
      </c>
      <c r="AV265" s="446">
        <f t="shared" si="49"/>
        <v>359662</v>
      </c>
      <c r="AX265" s="581"/>
    </row>
    <row r="266" s="355" customFormat="1" ht="39" customHeight="1" spans="1:50">
      <c r="A266" s="463">
        <v>45838</v>
      </c>
      <c r="B266" s="464" t="s">
        <v>914</v>
      </c>
      <c r="C266" s="465" t="s">
        <v>685</v>
      </c>
      <c r="D266" s="466">
        <v>4500164200</v>
      </c>
      <c r="E266" s="486" t="s">
        <v>1777</v>
      </c>
      <c r="F266" s="466" t="s">
        <v>1778</v>
      </c>
      <c r="G266" s="468" t="s">
        <v>554</v>
      </c>
      <c r="H266" s="469" t="s">
        <v>555</v>
      </c>
      <c r="I266" s="470">
        <v>1000</v>
      </c>
      <c r="J266" s="470">
        <v>0</v>
      </c>
      <c r="K266" s="470">
        <v>4</v>
      </c>
      <c r="L266" s="470">
        <f t="shared" si="56"/>
        <v>250</v>
      </c>
      <c r="M266" s="471">
        <v>45870</v>
      </c>
      <c r="N266" s="471">
        <f>M266-4</f>
        <v>45866</v>
      </c>
      <c r="O266" s="472"/>
      <c r="P266" s="472" t="s">
        <v>571</v>
      </c>
      <c r="Q266" s="472"/>
      <c r="R266" s="473">
        <v>45840</v>
      </c>
      <c r="S266" s="473" t="s">
        <v>572</v>
      </c>
      <c r="T266" s="473" t="s">
        <v>1779</v>
      </c>
      <c r="U266" s="473" t="s">
        <v>335</v>
      </c>
      <c r="V266" s="473"/>
      <c r="W266" s="474"/>
      <c r="X266" s="474"/>
      <c r="Y266" s="467" t="s">
        <v>1780</v>
      </c>
      <c r="Z266" s="472" t="s">
        <v>678</v>
      </c>
      <c r="AA266" s="475">
        <v>5.3566</v>
      </c>
      <c r="AB266" s="475">
        <f>I266*AA266</f>
        <v>5356.6</v>
      </c>
      <c r="AC266" s="476"/>
      <c r="AD266" s="468" t="s">
        <v>554</v>
      </c>
      <c r="AE266" s="476" t="s">
        <v>566</v>
      </c>
      <c r="AF266" s="480"/>
      <c r="AG266" s="534"/>
      <c r="AH266" s="532"/>
      <c r="AI266" s="355">
        <f>I266</f>
        <v>1000</v>
      </c>
      <c r="AJ266" s="480"/>
      <c r="AK266" s="480"/>
      <c r="AL266" s="479"/>
      <c r="AM266" s="355">
        <f>I266</f>
        <v>1000</v>
      </c>
      <c r="AN266" s="221"/>
      <c r="AO266" s="481"/>
      <c r="AP266" s="221"/>
      <c r="AQ266" s="355">
        <f>I266</f>
        <v>1000</v>
      </c>
      <c r="AR266" s="482"/>
      <c r="AS266" s="482"/>
      <c r="AT266" s="482"/>
      <c r="AU266" s="482">
        <f t="shared" si="60"/>
        <v>1000</v>
      </c>
      <c r="AV266" s="446">
        <f t="shared" si="49"/>
        <v>360662</v>
      </c>
      <c r="AX266" s="577"/>
    </row>
    <row r="267" s="355" customFormat="1" ht="39" customHeight="1" spans="1:50">
      <c r="A267" s="463">
        <v>45825</v>
      </c>
      <c r="B267" s="464" t="s">
        <v>177</v>
      </c>
      <c r="C267" s="465" t="s">
        <v>622</v>
      </c>
      <c r="D267" s="466">
        <v>4500170258</v>
      </c>
      <c r="E267" s="486" t="s">
        <v>1781</v>
      </c>
      <c r="F267" s="466" t="s">
        <v>1782</v>
      </c>
      <c r="G267" s="468" t="s">
        <v>554</v>
      </c>
      <c r="H267" s="469" t="s">
        <v>555</v>
      </c>
      <c r="I267" s="470">
        <v>5028</v>
      </c>
      <c r="J267" s="470">
        <v>0</v>
      </c>
      <c r="K267" s="470">
        <v>4</v>
      </c>
      <c r="L267" s="470">
        <f t="shared" si="56"/>
        <v>1257</v>
      </c>
      <c r="M267" s="471">
        <v>45868</v>
      </c>
      <c r="N267" s="471">
        <v>45864</v>
      </c>
      <c r="O267" s="472"/>
      <c r="P267" s="472" t="s">
        <v>571</v>
      </c>
      <c r="Q267" s="472"/>
      <c r="R267" s="473">
        <v>45834</v>
      </c>
      <c r="S267" s="473" t="s">
        <v>599</v>
      </c>
      <c r="T267" s="473" t="s">
        <v>1600</v>
      </c>
      <c r="U267" s="473" t="s">
        <v>335</v>
      </c>
      <c r="V267" s="473"/>
      <c r="W267" s="474"/>
      <c r="X267" s="474"/>
      <c r="Y267" s="467" t="s">
        <v>1783</v>
      </c>
      <c r="Z267" s="472" t="s">
        <v>628</v>
      </c>
      <c r="AA267" s="475">
        <v>3.0587</v>
      </c>
      <c r="AB267" s="475">
        <f>I267*AA267</f>
        <v>15379.1436</v>
      </c>
      <c r="AC267" s="476" t="s">
        <v>1784</v>
      </c>
      <c r="AD267" s="468" t="s">
        <v>554</v>
      </c>
      <c r="AE267" s="476" t="s">
        <v>566</v>
      </c>
      <c r="AF267" s="477"/>
      <c r="AG267" s="534"/>
      <c r="AH267" s="532"/>
      <c r="AI267" s="479">
        <f>I267</f>
        <v>5028</v>
      </c>
      <c r="AJ267" s="480"/>
      <c r="AK267" s="480"/>
      <c r="AL267" s="479"/>
      <c r="AM267" s="479">
        <f>I267</f>
        <v>5028</v>
      </c>
      <c r="AN267" s="221"/>
      <c r="AO267" s="481"/>
      <c r="AP267" s="480"/>
      <c r="AQ267" s="480">
        <f>I267</f>
        <v>5028</v>
      </c>
      <c r="AR267" s="482"/>
      <c r="AS267" s="482"/>
      <c r="AT267" s="482"/>
      <c r="AU267" s="482">
        <f t="shared" si="60"/>
        <v>5028</v>
      </c>
      <c r="AV267" s="446">
        <f t="shared" si="49"/>
        <v>365690</v>
      </c>
      <c r="AX267" s="577"/>
    </row>
    <row r="268" s="355" customFormat="1" ht="39" customHeight="1" spans="1:50">
      <c r="A268" s="463">
        <v>45825</v>
      </c>
      <c r="B268" s="464" t="s">
        <v>177</v>
      </c>
      <c r="C268" s="465" t="s">
        <v>622</v>
      </c>
      <c r="D268" s="466">
        <v>4500170255</v>
      </c>
      <c r="E268" s="486" t="s">
        <v>1785</v>
      </c>
      <c r="F268" s="466" t="s">
        <v>1786</v>
      </c>
      <c r="G268" s="468" t="s">
        <v>554</v>
      </c>
      <c r="H268" s="469" t="s">
        <v>555</v>
      </c>
      <c r="I268" s="470">
        <v>1112</v>
      </c>
      <c r="J268" s="470">
        <v>0</v>
      </c>
      <c r="K268" s="470">
        <v>4</v>
      </c>
      <c r="L268" s="470">
        <f t="shared" si="56"/>
        <v>278</v>
      </c>
      <c r="M268" s="471">
        <v>45877</v>
      </c>
      <c r="N268" s="471">
        <v>45873</v>
      </c>
      <c r="O268" s="472"/>
      <c r="P268" s="472" t="s">
        <v>571</v>
      </c>
      <c r="Q268" s="472"/>
      <c r="R268" s="473">
        <v>45834</v>
      </c>
      <c r="S268" s="473" t="s">
        <v>599</v>
      </c>
      <c r="T268" s="473" t="s">
        <v>1787</v>
      </c>
      <c r="U268" s="473" t="s">
        <v>335</v>
      </c>
      <c r="V268" s="473"/>
      <c r="W268" s="474"/>
      <c r="X268" s="474"/>
      <c r="Y268" s="467" t="s">
        <v>1783</v>
      </c>
      <c r="Z268" s="472" t="s">
        <v>628</v>
      </c>
      <c r="AA268" s="475">
        <v>3.0827</v>
      </c>
      <c r="AB268" s="475">
        <f>I268*AA268</f>
        <v>3427.9624</v>
      </c>
      <c r="AC268" s="470"/>
      <c r="AD268" s="468" t="s">
        <v>554</v>
      </c>
      <c r="AE268" s="476" t="s">
        <v>566</v>
      </c>
      <c r="AG268" s="462"/>
      <c r="AH268" s="209"/>
      <c r="AI268" s="479">
        <f>I268</f>
        <v>1112</v>
      </c>
      <c r="AK268" s="479"/>
      <c r="AL268" s="479"/>
      <c r="AM268" s="479">
        <f>I268</f>
        <v>1112</v>
      </c>
      <c r="AN268" s="480"/>
      <c r="AO268" s="480"/>
      <c r="AP268" s="480"/>
      <c r="AQ268" s="480">
        <f>I268</f>
        <v>1112</v>
      </c>
      <c r="AR268" s="221"/>
      <c r="AS268" s="221"/>
      <c r="AT268" s="481"/>
      <c r="AU268" s="482">
        <f t="shared" si="60"/>
        <v>1112</v>
      </c>
      <c r="AV268" s="446">
        <f t="shared" ref="AV268:AV331" si="61">AV267+AU268</f>
        <v>366802</v>
      </c>
      <c r="AW268" s="482"/>
      <c r="AX268" s="451"/>
    </row>
    <row r="269" s="355" customFormat="1" ht="39" customHeight="1" spans="1:50">
      <c r="A269" s="463">
        <v>45828</v>
      </c>
      <c r="B269" s="464" t="s">
        <v>986</v>
      </c>
      <c r="C269" s="465" t="s">
        <v>622</v>
      </c>
      <c r="D269" s="466">
        <v>4500170789</v>
      </c>
      <c r="E269" s="486" t="s">
        <v>1788</v>
      </c>
      <c r="F269" s="466" t="s">
        <v>1789</v>
      </c>
      <c r="G269" s="468" t="s">
        <v>989</v>
      </c>
      <c r="H269" s="469" t="s">
        <v>555</v>
      </c>
      <c r="I269" s="470">
        <v>7180</v>
      </c>
      <c r="J269" s="470">
        <v>0</v>
      </c>
      <c r="K269" s="470">
        <v>1</v>
      </c>
      <c r="L269" s="470">
        <f t="shared" si="56"/>
        <v>7180</v>
      </c>
      <c r="M269" s="471">
        <v>45873</v>
      </c>
      <c r="N269" s="471">
        <f>M269-4</f>
        <v>45869</v>
      </c>
      <c r="O269" s="472"/>
      <c r="P269" s="472" t="s">
        <v>571</v>
      </c>
      <c r="Q269" s="472"/>
      <c r="R269" s="473" t="s">
        <v>1709</v>
      </c>
      <c r="S269" s="473" t="s">
        <v>572</v>
      </c>
      <c r="T269" s="473" t="s">
        <v>1790</v>
      </c>
      <c r="U269" s="473" t="s">
        <v>335</v>
      </c>
      <c r="V269" s="473"/>
      <c r="W269" s="474"/>
      <c r="X269" s="474"/>
      <c r="Y269" s="467" t="s">
        <v>1269</v>
      </c>
      <c r="Z269" s="472" t="s">
        <v>992</v>
      </c>
      <c r="AA269" s="475">
        <v>3.2271</v>
      </c>
      <c r="AB269" s="475">
        <f>AA269*I269</f>
        <v>23170.578</v>
      </c>
      <c r="AC269" s="470"/>
      <c r="AD269" s="468" t="s">
        <v>989</v>
      </c>
      <c r="AE269" s="476" t="s">
        <v>566</v>
      </c>
      <c r="AF269" s="480">
        <f>I269</f>
        <v>7180</v>
      </c>
      <c r="AG269" s="478"/>
      <c r="AH269" s="479"/>
      <c r="AK269" s="479"/>
      <c r="AL269" s="479">
        <f>I269</f>
        <v>7180</v>
      </c>
      <c r="AN269" s="480"/>
      <c r="AO269" s="480"/>
      <c r="AP269" s="221">
        <f>I269</f>
        <v>7180</v>
      </c>
      <c r="AR269" s="221"/>
      <c r="AS269" s="221"/>
      <c r="AT269" s="481"/>
      <c r="AU269" s="482">
        <f t="shared" si="60"/>
        <v>7180</v>
      </c>
      <c r="AV269" s="446">
        <f t="shared" si="61"/>
        <v>373982</v>
      </c>
      <c r="AW269" s="482"/>
      <c r="AX269" s="483"/>
    </row>
    <row r="270" s="355" customFormat="1" ht="39" customHeight="1" spans="1:50">
      <c r="A270" s="463">
        <v>45828</v>
      </c>
      <c r="B270" s="464" t="s">
        <v>1791</v>
      </c>
      <c r="C270" s="465" t="s">
        <v>800</v>
      </c>
      <c r="D270" s="466">
        <v>4500170833</v>
      </c>
      <c r="E270" s="486"/>
      <c r="F270" s="466" t="s">
        <v>1792</v>
      </c>
      <c r="G270" s="468" t="s">
        <v>554</v>
      </c>
      <c r="H270" s="469" t="s">
        <v>555</v>
      </c>
      <c r="I270" s="470">
        <v>500</v>
      </c>
      <c r="J270" s="470">
        <v>0</v>
      </c>
      <c r="K270" s="470">
        <v>4</v>
      </c>
      <c r="L270" s="470">
        <f t="shared" si="56"/>
        <v>125</v>
      </c>
      <c r="M270" s="471">
        <v>45873</v>
      </c>
      <c r="N270" s="471">
        <f>M270-4</f>
        <v>45869</v>
      </c>
      <c r="O270" s="472"/>
      <c r="P270" s="472" t="s">
        <v>571</v>
      </c>
      <c r="Q270" s="472"/>
      <c r="R270" s="473">
        <v>45838</v>
      </c>
      <c r="S270" s="473" t="s">
        <v>572</v>
      </c>
      <c r="T270" s="473" t="s">
        <v>1793</v>
      </c>
      <c r="U270" s="473" t="s">
        <v>335</v>
      </c>
      <c r="V270" s="473"/>
      <c r="W270" s="474"/>
      <c r="X270" s="474" t="s">
        <v>1794</v>
      </c>
      <c r="Y270" s="467" t="s">
        <v>1795</v>
      </c>
      <c r="Z270" s="472" t="s">
        <v>805</v>
      </c>
      <c r="AA270" s="475">
        <v>5.1379</v>
      </c>
      <c r="AB270" s="475">
        <f>I270*AA270</f>
        <v>2568.95</v>
      </c>
      <c r="AC270" s="470"/>
      <c r="AD270" s="468" t="s">
        <v>668</v>
      </c>
      <c r="AE270" s="476" t="s">
        <v>566</v>
      </c>
      <c r="AF270" s="480"/>
      <c r="AG270" s="456"/>
      <c r="AH270" s="209"/>
      <c r="AK270" s="479">
        <f>I270</f>
        <v>500</v>
      </c>
      <c r="AL270" s="479"/>
      <c r="AM270" s="355">
        <f t="shared" ref="AM270:AM278" si="62">I270</f>
        <v>500</v>
      </c>
      <c r="AN270" s="480"/>
      <c r="AO270" s="480"/>
      <c r="AQ270" s="221">
        <f t="shared" ref="AQ270:AQ278" si="63">I270</f>
        <v>500</v>
      </c>
      <c r="AR270" s="221"/>
      <c r="AS270" s="221"/>
      <c r="AT270" s="481"/>
      <c r="AU270" s="482">
        <f t="shared" si="60"/>
        <v>500</v>
      </c>
      <c r="AV270" s="446">
        <f t="shared" si="61"/>
        <v>374482</v>
      </c>
      <c r="AW270" s="482"/>
      <c r="AX270" s="457"/>
    </row>
    <row r="271" s="355" customFormat="1" ht="39" customHeight="1" spans="1:50">
      <c r="A271" s="463">
        <v>45824</v>
      </c>
      <c r="B271" s="464" t="s">
        <v>815</v>
      </c>
      <c r="C271" s="465" t="s">
        <v>1796</v>
      </c>
      <c r="D271" s="466">
        <v>4500170119</v>
      </c>
      <c r="E271" s="486" t="s">
        <v>1797</v>
      </c>
      <c r="F271" s="466" t="s">
        <v>1798</v>
      </c>
      <c r="G271" s="468" t="s">
        <v>818</v>
      </c>
      <c r="H271" s="469" t="s">
        <v>555</v>
      </c>
      <c r="I271" s="470">
        <v>430</v>
      </c>
      <c r="J271" s="470">
        <v>0</v>
      </c>
      <c r="K271" s="470">
        <v>2</v>
      </c>
      <c r="L271" s="470">
        <f t="shared" si="56"/>
        <v>215</v>
      </c>
      <c r="M271" s="471">
        <v>45871</v>
      </c>
      <c r="N271" s="471">
        <f>M271-4</f>
        <v>45867</v>
      </c>
      <c r="O271" s="472"/>
      <c r="P271" s="472" t="s">
        <v>571</v>
      </c>
      <c r="Q271" s="472"/>
      <c r="R271" s="473">
        <v>45840</v>
      </c>
      <c r="S271" s="473" t="s">
        <v>572</v>
      </c>
      <c r="T271" s="473" t="s">
        <v>572</v>
      </c>
      <c r="U271" s="473" t="s">
        <v>335</v>
      </c>
      <c r="V271" s="473"/>
      <c r="W271" s="474"/>
      <c r="X271" s="474"/>
      <c r="Y271" s="467" t="s">
        <v>819</v>
      </c>
      <c r="Z271" s="472" t="s">
        <v>820</v>
      </c>
      <c r="AA271" s="475">
        <v>3.236</v>
      </c>
      <c r="AB271" s="475">
        <f>I271*AA271</f>
        <v>1391.48</v>
      </c>
      <c r="AC271" s="476"/>
      <c r="AD271" s="468" t="s">
        <v>818</v>
      </c>
      <c r="AE271" s="476" t="s">
        <v>566</v>
      </c>
      <c r="AG271" s="580"/>
      <c r="AH271" s="480"/>
      <c r="AI271" s="480">
        <f>I271</f>
        <v>430</v>
      </c>
      <c r="AJ271" s="480"/>
      <c r="AK271" s="480"/>
      <c r="AM271" s="479">
        <f t="shared" si="62"/>
        <v>430</v>
      </c>
      <c r="AN271" s="221"/>
      <c r="AO271" s="481"/>
      <c r="AQ271" s="221">
        <f t="shared" si="63"/>
        <v>430</v>
      </c>
      <c r="AR271" s="482"/>
      <c r="AS271" s="482"/>
      <c r="AT271" s="482"/>
      <c r="AU271" s="482">
        <f t="shared" si="60"/>
        <v>430</v>
      </c>
      <c r="AV271" s="446">
        <f t="shared" si="61"/>
        <v>374912</v>
      </c>
      <c r="AX271" s="581"/>
    </row>
    <row r="272" s="355" customFormat="1" ht="39" customHeight="1" spans="1:50">
      <c r="A272" s="463">
        <v>45824</v>
      </c>
      <c r="B272" s="464" t="s">
        <v>815</v>
      </c>
      <c r="C272" s="465" t="s">
        <v>1796</v>
      </c>
      <c r="D272" s="466">
        <v>4500170092</v>
      </c>
      <c r="E272" s="486" t="s">
        <v>1799</v>
      </c>
      <c r="F272" s="466" t="s">
        <v>1800</v>
      </c>
      <c r="G272" s="468" t="s">
        <v>818</v>
      </c>
      <c r="H272" s="469" t="s">
        <v>555</v>
      </c>
      <c r="I272" s="470">
        <v>780</v>
      </c>
      <c r="J272" s="470">
        <v>0</v>
      </c>
      <c r="K272" s="470">
        <v>2</v>
      </c>
      <c r="L272" s="470">
        <f t="shared" si="56"/>
        <v>390</v>
      </c>
      <c r="M272" s="471">
        <v>45871</v>
      </c>
      <c r="N272" s="471">
        <f>M272-4</f>
        <v>45867</v>
      </c>
      <c r="O272" s="472"/>
      <c r="P272" s="472" t="s">
        <v>571</v>
      </c>
      <c r="Q272" s="472"/>
      <c r="R272" s="473">
        <v>45840</v>
      </c>
      <c r="S272" s="473" t="s">
        <v>572</v>
      </c>
      <c r="T272" s="473" t="s">
        <v>572</v>
      </c>
      <c r="U272" s="473" t="s">
        <v>335</v>
      </c>
      <c r="V272" s="473"/>
      <c r="W272" s="474"/>
      <c r="X272" s="474"/>
      <c r="Y272" s="467" t="s">
        <v>819</v>
      </c>
      <c r="Z272" s="472" t="s">
        <v>820</v>
      </c>
      <c r="AA272" s="475">
        <v>3.5014</v>
      </c>
      <c r="AB272" s="475">
        <f>I272*AA272</f>
        <v>2731.092</v>
      </c>
      <c r="AC272" s="476"/>
      <c r="AD272" s="468" t="s">
        <v>818</v>
      </c>
      <c r="AE272" s="476" t="s">
        <v>566</v>
      </c>
      <c r="AG272" s="580"/>
      <c r="AH272" s="480"/>
      <c r="AI272" s="480">
        <f>I272</f>
        <v>780</v>
      </c>
      <c r="AJ272" s="480"/>
      <c r="AK272" s="480"/>
      <c r="AM272" s="479">
        <f t="shared" si="62"/>
        <v>780</v>
      </c>
      <c r="AN272" s="221"/>
      <c r="AO272" s="481"/>
      <c r="AQ272" s="221">
        <f t="shared" si="63"/>
        <v>780</v>
      </c>
      <c r="AR272" s="482"/>
      <c r="AS272" s="482"/>
      <c r="AT272" s="482"/>
      <c r="AU272" s="482">
        <f t="shared" si="60"/>
        <v>780</v>
      </c>
      <c r="AV272" s="446">
        <f t="shared" si="61"/>
        <v>375692</v>
      </c>
      <c r="AX272" s="581"/>
    </row>
    <row r="273" s="355" customFormat="1" ht="39" customHeight="1" spans="1:50">
      <c r="A273" s="463">
        <v>45828</v>
      </c>
      <c r="B273" s="464" t="s">
        <v>986</v>
      </c>
      <c r="C273" s="465" t="s">
        <v>622</v>
      </c>
      <c r="D273" s="466">
        <v>4500170793</v>
      </c>
      <c r="E273" s="486" t="s">
        <v>1801</v>
      </c>
      <c r="F273" s="466" t="s">
        <v>1802</v>
      </c>
      <c r="G273" s="468" t="s">
        <v>989</v>
      </c>
      <c r="H273" s="469" t="s">
        <v>555</v>
      </c>
      <c r="I273" s="470">
        <v>10620</v>
      </c>
      <c r="J273" s="470">
        <v>0</v>
      </c>
      <c r="K273" s="470">
        <v>1</v>
      </c>
      <c r="L273" s="470">
        <f t="shared" si="56"/>
        <v>10620</v>
      </c>
      <c r="M273" s="471">
        <v>45883</v>
      </c>
      <c r="N273" s="471">
        <v>45880</v>
      </c>
      <c r="O273" s="472" t="s">
        <v>1803</v>
      </c>
      <c r="P273" s="472" t="s">
        <v>571</v>
      </c>
      <c r="Q273" s="472"/>
      <c r="R273" s="473" t="s">
        <v>1709</v>
      </c>
      <c r="S273" s="473" t="s">
        <v>572</v>
      </c>
      <c r="T273" s="473" t="s">
        <v>1790</v>
      </c>
      <c r="U273" s="473" t="s">
        <v>335</v>
      </c>
      <c r="V273" s="473"/>
      <c r="W273" s="474"/>
      <c r="X273" s="474"/>
      <c r="Y273" s="467" t="s">
        <v>1269</v>
      </c>
      <c r="Z273" s="472" t="s">
        <v>992</v>
      </c>
      <c r="AA273" s="475">
        <v>3.2066</v>
      </c>
      <c r="AB273" s="475">
        <f>AA273*I273</f>
        <v>34054.092</v>
      </c>
      <c r="AC273" s="470"/>
      <c r="AD273" s="468" t="s">
        <v>989</v>
      </c>
      <c r="AE273" s="476" t="s">
        <v>566</v>
      </c>
      <c r="AF273" s="479"/>
      <c r="AG273" s="478"/>
      <c r="AH273" s="479"/>
      <c r="AI273" s="480">
        <f>I273</f>
        <v>10620</v>
      </c>
      <c r="AK273" s="479"/>
      <c r="AM273" s="479">
        <f t="shared" si="62"/>
        <v>10620</v>
      </c>
      <c r="AN273" s="480"/>
      <c r="AO273" s="480"/>
      <c r="AQ273" s="221">
        <f t="shared" si="63"/>
        <v>10620</v>
      </c>
      <c r="AR273" s="221"/>
      <c r="AS273" s="221"/>
      <c r="AT273" s="481"/>
      <c r="AU273" s="482">
        <f t="shared" si="60"/>
        <v>10620</v>
      </c>
      <c r="AV273" s="446">
        <f t="shared" si="61"/>
        <v>386312</v>
      </c>
      <c r="AW273" s="482"/>
      <c r="AX273" s="483"/>
    </row>
    <row r="274" s="355" customFormat="1" ht="39" customHeight="1" spans="1:50">
      <c r="A274" s="463">
        <v>45831</v>
      </c>
      <c r="B274" s="464" t="s">
        <v>1804</v>
      </c>
      <c r="C274" s="465" t="s">
        <v>685</v>
      </c>
      <c r="D274" s="466" t="s">
        <v>1805</v>
      </c>
      <c r="E274" s="486"/>
      <c r="F274" s="466"/>
      <c r="G274" s="468" t="s">
        <v>554</v>
      </c>
      <c r="H274" s="469" t="s">
        <v>555</v>
      </c>
      <c r="I274" s="470">
        <v>1062</v>
      </c>
      <c r="J274" s="470">
        <v>0</v>
      </c>
      <c r="K274" s="470">
        <v>4</v>
      </c>
      <c r="L274" s="470">
        <f t="shared" si="56"/>
        <v>265.5</v>
      </c>
      <c r="M274" s="471">
        <v>45868</v>
      </c>
      <c r="N274" s="471">
        <v>45864</v>
      </c>
      <c r="O274" s="472"/>
      <c r="P274" s="472" t="s">
        <v>571</v>
      </c>
      <c r="Q274" s="472"/>
      <c r="R274" s="473" t="s">
        <v>1806</v>
      </c>
      <c r="S274" s="473" t="s">
        <v>572</v>
      </c>
      <c r="T274" s="473" t="s">
        <v>572</v>
      </c>
      <c r="U274" s="473" t="s">
        <v>335</v>
      </c>
      <c r="V274" s="473"/>
      <c r="W274" s="474"/>
      <c r="X274" s="474"/>
      <c r="Y274" s="467" t="s">
        <v>1807</v>
      </c>
      <c r="Z274" s="472" t="s">
        <v>1808</v>
      </c>
      <c r="AA274" s="475">
        <v>5.1379</v>
      </c>
      <c r="AB274" s="475">
        <f>I274*AA274</f>
        <v>5456.4498</v>
      </c>
      <c r="AC274" s="476"/>
      <c r="AD274" s="468" t="s">
        <v>554</v>
      </c>
      <c r="AE274" s="476" t="s">
        <v>566</v>
      </c>
      <c r="AF274" s="477"/>
      <c r="AG274" s="531"/>
      <c r="AH274" s="532"/>
      <c r="AI274" s="480">
        <f>I274</f>
        <v>1062</v>
      </c>
      <c r="AJ274" s="480"/>
      <c r="AK274" s="480"/>
      <c r="AL274" s="479"/>
      <c r="AM274" s="479">
        <f t="shared" si="62"/>
        <v>1062</v>
      </c>
      <c r="AN274" s="221"/>
      <c r="AO274" s="481"/>
      <c r="AP274" s="480"/>
      <c r="AQ274" s="221">
        <f t="shared" si="63"/>
        <v>1062</v>
      </c>
      <c r="AR274" s="482"/>
      <c r="AS274" s="482"/>
      <c r="AT274" s="482"/>
      <c r="AU274" s="482">
        <f t="shared" si="60"/>
        <v>1062</v>
      </c>
      <c r="AV274" s="446">
        <f t="shared" si="61"/>
        <v>387374</v>
      </c>
      <c r="AX274" s="582"/>
    </row>
    <row r="275" s="355" customFormat="1" ht="39" customHeight="1" spans="1:50">
      <c r="A275" s="463">
        <v>45799</v>
      </c>
      <c r="B275" s="464" t="s">
        <v>1809</v>
      </c>
      <c r="C275" s="465" t="s">
        <v>685</v>
      </c>
      <c r="D275" s="466">
        <v>4500167583</v>
      </c>
      <c r="E275" s="486" t="s">
        <v>1810</v>
      </c>
      <c r="F275" s="466" t="s">
        <v>1811</v>
      </c>
      <c r="G275" s="468" t="s">
        <v>554</v>
      </c>
      <c r="H275" s="469" t="s">
        <v>555</v>
      </c>
      <c r="I275" s="470">
        <v>2000</v>
      </c>
      <c r="J275" s="470">
        <v>0</v>
      </c>
      <c r="K275" s="470">
        <v>4</v>
      </c>
      <c r="L275" s="470">
        <f t="shared" si="56"/>
        <v>500</v>
      </c>
      <c r="M275" s="471">
        <v>45873</v>
      </c>
      <c r="N275" s="471">
        <f>M275-4</f>
        <v>45869</v>
      </c>
      <c r="O275" s="472"/>
      <c r="P275" s="472" t="s">
        <v>571</v>
      </c>
      <c r="Q275" s="472"/>
      <c r="R275" s="473">
        <v>45799</v>
      </c>
      <c r="S275" s="473" t="s">
        <v>572</v>
      </c>
      <c r="T275" s="473" t="s">
        <v>1308</v>
      </c>
      <c r="U275" s="473" t="s">
        <v>335</v>
      </c>
      <c r="V275" s="473"/>
      <c r="W275" s="474"/>
      <c r="X275" s="474"/>
      <c r="Y275" s="467" t="s">
        <v>1812</v>
      </c>
      <c r="Z275" s="472" t="s">
        <v>678</v>
      </c>
      <c r="AA275" s="475">
        <v>5.3406</v>
      </c>
      <c r="AB275" s="475">
        <f>I275*AA275</f>
        <v>10681.2</v>
      </c>
      <c r="AC275" s="470"/>
      <c r="AD275" s="468" t="s">
        <v>668</v>
      </c>
      <c r="AE275" s="476" t="s">
        <v>566</v>
      </c>
      <c r="AG275" s="456"/>
      <c r="AH275" s="209"/>
      <c r="AK275" s="479">
        <f>I275</f>
        <v>2000</v>
      </c>
      <c r="AL275" s="479"/>
      <c r="AM275" s="355">
        <f t="shared" si="62"/>
        <v>2000</v>
      </c>
      <c r="AN275" s="480"/>
      <c r="AO275" s="480"/>
      <c r="AP275" s="480"/>
      <c r="AQ275" s="355">
        <f t="shared" si="63"/>
        <v>2000</v>
      </c>
      <c r="AR275" s="221"/>
      <c r="AS275" s="221"/>
      <c r="AT275" s="481"/>
      <c r="AU275" s="482">
        <f t="shared" si="60"/>
        <v>2000</v>
      </c>
      <c r="AV275" s="446">
        <f t="shared" si="61"/>
        <v>389374</v>
      </c>
      <c r="AW275" s="482"/>
      <c r="AX275" s="457"/>
    </row>
    <row r="276" s="355" customFormat="1" ht="39" customHeight="1" spans="1:50">
      <c r="A276" s="463">
        <v>45834</v>
      </c>
      <c r="B276" s="464" t="s">
        <v>1813</v>
      </c>
      <c r="C276" s="465" t="s">
        <v>622</v>
      </c>
      <c r="D276" s="466">
        <v>4500171377</v>
      </c>
      <c r="E276" s="486" t="s">
        <v>1814</v>
      </c>
      <c r="F276" s="466" t="s">
        <v>1815</v>
      </c>
      <c r="G276" s="468" t="s">
        <v>554</v>
      </c>
      <c r="H276" s="469" t="s">
        <v>555</v>
      </c>
      <c r="I276" s="470">
        <v>644</v>
      </c>
      <c r="J276" s="470">
        <v>0</v>
      </c>
      <c r="K276" s="470">
        <v>4</v>
      </c>
      <c r="L276" s="470">
        <f t="shared" si="56"/>
        <v>161</v>
      </c>
      <c r="M276" s="471">
        <v>45873</v>
      </c>
      <c r="N276" s="471">
        <f>M276-4</f>
        <v>45869</v>
      </c>
      <c r="O276" s="472"/>
      <c r="P276" s="472" t="s">
        <v>571</v>
      </c>
      <c r="Q276" s="472"/>
      <c r="R276" s="473">
        <v>45834</v>
      </c>
      <c r="S276" s="473" t="s">
        <v>572</v>
      </c>
      <c r="T276" s="473" t="s">
        <v>572</v>
      </c>
      <c r="U276" s="473" t="s">
        <v>335</v>
      </c>
      <c r="V276" s="473"/>
      <c r="W276" s="474"/>
      <c r="X276" s="474"/>
      <c r="Y276" s="467" t="s">
        <v>1816</v>
      </c>
      <c r="Z276" s="472" t="s">
        <v>386</v>
      </c>
      <c r="AA276" s="475">
        <v>3.214</v>
      </c>
      <c r="AB276" s="475">
        <f t="shared" ref="AB275:AB282" si="64">I276*AA276</f>
        <v>2069.816</v>
      </c>
      <c r="AC276" s="470"/>
      <c r="AD276" s="468" t="s">
        <v>554</v>
      </c>
      <c r="AE276" s="476" t="s">
        <v>566</v>
      </c>
      <c r="AF276" s="480"/>
      <c r="AG276" s="462"/>
      <c r="AH276" s="209"/>
      <c r="AI276" s="361">
        <f>I276</f>
        <v>644</v>
      </c>
      <c r="AK276" s="479"/>
      <c r="AL276" s="479"/>
      <c r="AM276" s="361">
        <f t="shared" si="62"/>
        <v>644</v>
      </c>
      <c r="AN276" s="480"/>
      <c r="AO276" s="480"/>
      <c r="AP276" s="221"/>
      <c r="AQ276" s="361">
        <f t="shared" si="63"/>
        <v>644</v>
      </c>
      <c r="AR276" s="221"/>
      <c r="AS276" s="221"/>
      <c r="AT276" s="481"/>
      <c r="AU276" s="482">
        <f t="shared" si="60"/>
        <v>644</v>
      </c>
      <c r="AV276" s="446">
        <f t="shared" si="61"/>
        <v>390018</v>
      </c>
      <c r="AW276" s="482"/>
      <c r="AX276" s="451"/>
    </row>
    <row r="277" s="355" customFormat="1" ht="39" customHeight="1" spans="1:50">
      <c r="A277" s="463">
        <v>45834</v>
      </c>
      <c r="B277" s="464" t="s">
        <v>1813</v>
      </c>
      <c r="C277" s="465" t="s">
        <v>622</v>
      </c>
      <c r="D277" s="466">
        <v>4500171377</v>
      </c>
      <c r="E277" s="486" t="s">
        <v>1817</v>
      </c>
      <c r="F277" s="466" t="s">
        <v>1818</v>
      </c>
      <c r="G277" s="468" t="s">
        <v>554</v>
      </c>
      <c r="H277" s="469" t="s">
        <v>555</v>
      </c>
      <c r="I277" s="470">
        <v>692</v>
      </c>
      <c r="J277" s="470">
        <v>0</v>
      </c>
      <c r="K277" s="470">
        <v>4</v>
      </c>
      <c r="L277" s="470">
        <f t="shared" si="56"/>
        <v>173</v>
      </c>
      <c r="M277" s="471">
        <v>45873</v>
      </c>
      <c r="N277" s="471">
        <f>M277-4</f>
        <v>45869</v>
      </c>
      <c r="O277" s="472"/>
      <c r="P277" s="472" t="s">
        <v>571</v>
      </c>
      <c r="Q277" s="472"/>
      <c r="R277" s="473">
        <v>45834</v>
      </c>
      <c r="S277" s="473" t="s">
        <v>572</v>
      </c>
      <c r="T277" s="473" t="s">
        <v>572</v>
      </c>
      <c r="U277" s="473" t="s">
        <v>335</v>
      </c>
      <c r="V277" s="473"/>
      <c r="W277" s="474"/>
      <c r="X277" s="474"/>
      <c r="Y277" s="467" t="s">
        <v>1816</v>
      </c>
      <c r="Z277" s="472" t="s">
        <v>386</v>
      </c>
      <c r="AA277" s="475">
        <v>3.214</v>
      </c>
      <c r="AB277" s="475">
        <f t="shared" si="64"/>
        <v>2224.088</v>
      </c>
      <c r="AC277" s="470"/>
      <c r="AD277" s="468" t="s">
        <v>554</v>
      </c>
      <c r="AE277" s="476" t="s">
        <v>566</v>
      </c>
      <c r="AF277" s="480"/>
      <c r="AG277" s="462"/>
      <c r="AH277" s="209"/>
      <c r="AI277" s="361">
        <f>I277</f>
        <v>692</v>
      </c>
      <c r="AK277" s="479"/>
      <c r="AL277" s="479"/>
      <c r="AM277" s="361">
        <f t="shared" si="62"/>
        <v>692</v>
      </c>
      <c r="AN277" s="480"/>
      <c r="AO277" s="480"/>
      <c r="AP277" s="221"/>
      <c r="AQ277" s="361">
        <f t="shared" si="63"/>
        <v>692</v>
      </c>
      <c r="AR277" s="221"/>
      <c r="AS277" s="221"/>
      <c r="AT277" s="481"/>
      <c r="AU277" s="482">
        <f t="shared" si="60"/>
        <v>692</v>
      </c>
      <c r="AV277" s="446">
        <f t="shared" si="61"/>
        <v>390710</v>
      </c>
      <c r="AW277" s="482"/>
      <c r="AX277" s="451"/>
    </row>
    <row r="278" s="355" customFormat="1" ht="39" customHeight="1" spans="1:50">
      <c r="A278" s="463">
        <v>45834</v>
      </c>
      <c r="B278" s="464" t="s">
        <v>1813</v>
      </c>
      <c r="C278" s="465" t="s">
        <v>622</v>
      </c>
      <c r="D278" s="466">
        <v>4500171377</v>
      </c>
      <c r="E278" s="486" t="s">
        <v>1819</v>
      </c>
      <c r="F278" s="466" t="s">
        <v>1820</v>
      </c>
      <c r="G278" s="468" t="s">
        <v>554</v>
      </c>
      <c r="H278" s="469" t="s">
        <v>555</v>
      </c>
      <c r="I278" s="470">
        <v>116</v>
      </c>
      <c r="J278" s="470">
        <v>0</v>
      </c>
      <c r="K278" s="470">
        <v>4</v>
      </c>
      <c r="L278" s="470">
        <f t="shared" si="56"/>
        <v>29</v>
      </c>
      <c r="M278" s="471">
        <v>45873</v>
      </c>
      <c r="N278" s="471">
        <f>M278-4</f>
        <v>45869</v>
      </c>
      <c r="O278" s="472"/>
      <c r="P278" s="472" t="s">
        <v>571</v>
      </c>
      <c r="Q278" s="472"/>
      <c r="R278" s="473">
        <v>45834</v>
      </c>
      <c r="S278" s="473" t="s">
        <v>572</v>
      </c>
      <c r="T278" s="473" t="s">
        <v>572</v>
      </c>
      <c r="U278" s="473" t="s">
        <v>335</v>
      </c>
      <c r="V278" s="473"/>
      <c r="W278" s="474"/>
      <c r="X278" s="474"/>
      <c r="Y278" s="467" t="s">
        <v>1816</v>
      </c>
      <c r="Z278" s="472" t="s">
        <v>386</v>
      </c>
      <c r="AA278" s="475">
        <v>3.214</v>
      </c>
      <c r="AB278" s="475">
        <f t="shared" si="64"/>
        <v>372.824</v>
      </c>
      <c r="AC278" s="470"/>
      <c r="AD278" s="468" t="s">
        <v>554</v>
      </c>
      <c r="AE278" s="476" t="s">
        <v>566</v>
      </c>
      <c r="AF278" s="480"/>
      <c r="AG278" s="462"/>
      <c r="AH278" s="209"/>
      <c r="AI278" s="361">
        <f>I278</f>
        <v>116</v>
      </c>
      <c r="AK278" s="479"/>
      <c r="AL278" s="479"/>
      <c r="AM278" s="361">
        <f t="shared" si="62"/>
        <v>116</v>
      </c>
      <c r="AN278" s="480"/>
      <c r="AO278" s="480"/>
      <c r="AP278" s="221"/>
      <c r="AQ278" s="361">
        <f t="shared" si="63"/>
        <v>116</v>
      </c>
      <c r="AR278" s="221"/>
      <c r="AS278" s="221"/>
      <c r="AT278" s="481"/>
      <c r="AU278" s="482">
        <f t="shared" si="60"/>
        <v>116</v>
      </c>
      <c r="AV278" s="446">
        <f t="shared" si="61"/>
        <v>390826</v>
      </c>
      <c r="AW278" s="482"/>
      <c r="AX278" s="451"/>
    </row>
    <row r="279" s="355" customFormat="1" ht="39" customHeight="1" spans="1:50">
      <c r="A279" s="463">
        <v>45826</v>
      </c>
      <c r="B279" s="464" t="s">
        <v>1821</v>
      </c>
      <c r="C279" s="465" t="s">
        <v>758</v>
      </c>
      <c r="D279" s="466">
        <v>4500169773</v>
      </c>
      <c r="E279" s="486" t="s">
        <v>1822</v>
      </c>
      <c r="F279" s="466" t="s">
        <v>1823</v>
      </c>
      <c r="G279" s="468" t="s">
        <v>554</v>
      </c>
      <c r="H279" s="469" t="s">
        <v>555</v>
      </c>
      <c r="I279" s="470">
        <v>400</v>
      </c>
      <c r="J279" s="470">
        <v>0</v>
      </c>
      <c r="K279" s="470">
        <v>4</v>
      </c>
      <c r="L279" s="470">
        <f t="shared" si="56"/>
        <v>100</v>
      </c>
      <c r="M279" s="471">
        <v>45874</v>
      </c>
      <c r="N279" s="471">
        <v>45870</v>
      </c>
      <c r="O279" s="472"/>
      <c r="P279" s="472" t="s">
        <v>571</v>
      </c>
      <c r="Q279" s="472"/>
      <c r="R279" s="473">
        <v>45835</v>
      </c>
      <c r="S279" s="473" t="s">
        <v>572</v>
      </c>
      <c r="T279" s="473" t="s">
        <v>1090</v>
      </c>
      <c r="U279" s="473" t="s">
        <v>335</v>
      </c>
      <c r="V279" s="473"/>
      <c r="W279" s="474"/>
      <c r="X279" s="474"/>
      <c r="Y279" s="467" t="s">
        <v>1824</v>
      </c>
      <c r="Z279" s="472" t="s">
        <v>352</v>
      </c>
      <c r="AA279" s="475">
        <v>5.3727</v>
      </c>
      <c r="AB279" s="475">
        <f t="shared" si="64"/>
        <v>2149.08</v>
      </c>
      <c r="AC279" s="470"/>
      <c r="AD279" s="468" t="s">
        <v>765</v>
      </c>
      <c r="AE279" s="476" t="s">
        <v>566</v>
      </c>
      <c r="AF279" s="480"/>
      <c r="AG279" s="462"/>
      <c r="AH279" s="209"/>
      <c r="AK279" s="479">
        <f>I279</f>
        <v>400</v>
      </c>
      <c r="AL279" s="479"/>
      <c r="AN279" s="480">
        <f>I279</f>
        <v>400</v>
      </c>
      <c r="AO279" s="480">
        <f>I279</f>
        <v>400</v>
      </c>
      <c r="AP279" s="221">
        <f>I279</f>
        <v>400</v>
      </c>
      <c r="AR279" s="221"/>
      <c r="AS279" s="221"/>
      <c r="AT279" s="481"/>
      <c r="AU279" s="482">
        <f t="shared" si="60"/>
        <v>400</v>
      </c>
      <c r="AV279" s="446">
        <f t="shared" si="61"/>
        <v>391226</v>
      </c>
      <c r="AW279" s="482"/>
      <c r="AX279" s="451"/>
    </row>
    <row r="280" s="355" customFormat="1" ht="39" customHeight="1" spans="1:50">
      <c r="A280" s="463">
        <v>45827</v>
      </c>
      <c r="B280" s="464" t="s">
        <v>856</v>
      </c>
      <c r="C280" s="465" t="s">
        <v>857</v>
      </c>
      <c r="D280" s="466">
        <v>4500170571</v>
      </c>
      <c r="E280" s="486" t="s">
        <v>1825</v>
      </c>
      <c r="F280" s="466" t="s">
        <v>1826</v>
      </c>
      <c r="G280" s="468" t="s">
        <v>554</v>
      </c>
      <c r="H280" s="469" t="s">
        <v>555</v>
      </c>
      <c r="I280" s="470">
        <v>540</v>
      </c>
      <c r="J280" s="470">
        <v>0</v>
      </c>
      <c r="K280" s="470">
        <v>4</v>
      </c>
      <c r="L280" s="470">
        <f t="shared" si="56"/>
        <v>135</v>
      </c>
      <c r="M280" s="471">
        <v>45874</v>
      </c>
      <c r="N280" s="471">
        <v>45870</v>
      </c>
      <c r="O280" s="472"/>
      <c r="P280" s="472" t="s">
        <v>571</v>
      </c>
      <c r="Q280" s="472"/>
      <c r="R280" s="473">
        <v>45845</v>
      </c>
      <c r="S280" s="473" t="s">
        <v>572</v>
      </c>
      <c r="T280" s="473" t="s">
        <v>1827</v>
      </c>
      <c r="U280" s="473" t="s">
        <v>335</v>
      </c>
      <c r="V280" s="473"/>
      <c r="W280" s="474"/>
      <c r="X280" s="474"/>
      <c r="Y280" s="467" t="s">
        <v>1828</v>
      </c>
      <c r="Z280" s="472" t="s">
        <v>862</v>
      </c>
      <c r="AA280" s="475">
        <v>5.3566</v>
      </c>
      <c r="AB280" s="475">
        <f t="shared" si="64"/>
        <v>2892.564</v>
      </c>
      <c r="AC280" s="470"/>
      <c r="AD280" s="468" t="s">
        <v>668</v>
      </c>
      <c r="AE280" s="476" t="s">
        <v>566</v>
      </c>
      <c r="AF280" s="480"/>
      <c r="AG280" s="462"/>
      <c r="AH280" s="209"/>
      <c r="AK280" s="479">
        <f>I280</f>
        <v>540</v>
      </c>
      <c r="AL280" s="479"/>
      <c r="AM280" s="355">
        <f>I280</f>
        <v>540</v>
      </c>
      <c r="AN280" s="480"/>
      <c r="AO280" s="480"/>
      <c r="AP280" s="221"/>
      <c r="AQ280" s="361">
        <f>I280</f>
        <v>540</v>
      </c>
      <c r="AR280" s="221"/>
      <c r="AS280" s="221"/>
      <c r="AT280" s="481"/>
      <c r="AU280" s="482">
        <f t="shared" si="60"/>
        <v>540</v>
      </c>
      <c r="AV280" s="446">
        <f t="shared" si="61"/>
        <v>391766</v>
      </c>
      <c r="AW280" s="482"/>
      <c r="AX280" s="451"/>
    </row>
    <row r="281" s="355" customFormat="1" ht="39" customHeight="1" spans="1:50">
      <c r="A281" s="463">
        <v>45839</v>
      </c>
      <c r="B281" s="464" t="s">
        <v>1829</v>
      </c>
      <c r="C281" s="465" t="s">
        <v>685</v>
      </c>
      <c r="D281" s="466">
        <v>4500172306</v>
      </c>
      <c r="E281" s="486"/>
      <c r="F281" s="466" t="s">
        <v>1830</v>
      </c>
      <c r="G281" s="468" t="s">
        <v>1831</v>
      </c>
      <c r="H281" s="469" t="s">
        <v>555</v>
      </c>
      <c r="I281" s="470">
        <v>216</v>
      </c>
      <c r="J281" s="470">
        <v>0</v>
      </c>
      <c r="K281" s="470">
        <v>6</v>
      </c>
      <c r="L281" s="470">
        <f t="shared" si="56"/>
        <v>36</v>
      </c>
      <c r="M281" s="471">
        <v>45874</v>
      </c>
      <c r="N281" s="471">
        <v>45870</v>
      </c>
      <c r="O281" s="472"/>
      <c r="P281" s="472" t="s">
        <v>571</v>
      </c>
      <c r="Q281" s="472"/>
      <c r="R281" s="473">
        <v>45848</v>
      </c>
      <c r="S281" s="473" t="s">
        <v>572</v>
      </c>
      <c r="T281" s="473" t="s">
        <v>1832</v>
      </c>
      <c r="U281" s="473" t="s">
        <v>335</v>
      </c>
      <c r="V281" s="473"/>
      <c r="W281" s="474"/>
      <c r="X281" s="474"/>
      <c r="Y281" s="467" t="s">
        <v>1833</v>
      </c>
      <c r="Z281" s="472" t="s">
        <v>1808</v>
      </c>
      <c r="AA281" s="475">
        <v>5.3727</v>
      </c>
      <c r="AB281" s="475">
        <f t="shared" si="64"/>
        <v>1160.5032</v>
      </c>
      <c r="AC281" s="470"/>
      <c r="AD281" s="468" t="s">
        <v>1831</v>
      </c>
      <c r="AE281" s="476" t="s">
        <v>566</v>
      </c>
      <c r="AF281" s="480"/>
      <c r="AG281" s="462"/>
      <c r="AH281" s="209"/>
      <c r="AI281" s="355">
        <f>I281</f>
        <v>216</v>
      </c>
      <c r="AK281" s="479"/>
      <c r="AL281" s="479"/>
      <c r="AM281" s="355">
        <f>I281</f>
        <v>216</v>
      </c>
      <c r="AN281" s="480"/>
      <c r="AO281" s="480"/>
      <c r="AP281" s="221"/>
      <c r="AQ281" s="361">
        <f>I281</f>
        <v>216</v>
      </c>
      <c r="AR281" s="221"/>
      <c r="AS281" s="221"/>
      <c r="AT281" s="481"/>
      <c r="AU281" s="482">
        <f t="shared" si="60"/>
        <v>216</v>
      </c>
      <c r="AV281" s="446">
        <f t="shared" si="61"/>
        <v>391982</v>
      </c>
      <c r="AW281" s="482"/>
      <c r="AX281" s="451"/>
    </row>
    <row r="282" s="355" customFormat="1" ht="39" customHeight="1" spans="1:50">
      <c r="A282" s="463">
        <v>45839</v>
      </c>
      <c r="B282" s="464" t="s">
        <v>143</v>
      </c>
      <c r="C282" s="465" t="s">
        <v>1834</v>
      </c>
      <c r="D282" s="466">
        <v>4500171253</v>
      </c>
      <c r="E282" s="486"/>
      <c r="F282" s="466" t="s">
        <v>1835</v>
      </c>
      <c r="G282" s="468" t="s">
        <v>554</v>
      </c>
      <c r="H282" s="469" t="s">
        <v>555</v>
      </c>
      <c r="I282" s="470">
        <v>520</v>
      </c>
      <c r="J282" s="470">
        <v>0</v>
      </c>
      <c r="K282" s="470">
        <v>4</v>
      </c>
      <c r="L282" s="470">
        <f t="shared" si="56"/>
        <v>130</v>
      </c>
      <c r="M282" s="471">
        <v>45874</v>
      </c>
      <c r="N282" s="471">
        <f>M282-4</f>
        <v>45870</v>
      </c>
      <c r="O282" s="472"/>
      <c r="P282" s="472" t="s">
        <v>571</v>
      </c>
      <c r="Q282" s="472"/>
      <c r="R282" s="473">
        <v>45852</v>
      </c>
      <c r="S282" s="473" t="s">
        <v>572</v>
      </c>
      <c r="T282" s="473" t="s">
        <v>1836</v>
      </c>
      <c r="U282" s="473" t="s">
        <v>335</v>
      </c>
      <c r="V282" s="473"/>
      <c r="W282" s="474"/>
      <c r="X282" s="474"/>
      <c r="Y282" s="467" t="s">
        <v>1837</v>
      </c>
      <c r="Z282" s="472" t="s">
        <v>784</v>
      </c>
      <c r="AA282" s="475">
        <v>5.3566</v>
      </c>
      <c r="AB282" s="475">
        <f t="shared" si="64"/>
        <v>2785.432</v>
      </c>
      <c r="AC282" s="476" t="s">
        <v>1838</v>
      </c>
      <c r="AD282" s="468" t="s">
        <v>668</v>
      </c>
      <c r="AE282" s="476" t="s">
        <v>566</v>
      </c>
      <c r="AF282" s="480"/>
      <c r="AG282" s="534"/>
      <c r="AH282" s="532"/>
      <c r="AJ282" s="480"/>
      <c r="AK282" s="480">
        <f>I282</f>
        <v>520</v>
      </c>
      <c r="AL282" s="479"/>
      <c r="AM282" s="355">
        <f>I282</f>
        <v>520</v>
      </c>
      <c r="AN282" s="221"/>
      <c r="AO282" s="481"/>
      <c r="AP282" s="221"/>
      <c r="AQ282" s="355">
        <f>I282</f>
        <v>520</v>
      </c>
      <c r="AR282" s="482"/>
      <c r="AS282" s="482"/>
      <c r="AT282" s="482"/>
      <c r="AU282" s="482">
        <f t="shared" si="60"/>
        <v>520</v>
      </c>
      <c r="AV282" s="446">
        <f t="shared" si="61"/>
        <v>392502</v>
      </c>
      <c r="AX282" s="577"/>
    </row>
    <row r="283" s="355" customFormat="1" ht="39" customHeight="1" spans="1:50">
      <c r="A283" s="463">
        <v>45825</v>
      </c>
      <c r="B283" s="464" t="s">
        <v>986</v>
      </c>
      <c r="C283" s="465" t="s">
        <v>622</v>
      </c>
      <c r="D283" s="466">
        <v>4500170275</v>
      </c>
      <c r="E283" s="486" t="s">
        <v>1839</v>
      </c>
      <c r="F283" s="466" t="s">
        <v>1840</v>
      </c>
      <c r="G283" s="468" t="s">
        <v>989</v>
      </c>
      <c r="H283" s="469" t="s">
        <v>555</v>
      </c>
      <c r="I283" s="470">
        <v>500</v>
      </c>
      <c r="J283" s="470">
        <v>0</v>
      </c>
      <c r="K283" s="470">
        <v>1</v>
      </c>
      <c r="L283" s="470">
        <f t="shared" si="56"/>
        <v>500</v>
      </c>
      <c r="M283" s="471">
        <v>45877</v>
      </c>
      <c r="N283" s="471">
        <v>45873</v>
      </c>
      <c r="O283" s="472"/>
      <c r="P283" s="472" t="s">
        <v>571</v>
      </c>
      <c r="Q283" s="472"/>
      <c r="R283" s="473" t="s">
        <v>1709</v>
      </c>
      <c r="S283" s="473" t="s">
        <v>572</v>
      </c>
      <c r="T283" s="473" t="s">
        <v>1790</v>
      </c>
      <c r="U283" s="473" t="s">
        <v>335</v>
      </c>
      <c r="V283" s="473"/>
      <c r="W283" s="474"/>
      <c r="X283" s="474"/>
      <c r="Y283" s="467" t="s">
        <v>1269</v>
      </c>
      <c r="Z283" s="472" t="s">
        <v>992</v>
      </c>
      <c r="AA283" s="475">
        <v>3.2512</v>
      </c>
      <c r="AB283" s="475">
        <f>AA283*I283</f>
        <v>1625.6</v>
      </c>
      <c r="AC283" s="470"/>
      <c r="AD283" s="468" t="s">
        <v>989</v>
      </c>
      <c r="AE283" s="476" t="s">
        <v>566</v>
      </c>
      <c r="AF283" s="480">
        <f>I283</f>
        <v>500</v>
      </c>
      <c r="AG283" s="462"/>
      <c r="AH283" s="209"/>
      <c r="AK283" s="479"/>
      <c r="AL283" s="479">
        <f>I283</f>
        <v>500</v>
      </c>
      <c r="AN283" s="480"/>
      <c r="AO283" s="480"/>
      <c r="AP283" s="221">
        <f>I283</f>
        <v>500</v>
      </c>
      <c r="AR283" s="221"/>
      <c r="AS283" s="221"/>
      <c r="AT283" s="481"/>
      <c r="AU283" s="482">
        <f t="shared" si="60"/>
        <v>500</v>
      </c>
      <c r="AV283" s="446">
        <f t="shared" si="61"/>
        <v>393002</v>
      </c>
      <c r="AW283" s="482"/>
      <c r="AX283" s="451"/>
    </row>
    <row r="284" s="355" customFormat="1" ht="41" customHeight="1" spans="1:50">
      <c r="A284" s="463">
        <v>45828</v>
      </c>
      <c r="B284" s="464" t="s">
        <v>1841</v>
      </c>
      <c r="C284" s="465" t="s">
        <v>1001</v>
      </c>
      <c r="D284" s="466">
        <v>4500170750</v>
      </c>
      <c r="E284" s="486"/>
      <c r="F284" s="466" t="s">
        <v>1842</v>
      </c>
      <c r="G284" s="468" t="s">
        <v>554</v>
      </c>
      <c r="H284" s="469" t="s">
        <v>555</v>
      </c>
      <c r="I284" s="470">
        <v>400</v>
      </c>
      <c r="J284" s="470">
        <v>0</v>
      </c>
      <c r="K284" s="470">
        <v>4</v>
      </c>
      <c r="L284" s="470">
        <f t="shared" si="56"/>
        <v>100</v>
      </c>
      <c r="M284" s="471">
        <v>45877</v>
      </c>
      <c r="N284" s="471">
        <v>45873</v>
      </c>
      <c r="O284" s="472"/>
      <c r="P284" s="472" t="s">
        <v>571</v>
      </c>
      <c r="Q284" s="472"/>
      <c r="R284" s="473">
        <v>45845</v>
      </c>
      <c r="S284" s="473" t="s">
        <v>572</v>
      </c>
      <c r="T284" s="473" t="s">
        <v>1843</v>
      </c>
      <c r="U284" s="473" t="s">
        <v>335</v>
      </c>
      <c r="V284" s="473"/>
      <c r="W284" s="474"/>
      <c r="X284" s="474"/>
      <c r="Y284" s="467" t="s">
        <v>1844</v>
      </c>
      <c r="Z284" s="472" t="s">
        <v>1660</v>
      </c>
      <c r="AA284" s="475">
        <v>5.3727</v>
      </c>
      <c r="AB284" s="475">
        <f>I284*AA284</f>
        <v>2149.08</v>
      </c>
      <c r="AC284" s="470" t="s">
        <v>1845</v>
      </c>
      <c r="AD284" s="468" t="s">
        <v>668</v>
      </c>
      <c r="AE284" s="476" t="s">
        <v>566</v>
      </c>
      <c r="AF284" s="479"/>
      <c r="AG284" s="456"/>
      <c r="AH284" s="209"/>
      <c r="AK284" s="479">
        <f>I284</f>
        <v>400</v>
      </c>
      <c r="AM284" s="479">
        <f>I284</f>
        <v>400</v>
      </c>
      <c r="AN284" s="480"/>
      <c r="AO284" s="480"/>
      <c r="AQ284" s="480">
        <f>I284</f>
        <v>400</v>
      </c>
      <c r="AR284" s="221"/>
      <c r="AS284" s="221"/>
      <c r="AT284" s="481"/>
      <c r="AU284" s="482">
        <f t="shared" si="60"/>
        <v>400</v>
      </c>
      <c r="AV284" s="446">
        <f t="shared" si="61"/>
        <v>393402</v>
      </c>
      <c r="AW284" s="482"/>
      <c r="AX284" s="457"/>
    </row>
    <row r="285" s="355" customFormat="1" ht="39" customHeight="1" spans="1:50">
      <c r="A285" s="463">
        <v>45841</v>
      </c>
      <c r="B285" s="464" t="s">
        <v>1846</v>
      </c>
      <c r="C285" s="465" t="s">
        <v>675</v>
      </c>
      <c r="D285" s="466">
        <v>4500172673</v>
      </c>
      <c r="E285" s="486" t="s">
        <v>1847</v>
      </c>
      <c r="F285" s="466" t="s">
        <v>1848</v>
      </c>
      <c r="G285" s="468" t="s">
        <v>554</v>
      </c>
      <c r="H285" s="469" t="s">
        <v>555</v>
      </c>
      <c r="I285" s="470">
        <v>500</v>
      </c>
      <c r="J285" s="470">
        <v>0</v>
      </c>
      <c r="K285" s="470">
        <v>4</v>
      </c>
      <c r="L285" s="470">
        <f t="shared" si="56"/>
        <v>125</v>
      </c>
      <c r="M285" s="471">
        <v>45878</v>
      </c>
      <c r="N285" s="471">
        <v>45874</v>
      </c>
      <c r="O285" s="472"/>
      <c r="P285" s="472" t="s">
        <v>571</v>
      </c>
      <c r="Q285" s="472"/>
      <c r="R285" s="473">
        <v>45845</v>
      </c>
      <c r="S285" s="473" t="s">
        <v>572</v>
      </c>
      <c r="T285" s="473" t="s">
        <v>1849</v>
      </c>
      <c r="U285" s="473" t="s">
        <v>335</v>
      </c>
      <c r="V285" s="473"/>
      <c r="W285" s="474"/>
      <c r="X285" s="474"/>
      <c r="Y285" s="467" t="s">
        <v>1850</v>
      </c>
      <c r="Z285" s="472" t="s">
        <v>1851</v>
      </c>
      <c r="AA285" s="475">
        <v>5.1379</v>
      </c>
      <c r="AB285" s="475">
        <f>I285*AA285</f>
        <v>2568.95</v>
      </c>
      <c r="AC285" s="470"/>
      <c r="AD285" s="468" t="s">
        <v>668</v>
      </c>
      <c r="AE285" s="476" t="s">
        <v>566</v>
      </c>
      <c r="AF285" s="479"/>
      <c r="AG285" s="462"/>
      <c r="AH285" s="209"/>
      <c r="AI285" s="480"/>
      <c r="AK285" s="479">
        <f>I285</f>
        <v>500</v>
      </c>
      <c r="AM285" s="479">
        <f>I285</f>
        <v>500</v>
      </c>
      <c r="AN285" s="480"/>
      <c r="AO285" s="480"/>
      <c r="AQ285" s="221">
        <f>I285</f>
        <v>500</v>
      </c>
      <c r="AR285" s="221"/>
      <c r="AS285" s="221"/>
      <c r="AT285" s="481"/>
      <c r="AU285" s="482">
        <f t="shared" si="60"/>
        <v>500</v>
      </c>
      <c r="AV285" s="446">
        <f t="shared" si="61"/>
        <v>393902</v>
      </c>
      <c r="AW285" s="482"/>
      <c r="AX285" s="451"/>
    </row>
    <row r="286" s="355" customFormat="1" ht="39" customHeight="1" spans="1:50">
      <c r="A286" s="463">
        <v>45820</v>
      </c>
      <c r="B286" s="464" t="s">
        <v>1654</v>
      </c>
      <c r="C286" s="465" t="s">
        <v>1001</v>
      </c>
      <c r="D286" s="466">
        <v>4500169691</v>
      </c>
      <c r="E286" s="486" t="s">
        <v>1852</v>
      </c>
      <c r="F286" s="466" t="s">
        <v>1853</v>
      </c>
      <c r="G286" s="468" t="s">
        <v>554</v>
      </c>
      <c r="H286" s="469" t="s">
        <v>555</v>
      </c>
      <c r="I286" s="470">
        <v>40</v>
      </c>
      <c r="J286" s="470">
        <v>0</v>
      </c>
      <c r="K286" s="470">
        <v>4</v>
      </c>
      <c r="L286" s="470">
        <f t="shared" si="56"/>
        <v>10</v>
      </c>
      <c r="M286" s="471">
        <v>45880</v>
      </c>
      <c r="N286" s="471">
        <v>45877</v>
      </c>
      <c r="O286" s="472"/>
      <c r="P286" s="472" t="s">
        <v>571</v>
      </c>
      <c r="Q286" s="472"/>
      <c r="R286" s="473">
        <v>45860</v>
      </c>
      <c r="S286" s="473" t="s">
        <v>572</v>
      </c>
      <c r="T286" s="473" t="s">
        <v>1657</v>
      </c>
      <c r="U286" s="473" t="s">
        <v>335</v>
      </c>
      <c r="V286" s="473"/>
      <c r="W286" s="474"/>
      <c r="X286" s="474" t="s">
        <v>1658</v>
      </c>
      <c r="Y286" s="467" t="s">
        <v>1854</v>
      </c>
      <c r="Z286" s="472" t="s">
        <v>1660</v>
      </c>
      <c r="AA286" s="475">
        <v>5.3727</v>
      </c>
      <c r="AB286" s="475">
        <f>I286*AA286</f>
        <v>214.908</v>
      </c>
      <c r="AC286" s="470"/>
      <c r="AD286" s="468" t="s">
        <v>668</v>
      </c>
      <c r="AE286" s="476" t="s">
        <v>566</v>
      </c>
      <c r="AF286" s="477"/>
      <c r="AG286" s="462"/>
      <c r="AH286" s="209"/>
      <c r="AI286" s="479"/>
      <c r="AJ286" s="479"/>
      <c r="AK286" s="479">
        <f>I286</f>
        <v>40</v>
      </c>
      <c r="AL286" s="479"/>
      <c r="AM286" s="479">
        <f>I286</f>
        <v>40</v>
      </c>
      <c r="AN286" s="480"/>
      <c r="AO286" s="480"/>
      <c r="AP286" s="480"/>
      <c r="AQ286" s="221">
        <f>I286</f>
        <v>40</v>
      </c>
      <c r="AR286" s="221"/>
      <c r="AS286" s="221"/>
      <c r="AT286" s="481"/>
      <c r="AU286" s="482">
        <f t="shared" si="60"/>
        <v>40</v>
      </c>
      <c r="AV286" s="446">
        <f t="shared" si="61"/>
        <v>393942</v>
      </c>
      <c r="AW286" s="482"/>
      <c r="AX286" s="451"/>
    </row>
    <row r="287" s="355" customFormat="1" ht="39" customHeight="1" spans="1:50">
      <c r="A287" s="463">
        <v>45839</v>
      </c>
      <c r="B287" s="464" t="s">
        <v>177</v>
      </c>
      <c r="C287" s="465" t="s">
        <v>622</v>
      </c>
      <c r="D287" s="466">
        <v>4500172197</v>
      </c>
      <c r="E287" s="486" t="s">
        <v>1855</v>
      </c>
      <c r="F287" s="466" t="s">
        <v>1856</v>
      </c>
      <c r="G287" s="468" t="s">
        <v>554</v>
      </c>
      <c r="H287" s="469" t="s">
        <v>555</v>
      </c>
      <c r="I287" s="470">
        <v>1296</v>
      </c>
      <c r="J287" s="470">
        <v>0</v>
      </c>
      <c r="K287" s="470">
        <v>4</v>
      </c>
      <c r="L287" s="470">
        <f t="shared" si="56"/>
        <v>324</v>
      </c>
      <c r="M287" s="471">
        <v>45880</v>
      </c>
      <c r="N287" s="471">
        <v>45876</v>
      </c>
      <c r="O287" s="472"/>
      <c r="P287" s="472" t="s">
        <v>571</v>
      </c>
      <c r="Q287" s="472"/>
      <c r="R287" s="473">
        <v>45841</v>
      </c>
      <c r="S287" s="473" t="s">
        <v>599</v>
      </c>
      <c r="T287" s="473" t="s">
        <v>1787</v>
      </c>
      <c r="U287" s="473" t="s">
        <v>335</v>
      </c>
      <c r="V287" s="473"/>
      <c r="W287" s="474"/>
      <c r="X287" s="474"/>
      <c r="Y287" s="467" t="s">
        <v>1857</v>
      </c>
      <c r="Z287" s="472" t="s">
        <v>628</v>
      </c>
      <c r="AA287" s="475">
        <v>3.0827</v>
      </c>
      <c r="AB287" s="475">
        <f>I287*AA287</f>
        <v>3995.1792</v>
      </c>
      <c r="AC287" s="470"/>
      <c r="AD287" s="468" t="s">
        <v>554</v>
      </c>
      <c r="AE287" s="476" t="s">
        <v>566</v>
      </c>
      <c r="AF287" s="479"/>
      <c r="AG287" s="462"/>
      <c r="AH287" s="209"/>
      <c r="AI287" s="480">
        <f>I287</f>
        <v>1296</v>
      </c>
      <c r="AK287" s="479"/>
      <c r="AM287" s="479">
        <f>I287</f>
        <v>1296</v>
      </c>
      <c r="AN287" s="480"/>
      <c r="AO287" s="480"/>
      <c r="AQ287" s="221">
        <f>I287</f>
        <v>1296</v>
      </c>
      <c r="AR287" s="221"/>
      <c r="AS287" s="221"/>
      <c r="AT287" s="481"/>
      <c r="AU287" s="482">
        <f t="shared" si="60"/>
        <v>1296</v>
      </c>
      <c r="AV287" s="446">
        <f t="shared" si="61"/>
        <v>395238</v>
      </c>
      <c r="AW287" s="482"/>
      <c r="AX287" s="451"/>
    </row>
    <row r="288" s="355" customFormat="1" ht="39" customHeight="1" spans="1:50">
      <c r="A288" s="463">
        <v>45796</v>
      </c>
      <c r="B288" s="464" t="s">
        <v>1858</v>
      </c>
      <c r="C288" s="465" t="s">
        <v>1859</v>
      </c>
      <c r="D288" s="466">
        <v>4500166157</v>
      </c>
      <c r="E288" s="486"/>
      <c r="F288" s="466" t="s">
        <v>1860</v>
      </c>
      <c r="G288" s="468" t="s">
        <v>554</v>
      </c>
      <c r="H288" s="469" t="s">
        <v>555</v>
      </c>
      <c r="I288" s="470">
        <v>600</v>
      </c>
      <c r="J288" s="470">
        <v>0</v>
      </c>
      <c r="K288" s="470">
        <v>4</v>
      </c>
      <c r="L288" s="470">
        <f t="shared" si="56"/>
        <v>150</v>
      </c>
      <c r="M288" s="471">
        <v>45880</v>
      </c>
      <c r="N288" s="471">
        <v>45876</v>
      </c>
      <c r="O288" s="472"/>
      <c r="P288" s="472" t="s">
        <v>571</v>
      </c>
      <c r="Q288" s="472"/>
      <c r="R288" s="473">
        <v>45845</v>
      </c>
      <c r="S288" s="473" t="s">
        <v>572</v>
      </c>
      <c r="T288" s="473" t="s">
        <v>1861</v>
      </c>
      <c r="U288" s="473" t="s">
        <v>335</v>
      </c>
      <c r="V288" s="473"/>
      <c r="W288" s="474"/>
      <c r="X288" s="474"/>
      <c r="Y288" s="467" t="s">
        <v>1862</v>
      </c>
      <c r="Z288" s="472" t="s">
        <v>784</v>
      </c>
      <c r="AA288" s="475">
        <v>5.3566</v>
      </c>
      <c r="AB288" s="475">
        <f>I288*AA288</f>
        <v>3213.96</v>
      </c>
      <c r="AC288" s="583" t="s">
        <v>1863</v>
      </c>
      <c r="AD288" s="468" t="s">
        <v>668</v>
      </c>
      <c r="AE288" s="476" t="s">
        <v>566</v>
      </c>
      <c r="AG288" s="456"/>
      <c r="AH288" s="209"/>
      <c r="AK288" s="479">
        <f>I288</f>
        <v>600</v>
      </c>
      <c r="AM288" s="479">
        <f>I288</f>
        <v>600</v>
      </c>
      <c r="AN288" s="480"/>
      <c r="AO288" s="480"/>
      <c r="AQ288" s="480">
        <f>I288</f>
        <v>600</v>
      </c>
      <c r="AR288" s="221"/>
      <c r="AS288" s="221"/>
      <c r="AT288" s="481"/>
      <c r="AU288" s="482">
        <f t="shared" si="60"/>
        <v>600</v>
      </c>
      <c r="AV288" s="446">
        <f t="shared" si="61"/>
        <v>395838</v>
      </c>
      <c r="AW288" s="482"/>
      <c r="AX288" s="457"/>
    </row>
    <row r="289" s="355" customFormat="1" ht="39" customHeight="1" spans="1:50">
      <c r="A289" s="463">
        <v>45825</v>
      </c>
      <c r="B289" s="464" t="s">
        <v>986</v>
      </c>
      <c r="C289" s="465" t="s">
        <v>622</v>
      </c>
      <c r="D289" s="466">
        <v>4500170276</v>
      </c>
      <c r="E289" s="486" t="s">
        <v>1864</v>
      </c>
      <c r="F289" s="466" t="s">
        <v>1865</v>
      </c>
      <c r="G289" s="468" t="s">
        <v>989</v>
      </c>
      <c r="H289" s="469" t="s">
        <v>555</v>
      </c>
      <c r="I289" s="470">
        <v>605</v>
      </c>
      <c r="J289" s="470">
        <v>0</v>
      </c>
      <c r="K289" s="470">
        <v>1</v>
      </c>
      <c r="L289" s="470">
        <f t="shared" si="56"/>
        <v>605</v>
      </c>
      <c r="M289" s="471">
        <v>45880</v>
      </c>
      <c r="N289" s="471">
        <v>45876</v>
      </c>
      <c r="O289" s="472"/>
      <c r="P289" s="472" t="s">
        <v>571</v>
      </c>
      <c r="Q289" s="472"/>
      <c r="R289" s="473" t="s">
        <v>1709</v>
      </c>
      <c r="S289" s="473" t="s">
        <v>572</v>
      </c>
      <c r="T289" s="473" t="s">
        <v>1790</v>
      </c>
      <c r="U289" s="473" t="s">
        <v>335</v>
      </c>
      <c r="V289" s="473"/>
      <c r="W289" s="474"/>
      <c r="X289" s="474"/>
      <c r="Y289" s="467" t="s">
        <v>1269</v>
      </c>
      <c r="Z289" s="472" t="s">
        <v>992</v>
      </c>
      <c r="AA289" s="475">
        <v>3.2512</v>
      </c>
      <c r="AB289" s="475">
        <f>AA289*I289</f>
        <v>1966.976</v>
      </c>
      <c r="AC289" s="470"/>
      <c r="AD289" s="468" t="s">
        <v>989</v>
      </c>
      <c r="AE289" s="476" t="s">
        <v>566</v>
      </c>
      <c r="AF289" s="480">
        <f>I289</f>
        <v>605</v>
      </c>
      <c r="AG289" s="462"/>
      <c r="AH289" s="209"/>
      <c r="AK289" s="479"/>
      <c r="AL289" s="479">
        <f>I289</f>
        <v>605</v>
      </c>
      <c r="AN289" s="480"/>
      <c r="AO289" s="480"/>
      <c r="AP289" s="221">
        <f>I289</f>
        <v>605</v>
      </c>
      <c r="AR289" s="221"/>
      <c r="AS289" s="221"/>
      <c r="AT289" s="481"/>
      <c r="AU289" s="482">
        <f t="shared" si="60"/>
        <v>605</v>
      </c>
      <c r="AV289" s="446">
        <f t="shared" si="61"/>
        <v>396443</v>
      </c>
      <c r="AW289" s="482"/>
      <c r="AX289" s="451"/>
    </row>
    <row r="290" s="355" customFormat="1" ht="39" customHeight="1" spans="1:50">
      <c r="A290" s="463">
        <v>45828</v>
      </c>
      <c r="B290" s="464" t="s">
        <v>986</v>
      </c>
      <c r="C290" s="465" t="s">
        <v>622</v>
      </c>
      <c r="D290" s="466">
        <v>4500170792</v>
      </c>
      <c r="E290" s="486" t="s">
        <v>1866</v>
      </c>
      <c r="F290" s="466" t="s">
        <v>1867</v>
      </c>
      <c r="G290" s="468" t="s">
        <v>989</v>
      </c>
      <c r="H290" s="469" t="s">
        <v>555</v>
      </c>
      <c r="I290" s="470">
        <v>8680</v>
      </c>
      <c r="J290" s="470">
        <v>0</v>
      </c>
      <c r="K290" s="470">
        <v>1</v>
      </c>
      <c r="L290" s="470">
        <f t="shared" si="56"/>
        <v>8680</v>
      </c>
      <c r="M290" s="471">
        <v>45880</v>
      </c>
      <c r="N290" s="471">
        <v>45876</v>
      </c>
      <c r="O290" s="472"/>
      <c r="P290" s="472" t="s">
        <v>571</v>
      </c>
      <c r="Q290" s="472"/>
      <c r="R290" s="473" t="s">
        <v>1709</v>
      </c>
      <c r="S290" s="473" t="s">
        <v>572</v>
      </c>
      <c r="T290" s="473" t="s">
        <v>1790</v>
      </c>
      <c r="U290" s="473" t="s">
        <v>335</v>
      </c>
      <c r="V290" s="473"/>
      <c r="W290" s="474"/>
      <c r="X290" s="474"/>
      <c r="Y290" s="467" t="s">
        <v>1269</v>
      </c>
      <c r="Z290" s="472" t="s">
        <v>992</v>
      </c>
      <c r="AA290" s="475">
        <v>3.2271</v>
      </c>
      <c r="AB290" s="475">
        <f>AA290*I290</f>
        <v>28011.228</v>
      </c>
      <c r="AC290" s="470" t="s">
        <v>1868</v>
      </c>
      <c r="AD290" s="468" t="s">
        <v>989</v>
      </c>
      <c r="AE290" s="476" t="s">
        <v>566</v>
      </c>
      <c r="AF290" s="480">
        <f>I290</f>
        <v>8680</v>
      </c>
      <c r="AG290" s="462"/>
      <c r="AH290" s="209"/>
      <c r="AK290" s="479"/>
      <c r="AL290" s="479">
        <f>I290</f>
        <v>8680</v>
      </c>
      <c r="AN290" s="480"/>
      <c r="AO290" s="480"/>
      <c r="AP290" s="221">
        <f>I290</f>
        <v>8680</v>
      </c>
      <c r="AR290" s="221"/>
      <c r="AS290" s="221"/>
      <c r="AT290" s="481"/>
      <c r="AU290" s="482">
        <f t="shared" si="60"/>
        <v>8680</v>
      </c>
      <c r="AV290" s="446">
        <f t="shared" si="61"/>
        <v>405123</v>
      </c>
      <c r="AW290" s="482"/>
      <c r="AX290" s="451"/>
    </row>
    <row r="291" s="355" customFormat="1" ht="39" customHeight="1" spans="1:50">
      <c r="A291" s="463">
        <v>45828</v>
      </c>
      <c r="B291" s="464" t="s">
        <v>986</v>
      </c>
      <c r="C291" s="465" t="s">
        <v>622</v>
      </c>
      <c r="D291" s="466">
        <v>4500170792</v>
      </c>
      <c r="E291" s="486" t="s">
        <v>1869</v>
      </c>
      <c r="F291" s="466" t="s">
        <v>1870</v>
      </c>
      <c r="G291" s="468" t="s">
        <v>989</v>
      </c>
      <c r="H291" s="469" t="s">
        <v>555</v>
      </c>
      <c r="I291" s="470">
        <v>9740</v>
      </c>
      <c r="J291" s="470">
        <v>0</v>
      </c>
      <c r="K291" s="470">
        <v>1</v>
      </c>
      <c r="L291" s="470">
        <f t="shared" si="56"/>
        <v>9740</v>
      </c>
      <c r="M291" s="471">
        <v>45880</v>
      </c>
      <c r="N291" s="471">
        <v>45876</v>
      </c>
      <c r="O291" s="472"/>
      <c r="P291" s="472" t="s">
        <v>571</v>
      </c>
      <c r="Q291" s="472"/>
      <c r="R291" s="473" t="s">
        <v>1709</v>
      </c>
      <c r="S291" s="473" t="s">
        <v>572</v>
      </c>
      <c r="T291" s="473" t="s">
        <v>1790</v>
      </c>
      <c r="U291" s="473" t="s">
        <v>335</v>
      </c>
      <c r="V291" s="473"/>
      <c r="W291" s="474"/>
      <c r="X291" s="474"/>
      <c r="Y291" s="467" t="s">
        <v>1269</v>
      </c>
      <c r="Z291" s="472" t="s">
        <v>992</v>
      </c>
      <c r="AA291" s="475">
        <v>3.2271</v>
      </c>
      <c r="AB291" s="475">
        <f>AA291*I291</f>
        <v>31431.954</v>
      </c>
      <c r="AC291" s="470"/>
      <c r="AD291" s="468" t="s">
        <v>989</v>
      </c>
      <c r="AE291" s="476" t="s">
        <v>566</v>
      </c>
      <c r="AF291" s="479"/>
      <c r="AG291" s="462"/>
      <c r="AH291" s="209"/>
      <c r="AI291" s="480">
        <f>I291</f>
        <v>9740</v>
      </c>
      <c r="AK291" s="479"/>
      <c r="AM291" s="479">
        <f t="shared" ref="AM291:AM298" si="65">I291</f>
        <v>9740</v>
      </c>
      <c r="AN291" s="480"/>
      <c r="AO291" s="480"/>
      <c r="AQ291" s="221">
        <f t="shared" ref="AQ291:AQ299" si="66">I291</f>
        <v>9740</v>
      </c>
      <c r="AR291" s="221"/>
      <c r="AS291" s="221"/>
      <c r="AT291" s="481"/>
      <c r="AU291" s="482">
        <f t="shared" si="60"/>
        <v>9740</v>
      </c>
      <c r="AV291" s="446">
        <f t="shared" si="61"/>
        <v>414863</v>
      </c>
      <c r="AW291" s="482"/>
      <c r="AX291" s="451"/>
    </row>
    <row r="292" s="355" customFormat="1" ht="39" customHeight="1" spans="1:50">
      <c r="A292" s="463">
        <v>45831</v>
      </c>
      <c r="B292" s="464" t="s">
        <v>1871</v>
      </c>
      <c r="C292" s="465" t="s">
        <v>857</v>
      </c>
      <c r="D292" s="466">
        <v>4500170899</v>
      </c>
      <c r="E292" s="486" t="s">
        <v>1872</v>
      </c>
      <c r="F292" s="466" t="s">
        <v>1873</v>
      </c>
      <c r="G292" s="468" t="s">
        <v>554</v>
      </c>
      <c r="H292" s="469" t="s">
        <v>555</v>
      </c>
      <c r="I292" s="470">
        <v>280</v>
      </c>
      <c r="J292" s="470">
        <v>0</v>
      </c>
      <c r="K292" s="470">
        <v>4</v>
      </c>
      <c r="L292" s="470">
        <f t="shared" si="56"/>
        <v>70</v>
      </c>
      <c r="M292" s="471">
        <v>45880</v>
      </c>
      <c r="N292" s="471">
        <v>45876</v>
      </c>
      <c r="O292" s="472" t="s">
        <v>1874</v>
      </c>
      <c r="P292" s="472" t="s">
        <v>571</v>
      </c>
      <c r="Q292" s="472"/>
      <c r="R292" s="473">
        <v>45832</v>
      </c>
      <c r="S292" s="473" t="s">
        <v>572</v>
      </c>
      <c r="T292" s="473" t="s">
        <v>1875</v>
      </c>
      <c r="U292" s="473" t="s">
        <v>335</v>
      </c>
      <c r="V292" s="473"/>
      <c r="W292" s="474"/>
      <c r="X292" s="474"/>
      <c r="Y292" s="467" t="s">
        <v>1876</v>
      </c>
      <c r="Z292" s="472" t="s">
        <v>985</v>
      </c>
      <c r="AA292" s="475">
        <v>5.1541</v>
      </c>
      <c r="AB292" s="475">
        <f t="shared" ref="AB292:AB297" si="67">I292*AA292</f>
        <v>1443.148</v>
      </c>
      <c r="AC292" s="470"/>
      <c r="AD292" s="468" t="s">
        <v>668</v>
      </c>
      <c r="AE292" s="476" t="s">
        <v>566</v>
      </c>
      <c r="AF292" s="479"/>
      <c r="AG292" s="456"/>
      <c r="AH292" s="209"/>
      <c r="AI292" s="480"/>
      <c r="AK292" s="479">
        <f>I292</f>
        <v>280</v>
      </c>
      <c r="AM292" s="479">
        <f t="shared" si="65"/>
        <v>280</v>
      </c>
      <c r="AN292" s="480"/>
      <c r="AO292" s="480"/>
      <c r="AQ292" s="221">
        <f t="shared" si="66"/>
        <v>280</v>
      </c>
      <c r="AR292" s="221"/>
      <c r="AS292" s="221"/>
      <c r="AT292" s="481"/>
      <c r="AU292" s="482">
        <f t="shared" si="60"/>
        <v>280</v>
      </c>
      <c r="AV292" s="446">
        <f t="shared" si="61"/>
        <v>415143</v>
      </c>
      <c r="AW292" s="482"/>
      <c r="AX292" s="457"/>
    </row>
    <row r="293" s="355" customFormat="1" ht="39" customHeight="1" spans="1:50">
      <c r="A293" s="463">
        <v>45841</v>
      </c>
      <c r="B293" s="464" t="s">
        <v>1877</v>
      </c>
      <c r="C293" s="465" t="s">
        <v>568</v>
      </c>
      <c r="D293" s="466">
        <v>4500172603</v>
      </c>
      <c r="E293" s="486" t="s">
        <v>1878</v>
      </c>
      <c r="F293" s="466" t="s">
        <v>1879</v>
      </c>
      <c r="G293" s="468" t="s">
        <v>554</v>
      </c>
      <c r="H293" s="469" t="s">
        <v>555</v>
      </c>
      <c r="I293" s="470">
        <v>336</v>
      </c>
      <c r="J293" s="470">
        <v>0</v>
      </c>
      <c r="K293" s="470">
        <v>4</v>
      </c>
      <c r="L293" s="470">
        <f t="shared" si="56"/>
        <v>84</v>
      </c>
      <c r="M293" s="471">
        <v>45881</v>
      </c>
      <c r="N293" s="471">
        <v>45877</v>
      </c>
      <c r="O293" s="472" t="s">
        <v>1874</v>
      </c>
      <c r="P293" s="472" t="s">
        <v>571</v>
      </c>
      <c r="Q293" s="472"/>
      <c r="R293" s="473">
        <v>45856</v>
      </c>
      <c r="S293" s="473" t="s">
        <v>572</v>
      </c>
      <c r="T293" s="473" t="s">
        <v>1880</v>
      </c>
      <c r="U293" s="473" t="s">
        <v>335</v>
      </c>
      <c r="V293" s="473"/>
      <c r="W293" s="474"/>
      <c r="X293" s="474" t="s">
        <v>562</v>
      </c>
      <c r="Y293" s="467" t="s">
        <v>1881</v>
      </c>
      <c r="Z293" s="472" t="s">
        <v>575</v>
      </c>
      <c r="AA293" s="475">
        <v>5.4543</v>
      </c>
      <c r="AB293" s="475">
        <f t="shared" si="67"/>
        <v>1832.6448</v>
      </c>
      <c r="AC293" s="470" t="s">
        <v>1882</v>
      </c>
      <c r="AD293" s="468" t="s">
        <v>554</v>
      </c>
      <c r="AE293" s="476" t="s">
        <v>566</v>
      </c>
      <c r="AF293" s="479"/>
      <c r="AG293" s="462"/>
      <c r="AH293" s="209"/>
      <c r="AI293" s="480">
        <f>I293</f>
        <v>336</v>
      </c>
      <c r="AK293" s="479"/>
      <c r="AM293" s="479">
        <f t="shared" si="65"/>
        <v>336</v>
      </c>
      <c r="AN293" s="480"/>
      <c r="AO293" s="480"/>
      <c r="AQ293" s="221">
        <f t="shared" si="66"/>
        <v>336</v>
      </c>
      <c r="AR293" s="221"/>
      <c r="AS293" s="221"/>
      <c r="AT293" s="481"/>
      <c r="AU293" s="482">
        <f t="shared" si="60"/>
        <v>336</v>
      </c>
      <c r="AV293" s="446">
        <f t="shared" si="61"/>
        <v>415479</v>
      </c>
      <c r="AW293" s="482"/>
      <c r="AX293" s="451"/>
    </row>
    <row r="294" s="355" customFormat="1" ht="39" customHeight="1" spans="1:50">
      <c r="A294" s="463">
        <v>45838</v>
      </c>
      <c r="B294" s="464" t="s">
        <v>1883</v>
      </c>
      <c r="C294" s="465" t="s">
        <v>800</v>
      </c>
      <c r="D294" s="466">
        <v>4500172096</v>
      </c>
      <c r="E294" s="486" t="s">
        <v>1884</v>
      </c>
      <c r="F294" s="466" t="s">
        <v>1885</v>
      </c>
      <c r="G294" s="468" t="s">
        <v>663</v>
      </c>
      <c r="H294" s="469" t="s">
        <v>555</v>
      </c>
      <c r="I294" s="470">
        <v>1500</v>
      </c>
      <c r="J294" s="470">
        <v>0</v>
      </c>
      <c r="K294" s="470">
        <v>4</v>
      </c>
      <c r="L294" s="470">
        <f t="shared" si="56"/>
        <v>375</v>
      </c>
      <c r="M294" s="471">
        <v>45882</v>
      </c>
      <c r="N294" s="471">
        <v>45878</v>
      </c>
      <c r="O294" s="472" t="s">
        <v>1874</v>
      </c>
      <c r="P294" s="472" t="s">
        <v>571</v>
      </c>
      <c r="Q294" s="472"/>
      <c r="R294" s="473">
        <v>45845</v>
      </c>
      <c r="S294" s="473" t="s">
        <v>572</v>
      </c>
      <c r="T294" s="473" t="s">
        <v>1886</v>
      </c>
      <c r="U294" s="473" t="s">
        <v>335</v>
      </c>
      <c r="V294" s="473"/>
      <c r="W294" s="474"/>
      <c r="X294" s="474"/>
      <c r="Y294" s="467" t="s">
        <v>1887</v>
      </c>
      <c r="Z294" s="472" t="s">
        <v>923</v>
      </c>
      <c r="AA294" s="475">
        <v>5.1379</v>
      </c>
      <c r="AB294" s="475">
        <f t="shared" si="67"/>
        <v>7706.85</v>
      </c>
      <c r="AC294" s="470"/>
      <c r="AD294" s="468" t="s">
        <v>668</v>
      </c>
      <c r="AE294" s="476" t="s">
        <v>566</v>
      </c>
      <c r="AF294" s="479"/>
      <c r="AG294" s="456"/>
      <c r="AH294" s="209"/>
      <c r="AI294" s="480"/>
      <c r="AK294" s="479">
        <f>I294</f>
        <v>1500</v>
      </c>
      <c r="AM294" s="479">
        <f t="shared" si="65"/>
        <v>1500</v>
      </c>
      <c r="AN294" s="480"/>
      <c r="AO294" s="480"/>
      <c r="AQ294" s="221">
        <f t="shared" si="66"/>
        <v>1500</v>
      </c>
      <c r="AR294" s="221"/>
      <c r="AS294" s="221"/>
      <c r="AT294" s="481"/>
      <c r="AU294" s="482">
        <f t="shared" si="60"/>
        <v>1500</v>
      </c>
      <c r="AV294" s="446">
        <f t="shared" si="61"/>
        <v>416979</v>
      </c>
      <c r="AW294" s="482"/>
      <c r="AX294" s="457"/>
    </row>
    <row r="295" s="355" customFormat="1" ht="39" customHeight="1" spans="1:50">
      <c r="A295" s="463">
        <v>45842</v>
      </c>
      <c r="B295" s="464" t="s">
        <v>177</v>
      </c>
      <c r="C295" s="465" t="s">
        <v>622</v>
      </c>
      <c r="D295" s="466">
        <v>4500172828</v>
      </c>
      <c r="E295" s="486" t="s">
        <v>1888</v>
      </c>
      <c r="F295" s="466" t="s">
        <v>1889</v>
      </c>
      <c r="G295" s="468" t="s">
        <v>554</v>
      </c>
      <c r="H295" s="469" t="s">
        <v>555</v>
      </c>
      <c r="I295" s="470">
        <v>3312</v>
      </c>
      <c r="J295" s="470">
        <v>0</v>
      </c>
      <c r="K295" s="470">
        <v>4</v>
      </c>
      <c r="L295" s="470">
        <f t="shared" si="56"/>
        <v>828</v>
      </c>
      <c r="M295" s="471">
        <v>45883</v>
      </c>
      <c r="N295" s="471">
        <v>45880</v>
      </c>
      <c r="O295" s="472" t="s">
        <v>1874</v>
      </c>
      <c r="P295" s="472" t="s">
        <v>571</v>
      </c>
      <c r="Q295" s="472"/>
      <c r="R295" s="473">
        <v>45845</v>
      </c>
      <c r="S295" s="473" t="s">
        <v>599</v>
      </c>
      <c r="T295" s="473" t="s">
        <v>1279</v>
      </c>
      <c r="U295" s="473" t="s">
        <v>335</v>
      </c>
      <c r="V295" s="473"/>
      <c r="W295" s="474"/>
      <c r="X295" s="474"/>
      <c r="Y295" s="467" t="s">
        <v>1758</v>
      </c>
      <c r="Z295" s="472" t="s">
        <v>628</v>
      </c>
      <c r="AA295" s="475">
        <v>3.0731</v>
      </c>
      <c r="AB295" s="475">
        <f t="shared" si="67"/>
        <v>10178.1072</v>
      </c>
      <c r="AC295" s="470"/>
      <c r="AD295" s="468" t="s">
        <v>554</v>
      </c>
      <c r="AE295" s="476" t="s">
        <v>566</v>
      </c>
      <c r="AF295" s="479"/>
      <c r="AG295" s="462"/>
      <c r="AH295" s="209"/>
      <c r="AI295" s="480">
        <f>I295</f>
        <v>3312</v>
      </c>
      <c r="AK295" s="479"/>
      <c r="AM295" s="479">
        <f t="shared" si="65"/>
        <v>3312</v>
      </c>
      <c r="AN295" s="480"/>
      <c r="AO295" s="480"/>
      <c r="AQ295" s="221">
        <f t="shared" si="66"/>
        <v>3312</v>
      </c>
      <c r="AR295" s="221"/>
      <c r="AS295" s="221"/>
      <c r="AT295" s="481"/>
      <c r="AU295" s="482">
        <f t="shared" si="60"/>
        <v>3312</v>
      </c>
      <c r="AV295" s="446">
        <f t="shared" si="61"/>
        <v>420291</v>
      </c>
      <c r="AW295" s="482"/>
      <c r="AX295" s="451"/>
    </row>
    <row r="296" s="355" customFormat="1" ht="39" customHeight="1" spans="1:50">
      <c r="A296" s="463">
        <v>45847</v>
      </c>
      <c r="B296" s="464" t="s">
        <v>177</v>
      </c>
      <c r="C296" s="465" t="s">
        <v>622</v>
      </c>
      <c r="D296" s="466">
        <v>4500173155</v>
      </c>
      <c r="E296" s="486" t="s">
        <v>1890</v>
      </c>
      <c r="F296" s="466" t="s">
        <v>1891</v>
      </c>
      <c r="G296" s="468" t="s">
        <v>554</v>
      </c>
      <c r="H296" s="469" t="s">
        <v>555</v>
      </c>
      <c r="I296" s="470">
        <v>2336</v>
      </c>
      <c r="J296" s="470">
        <v>0</v>
      </c>
      <c r="K296" s="470">
        <v>4</v>
      </c>
      <c r="L296" s="470">
        <f t="shared" si="56"/>
        <v>584</v>
      </c>
      <c r="M296" s="471">
        <v>45887</v>
      </c>
      <c r="N296" s="471">
        <v>45883</v>
      </c>
      <c r="O296" s="472" t="s">
        <v>1874</v>
      </c>
      <c r="P296" s="472" t="s">
        <v>571</v>
      </c>
      <c r="Q296" s="472"/>
      <c r="R296" s="473">
        <v>45849</v>
      </c>
      <c r="S296" s="473" t="s">
        <v>599</v>
      </c>
      <c r="T296" s="473" t="s">
        <v>1279</v>
      </c>
      <c r="U296" s="473" t="s">
        <v>335</v>
      </c>
      <c r="V296" s="473"/>
      <c r="W296" s="474"/>
      <c r="X296" s="474"/>
      <c r="Y296" s="467" t="s">
        <v>1758</v>
      </c>
      <c r="Z296" s="472" t="s">
        <v>628</v>
      </c>
      <c r="AA296" s="475">
        <v>3.0731</v>
      </c>
      <c r="AB296" s="475">
        <f t="shared" si="67"/>
        <v>7178.7616</v>
      </c>
      <c r="AC296" s="470"/>
      <c r="AD296" s="468" t="s">
        <v>554</v>
      </c>
      <c r="AE296" s="476" t="s">
        <v>566</v>
      </c>
      <c r="AF296" s="479"/>
      <c r="AG296" s="462"/>
      <c r="AH296" s="209"/>
      <c r="AI296" s="480">
        <f>I296</f>
        <v>2336</v>
      </c>
      <c r="AK296" s="479"/>
      <c r="AM296" s="479">
        <f t="shared" si="65"/>
        <v>2336</v>
      </c>
      <c r="AN296" s="480"/>
      <c r="AO296" s="480"/>
      <c r="AQ296" s="221">
        <f t="shared" si="66"/>
        <v>2336</v>
      </c>
      <c r="AR296" s="221"/>
      <c r="AS296" s="221"/>
      <c r="AT296" s="481"/>
      <c r="AU296" s="482">
        <f t="shared" si="60"/>
        <v>2336</v>
      </c>
      <c r="AV296" s="446">
        <f t="shared" si="61"/>
        <v>422627</v>
      </c>
      <c r="AW296" s="482"/>
      <c r="AX296" s="451"/>
    </row>
    <row r="297" s="355" customFormat="1" ht="39" customHeight="1" spans="1:50">
      <c r="A297" s="463">
        <v>45833</v>
      </c>
      <c r="B297" s="464" t="s">
        <v>226</v>
      </c>
      <c r="C297" s="465" t="s">
        <v>578</v>
      </c>
      <c r="D297" s="466">
        <v>4500171263</v>
      </c>
      <c r="E297" s="486" t="s">
        <v>1892</v>
      </c>
      <c r="F297" s="466" t="s">
        <v>1893</v>
      </c>
      <c r="G297" s="468" t="s">
        <v>554</v>
      </c>
      <c r="H297" s="469" t="s">
        <v>555</v>
      </c>
      <c r="I297" s="470">
        <v>1500</v>
      </c>
      <c r="J297" s="470">
        <v>0</v>
      </c>
      <c r="K297" s="470">
        <v>4</v>
      </c>
      <c r="L297" s="470">
        <f t="shared" si="56"/>
        <v>375</v>
      </c>
      <c r="M297" s="471">
        <v>45880</v>
      </c>
      <c r="N297" s="471">
        <v>45876</v>
      </c>
      <c r="O297" s="472" t="s">
        <v>1874</v>
      </c>
      <c r="P297" s="472" t="s">
        <v>571</v>
      </c>
      <c r="Q297" s="472"/>
      <c r="R297" s="473">
        <v>45849</v>
      </c>
      <c r="S297" s="473" t="s">
        <v>599</v>
      </c>
      <c r="T297" s="473" t="s">
        <v>1894</v>
      </c>
      <c r="U297" s="473" t="s">
        <v>335</v>
      </c>
      <c r="V297" s="473"/>
      <c r="W297" s="474"/>
      <c r="X297" s="474"/>
      <c r="Y297" s="467" t="s">
        <v>1895</v>
      </c>
      <c r="Z297" s="472" t="s">
        <v>602</v>
      </c>
      <c r="AA297" s="475">
        <v>5.8209</v>
      </c>
      <c r="AB297" s="475">
        <f t="shared" si="67"/>
        <v>8731.35</v>
      </c>
      <c r="AC297" s="470"/>
      <c r="AD297" s="468" t="s">
        <v>554</v>
      </c>
      <c r="AE297" s="476" t="s">
        <v>566</v>
      </c>
      <c r="AF297" s="479"/>
      <c r="AG297" s="456"/>
      <c r="AH297" s="209"/>
      <c r="AI297" s="480">
        <f>I297</f>
        <v>1500</v>
      </c>
      <c r="AK297" s="479"/>
      <c r="AM297" s="479">
        <f t="shared" si="65"/>
        <v>1500</v>
      </c>
      <c r="AN297" s="480"/>
      <c r="AO297" s="480"/>
      <c r="AQ297" s="221">
        <f t="shared" si="66"/>
        <v>1500</v>
      </c>
      <c r="AR297" s="221"/>
      <c r="AS297" s="221"/>
      <c r="AT297" s="481"/>
      <c r="AU297" s="482">
        <f t="shared" si="60"/>
        <v>1500</v>
      </c>
      <c r="AV297" s="482">
        <f t="shared" si="61"/>
        <v>424127</v>
      </c>
      <c r="AW297" s="482"/>
      <c r="AX297" s="457"/>
    </row>
    <row r="298" s="355" customFormat="1" ht="39" customHeight="1" spans="1:50">
      <c r="A298" s="463">
        <v>45841</v>
      </c>
      <c r="B298" s="464" t="s">
        <v>1896</v>
      </c>
      <c r="C298" s="465" t="s">
        <v>903</v>
      </c>
      <c r="D298" s="466">
        <v>4500172551</v>
      </c>
      <c r="E298" s="486"/>
      <c r="F298" s="466" t="s">
        <v>1897</v>
      </c>
      <c r="G298" s="468" t="s">
        <v>557</v>
      </c>
      <c r="H298" s="469" t="s">
        <v>555</v>
      </c>
      <c r="I298" s="470">
        <v>306</v>
      </c>
      <c r="J298" s="470">
        <v>0</v>
      </c>
      <c r="K298" s="470">
        <v>18</v>
      </c>
      <c r="L298" s="470">
        <f t="shared" si="56"/>
        <v>17</v>
      </c>
      <c r="M298" s="471">
        <v>45883</v>
      </c>
      <c r="N298" s="471">
        <v>45880</v>
      </c>
      <c r="O298" s="472"/>
      <c r="P298" s="472" t="s">
        <v>571</v>
      </c>
      <c r="Q298" s="472"/>
      <c r="R298" s="473">
        <v>45852</v>
      </c>
      <c r="S298" s="473" t="s">
        <v>572</v>
      </c>
      <c r="T298" s="473" t="s">
        <v>1898</v>
      </c>
      <c r="U298" s="473" t="s">
        <v>335</v>
      </c>
      <c r="V298" s="473"/>
      <c r="W298" s="474"/>
      <c r="X298" s="474"/>
      <c r="Y298" s="467" t="s">
        <v>1899</v>
      </c>
      <c r="Z298" s="472" t="s">
        <v>908</v>
      </c>
      <c r="AA298" s="475">
        <v>113.8227</v>
      </c>
      <c r="AB298" s="475">
        <f>AA298*L298</f>
        <v>1934.9859</v>
      </c>
      <c r="AC298" s="470"/>
      <c r="AD298" s="468" t="s">
        <v>1304</v>
      </c>
      <c r="AE298" s="476" t="s">
        <v>566</v>
      </c>
      <c r="AF298" s="479"/>
      <c r="AG298" s="462"/>
      <c r="AH298" s="209"/>
      <c r="AI298" s="480"/>
      <c r="AK298" s="479">
        <f>I298</f>
        <v>306</v>
      </c>
      <c r="AM298" s="479"/>
      <c r="AN298" s="480">
        <f>I298</f>
        <v>306</v>
      </c>
      <c r="AO298" s="480">
        <f>I298</f>
        <v>306</v>
      </c>
      <c r="AQ298" s="221">
        <f t="shared" si="66"/>
        <v>306</v>
      </c>
      <c r="AR298" s="221"/>
      <c r="AS298" s="221">
        <f>L298</f>
        <v>17</v>
      </c>
      <c r="AT298" s="481"/>
      <c r="AU298" s="482">
        <f t="shared" si="60"/>
        <v>306</v>
      </c>
      <c r="AV298" s="482">
        <f t="shared" si="61"/>
        <v>424433</v>
      </c>
      <c r="AW298" s="482"/>
      <c r="AX298" s="451"/>
    </row>
    <row r="299" s="355" customFormat="1" ht="39" customHeight="1" spans="1:50">
      <c r="A299" s="463">
        <v>45825</v>
      </c>
      <c r="B299" s="464" t="s">
        <v>986</v>
      </c>
      <c r="C299" s="465" t="s">
        <v>622</v>
      </c>
      <c r="D299" s="466">
        <v>4500170277</v>
      </c>
      <c r="E299" s="486" t="s">
        <v>1900</v>
      </c>
      <c r="F299" s="466" t="s">
        <v>1901</v>
      </c>
      <c r="G299" s="468" t="s">
        <v>989</v>
      </c>
      <c r="H299" s="469" t="s">
        <v>555</v>
      </c>
      <c r="I299" s="470">
        <v>963</v>
      </c>
      <c r="J299" s="470">
        <v>0</v>
      </c>
      <c r="K299" s="470">
        <v>1</v>
      </c>
      <c r="L299" s="470">
        <f t="shared" si="56"/>
        <v>963</v>
      </c>
      <c r="M299" s="471">
        <v>45884</v>
      </c>
      <c r="N299" s="471">
        <v>45880</v>
      </c>
      <c r="O299" s="472" t="s">
        <v>1874</v>
      </c>
      <c r="P299" s="472" t="s">
        <v>571</v>
      </c>
      <c r="Q299" s="472"/>
      <c r="R299" s="473" t="s">
        <v>1709</v>
      </c>
      <c r="S299" s="473" t="s">
        <v>572</v>
      </c>
      <c r="T299" s="473" t="s">
        <v>1790</v>
      </c>
      <c r="U299" s="473" t="s">
        <v>335</v>
      </c>
      <c r="V299" s="473"/>
      <c r="W299" s="474"/>
      <c r="X299" s="474"/>
      <c r="Y299" s="467" t="s">
        <v>1269</v>
      </c>
      <c r="Z299" s="472" t="s">
        <v>992</v>
      </c>
      <c r="AA299" s="475">
        <v>3.2512</v>
      </c>
      <c r="AB299" s="475">
        <f>AA299*I299</f>
        <v>3130.9056</v>
      </c>
      <c r="AC299" s="470"/>
      <c r="AD299" s="468" t="s">
        <v>989</v>
      </c>
      <c r="AE299" s="476" t="s">
        <v>566</v>
      </c>
      <c r="AF299" s="479"/>
      <c r="AG299" s="462"/>
      <c r="AH299" s="209"/>
      <c r="AI299" s="480">
        <f>I299</f>
        <v>963</v>
      </c>
      <c r="AK299" s="479"/>
      <c r="AM299" s="479">
        <f>I299</f>
        <v>963</v>
      </c>
      <c r="AN299" s="480"/>
      <c r="AO299" s="480"/>
      <c r="AQ299" s="221">
        <f t="shared" ref="AQ297:AQ362" si="68">I299</f>
        <v>963</v>
      </c>
      <c r="AR299" s="221"/>
      <c r="AS299" s="221"/>
      <c r="AT299" s="481"/>
      <c r="AU299" s="482">
        <f t="shared" si="60"/>
        <v>963</v>
      </c>
      <c r="AV299" s="482">
        <f t="shared" si="61"/>
        <v>425396</v>
      </c>
      <c r="AW299" s="482"/>
      <c r="AX299" s="451"/>
    </row>
    <row r="300" s="355" customFormat="1" ht="39" customHeight="1" spans="1:50">
      <c r="A300" s="463">
        <v>45840</v>
      </c>
      <c r="B300" s="464" t="s">
        <v>1902</v>
      </c>
      <c r="C300" s="465" t="s">
        <v>1903</v>
      </c>
      <c r="D300" s="466">
        <v>4500172381</v>
      </c>
      <c r="E300" s="486" t="s">
        <v>1904</v>
      </c>
      <c r="F300" s="466" t="s">
        <v>1905</v>
      </c>
      <c r="G300" s="468" t="s">
        <v>554</v>
      </c>
      <c r="H300" s="469" t="s">
        <v>555</v>
      </c>
      <c r="I300" s="470">
        <v>2200</v>
      </c>
      <c r="J300" s="470">
        <v>0</v>
      </c>
      <c r="K300" s="470">
        <v>4</v>
      </c>
      <c r="L300" s="470">
        <f t="shared" si="56"/>
        <v>550</v>
      </c>
      <c r="M300" s="471">
        <v>45884</v>
      </c>
      <c r="N300" s="471">
        <v>45880</v>
      </c>
      <c r="O300" s="472" t="s">
        <v>1874</v>
      </c>
      <c r="P300" s="472" t="s">
        <v>571</v>
      </c>
      <c r="Q300" s="472"/>
      <c r="R300" s="473">
        <v>45845</v>
      </c>
      <c r="S300" s="473" t="s">
        <v>572</v>
      </c>
      <c r="T300" s="473" t="s">
        <v>1906</v>
      </c>
      <c r="U300" s="473" t="s">
        <v>335</v>
      </c>
      <c r="V300" s="473"/>
      <c r="W300" s="474"/>
      <c r="X300" s="474"/>
      <c r="Y300" s="467" t="s">
        <v>1907</v>
      </c>
      <c r="Z300" s="472" t="s">
        <v>731</v>
      </c>
      <c r="AA300" s="475">
        <v>5.1219</v>
      </c>
      <c r="AB300" s="475">
        <f>I300*AA300</f>
        <v>11268.18</v>
      </c>
      <c r="AC300" s="470"/>
      <c r="AD300" s="468" t="s">
        <v>1908</v>
      </c>
      <c r="AE300" s="476" t="s">
        <v>566</v>
      </c>
      <c r="AF300" s="479"/>
      <c r="AG300" s="462"/>
      <c r="AH300" s="209"/>
      <c r="AI300" s="480"/>
      <c r="AK300" s="479">
        <f>I300</f>
        <v>2200</v>
      </c>
      <c r="AM300" s="479"/>
      <c r="AN300" s="480">
        <f>I300</f>
        <v>2200</v>
      </c>
      <c r="AO300" s="480">
        <f>I300</f>
        <v>2200</v>
      </c>
      <c r="AQ300" s="221">
        <f t="shared" si="68"/>
        <v>2200</v>
      </c>
      <c r="AR300" s="221"/>
      <c r="AS300" s="221"/>
      <c r="AT300" s="481"/>
      <c r="AU300" s="482">
        <f t="shared" si="60"/>
        <v>2200</v>
      </c>
      <c r="AV300" s="482">
        <f t="shared" si="61"/>
        <v>427596</v>
      </c>
      <c r="AW300" s="482"/>
      <c r="AX300" s="451"/>
    </row>
    <row r="301" s="355" customFormat="1" ht="39" customHeight="1" spans="1:50">
      <c r="A301" s="463">
        <v>45845</v>
      </c>
      <c r="B301" s="464" t="s">
        <v>1909</v>
      </c>
      <c r="C301" s="465" t="s">
        <v>1910</v>
      </c>
      <c r="D301" s="466">
        <v>4500172909</v>
      </c>
      <c r="E301" s="486"/>
      <c r="F301" s="466" t="s">
        <v>1911</v>
      </c>
      <c r="G301" s="468" t="s">
        <v>557</v>
      </c>
      <c r="H301" s="469" t="s">
        <v>555</v>
      </c>
      <c r="I301" s="470">
        <v>450</v>
      </c>
      <c r="J301" s="470">
        <v>0</v>
      </c>
      <c r="K301" s="470">
        <v>18</v>
      </c>
      <c r="L301" s="470">
        <f t="shared" si="56"/>
        <v>25</v>
      </c>
      <c r="M301" s="471">
        <v>45884</v>
      </c>
      <c r="N301" s="471">
        <v>45880</v>
      </c>
      <c r="O301" s="472" t="s">
        <v>1874</v>
      </c>
      <c r="P301" s="472" t="s">
        <v>571</v>
      </c>
      <c r="Q301" s="472"/>
      <c r="R301" s="473">
        <v>45852</v>
      </c>
      <c r="S301" s="473" t="s">
        <v>572</v>
      </c>
      <c r="T301" s="473" t="s">
        <v>1912</v>
      </c>
      <c r="U301" s="473" t="s">
        <v>335</v>
      </c>
      <c r="V301" s="473"/>
      <c r="W301" s="474"/>
      <c r="X301" s="474"/>
      <c r="Y301" s="467" t="s">
        <v>1913</v>
      </c>
      <c r="Z301" s="472" t="s">
        <v>720</v>
      </c>
      <c r="AA301" s="475">
        <v>118.7504</v>
      </c>
      <c r="AB301" s="475">
        <f>AA301*L301</f>
        <v>2968.76</v>
      </c>
      <c r="AC301" s="470" t="s">
        <v>1914</v>
      </c>
      <c r="AD301" s="468" t="s">
        <v>557</v>
      </c>
      <c r="AE301" s="476" t="s">
        <v>566</v>
      </c>
      <c r="AF301" s="479"/>
      <c r="AG301" s="456"/>
      <c r="AH301" s="209"/>
      <c r="AI301" s="480">
        <f>I301</f>
        <v>450</v>
      </c>
      <c r="AK301" s="479"/>
      <c r="AM301" s="479">
        <f>I301</f>
        <v>450</v>
      </c>
      <c r="AN301" s="480"/>
      <c r="AO301" s="480"/>
      <c r="AQ301" s="221">
        <f t="shared" si="68"/>
        <v>450</v>
      </c>
      <c r="AR301" s="221">
        <f>L301</f>
        <v>25</v>
      </c>
      <c r="AS301" s="221"/>
      <c r="AT301" s="481"/>
      <c r="AU301" s="482">
        <f t="shared" si="60"/>
        <v>450</v>
      </c>
      <c r="AV301" s="482">
        <f t="shared" si="61"/>
        <v>428046</v>
      </c>
      <c r="AW301" s="482"/>
      <c r="AX301" s="457"/>
    </row>
    <row r="302" s="355" customFormat="1" ht="39" customHeight="1" spans="1:50">
      <c r="A302" s="463">
        <v>45861</v>
      </c>
      <c r="B302" s="464" t="s">
        <v>1915</v>
      </c>
      <c r="C302" s="465" t="s">
        <v>622</v>
      </c>
      <c r="D302" s="584">
        <v>4500174649</v>
      </c>
      <c r="E302" s="486" t="s">
        <v>1916</v>
      </c>
      <c r="F302" s="466" t="s">
        <v>1917</v>
      </c>
      <c r="G302" s="468" t="s">
        <v>866</v>
      </c>
      <c r="H302" s="469" t="s">
        <v>650</v>
      </c>
      <c r="I302" s="470">
        <v>4704</v>
      </c>
      <c r="J302" s="470">
        <v>0</v>
      </c>
      <c r="K302" s="470">
        <v>2</v>
      </c>
      <c r="L302" s="470">
        <f t="shared" si="56"/>
        <v>2352</v>
      </c>
      <c r="M302" s="471">
        <v>45884</v>
      </c>
      <c r="N302" s="471">
        <f>M302-4</f>
        <v>45880</v>
      </c>
      <c r="O302" s="472"/>
      <c r="P302" s="472" t="s">
        <v>571</v>
      </c>
      <c r="Q302" s="472"/>
      <c r="R302" s="473">
        <v>45861</v>
      </c>
      <c r="S302" s="473" t="s">
        <v>599</v>
      </c>
      <c r="T302" s="473" t="s">
        <v>572</v>
      </c>
      <c r="U302" s="473" t="s">
        <v>335</v>
      </c>
      <c r="V302" s="473"/>
      <c r="W302" s="474" t="s">
        <v>873</v>
      </c>
      <c r="X302" s="474"/>
      <c r="Y302" s="467" t="s">
        <v>1918</v>
      </c>
      <c r="Z302" s="472" t="s">
        <v>653</v>
      </c>
      <c r="AA302" s="475">
        <v>3.4259</v>
      </c>
      <c r="AB302" s="475">
        <f>I302*AA302</f>
        <v>16115.4336</v>
      </c>
      <c r="AC302" s="470"/>
      <c r="AD302" s="468" t="s">
        <v>649</v>
      </c>
      <c r="AE302" s="476" t="s">
        <v>566</v>
      </c>
      <c r="AF302" s="479"/>
      <c r="AG302" s="462"/>
      <c r="AH302" s="209"/>
      <c r="AI302" s="480">
        <f>I302</f>
        <v>4704</v>
      </c>
      <c r="AK302" s="479"/>
      <c r="AM302" s="479">
        <f>I302</f>
        <v>4704</v>
      </c>
      <c r="AN302" s="480"/>
      <c r="AO302" s="480"/>
      <c r="AQ302" s="221">
        <f t="shared" si="68"/>
        <v>4704</v>
      </c>
      <c r="AR302" s="221"/>
      <c r="AS302" s="221"/>
      <c r="AT302" s="481"/>
      <c r="AU302" s="482">
        <f t="shared" si="60"/>
        <v>4704</v>
      </c>
      <c r="AV302" s="482">
        <f t="shared" si="61"/>
        <v>432750</v>
      </c>
      <c r="AW302" s="482"/>
      <c r="AX302" s="451"/>
    </row>
    <row r="303" s="355" customFormat="1" ht="39" customHeight="1" spans="1:50">
      <c r="A303" s="463">
        <v>45861</v>
      </c>
      <c r="B303" s="464" t="s">
        <v>1915</v>
      </c>
      <c r="C303" s="465" t="s">
        <v>622</v>
      </c>
      <c r="D303" s="584">
        <v>4500174648</v>
      </c>
      <c r="E303" s="486" t="s">
        <v>1919</v>
      </c>
      <c r="F303" s="466" t="s">
        <v>1920</v>
      </c>
      <c r="G303" s="468" t="s">
        <v>866</v>
      </c>
      <c r="H303" s="469" t="s">
        <v>650</v>
      </c>
      <c r="I303" s="470">
        <v>3374</v>
      </c>
      <c r="J303" s="470">
        <v>0</v>
      </c>
      <c r="K303" s="470">
        <v>2</v>
      </c>
      <c r="L303" s="470">
        <f t="shared" si="56"/>
        <v>1687</v>
      </c>
      <c r="M303" s="471">
        <v>45884</v>
      </c>
      <c r="N303" s="471">
        <f>M303-4</f>
        <v>45880</v>
      </c>
      <c r="O303" s="472"/>
      <c r="P303" s="472" t="s">
        <v>571</v>
      </c>
      <c r="Q303" s="472"/>
      <c r="R303" s="473">
        <v>45861</v>
      </c>
      <c r="S303" s="473" t="s">
        <v>599</v>
      </c>
      <c r="T303" s="473" t="s">
        <v>572</v>
      </c>
      <c r="U303" s="473" t="s">
        <v>335</v>
      </c>
      <c r="V303" s="473"/>
      <c r="W303" s="474" t="s">
        <v>873</v>
      </c>
      <c r="X303" s="474"/>
      <c r="Y303" s="467" t="s">
        <v>1921</v>
      </c>
      <c r="Z303" s="472" t="s">
        <v>653</v>
      </c>
      <c r="AA303" s="475">
        <v>3.4259</v>
      </c>
      <c r="AB303" s="475">
        <f>I303*AA303</f>
        <v>11558.9866</v>
      </c>
      <c r="AC303" s="470"/>
      <c r="AD303" s="468" t="s">
        <v>649</v>
      </c>
      <c r="AE303" s="476" t="s">
        <v>566</v>
      </c>
      <c r="AF303" s="479"/>
      <c r="AG303" s="462"/>
      <c r="AH303" s="209"/>
      <c r="AI303" s="480">
        <f>I303</f>
        <v>3374</v>
      </c>
      <c r="AK303" s="479"/>
      <c r="AM303" s="479">
        <f>I303</f>
        <v>3374</v>
      </c>
      <c r="AN303" s="480"/>
      <c r="AO303" s="480"/>
      <c r="AQ303" s="221">
        <f t="shared" si="68"/>
        <v>3374</v>
      </c>
      <c r="AR303" s="221"/>
      <c r="AS303" s="221"/>
      <c r="AT303" s="481"/>
      <c r="AU303" s="482">
        <f t="shared" si="60"/>
        <v>3374</v>
      </c>
      <c r="AV303" s="482">
        <f t="shared" si="61"/>
        <v>436124</v>
      </c>
      <c r="AW303" s="482"/>
      <c r="AX303" s="451"/>
    </row>
    <row r="304" s="355" customFormat="1" ht="39" customHeight="1" spans="1:50">
      <c r="A304" s="463">
        <v>45861</v>
      </c>
      <c r="B304" s="464" t="s">
        <v>1915</v>
      </c>
      <c r="C304" s="465" t="s">
        <v>622</v>
      </c>
      <c r="D304" s="584">
        <v>4500174647</v>
      </c>
      <c r="E304" s="486" t="s">
        <v>1922</v>
      </c>
      <c r="F304" s="466" t="s">
        <v>1923</v>
      </c>
      <c r="G304" s="468" t="s">
        <v>866</v>
      </c>
      <c r="H304" s="469" t="s">
        <v>650</v>
      </c>
      <c r="I304" s="470">
        <v>3856</v>
      </c>
      <c r="J304" s="470">
        <v>0</v>
      </c>
      <c r="K304" s="470">
        <v>2</v>
      </c>
      <c r="L304" s="470">
        <f t="shared" si="56"/>
        <v>1928</v>
      </c>
      <c r="M304" s="471">
        <v>45884</v>
      </c>
      <c r="N304" s="471">
        <f>M304-4</f>
        <v>45880</v>
      </c>
      <c r="O304" s="472"/>
      <c r="P304" s="472" t="s">
        <v>571</v>
      </c>
      <c r="Q304" s="472"/>
      <c r="R304" s="473">
        <v>45861</v>
      </c>
      <c r="S304" s="473" t="s">
        <v>599</v>
      </c>
      <c r="T304" s="473" t="s">
        <v>572</v>
      </c>
      <c r="U304" s="473" t="s">
        <v>335</v>
      </c>
      <c r="V304" s="473"/>
      <c r="W304" s="474" t="s">
        <v>873</v>
      </c>
      <c r="X304" s="474"/>
      <c r="Y304" s="467" t="s">
        <v>1918</v>
      </c>
      <c r="Z304" s="472" t="s">
        <v>653</v>
      </c>
      <c r="AA304" s="475">
        <v>3.4259</v>
      </c>
      <c r="AB304" s="475">
        <f>I304*AA304</f>
        <v>13210.2704</v>
      </c>
      <c r="AC304" s="470"/>
      <c r="AD304" s="468" t="s">
        <v>649</v>
      </c>
      <c r="AE304" s="476" t="s">
        <v>566</v>
      </c>
      <c r="AF304" s="479"/>
      <c r="AG304" s="462"/>
      <c r="AH304" s="209"/>
      <c r="AI304" s="480">
        <f>I304</f>
        <v>3856</v>
      </c>
      <c r="AK304" s="479"/>
      <c r="AM304" s="479">
        <f>I304</f>
        <v>3856</v>
      </c>
      <c r="AN304" s="480"/>
      <c r="AO304" s="480"/>
      <c r="AQ304" s="221">
        <f t="shared" si="68"/>
        <v>3856</v>
      </c>
      <c r="AR304" s="221"/>
      <c r="AS304" s="221"/>
      <c r="AT304" s="481"/>
      <c r="AU304" s="482">
        <f t="shared" si="60"/>
        <v>3856</v>
      </c>
      <c r="AV304" s="482">
        <f t="shared" si="61"/>
        <v>439980</v>
      </c>
      <c r="AW304" s="482"/>
      <c r="AX304" s="451"/>
    </row>
    <row r="305" s="355" customFormat="1" ht="39" customHeight="1" spans="1:50">
      <c r="A305" s="463">
        <v>45852</v>
      </c>
      <c r="B305" s="464" t="s">
        <v>1924</v>
      </c>
      <c r="C305" s="465" t="s">
        <v>1925</v>
      </c>
      <c r="D305" s="584">
        <v>4500173798</v>
      </c>
      <c r="E305" s="486"/>
      <c r="F305" s="466" t="s">
        <v>1926</v>
      </c>
      <c r="G305" s="468" t="s">
        <v>554</v>
      </c>
      <c r="H305" s="469" t="s">
        <v>555</v>
      </c>
      <c r="I305" s="470">
        <v>500</v>
      </c>
      <c r="J305" s="470">
        <v>0</v>
      </c>
      <c r="K305" s="470">
        <v>4</v>
      </c>
      <c r="L305" s="470">
        <f t="shared" si="56"/>
        <v>125</v>
      </c>
      <c r="M305" s="471">
        <v>45884</v>
      </c>
      <c r="N305" s="471">
        <v>45880</v>
      </c>
      <c r="O305" s="472" t="s">
        <v>1874</v>
      </c>
      <c r="P305" s="472" t="s">
        <v>571</v>
      </c>
      <c r="Q305" s="472"/>
      <c r="R305" s="473">
        <v>45860</v>
      </c>
      <c r="S305" s="473" t="s">
        <v>572</v>
      </c>
      <c r="T305" s="473" t="s">
        <v>1927</v>
      </c>
      <c r="U305" s="473" t="s">
        <v>335</v>
      </c>
      <c r="V305" s="473"/>
      <c r="W305" s="474"/>
      <c r="X305" s="474"/>
      <c r="Y305" s="467" t="s">
        <v>1928</v>
      </c>
      <c r="Z305" s="472" t="s">
        <v>1929</v>
      </c>
      <c r="AA305" s="475">
        <v>5.3566</v>
      </c>
      <c r="AB305" s="475">
        <f>I305*AA305</f>
        <v>2678.3</v>
      </c>
      <c r="AC305" s="470"/>
      <c r="AD305" s="468" t="s">
        <v>554</v>
      </c>
      <c r="AE305" s="476" t="s">
        <v>566</v>
      </c>
      <c r="AF305" s="479"/>
      <c r="AG305" s="456"/>
      <c r="AH305" s="209"/>
      <c r="AI305" s="480">
        <f>I305</f>
        <v>500</v>
      </c>
      <c r="AK305" s="479"/>
      <c r="AM305" s="479">
        <f>I305</f>
        <v>500</v>
      </c>
      <c r="AN305" s="480"/>
      <c r="AO305" s="480"/>
      <c r="AQ305" s="221">
        <f t="shared" si="68"/>
        <v>500</v>
      </c>
      <c r="AR305" s="221"/>
      <c r="AS305" s="221"/>
      <c r="AT305" s="481"/>
      <c r="AU305" s="482">
        <f t="shared" si="60"/>
        <v>500</v>
      </c>
      <c r="AV305" s="482">
        <f t="shared" si="61"/>
        <v>440480</v>
      </c>
      <c r="AW305" s="482"/>
      <c r="AX305" s="457"/>
    </row>
    <row r="306" s="355" customFormat="1" ht="39" customHeight="1" spans="1:50">
      <c r="A306" s="463">
        <v>45825</v>
      </c>
      <c r="B306" s="464" t="s">
        <v>986</v>
      </c>
      <c r="C306" s="465" t="s">
        <v>622</v>
      </c>
      <c r="D306" s="466">
        <v>4500170279</v>
      </c>
      <c r="E306" s="486" t="s">
        <v>1930</v>
      </c>
      <c r="F306" s="466" t="s">
        <v>1931</v>
      </c>
      <c r="G306" s="468" t="s">
        <v>989</v>
      </c>
      <c r="H306" s="469" t="s">
        <v>555</v>
      </c>
      <c r="I306" s="470">
        <v>501</v>
      </c>
      <c r="J306" s="470">
        <v>0</v>
      </c>
      <c r="K306" s="470">
        <v>1</v>
      </c>
      <c r="L306" s="470">
        <f t="shared" si="56"/>
        <v>501</v>
      </c>
      <c r="M306" s="471">
        <v>45887</v>
      </c>
      <c r="N306" s="471">
        <v>45883</v>
      </c>
      <c r="O306" s="472" t="s">
        <v>1874</v>
      </c>
      <c r="P306" s="472" t="s">
        <v>571</v>
      </c>
      <c r="Q306" s="472"/>
      <c r="R306" s="473" t="s">
        <v>1709</v>
      </c>
      <c r="S306" s="473" t="s">
        <v>572</v>
      </c>
      <c r="T306" s="473" t="s">
        <v>1932</v>
      </c>
      <c r="U306" s="473" t="s">
        <v>335</v>
      </c>
      <c r="V306" s="473"/>
      <c r="W306" s="474"/>
      <c r="X306" s="474"/>
      <c r="Y306" s="467" t="s">
        <v>1269</v>
      </c>
      <c r="Z306" s="472" t="s">
        <v>992</v>
      </c>
      <c r="AA306" s="475">
        <v>3.2512</v>
      </c>
      <c r="AB306" s="475">
        <f t="shared" ref="AB306:AB316" si="69">AA306*I306</f>
        <v>1628.8512</v>
      </c>
      <c r="AC306" s="470" t="s">
        <v>1933</v>
      </c>
      <c r="AD306" s="468" t="s">
        <v>989</v>
      </c>
      <c r="AE306" s="476" t="s">
        <v>566</v>
      </c>
      <c r="AF306" s="479"/>
      <c r="AG306" s="462"/>
      <c r="AH306" s="209"/>
      <c r="AI306" s="480">
        <f t="shared" ref="AI306:AI323" si="70">I306</f>
        <v>501</v>
      </c>
      <c r="AK306" s="479"/>
      <c r="AM306" s="479">
        <f t="shared" ref="AM306:AM341" si="71">I306</f>
        <v>501</v>
      </c>
      <c r="AN306" s="480"/>
      <c r="AO306" s="480"/>
      <c r="AQ306" s="221">
        <f t="shared" si="68"/>
        <v>501</v>
      </c>
      <c r="AR306" s="221"/>
      <c r="AS306" s="221"/>
      <c r="AT306" s="481"/>
      <c r="AU306" s="482">
        <f t="shared" si="60"/>
        <v>501</v>
      </c>
      <c r="AV306" s="482">
        <f>AV338+AU306</f>
        <v>441153</v>
      </c>
      <c r="AW306" s="482"/>
      <c r="AX306" s="451"/>
    </row>
    <row r="307" s="355" customFormat="1" ht="39" customHeight="1" spans="1:50">
      <c r="A307" s="463">
        <v>45825</v>
      </c>
      <c r="B307" s="464" t="s">
        <v>986</v>
      </c>
      <c r="C307" s="465" t="s">
        <v>622</v>
      </c>
      <c r="D307" s="466">
        <v>4500170279</v>
      </c>
      <c r="E307" s="486" t="s">
        <v>1934</v>
      </c>
      <c r="F307" s="466" t="s">
        <v>1935</v>
      </c>
      <c r="G307" s="468" t="s">
        <v>989</v>
      </c>
      <c r="H307" s="469" t="s">
        <v>555</v>
      </c>
      <c r="I307" s="470">
        <v>855</v>
      </c>
      <c r="J307" s="470">
        <v>0</v>
      </c>
      <c r="K307" s="470">
        <v>1</v>
      </c>
      <c r="L307" s="470">
        <f t="shared" si="56"/>
        <v>855</v>
      </c>
      <c r="M307" s="471">
        <v>45887</v>
      </c>
      <c r="N307" s="471">
        <v>45883</v>
      </c>
      <c r="O307" s="472" t="s">
        <v>1874</v>
      </c>
      <c r="P307" s="472" t="s">
        <v>571</v>
      </c>
      <c r="Q307" s="472"/>
      <c r="R307" s="473" t="s">
        <v>1709</v>
      </c>
      <c r="S307" s="473" t="s">
        <v>572</v>
      </c>
      <c r="T307" s="473" t="s">
        <v>1790</v>
      </c>
      <c r="U307" s="473" t="s">
        <v>335</v>
      </c>
      <c r="V307" s="473"/>
      <c r="W307" s="474"/>
      <c r="X307" s="474"/>
      <c r="Y307" s="467" t="s">
        <v>1269</v>
      </c>
      <c r="Z307" s="472" t="s">
        <v>992</v>
      </c>
      <c r="AA307" s="475">
        <v>3.2512</v>
      </c>
      <c r="AB307" s="475">
        <f t="shared" si="69"/>
        <v>2779.776</v>
      </c>
      <c r="AC307" s="470"/>
      <c r="AD307" s="468" t="s">
        <v>989</v>
      </c>
      <c r="AE307" s="476" t="s">
        <v>566</v>
      </c>
      <c r="AF307" s="479"/>
      <c r="AG307" s="462"/>
      <c r="AH307" s="209"/>
      <c r="AI307" s="480">
        <f t="shared" si="70"/>
        <v>855</v>
      </c>
      <c r="AK307" s="479"/>
      <c r="AM307" s="479">
        <f t="shared" si="71"/>
        <v>855</v>
      </c>
      <c r="AN307" s="480"/>
      <c r="AO307" s="480"/>
      <c r="AQ307" s="221">
        <f t="shared" si="68"/>
        <v>855</v>
      </c>
      <c r="AR307" s="221"/>
      <c r="AS307" s="221"/>
      <c r="AT307" s="481"/>
      <c r="AU307" s="482">
        <f t="shared" si="60"/>
        <v>855</v>
      </c>
      <c r="AV307" s="482">
        <f t="shared" ref="AV307:AV314" si="72">AV306+AU307</f>
        <v>442008</v>
      </c>
      <c r="AW307" s="482"/>
      <c r="AX307" s="451"/>
    </row>
    <row r="308" s="355" customFormat="1" ht="39" customHeight="1" spans="1:50">
      <c r="A308" s="463">
        <v>45825</v>
      </c>
      <c r="B308" s="464" t="s">
        <v>986</v>
      </c>
      <c r="C308" s="465" t="s">
        <v>622</v>
      </c>
      <c r="D308" s="466">
        <v>4500170279</v>
      </c>
      <c r="E308" s="486" t="s">
        <v>1936</v>
      </c>
      <c r="F308" s="466" t="s">
        <v>1937</v>
      </c>
      <c r="G308" s="468" t="s">
        <v>989</v>
      </c>
      <c r="H308" s="469" t="s">
        <v>555</v>
      </c>
      <c r="I308" s="470">
        <v>500</v>
      </c>
      <c r="J308" s="470">
        <v>0</v>
      </c>
      <c r="K308" s="470">
        <v>1</v>
      </c>
      <c r="L308" s="470">
        <f t="shared" si="56"/>
        <v>500</v>
      </c>
      <c r="M308" s="471">
        <v>45887</v>
      </c>
      <c r="N308" s="471">
        <v>45883</v>
      </c>
      <c r="O308" s="472" t="s">
        <v>1874</v>
      </c>
      <c r="P308" s="472" t="s">
        <v>571</v>
      </c>
      <c r="Q308" s="472"/>
      <c r="R308" s="473" t="s">
        <v>1709</v>
      </c>
      <c r="S308" s="473" t="s">
        <v>572</v>
      </c>
      <c r="T308" s="473" t="s">
        <v>1790</v>
      </c>
      <c r="U308" s="473" t="s">
        <v>335</v>
      </c>
      <c r="V308" s="473"/>
      <c r="W308" s="474"/>
      <c r="X308" s="474"/>
      <c r="Y308" s="467" t="s">
        <v>1269</v>
      </c>
      <c r="Z308" s="472" t="s">
        <v>992</v>
      </c>
      <c r="AA308" s="475">
        <v>3.2512</v>
      </c>
      <c r="AB308" s="475">
        <f t="shared" si="69"/>
        <v>1625.6</v>
      </c>
      <c r="AC308" s="470" t="s">
        <v>1938</v>
      </c>
      <c r="AD308" s="468" t="s">
        <v>989</v>
      </c>
      <c r="AE308" s="476" t="s">
        <v>566</v>
      </c>
      <c r="AF308" s="479"/>
      <c r="AG308" s="462"/>
      <c r="AH308" s="209"/>
      <c r="AI308" s="480">
        <f t="shared" si="70"/>
        <v>500</v>
      </c>
      <c r="AK308" s="479"/>
      <c r="AM308" s="479">
        <f t="shared" si="71"/>
        <v>500</v>
      </c>
      <c r="AN308" s="480"/>
      <c r="AO308" s="480"/>
      <c r="AQ308" s="221">
        <f t="shared" si="68"/>
        <v>500</v>
      </c>
      <c r="AR308" s="221"/>
      <c r="AS308" s="221"/>
      <c r="AT308" s="481"/>
      <c r="AU308" s="482">
        <f t="shared" si="60"/>
        <v>500</v>
      </c>
      <c r="AV308" s="482">
        <f t="shared" si="72"/>
        <v>442508</v>
      </c>
      <c r="AW308" s="482"/>
      <c r="AX308" s="451"/>
    </row>
    <row r="309" s="355" customFormat="1" ht="39" customHeight="1" spans="1:50">
      <c r="A309" s="463">
        <v>45825</v>
      </c>
      <c r="B309" s="464" t="s">
        <v>986</v>
      </c>
      <c r="C309" s="465" t="s">
        <v>622</v>
      </c>
      <c r="D309" s="466">
        <v>4500170279</v>
      </c>
      <c r="E309" s="486" t="s">
        <v>1939</v>
      </c>
      <c r="F309" s="466" t="s">
        <v>1940</v>
      </c>
      <c r="G309" s="468" t="s">
        <v>989</v>
      </c>
      <c r="H309" s="469" t="s">
        <v>555</v>
      </c>
      <c r="I309" s="470">
        <v>500</v>
      </c>
      <c r="J309" s="470">
        <v>0</v>
      </c>
      <c r="K309" s="470">
        <v>1</v>
      </c>
      <c r="L309" s="470">
        <f t="shared" si="56"/>
        <v>500</v>
      </c>
      <c r="M309" s="471">
        <v>45887</v>
      </c>
      <c r="N309" s="471">
        <v>45883</v>
      </c>
      <c r="O309" s="472" t="s">
        <v>1874</v>
      </c>
      <c r="P309" s="472" t="s">
        <v>571</v>
      </c>
      <c r="Q309" s="472"/>
      <c r="R309" s="473" t="s">
        <v>1709</v>
      </c>
      <c r="S309" s="473" t="s">
        <v>572</v>
      </c>
      <c r="T309" s="473" t="s">
        <v>1790</v>
      </c>
      <c r="U309" s="473" t="s">
        <v>335</v>
      </c>
      <c r="V309" s="473"/>
      <c r="W309" s="474"/>
      <c r="X309" s="474"/>
      <c r="Y309" s="467" t="s">
        <v>1269</v>
      </c>
      <c r="Z309" s="472" t="s">
        <v>992</v>
      </c>
      <c r="AA309" s="475">
        <v>3.2512</v>
      </c>
      <c r="AB309" s="475">
        <f t="shared" si="69"/>
        <v>1625.6</v>
      </c>
      <c r="AC309" s="470" t="s">
        <v>1941</v>
      </c>
      <c r="AD309" s="468" t="s">
        <v>989</v>
      </c>
      <c r="AE309" s="476" t="s">
        <v>566</v>
      </c>
      <c r="AF309" s="479"/>
      <c r="AG309" s="462"/>
      <c r="AH309" s="209"/>
      <c r="AI309" s="480">
        <f t="shared" si="70"/>
        <v>500</v>
      </c>
      <c r="AK309" s="479"/>
      <c r="AM309" s="479">
        <f t="shared" si="71"/>
        <v>500</v>
      </c>
      <c r="AN309" s="480"/>
      <c r="AO309" s="480"/>
      <c r="AQ309" s="221">
        <f t="shared" si="68"/>
        <v>500</v>
      </c>
      <c r="AR309" s="221"/>
      <c r="AS309" s="221"/>
      <c r="AT309" s="481"/>
      <c r="AU309" s="482">
        <f t="shared" si="60"/>
        <v>500</v>
      </c>
      <c r="AV309" s="482">
        <f t="shared" si="72"/>
        <v>443008</v>
      </c>
      <c r="AW309" s="482"/>
      <c r="AX309" s="451"/>
    </row>
    <row r="310" s="355" customFormat="1" ht="39" customHeight="1" spans="1:50">
      <c r="A310" s="463">
        <v>45841</v>
      </c>
      <c r="B310" s="464" t="s">
        <v>986</v>
      </c>
      <c r="C310" s="465" t="s">
        <v>622</v>
      </c>
      <c r="D310" s="466">
        <v>4500172415</v>
      </c>
      <c r="E310" s="486" t="s">
        <v>1942</v>
      </c>
      <c r="F310" s="466" t="s">
        <v>1943</v>
      </c>
      <c r="G310" s="468" t="s">
        <v>989</v>
      </c>
      <c r="H310" s="469" t="s">
        <v>555</v>
      </c>
      <c r="I310" s="470">
        <v>821</v>
      </c>
      <c r="J310" s="470">
        <v>0</v>
      </c>
      <c r="K310" s="470">
        <v>1</v>
      </c>
      <c r="L310" s="470">
        <f t="shared" si="56"/>
        <v>821</v>
      </c>
      <c r="M310" s="471">
        <v>45887</v>
      </c>
      <c r="N310" s="471">
        <v>45883</v>
      </c>
      <c r="O310" s="472" t="s">
        <v>1874</v>
      </c>
      <c r="P310" s="472" t="s">
        <v>571</v>
      </c>
      <c r="Q310" s="472"/>
      <c r="R310" s="473" t="s">
        <v>1709</v>
      </c>
      <c r="S310" s="473" t="s">
        <v>572</v>
      </c>
      <c r="T310" s="473" t="s">
        <v>1684</v>
      </c>
      <c r="U310" s="473" t="s">
        <v>335</v>
      </c>
      <c r="V310" s="473"/>
      <c r="W310" s="474"/>
      <c r="X310" s="474"/>
      <c r="Y310" s="467" t="s">
        <v>1269</v>
      </c>
      <c r="Z310" s="472" t="s">
        <v>992</v>
      </c>
      <c r="AA310" s="475">
        <v>3.2416</v>
      </c>
      <c r="AB310" s="475">
        <f t="shared" si="69"/>
        <v>2661.3536</v>
      </c>
      <c r="AC310" s="470" t="s">
        <v>1944</v>
      </c>
      <c r="AD310" s="468" t="s">
        <v>989</v>
      </c>
      <c r="AE310" s="476" t="s">
        <v>566</v>
      </c>
      <c r="AF310" s="479"/>
      <c r="AG310" s="462"/>
      <c r="AH310" s="209"/>
      <c r="AI310" s="480">
        <f t="shared" si="70"/>
        <v>821</v>
      </c>
      <c r="AK310" s="479"/>
      <c r="AM310" s="479">
        <f t="shared" si="71"/>
        <v>821</v>
      </c>
      <c r="AN310" s="480"/>
      <c r="AO310" s="480"/>
      <c r="AQ310" s="221">
        <f t="shared" si="68"/>
        <v>821</v>
      </c>
      <c r="AR310" s="221"/>
      <c r="AS310" s="221"/>
      <c r="AT310" s="481"/>
      <c r="AU310" s="482">
        <f t="shared" si="60"/>
        <v>821</v>
      </c>
      <c r="AV310" s="482">
        <f t="shared" si="72"/>
        <v>443829</v>
      </c>
      <c r="AW310" s="482"/>
      <c r="AX310" s="451"/>
    </row>
    <row r="311" s="355" customFormat="1" ht="39" customHeight="1" spans="1:50">
      <c r="A311" s="463">
        <v>45841</v>
      </c>
      <c r="B311" s="464" t="s">
        <v>986</v>
      </c>
      <c r="C311" s="465" t="s">
        <v>622</v>
      </c>
      <c r="D311" s="466">
        <v>4500172415</v>
      </c>
      <c r="E311" s="486" t="s">
        <v>1945</v>
      </c>
      <c r="F311" s="466" t="s">
        <v>1946</v>
      </c>
      <c r="G311" s="468" t="s">
        <v>989</v>
      </c>
      <c r="H311" s="469" t="s">
        <v>555</v>
      </c>
      <c r="I311" s="470">
        <v>1363</v>
      </c>
      <c r="J311" s="470">
        <v>0</v>
      </c>
      <c r="K311" s="470">
        <v>1</v>
      </c>
      <c r="L311" s="470">
        <f t="shared" si="56"/>
        <v>1363</v>
      </c>
      <c r="M311" s="471">
        <v>45887</v>
      </c>
      <c r="N311" s="471">
        <v>45883</v>
      </c>
      <c r="O311" s="472" t="s">
        <v>1874</v>
      </c>
      <c r="P311" s="472" t="s">
        <v>571</v>
      </c>
      <c r="Q311" s="472"/>
      <c r="R311" s="473" t="s">
        <v>1709</v>
      </c>
      <c r="S311" s="473" t="s">
        <v>572</v>
      </c>
      <c r="T311" s="473" t="s">
        <v>1684</v>
      </c>
      <c r="U311" s="473" t="s">
        <v>335</v>
      </c>
      <c r="V311" s="473"/>
      <c r="W311" s="474"/>
      <c r="X311" s="474"/>
      <c r="Y311" s="467" t="s">
        <v>1269</v>
      </c>
      <c r="Z311" s="472" t="s">
        <v>992</v>
      </c>
      <c r="AA311" s="475">
        <v>3.2416</v>
      </c>
      <c r="AB311" s="475">
        <f t="shared" si="69"/>
        <v>4418.3008</v>
      </c>
      <c r="AC311" s="470"/>
      <c r="AD311" s="468" t="s">
        <v>989</v>
      </c>
      <c r="AE311" s="476" t="s">
        <v>566</v>
      </c>
      <c r="AF311" s="479"/>
      <c r="AG311" s="462"/>
      <c r="AH311" s="209"/>
      <c r="AI311" s="480">
        <f t="shared" si="70"/>
        <v>1363</v>
      </c>
      <c r="AK311" s="479"/>
      <c r="AM311" s="479">
        <f t="shared" si="71"/>
        <v>1363</v>
      </c>
      <c r="AN311" s="480"/>
      <c r="AO311" s="480"/>
      <c r="AQ311" s="221">
        <f t="shared" si="68"/>
        <v>1363</v>
      </c>
      <c r="AR311" s="221"/>
      <c r="AS311" s="221"/>
      <c r="AT311" s="481"/>
      <c r="AU311" s="482">
        <f t="shared" si="60"/>
        <v>1363</v>
      </c>
      <c r="AV311" s="482">
        <f t="shared" si="72"/>
        <v>445192</v>
      </c>
      <c r="AW311" s="482"/>
      <c r="AX311" s="451"/>
    </row>
    <row r="312" s="355" customFormat="1" ht="39" customHeight="1" spans="1:50">
      <c r="A312" s="463">
        <v>45841</v>
      </c>
      <c r="B312" s="464" t="s">
        <v>986</v>
      </c>
      <c r="C312" s="465" t="s">
        <v>622</v>
      </c>
      <c r="D312" s="466">
        <v>4500172415</v>
      </c>
      <c r="E312" s="486" t="s">
        <v>1947</v>
      </c>
      <c r="F312" s="466" t="s">
        <v>1948</v>
      </c>
      <c r="G312" s="468" t="s">
        <v>989</v>
      </c>
      <c r="H312" s="469" t="s">
        <v>555</v>
      </c>
      <c r="I312" s="470">
        <v>500</v>
      </c>
      <c r="J312" s="470">
        <v>0</v>
      </c>
      <c r="K312" s="470">
        <v>1</v>
      </c>
      <c r="L312" s="470">
        <f t="shared" si="56"/>
        <v>500</v>
      </c>
      <c r="M312" s="471">
        <v>45887</v>
      </c>
      <c r="N312" s="471">
        <v>45883</v>
      </c>
      <c r="O312" s="472" t="s">
        <v>1874</v>
      </c>
      <c r="P312" s="472" t="s">
        <v>571</v>
      </c>
      <c r="Q312" s="472"/>
      <c r="R312" s="473" t="s">
        <v>1709</v>
      </c>
      <c r="S312" s="473" t="s">
        <v>572</v>
      </c>
      <c r="T312" s="473" t="s">
        <v>1684</v>
      </c>
      <c r="U312" s="473" t="s">
        <v>335</v>
      </c>
      <c r="V312" s="473"/>
      <c r="W312" s="474"/>
      <c r="X312" s="474"/>
      <c r="Y312" s="467" t="s">
        <v>1269</v>
      </c>
      <c r="Z312" s="472" t="s">
        <v>992</v>
      </c>
      <c r="AA312" s="475">
        <v>3.2416</v>
      </c>
      <c r="AB312" s="475">
        <f t="shared" si="69"/>
        <v>1620.8</v>
      </c>
      <c r="AC312" s="470"/>
      <c r="AD312" s="468" t="s">
        <v>989</v>
      </c>
      <c r="AE312" s="476" t="s">
        <v>566</v>
      </c>
      <c r="AF312" s="479"/>
      <c r="AG312" s="462"/>
      <c r="AH312" s="209"/>
      <c r="AI312" s="480">
        <f t="shared" si="70"/>
        <v>500</v>
      </c>
      <c r="AK312" s="479"/>
      <c r="AM312" s="479">
        <f t="shared" si="71"/>
        <v>500</v>
      </c>
      <c r="AN312" s="480"/>
      <c r="AO312" s="480"/>
      <c r="AQ312" s="221">
        <f t="shared" si="68"/>
        <v>500</v>
      </c>
      <c r="AR312" s="221"/>
      <c r="AS312" s="221"/>
      <c r="AT312" s="481"/>
      <c r="AU312" s="482">
        <f t="shared" si="60"/>
        <v>500</v>
      </c>
      <c r="AV312" s="482">
        <f t="shared" si="72"/>
        <v>445692</v>
      </c>
      <c r="AW312" s="482"/>
      <c r="AX312" s="451"/>
    </row>
    <row r="313" s="355" customFormat="1" ht="39" customHeight="1" spans="1:50">
      <c r="A313" s="463">
        <v>45841</v>
      </c>
      <c r="B313" s="464" t="s">
        <v>986</v>
      </c>
      <c r="C313" s="465" t="s">
        <v>622</v>
      </c>
      <c r="D313" s="466">
        <v>4500172415</v>
      </c>
      <c r="E313" s="486" t="s">
        <v>1949</v>
      </c>
      <c r="F313" s="466" t="s">
        <v>1950</v>
      </c>
      <c r="G313" s="468" t="s">
        <v>989</v>
      </c>
      <c r="H313" s="469" t="s">
        <v>555</v>
      </c>
      <c r="I313" s="470">
        <v>500</v>
      </c>
      <c r="J313" s="470">
        <v>0</v>
      </c>
      <c r="K313" s="470">
        <v>1</v>
      </c>
      <c r="L313" s="470">
        <f t="shared" si="56"/>
        <v>500</v>
      </c>
      <c r="M313" s="471">
        <v>45887</v>
      </c>
      <c r="N313" s="471">
        <v>45883</v>
      </c>
      <c r="O313" s="472" t="s">
        <v>1874</v>
      </c>
      <c r="P313" s="472" t="s">
        <v>571</v>
      </c>
      <c r="Q313" s="472"/>
      <c r="R313" s="473" t="s">
        <v>1709</v>
      </c>
      <c r="S313" s="473" t="s">
        <v>572</v>
      </c>
      <c r="T313" s="473" t="s">
        <v>1684</v>
      </c>
      <c r="U313" s="473" t="s">
        <v>335</v>
      </c>
      <c r="V313" s="473"/>
      <c r="W313" s="474"/>
      <c r="X313" s="474"/>
      <c r="Y313" s="467" t="s">
        <v>1269</v>
      </c>
      <c r="Z313" s="472" t="s">
        <v>992</v>
      </c>
      <c r="AA313" s="475">
        <v>3.2416</v>
      </c>
      <c r="AB313" s="475">
        <f t="shared" si="69"/>
        <v>1620.8</v>
      </c>
      <c r="AC313" s="470"/>
      <c r="AD313" s="468" t="s">
        <v>989</v>
      </c>
      <c r="AE313" s="476" t="s">
        <v>566</v>
      </c>
      <c r="AF313" s="479"/>
      <c r="AG313" s="462"/>
      <c r="AH313" s="209"/>
      <c r="AI313" s="480">
        <f t="shared" si="70"/>
        <v>500</v>
      </c>
      <c r="AK313" s="479"/>
      <c r="AM313" s="479">
        <f t="shared" si="71"/>
        <v>500</v>
      </c>
      <c r="AN313" s="480"/>
      <c r="AO313" s="480"/>
      <c r="AQ313" s="221">
        <f t="shared" si="68"/>
        <v>500</v>
      </c>
      <c r="AR313" s="221"/>
      <c r="AS313" s="221"/>
      <c r="AT313" s="481"/>
      <c r="AU313" s="482">
        <f t="shared" si="60"/>
        <v>500</v>
      </c>
      <c r="AV313" s="482">
        <f t="shared" si="72"/>
        <v>446192</v>
      </c>
      <c r="AW313" s="482"/>
      <c r="AX313" s="451"/>
    </row>
    <row r="314" s="355" customFormat="1" ht="39" customHeight="1" spans="1:50">
      <c r="A314" s="463">
        <v>45828</v>
      </c>
      <c r="B314" s="464" t="s">
        <v>986</v>
      </c>
      <c r="C314" s="465" t="s">
        <v>622</v>
      </c>
      <c r="D314" s="466">
        <v>4500170795</v>
      </c>
      <c r="E314" s="486" t="s">
        <v>1951</v>
      </c>
      <c r="F314" s="466" t="s">
        <v>1952</v>
      </c>
      <c r="G314" s="468" t="s">
        <v>989</v>
      </c>
      <c r="H314" s="469" t="s">
        <v>555</v>
      </c>
      <c r="I314" s="470">
        <v>12700</v>
      </c>
      <c r="J314" s="470">
        <v>0</v>
      </c>
      <c r="K314" s="470">
        <v>1</v>
      </c>
      <c r="L314" s="470">
        <f t="shared" si="56"/>
        <v>12700</v>
      </c>
      <c r="M314" s="471">
        <v>45887</v>
      </c>
      <c r="N314" s="471">
        <v>45883</v>
      </c>
      <c r="O314" s="472" t="s">
        <v>1874</v>
      </c>
      <c r="P314" s="472" t="s">
        <v>571</v>
      </c>
      <c r="Q314" s="472"/>
      <c r="R314" s="473" t="s">
        <v>1709</v>
      </c>
      <c r="S314" s="473" t="s">
        <v>572</v>
      </c>
      <c r="T314" s="473" t="s">
        <v>1790</v>
      </c>
      <c r="U314" s="473" t="s">
        <v>335</v>
      </c>
      <c r="V314" s="473"/>
      <c r="W314" s="474"/>
      <c r="X314" s="474"/>
      <c r="Y314" s="467" t="s">
        <v>1269</v>
      </c>
      <c r="Z314" s="472" t="s">
        <v>992</v>
      </c>
      <c r="AA314" s="475">
        <v>3.2066</v>
      </c>
      <c r="AB314" s="475">
        <f t="shared" si="69"/>
        <v>40723.82</v>
      </c>
      <c r="AC314" s="470" t="s">
        <v>1953</v>
      </c>
      <c r="AD314" s="468" t="s">
        <v>989</v>
      </c>
      <c r="AE314" s="476" t="s">
        <v>566</v>
      </c>
      <c r="AF314" s="479"/>
      <c r="AG314" s="462"/>
      <c r="AH314" s="209"/>
      <c r="AI314" s="480">
        <f t="shared" si="70"/>
        <v>12700</v>
      </c>
      <c r="AK314" s="479"/>
      <c r="AM314" s="479">
        <f t="shared" si="71"/>
        <v>12700</v>
      </c>
      <c r="AN314" s="480"/>
      <c r="AO314" s="480"/>
      <c r="AQ314" s="221">
        <f t="shared" si="68"/>
        <v>12700</v>
      </c>
      <c r="AR314" s="221"/>
      <c r="AS314" s="221"/>
      <c r="AT314" s="481"/>
      <c r="AU314" s="482">
        <f t="shared" si="60"/>
        <v>12700</v>
      </c>
      <c r="AV314" s="482">
        <f t="shared" si="72"/>
        <v>458892</v>
      </c>
      <c r="AW314" s="482"/>
      <c r="AX314" s="451"/>
    </row>
    <row r="315" s="355" customFormat="1" ht="39" customHeight="1" spans="1:50">
      <c r="A315" s="463">
        <v>45828</v>
      </c>
      <c r="B315" s="464" t="s">
        <v>986</v>
      </c>
      <c r="C315" s="465" t="s">
        <v>622</v>
      </c>
      <c r="D315" s="466">
        <v>4500170796</v>
      </c>
      <c r="E315" s="486" t="s">
        <v>1954</v>
      </c>
      <c r="F315" s="466" t="s">
        <v>1955</v>
      </c>
      <c r="G315" s="468" t="s">
        <v>989</v>
      </c>
      <c r="H315" s="469" t="s">
        <v>555</v>
      </c>
      <c r="I315" s="470">
        <v>8840</v>
      </c>
      <c r="J315" s="470">
        <v>0</v>
      </c>
      <c r="K315" s="470">
        <v>1</v>
      </c>
      <c r="L315" s="470">
        <f t="shared" si="56"/>
        <v>8840</v>
      </c>
      <c r="M315" s="471">
        <v>45891</v>
      </c>
      <c r="N315" s="471">
        <v>45887</v>
      </c>
      <c r="O315" s="472" t="s">
        <v>1874</v>
      </c>
      <c r="P315" s="472" t="s">
        <v>571</v>
      </c>
      <c r="Q315" s="472"/>
      <c r="R315" s="473" t="s">
        <v>1709</v>
      </c>
      <c r="S315" s="473" t="s">
        <v>572</v>
      </c>
      <c r="T315" s="473" t="s">
        <v>1790</v>
      </c>
      <c r="U315" s="473" t="s">
        <v>335</v>
      </c>
      <c r="V315" s="473"/>
      <c r="W315" s="474"/>
      <c r="X315" s="474"/>
      <c r="Y315" s="467" t="s">
        <v>1269</v>
      </c>
      <c r="Z315" s="472" t="s">
        <v>992</v>
      </c>
      <c r="AA315" s="475">
        <v>3.2271</v>
      </c>
      <c r="AB315" s="475">
        <f t="shared" si="69"/>
        <v>28527.564</v>
      </c>
      <c r="AC315" s="470" t="s">
        <v>1956</v>
      </c>
      <c r="AD315" s="468" t="s">
        <v>989</v>
      </c>
      <c r="AE315" s="476" t="s">
        <v>566</v>
      </c>
      <c r="AF315" s="479"/>
      <c r="AG315" s="462"/>
      <c r="AH315" s="209"/>
      <c r="AI315" s="480">
        <f t="shared" si="70"/>
        <v>8840</v>
      </c>
      <c r="AK315" s="479"/>
      <c r="AM315" s="479">
        <f t="shared" si="71"/>
        <v>8840</v>
      </c>
      <c r="AN315" s="480"/>
      <c r="AO315" s="480"/>
      <c r="AQ315" s="221">
        <f t="shared" si="68"/>
        <v>8840</v>
      </c>
      <c r="AR315" s="221"/>
      <c r="AS315" s="221"/>
      <c r="AT315" s="481"/>
      <c r="AU315" s="482">
        <f t="shared" si="60"/>
        <v>8840</v>
      </c>
      <c r="AV315" s="482">
        <f>AV327+AU315</f>
        <v>469726</v>
      </c>
      <c r="AW315" s="482"/>
      <c r="AX315" s="451"/>
    </row>
    <row r="316" s="222" customFormat="1" ht="39" customHeight="1" spans="1:50">
      <c r="A316" s="585">
        <v>45841</v>
      </c>
      <c r="B316" s="586" t="s">
        <v>986</v>
      </c>
      <c r="C316" s="465" t="s">
        <v>622</v>
      </c>
      <c r="D316" s="587">
        <v>4500172418</v>
      </c>
      <c r="E316" s="588" t="s">
        <v>1957</v>
      </c>
      <c r="F316" s="587" t="s">
        <v>1958</v>
      </c>
      <c r="G316" s="589" t="s">
        <v>989</v>
      </c>
      <c r="H316" s="469" t="s">
        <v>555</v>
      </c>
      <c r="I316" s="470">
        <v>688</v>
      </c>
      <c r="J316" s="470">
        <v>0</v>
      </c>
      <c r="K316" s="470">
        <v>1</v>
      </c>
      <c r="L316" s="470">
        <f t="shared" si="56"/>
        <v>688</v>
      </c>
      <c r="M316" s="471">
        <v>45891</v>
      </c>
      <c r="N316" s="471">
        <f>M316-4</f>
        <v>45887</v>
      </c>
      <c r="O316" s="590"/>
      <c r="P316" s="472" t="s">
        <v>571</v>
      </c>
      <c r="Q316" s="590"/>
      <c r="R316" s="473" t="s">
        <v>1709</v>
      </c>
      <c r="S316" s="473" t="s">
        <v>572</v>
      </c>
      <c r="T316" s="473" t="s">
        <v>1790</v>
      </c>
      <c r="U316" s="473" t="s">
        <v>335</v>
      </c>
      <c r="V316" s="591"/>
      <c r="W316" s="217"/>
      <c r="X316" s="217"/>
      <c r="Y316" s="555" t="s">
        <v>1269</v>
      </c>
      <c r="Z316" s="472" t="s">
        <v>992</v>
      </c>
      <c r="AA316" s="475">
        <v>3.2512</v>
      </c>
      <c r="AB316" s="475">
        <f t="shared" si="69"/>
        <v>2236.8256</v>
      </c>
      <c r="AC316" s="592" t="s">
        <v>1959</v>
      </c>
      <c r="AD316" s="468" t="s">
        <v>989</v>
      </c>
      <c r="AE316" s="476" t="s">
        <v>566</v>
      </c>
      <c r="AF316" s="593"/>
      <c r="AG316" s="190"/>
      <c r="AH316" s="594"/>
      <c r="AI316" s="480">
        <f t="shared" si="70"/>
        <v>688</v>
      </c>
      <c r="AJ316" s="595"/>
      <c r="AK316" s="593"/>
      <c r="AL316" s="595"/>
      <c r="AM316" s="479">
        <f t="shared" si="71"/>
        <v>688</v>
      </c>
      <c r="AN316" s="219"/>
      <c r="AO316" s="219"/>
      <c r="AP316" s="595"/>
      <c r="AQ316" s="221">
        <f t="shared" si="68"/>
        <v>688</v>
      </c>
      <c r="AR316" s="596"/>
      <c r="AS316" s="596"/>
      <c r="AT316" s="597"/>
      <c r="AU316" s="482">
        <f t="shared" si="60"/>
        <v>688</v>
      </c>
      <c r="AV316" s="482">
        <f>AV324+AU316</f>
        <v>474214</v>
      </c>
      <c r="AW316" s="598"/>
      <c r="AX316" s="197"/>
    </row>
    <row r="317" s="222" customFormat="1" ht="39" customHeight="1" spans="1:50">
      <c r="A317" s="585">
        <v>45848</v>
      </c>
      <c r="B317" s="586" t="s">
        <v>1960</v>
      </c>
      <c r="C317" s="465" t="s">
        <v>578</v>
      </c>
      <c r="D317" s="587">
        <v>4500173377</v>
      </c>
      <c r="E317" s="588" t="s">
        <v>1961</v>
      </c>
      <c r="F317" s="587" t="s">
        <v>1962</v>
      </c>
      <c r="G317" s="589" t="s">
        <v>554</v>
      </c>
      <c r="H317" s="469" t="s">
        <v>555</v>
      </c>
      <c r="I317" s="470">
        <v>60</v>
      </c>
      <c r="J317" s="470">
        <v>0</v>
      </c>
      <c r="K317" s="470">
        <v>4</v>
      </c>
      <c r="L317" s="470">
        <f t="shared" si="56"/>
        <v>15</v>
      </c>
      <c r="M317" s="471">
        <v>45891</v>
      </c>
      <c r="N317" s="471">
        <f>M317-4</f>
        <v>45887</v>
      </c>
      <c r="O317" s="590"/>
      <c r="P317" s="472" t="s">
        <v>571</v>
      </c>
      <c r="Q317" s="590"/>
      <c r="R317" s="473">
        <v>45859</v>
      </c>
      <c r="S317" s="473" t="s">
        <v>572</v>
      </c>
      <c r="T317" s="473" t="s">
        <v>1963</v>
      </c>
      <c r="U317" s="473" t="s">
        <v>335</v>
      </c>
      <c r="V317" s="591"/>
      <c r="W317" s="217"/>
      <c r="X317" s="217"/>
      <c r="Y317" s="555" t="s">
        <v>1964</v>
      </c>
      <c r="Z317" s="472" t="s">
        <v>602</v>
      </c>
      <c r="AA317" s="475">
        <v>5.3727</v>
      </c>
      <c r="AB317" s="475">
        <f>I317*AA317</f>
        <v>322.362</v>
      </c>
      <c r="AC317" s="592" t="s">
        <v>1965</v>
      </c>
      <c r="AD317" s="589" t="s">
        <v>554</v>
      </c>
      <c r="AE317" s="476" t="s">
        <v>566</v>
      </c>
      <c r="AF317" s="593"/>
      <c r="AG317" s="190"/>
      <c r="AH317" s="594"/>
      <c r="AI317" s="480">
        <f t="shared" si="70"/>
        <v>60</v>
      </c>
      <c r="AJ317" s="595"/>
      <c r="AK317" s="593"/>
      <c r="AL317" s="595"/>
      <c r="AM317" s="479">
        <f t="shared" si="71"/>
        <v>60</v>
      </c>
      <c r="AN317" s="219"/>
      <c r="AO317" s="219"/>
      <c r="AP317" s="595"/>
      <c r="AQ317" s="221">
        <f t="shared" si="68"/>
        <v>60</v>
      </c>
      <c r="AR317" s="596"/>
      <c r="AS317" s="596"/>
      <c r="AT317" s="597"/>
      <c r="AU317" s="482">
        <f t="shared" si="60"/>
        <v>60</v>
      </c>
      <c r="AV317" s="482">
        <f>AV316+AU317</f>
        <v>474274</v>
      </c>
      <c r="AW317" s="598"/>
      <c r="AX317" s="197"/>
    </row>
    <row r="318" s="222" customFormat="1" ht="39" customHeight="1" spans="1:50">
      <c r="A318" s="585">
        <v>45848</v>
      </c>
      <c r="B318" s="586" t="s">
        <v>1960</v>
      </c>
      <c r="C318" s="465" t="s">
        <v>578</v>
      </c>
      <c r="D318" s="587">
        <v>4500173375</v>
      </c>
      <c r="E318" s="588" t="s">
        <v>1966</v>
      </c>
      <c r="F318" s="587" t="s">
        <v>1967</v>
      </c>
      <c r="G318" s="589" t="s">
        <v>554</v>
      </c>
      <c r="H318" s="469" t="s">
        <v>555</v>
      </c>
      <c r="I318" s="470">
        <v>144</v>
      </c>
      <c r="J318" s="470">
        <v>0</v>
      </c>
      <c r="K318" s="470">
        <v>4</v>
      </c>
      <c r="L318" s="470">
        <f t="shared" si="56"/>
        <v>36</v>
      </c>
      <c r="M318" s="471">
        <v>45891</v>
      </c>
      <c r="N318" s="471">
        <f>M318-4</f>
        <v>45887</v>
      </c>
      <c r="O318" s="590"/>
      <c r="P318" s="472" t="s">
        <v>571</v>
      </c>
      <c r="Q318" s="590"/>
      <c r="R318" s="473">
        <v>45859</v>
      </c>
      <c r="S318" s="473" t="s">
        <v>572</v>
      </c>
      <c r="T318" s="473" t="s">
        <v>1963</v>
      </c>
      <c r="U318" s="473" t="s">
        <v>335</v>
      </c>
      <c r="V318" s="591"/>
      <c r="W318" s="217"/>
      <c r="X318" s="217"/>
      <c r="Y318" s="555" t="s">
        <v>1968</v>
      </c>
      <c r="Z318" s="472" t="s">
        <v>602</v>
      </c>
      <c r="AA318" s="475">
        <v>5.3727</v>
      </c>
      <c r="AB318" s="475">
        <f>I318*AA318</f>
        <v>773.6688</v>
      </c>
      <c r="AC318" s="592" t="s">
        <v>1969</v>
      </c>
      <c r="AD318" s="589" t="s">
        <v>554</v>
      </c>
      <c r="AE318" s="476" t="s">
        <v>566</v>
      </c>
      <c r="AF318" s="593"/>
      <c r="AG318" s="190"/>
      <c r="AH318" s="594"/>
      <c r="AI318" s="480">
        <f t="shared" si="70"/>
        <v>144</v>
      </c>
      <c r="AJ318" s="595"/>
      <c r="AK318" s="593"/>
      <c r="AL318" s="595"/>
      <c r="AM318" s="479">
        <f t="shared" si="71"/>
        <v>144</v>
      </c>
      <c r="AN318" s="219"/>
      <c r="AO318" s="219"/>
      <c r="AP318" s="595"/>
      <c r="AQ318" s="221">
        <f t="shared" si="68"/>
        <v>144</v>
      </c>
      <c r="AR318" s="596"/>
      <c r="AS318" s="596"/>
      <c r="AT318" s="597"/>
      <c r="AU318" s="482">
        <f t="shared" si="60"/>
        <v>144</v>
      </c>
      <c r="AV318" s="482">
        <f>AV317+AU318</f>
        <v>474418</v>
      </c>
      <c r="AW318" s="598"/>
      <c r="AX318" s="197"/>
    </row>
    <row r="319" s="222" customFormat="1" ht="39" customHeight="1" spans="1:50">
      <c r="A319" s="585">
        <v>45848</v>
      </c>
      <c r="B319" s="586" t="s">
        <v>1960</v>
      </c>
      <c r="C319" s="465" t="s">
        <v>578</v>
      </c>
      <c r="D319" s="587">
        <v>4500173373</v>
      </c>
      <c r="E319" s="588" t="s">
        <v>1970</v>
      </c>
      <c r="F319" s="587" t="s">
        <v>1971</v>
      </c>
      <c r="G319" s="589" t="s">
        <v>554</v>
      </c>
      <c r="H319" s="469" t="s">
        <v>555</v>
      </c>
      <c r="I319" s="470">
        <v>296</v>
      </c>
      <c r="J319" s="470">
        <v>0</v>
      </c>
      <c r="K319" s="470">
        <v>4</v>
      </c>
      <c r="L319" s="470">
        <f t="shared" si="56"/>
        <v>74</v>
      </c>
      <c r="M319" s="471">
        <v>45891</v>
      </c>
      <c r="N319" s="471">
        <f>M319-4</f>
        <v>45887</v>
      </c>
      <c r="O319" s="590"/>
      <c r="P319" s="472" t="s">
        <v>571</v>
      </c>
      <c r="Q319" s="590"/>
      <c r="R319" s="473">
        <v>45859</v>
      </c>
      <c r="S319" s="473" t="s">
        <v>572</v>
      </c>
      <c r="T319" s="473" t="s">
        <v>1963</v>
      </c>
      <c r="U319" s="473" t="s">
        <v>335</v>
      </c>
      <c r="V319" s="591"/>
      <c r="W319" s="217"/>
      <c r="X319" s="217"/>
      <c r="Y319" s="555" t="s">
        <v>1968</v>
      </c>
      <c r="Z319" s="472" t="s">
        <v>602</v>
      </c>
      <c r="AA319" s="475">
        <v>5.3727</v>
      </c>
      <c r="AB319" s="475">
        <f>I319*AA319</f>
        <v>1590.3192</v>
      </c>
      <c r="AC319" s="592" t="s">
        <v>1972</v>
      </c>
      <c r="AD319" s="589" t="s">
        <v>554</v>
      </c>
      <c r="AE319" s="476" t="s">
        <v>566</v>
      </c>
      <c r="AF319" s="593"/>
      <c r="AG319" s="190"/>
      <c r="AH319" s="594"/>
      <c r="AI319" s="480">
        <f t="shared" si="70"/>
        <v>296</v>
      </c>
      <c r="AJ319" s="595"/>
      <c r="AK319" s="593"/>
      <c r="AL319" s="595"/>
      <c r="AM319" s="479">
        <f t="shared" si="71"/>
        <v>296</v>
      </c>
      <c r="AN319" s="219"/>
      <c r="AO319" s="219"/>
      <c r="AP319" s="595"/>
      <c r="AQ319" s="221">
        <f t="shared" si="68"/>
        <v>296</v>
      </c>
      <c r="AR319" s="596"/>
      <c r="AS319" s="596"/>
      <c r="AT319" s="597"/>
      <c r="AU319" s="482">
        <f t="shared" si="60"/>
        <v>296</v>
      </c>
      <c r="AV319" s="482">
        <f>AV318+AU319</f>
        <v>474714</v>
      </c>
      <c r="AW319" s="598"/>
      <c r="AX319" s="197"/>
    </row>
    <row r="320" s="355" customFormat="1" ht="39" customHeight="1" spans="1:50">
      <c r="A320" s="463">
        <v>45825</v>
      </c>
      <c r="B320" s="464" t="s">
        <v>986</v>
      </c>
      <c r="C320" s="465" t="s">
        <v>622</v>
      </c>
      <c r="D320" s="466">
        <v>4500170282</v>
      </c>
      <c r="E320" s="486" t="s">
        <v>1973</v>
      </c>
      <c r="F320" s="466" t="s">
        <v>1974</v>
      </c>
      <c r="G320" s="468" t="s">
        <v>989</v>
      </c>
      <c r="H320" s="469" t="s">
        <v>555</v>
      </c>
      <c r="I320" s="470">
        <v>1007</v>
      </c>
      <c r="J320" s="470">
        <v>0</v>
      </c>
      <c r="K320" s="470">
        <v>1</v>
      </c>
      <c r="L320" s="470">
        <f t="shared" si="56"/>
        <v>1007</v>
      </c>
      <c r="M320" s="471">
        <v>45894</v>
      </c>
      <c r="N320" s="471">
        <v>45890</v>
      </c>
      <c r="O320" s="472"/>
      <c r="P320" s="472" t="s">
        <v>571</v>
      </c>
      <c r="Q320" s="472"/>
      <c r="R320" s="473" t="s">
        <v>1709</v>
      </c>
      <c r="S320" s="473" t="s">
        <v>572</v>
      </c>
      <c r="T320" s="473" t="s">
        <v>1790</v>
      </c>
      <c r="U320" s="473" t="s">
        <v>335</v>
      </c>
      <c r="V320" s="473"/>
      <c r="W320" s="474"/>
      <c r="X320" s="474"/>
      <c r="Y320" s="467" t="s">
        <v>1269</v>
      </c>
      <c r="Z320" s="472" t="s">
        <v>992</v>
      </c>
      <c r="AA320" s="475">
        <v>3.2512</v>
      </c>
      <c r="AB320" s="475">
        <f>AA320*I320</f>
        <v>3273.9584</v>
      </c>
      <c r="AC320" s="470" t="s">
        <v>1975</v>
      </c>
      <c r="AD320" s="468" t="s">
        <v>989</v>
      </c>
      <c r="AE320" s="476" t="s">
        <v>566</v>
      </c>
      <c r="AF320" s="479"/>
      <c r="AG320" s="462"/>
      <c r="AH320" s="209"/>
      <c r="AI320" s="480">
        <f t="shared" si="70"/>
        <v>1007</v>
      </c>
      <c r="AK320" s="479"/>
      <c r="AM320" s="479">
        <f t="shared" si="71"/>
        <v>1007</v>
      </c>
      <c r="AN320" s="480"/>
      <c r="AO320" s="480"/>
      <c r="AQ320" s="221">
        <f t="shared" si="68"/>
        <v>1007</v>
      </c>
      <c r="AR320" s="221"/>
      <c r="AS320" s="221"/>
      <c r="AT320" s="481"/>
      <c r="AU320" s="482">
        <f t="shared" si="60"/>
        <v>1007</v>
      </c>
      <c r="AV320" s="482">
        <f>AV325+AU320</f>
        <v>479353</v>
      </c>
      <c r="AW320" s="482"/>
      <c r="AX320" s="451"/>
    </row>
    <row r="321" s="355" customFormat="1" ht="39" customHeight="1" spans="1:50">
      <c r="A321" s="463">
        <v>45828</v>
      </c>
      <c r="B321" s="464" t="s">
        <v>986</v>
      </c>
      <c r="C321" s="465" t="s">
        <v>622</v>
      </c>
      <c r="D321" s="466">
        <v>4500170797</v>
      </c>
      <c r="E321" s="486" t="s">
        <v>1976</v>
      </c>
      <c r="F321" s="466" t="s">
        <v>1977</v>
      </c>
      <c r="G321" s="468" t="s">
        <v>989</v>
      </c>
      <c r="H321" s="469" t="s">
        <v>555</v>
      </c>
      <c r="I321" s="470">
        <v>8500</v>
      </c>
      <c r="J321" s="470">
        <v>0</v>
      </c>
      <c r="K321" s="470">
        <v>1</v>
      </c>
      <c r="L321" s="470">
        <f t="shared" si="56"/>
        <v>8500</v>
      </c>
      <c r="M321" s="471">
        <v>45894</v>
      </c>
      <c r="N321" s="471">
        <v>45890</v>
      </c>
      <c r="O321" s="472"/>
      <c r="P321" s="472" t="s">
        <v>571</v>
      </c>
      <c r="Q321" s="472"/>
      <c r="R321" s="473" t="s">
        <v>1709</v>
      </c>
      <c r="S321" s="473" t="s">
        <v>572</v>
      </c>
      <c r="T321" s="473" t="s">
        <v>1790</v>
      </c>
      <c r="U321" s="473" t="s">
        <v>335</v>
      </c>
      <c r="V321" s="473"/>
      <c r="W321" s="474"/>
      <c r="X321" s="474"/>
      <c r="Y321" s="467" t="s">
        <v>1269</v>
      </c>
      <c r="Z321" s="472" t="s">
        <v>992</v>
      </c>
      <c r="AA321" s="475">
        <v>3.2271</v>
      </c>
      <c r="AB321" s="475">
        <f>AA321*I321</f>
        <v>27430.35</v>
      </c>
      <c r="AC321" s="470" t="s">
        <v>1978</v>
      </c>
      <c r="AD321" s="468" t="s">
        <v>989</v>
      </c>
      <c r="AE321" s="476" t="s">
        <v>566</v>
      </c>
      <c r="AF321" s="479"/>
      <c r="AG321" s="462"/>
      <c r="AH321" s="209"/>
      <c r="AI321" s="480">
        <f t="shared" si="70"/>
        <v>8500</v>
      </c>
      <c r="AK321" s="479"/>
      <c r="AM321" s="479">
        <f t="shared" si="71"/>
        <v>8500</v>
      </c>
      <c r="AN321" s="480"/>
      <c r="AO321" s="480"/>
      <c r="AQ321" s="221">
        <f t="shared" si="68"/>
        <v>8500</v>
      </c>
      <c r="AR321" s="221"/>
      <c r="AS321" s="221"/>
      <c r="AT321" s="481"/>
      <c r="AU321" s="482">
        <f t="shared" si="60"/>
        <v>8500</v>
      </c>
      <c r="AV321" s="482">
        <f>AV320+AU321</f>
        <v>487853</v>
      </c>
      <c r="AW321" s="482"/>
      <c r="AX321" s="451"/>
    </row>
    <row r="322" s="222" customFormat="1" ht="39" customHeight="1" spans="1:50">
      <c r="A322" s="585">
        <v>45841</v>
      </c>
      <c r="B322" s="586" t="s">
        <v>986</v>
      </c>
      <c r="C322" s="465" t="s">
        <v>622</v>
      </c>
      <c r="D322" s="587">
        <v>4500172522</v>
      </c>
      <c r="E322" s="588" t="s">
        <v>1979</v>
      </c>
      <c r="F322" s="587" t="s">
        <v>1980</v>
      </c>
      <c r="G322" s="589" t="s">
        <v>989</v>
      </c>
      <c r="H322" s="469" t="s">
        <v>555</v>
      </c>
      <c r="I322" s="470">
        <v>1551</v>
      </c>
      <c r="J322" s="470">
        <v>0</v>
      </c>
      <c r="K322" s="470">
        <v>1</v>
      </c>
      <c r="L322" s="470">
        <f t="shared" si="56"/>
        <v>1551</v>
      </c>
      <c r="M322" s="471">
        <v>45894</v>
      </c>
      <c r="N322" s="471">
        <v>45890</v>
      </c>
      <c r="O322" s="590"/>
      <c r="P322" s="472" t="s">
        <v>571</v>
      </c>
      <c r="Q322" s="590"/>
      <c r="R322" s="473" t="s">
        <v>1709</v>
      </c>
      <c r="S322" s="473" t="s">
        <v>572</v>
      </c>
      <c r="T322" s="473" t="s">
        <v>1981</v>
      </c>
      <c r="U322" s="473" t="s">
        <v>335</v>
      </c>
      <c r="V322" s="591"/>
      <c r="W322" s="217"/>
      <c r="X322" s="217"/>
      <c r="Y322" s="555" t="s">
        <v>1269</v>
      </c>
      <c r="Z322" s="590" t="s">
        <v>992</v>
      </c>
      <c r="AA322" s="475">
        <v>3.2512</v>
      </c>
      <c r="AB322" s="475">
        <f>AA322*I322</f>
        <v>5042.6112</v>
      </c>
      <c r="AC322" s="592" t="s">
        <v>1982</v>
      </c>
      <c r="AD322" s="468" t="s">
        <v>989</v>
      </c>
      <c r="AE322" s="476" t="s">
        <v>566</v>
      </c>
      <c r="AF322" s="593"/>
      <c r="AG322" s="190"/>
      <c r="AH322" s="594"/>
      <c r="AI322" s="480">
        <f t="shared" si="70"/>
        <v>1551</v>
      </c>
      <c r="AJ322" s="595"/>
      <c r="AK322" s="593"/>
      <c r="AL322" s="595"/>
      <c r="AM322" s="479">
        <f t="shared" si="71"/>
        <v>1551</v>
      </c>
      <c r="AN322" s="219"/>
      <c r="AO322" s="219"/>
      <c r="AP322" s="595"/>
      <c r="AQ322" s="221">
        <f t="shared" si="68"/>
        <v>1551</v>
      </c>
      <c r="AR322" s="596"/>
      <c r="AS322" s="596"/>
      <c r="AT322" s="597"/>
      <c r="AU322" s="482">
        <f t="shared" si="60"/>
        <v>1551</v>
      </c>
      <c r="AV322" s="482">
        <f>AV323+AU322</f>
        <v>493604</v>
      </c>
      <c r="AW322" s="598"/>
      <c r="AX322" s="197"/>
    </row>
    <row r="323" s="222" customFormat="1" ht="39" customHeight="1" spans="1:50">
      <c r="A323" s="585">
        <v>45839</v>
      </c>
      <c r="B323" s="586" t="s">
        <v>173</v>
      </c>
      <c r="C323" s="465" t="s">
        <v>685</v>
      </c>
      <c r="D323" s="587">
        <v>4500172155</v>
      </c>
      <c r="E323" s="588" t="s">
        <v>1983</v>
      </c>
      <c r="F323" s="587" t="s">
        <v>1984</v>
      </c>
      <c r="G323" s="589" t="s">
        <v>554</v>
      </c>
      <c r="H323" s="469" t="s">
        <v>555</v>
      </c>
      <c r="I323" s="470">
        <v>4200</v>
      </c>
      <c r="J323" s="470">
        <v>0</v>
      </c>
      <c r="K323" s="470">
        <v>4</v>
      </c>
      <c r="L323" s="470">
        <f t="shared" ref="L323:L386" si="73">I323/K323</f>
        <v>1050</v>
      </c>
      <c r="M323" s="471">
        <v>45894</v>
      </c>
      <c r="N323" s="471">
        <f>M323-4</f>
        <v>45890</v>
      </c>
      <c r="O323" s="590"/>
      <c r="P323" s="590" t="s">
        <v>571</v>
      </c>
      <c r="Q323" s="590"/>
      <c r="R323" s="591">
        <v>45842</v>
      </c>
      <c r="S323" s="473" t="s">
        <v>572</v>
      </c>
      <c r="T323" s="473" t="s">
        <v>1985</v>
      </c>
      <c r="U323" s="473" t="s">
        <v>335</v>
      </c>
      <c r="V323" s="591"/>
      <c r="W323" s="217"/>
      <c r="X323" s="217"/>
      <c r="Y323" s="555" t="s">
        <v>1986</v>
      </c>
      <c r="Z323" s="590" t="s">
        <v>1987</v>
      </c>
      <c r="AA323" s="475">
        <v>5.3406</v>
      </c>
      <c r="AB323" s="475">
        <f>I323*AA323</f>
        <v>22430.52</v>
      </c>
      <c r="AC323" s="592" t="s">
        <v>1988</v>
      </c>
      <c r="AD323" s="468" t="s">
        <v>554</v>
      </c>
      <c r="AE323" s="476" t="s">
        <v>566</v>
      </c>
      <c r="AF323" s="593"/>
      <c r="AG323" s="190"/>
      <c r="AH323" s="594"/>
      <c r="AI323" s="219">
        <f t="shared" si="70"/>
        <v>4200</v>
      </c>
      <c r="AJ323" s="595"/>
      <c r="AK323" s="593"/>
      <c r="AL323" s="595"/>
      <c r="AM323" s="593">
        <f t="shared" si="71"/>
        <v>4200</v>
      </c>
      <c r="AN323" s="219"/>
      <c r="AO323" s="219"/>
      <c r="AP323" s="595"/>
      <c r="AQ323" s="596">
        <f t="shared" si="68"/>
        <v>4200</v>
      </c>
      <c r="AR323" s="596"/>
      <c r="AS323" s="596"/>
      <c r="AT323" s="597"/>
      <c r="AU323" s="482">
        <f t="shared" ref="AU323:AU386" si="74">I323</f>
        <v>4200</v>
      </c>
      <c r="AV323" s="482">
        <f>AV321+AU323</f>
        <v>492053</v>
      </c>
      <c r="AW323" s="598"/>
      <c r="AX323" s="197"/>
    </row>
    <row r="324" s="355" customFormat="1" ht="39" customHeight="1" spans="1:50">
      <c r="A324" s="463">
        <v>45839</v>
      </c>
      <c r="B324" s="464" t="s">
        <v>1989</v>
      </c>
      <c r="C324" s="465" t="s">
        <v>661</v>
      </c>
      <c r="D324" s="466">
        <v>4500172137</v>
      </c>
      <c r="E324" s="486" t="s">
        <v>1990</v>
      </c>
      <c r="F324" s="466" t="s">
        <v>1991</v>
      </c>
      <c r="G324" s="468" t="s">
        <v>554</v>
      </c>
      <c r="H324" s="469" t="s">
        <v>555</v>
      </c>
      <c r="I324" s="470">
        <v>1600</v>
      </c>
      <c r="J324" s="470">
        <v>0</v>
      </c>
      <c r="K324" s="470">
        <v>4</v>
      </c>
      <c r="L324" s="470">
        <f t="shared" si="73"/>
        <v>400</v>
      </c>
      <c r="M324" s="471">
        <v>45891</v>
      </c>
      <c r="N324" s="471">
        <v>45887</v>
      </c>
      <c r="O324" s="472"/>
      <c r="P324" s="472" t="s">
        <v>571</v>
      </c>
      <c r="Q324" s="472"/>
      <c r="R324" s="473">
        <v>45845</v>
      </c>
      <c r="S324" s="473" t="s">
        <v>572</v>
      </c>
      <c r="T324" s="473" t="s">
        <v>1992</v>
      </c>
      <c r="U324" s="473" t="s">
        <v>335</v>
      </c>
      <c r="V324" s="473"/>
      <c r="W324" s="474"/>
      <c r="X324" s="474"/>
      <c r="Y324" s="467" t="s">
        <v>1993</v>
      </c>
      <c r="Z324" s="472" t="s">
        <v>1851</v>
      </c>
      <c r="AA324" s="475">
        <v>5.3566</v>
      </c>
      <c r="AB324" s="475">
        <f>I324*AA324</f>
        <v>8570.56</v>
      </c>
      <c r="AC324" s="470" t="s">
        <v>1994</v>
      </c>
      <c r="AD324" s="468" t="s">
        <v>668</v>
      </c>
      <c r="AE324" s="476" t="s">
        <v>566</v>
      </c>
      <c r="AF324" s="479"/>
      <c r="AG324" s="462"/>
      <c r="AH324" s="209"/>
      <c r="AI324" s="480"/>
      <c r="AK324" s="479">
        <f>I324</f>
        <v>1600</v>
      </c>
      <c r="AM324" s="361">
        <f t="shared" si="71"/>
        <v>1600</v>
      </c>
      <c r="AN324" s="480"/>
      <c r="AO324" s="480"/>
      <c r="AQ324" s="480">
        <f t="shared" si="68"/>
        <v>1600</v>
      </c>
      <c r="AR324" s="221"/>
      <c r="AS324" s="221"/>
      <c r="AT324" s="481"/>
      <c r="AU324" s="482">
        <f t="shared" si="74"/>
        <v>1600</v>
      </c>
      <c r="AV324" s="482">
        <f>AV334+AU324</f>
        <v>473526</v>
      </c>
      <c r="AW324" s="482"/>
      <c r="AX324" s="451"/>
    </row>
    <row r="325" s="222" customFormat="1" ht="39" customHeight="1" spans="1:50">
      <c r="A325" s="585">
        <v>45859</v>
      </c>
      <c r="B325" s="586" t="s">
        <v>1995</v>
      </c>
      <c r="C325" s="465" t="s">
        <v>685</v>
      </c>
      <c r="D325" s="587">
        <v>4500174469</v>
      </c>
      <c r="E325" s="588" t="s">
        <v>1996</v>
      </c>
      <c r="F325" s="587" t="s">
        <v>1997</v>
      </c>
      <c r="G325" s="589" t="s">
        <v>554</v>
      </c>
      <c r="H325" s="469" t="s">
        <v>555</v>
      </c>
      <c r="I325" s="470">
        <v>2000</v>
      </c>
      <c r="J325" s="470">
        <v>0</v>
      </c>
      <c r="K325" s="470">
        <v>4</v>
      </c>
      <c r="L325" s="470">
        <f t="shared" si="73"/>
        <v>500</v>
      </c>
      <c r="M325" s="471">
        <v>45893</v>
      </c>
      <c r="N325" s="471">
        <v>45890</v>
      </c>
      <c r="O325" s="590"/>
      <c r="P325" s="472" t="s">
        <v>571</v>
      </c>
      <c r="Q325" s="590"/>
      <c r="R325" s="473">
        <v>45861</v>
      </c>
      <c r="S325" s="473" t="s">
        <v>572</v>
      </c>
      <c r="T325" s="473" t="s">
        <v>1998</v>
      </c>
      <c r="U325" s="473" t="s">
        <v>335</v>
      </c>
      <c r="V325" s="591"/>
      <c r="W325" s="217"/>
      <c r="X325" s="217"/>
      <c r="Y325" s="555" t="s">
        <v>1999</v>
      </c>
      <c r="Z325" s="472" t="s">
        <v>1851</v>
      </c>
      <c r="AA325" s="475">
        <v>5.3406</v>
      </c>
      <c r="AB325" s="475">
        <f>I325*AA325</f>
        <v>10681.2</v>
      </c>
      <c r="AC325" s="592"/>
      <c r="AD325" s="468" t="s">
        <v>668</v>
      </c>
      <c r="AE325" s="476" t="s">
        <v>566</v>
      </c>
      <c r="AF325" s="593"/>
      <c r="AG325" s="190"/>
      <c r="AH325" s="594"/>
      <c r="AI325" s="480"/>
      <c r="AJ325" s="355"/>
      <c r="AK325" s="479">
        <f>I325</f>
        <v>2000</v>
      </c>
      <c r="AL325" s="595"/>
      <c r="AM325" s="355">
        <f t="shared" si="71"/>
        <v>2000</v>
      </c>
      <c r="AN325" s="219"/>
      <c r="AO325" s="219"/>
      <c r="AP325" s="480"/>
      <c r="AQ325" s="480">
        <f t="shared" si="68"/>
        <v>2000</v>
      </c>
      <c r="AR325" s="596"/>
      <c r="AS325" s="596"/>
      <c r="AT325" s="597"/>
      <c r="AU325" s="482">
        <f t="shared" si="74"/>
        <v>2000</v>
      </c>
      <c r="AV325" s="482">
        <f>AV333+AU325</f>
        <v>478346</v>
      </c>
      <c r="AW325" s="598"/>
      <c r="AX325" s="197"/>
    </row>
    <row r="326" s="355" customFormat="1" ht="39" customHeight="1" spans="1:50">
      <c r="A326" s="463">
        <v>45847</v>
      </c>
      <c r="B326" s="464" t="s">
        <v>177</v>
      </c>
      <c r="C326" s="465" t="s">
        <v>622</v>
      </c>
      <c r="D326" s="466">
        <v>4500173156</v>
      </c>
      <c r="E326" s="486" t="s">
        <v>2000</v>
      </c>
      <c r="F326" s="466" t="s">
        <v>2001</v>
      </c>
      <c r="G326" s="468" t="s">
        <v>554</v>
      </c>
      <c r="H326" s="469" t="s">
        <v>555</v>
      </c>
      <c r="I326" s="470">
        <v>840</v>
      </c>
      <c r="J326" s="470">
        <v>0</v>
      </c>
      <c r="K326" s="470">
        <v>4</v>
      </c>
      <c r="L326" s="470">
        <f t="shared" si="73"/>
        <v>210</v>
      </c>
      <c r="M326" s="471">
        <v>45887</v>
      </c>
      <c r="N326" s="471">
        <v>45883</v>
      </c>
      <c r="O326" s="472"/>
      <c r="P326" s="472" t="s">
        <v>571</v>
      </c>
      <c r="Q326" s="472"/>
      <c r="R326" s="473">
        <v>45849</v>
      </c>
      <c r="S326" s="473" t="s">
        <v>599</v>
      </c>
      <c r="T326" s="473" t="s">
        <v>1279</v>
      </c>
      <c r="U326" s="473" t="s">
        <v>335</v>
      </c>
      <c r="V326" s="473"/>
      <c r="W326" s="474"/>
      <c r="X326" s="474"/>
      <c r="Y326" s="467" t="s">
        <v>2002</v>
      </c>
      <c r="Z326" s="472" t="s">
        <v>628</v>
      </c>
      <c r="AA326" s="475">
        <v>3.0827</v>
      </c>
      <c r="AB326" s="475">
        <f>I326*AA326</f>
        <v>2589.468</v>
      </c>
      <c r="AC326" s="470"/>
      <c r="AD326" s="468" t="s">
        <v>554</v>
      </c>
      <c r="AE326" s="476" t="s">
        <v>566</v>
      </c>
      <c r="AF326" s="479"/>
      <c r="AG326" s="462"/>
      <c r="AH326" s="209"/>
      <c r="AI326" s="480">
        <f>I326</f>
        <v>840</v>
      </c>
      <c r="AK326" s="479"/>
      <c r="AM326" s="479">
        <f t="shared" si="71"/>
        <v>840</v>
      </c>
      <c r="AN326" s="480"/>
      <c r="AO326" s="480"/>
      <c r="AQ326" s="221">
        <f t="shared" si="68"/>
        <v>840</v>
      </c>
      <c r="AR326" s="221"/>
      <c r="AS326" s="221"/>
      <c r="AT326" s="481"/>
      <c r="AU326" s="482">
        <f t="shared" si="74"/>
        <v>840</v>
      </c>
      <c r="AV326" s="482">
        <f>AV314+AU326</f>
        <v>459732</v>
      </c>
      <c r="AW326" s="482"/>
      <c r="AX326" s="451"/>
    </row>
    <row r="327" s="355" customFormat="1" ht="39" customHeight="1" spans="1:50">
      <c r="A327" s="463">
        <v>45825</v>
      </c>
      <c r="B327" s="464" t="s">
        <v>986</v>
      </c>
      <c r="C327" s="465" t="s">
        <v>622</v>
      </c>
      <c r="D327" s="466">
        <v>4500170281</v>
      </c>
      <c r="E327" s="486" t="s">
        <v>2003</v>
      </c>
      <c r="F327" s="466" t="s">
        <v>2004</v>
      </c>
      <c r="G327" s="468" t="s">
        <v>989</v>
      </c>
      <c r="H327" s="469" t="s">
        <v>555</v>
      </c>
      <c r="I327" s="470">
        <v>500</v>
      </c>
      <c r="J327" s="470">
        <v>0</v>
      </c>
      <c r="K327" s="470">
        <v>1</v>
      </c>
      <c r="L327" s="470">
        <f t="shared" si="73"/>
        <v>500</v>
      </c>
      <c r="M327" s="471">
        <v>45891</v>
      </c>
      <c r="N327" s="471">
        <v>45887</v>
      </c>
      <c r="O327" s="472"/>
      <c r="P327" s="472" t="s">
        <v>571</v>
      </c>
      <c r="Q327" s="472"/>
      <c r="R327" s="473" t="s">
        <v>1709</v>
      </c>
      <c r="S327" s="473" t="s">
        <v>572</v>
      </c>
      <c r="T327" s="473" t="s">
        <v>1790</v>
      </c>
      <c r="U327" s="473" t="s">
        <v>335</v>
      </c>
      <c r="V327" s="473"/>
      <c r="W327" s="474"/>
      <c r="X327" s="474"/>
      <c r="Y327" s="467" t="s">
        <v>1269</v>
      </c>
      <c r="Z327" s="472" t="s">
        <v>992</v>
      </c>
      <c r="AA327" s="475">
        <v>3.2512</v>
      </c>
      <c r="AB327" s="475">
        <f>AA327*I327</f>
        <v>1625.6</v>
      </c>
      <c r="AC327" s="470" t="s">
        <v>2005</v>
      </c>
      <c r="AD327" s="468" t="s">
        <v>989</v>
      </c>
      <c r="AE327" s="476" t="s">
        <v>566</v>
      </c>
      <c r="AF327" s="479"/>
      <c r="AG327" s="462"/>
      <c r="AH327" s="209"/>
      <c r="AI327" s="480">
        <f>I327</f>
        <v>500</v>
      </c>
      <c r="AK327" s="479"/>
      <c r="AM327" s="479">
        <f t="shared" si="71"/>
        <v>500</v>
      </c>
      <c r="AN327" s="480"/>
      <c r="AO327" s="480"/>
      <c r="AQ327" s="221">
        <f t="shared" si="68"/>
        <v>500</v>
      </c>
      <c r="AR327" s="221"/>
      <c r="AS327" s="221"/>
      <c r="AT327" s="481"/>
      <c r="AU327" s="482">
        <f t="shared" si="74"/>
        <v>500</v>
      </c>
      <c r="AV327" s="482">
        <f>AV339+AU327</f>
        <v>460886</v>
      </c>
      <c r="AW327" s="482"/>
      <c r="AX327" s="451"/>
    </row>
    <row r="328" s="355" customFormat="1" ht="39" customHeight="1" spans="1:50">
      <c r="A328" s="463">
        <v>45762</v>
      </c>
      <c r="B328" s="464" t="s">
        <v>2006</v>
      </c>
      <c r="C328" s="465" t="s">
        <v>1062</v>
      </c>
      <c r="D328" s="466">
        <v>4500163648</v>
      </c>
      <c r="E328" s="486"/>
      <c r="F328" s="466" t="s">
        <v>2007</v>
      </c>
      <c r="G328" s="468" t="s">
        <v>554</v>
      </c>
      <c r="H328" s="469" t="s">
        <v>555</v>
      </c>
      <c r="I328" s="470">
        <v>360</v>
      </c>
      <c r="J328" s="470">
        <v>0</v>
      </c>
      <c r="K328" s="470">
        <v>4</v>
      </c>
      <c r="L328" s="470">
        <f t="shared" si="73"/>
        <v>90</v>
      </c>
      <c r="M328" s="471">
        <v>45891</v>
      </c>
      <c r="N328" s="471">
        <v>45887</v>
      </c>
      <c r="O328" s="472" t="s">
        <v>1874</v>
      </c>
      <c r="P328" s="472" t="s">
        <v>571</v>
      </c>
      <c r="Q328" s="472"/>
      <c r="R328" s="473">
        <v>45853</v>
      </c>
      <c r="S328" s="473" t="s">
        <v>572</v>
      </c>
      <c r="T328" s="473" t="s">
        <v>2008</v>
      </c>
      <c r="U328" s="473" t="s">
        <v>335</v>
      </c>
      <c r="V328" s="473"/>
      <c r="W328" s="474"/>
      <c r="X328" s="474" t="s">
        <v>2009</v>
      </c>
      <c r="Y328" s="467" t="s">
        <v>2010</v>
      </c>
      <c r="Z328" s="472" t="s">
        <v>2011</v>
      </c>
      <c r="AA328" s="475">
        <v>5.3727</v>
      </c>
      <c r="AB328" s="475">
        <f>I328*AA328</f>
        <v>1934.172</v>
      </c>
      <c r="AC328" s="470" t="s">
        <v>2012</v>
      </c>
      <c r="AD328" s="468" t="s">
        <v>668</v>
      </c>
      <c r="AE328" s="476" t="s">
        <v>566</v>
      </c>
      <c r="AF328" s="477"/>
      <c r="AG328" s="456"/>
      <c r="AH328" s="209"/>
      <c r="AK328" s="479">
        <f>I328</f>
        <v>360</v>
      </c>
      <c r="AM328" s="355">
        <f t="shared" si="71"/>
        <v>360</v>
      </c>
      <c r="AN328" s="480"/>
      <c r="AO328" s="480"/>
      <c r="AQ328" s="480">
        <f t="shared" si="68"/>
        <v>360</v>
      </c>
      <c r="AR328" s="221"/>
      <c r="AS328" s="221"/>
      <c r="AT328" s="481"/>
      <c r="AU328" s="482">
        <f t="shared" si="74"/>
        <v>360</v>
      </c>
      <c r="AV328" s="482">
        <f>AV341+AU328</f>
        <v>475674</v>
      </c>
      <c r="AW328" s="482"/>
      <c r="AX328" s="457"/>
    </row>
    <row r="329" s="355" customFormat="1" ht="39" customHeight="1" spans="1:50">
      <c r="A329" s="463">
        <v>45762</v>
      </c>
      <c r="B329" s="464" t="s">
        <v>2006</v>
      </c>
      <c r="C329" s="465" t="s">
        <v>1062</v>
      </c>
      <c r="D329" s="466">
        <v>4500163718</v>
      </c>
      <c r="E329" s="486"/>
      <c r="F329" s="466" t="s">
        <v>2013</v>
      </c>
      <c r="G329" s="468" t="s">
        <v>554</v>
      </c>
      <c r="H329" s="469" t="s">
        <v>555</v>
      </c>
      <c r="I329" s="470">
        <v>240</v>
      </c>
      <c r="J329" s="470">
        <v>0</v>
      </c>
      <c r="K329" s="470">
        <v>4</v>
      </c>
      <c r="L329" s="470">
        <f t="shared" si="73"/>
        <v>60</v>
      </c>
      <c r="M329" s="471">
        <v>45891</v>
      </c>
      <c r="N329" s="471">
        <v>45887</v>
      </c>
      <c r="O329" s="472" t="s">
        <v>1874</v>
      </c>
      <c r="P329" s="472" t="s">
        <v>571</v>
      </c>
      <c r="Q329" s="472"/>
      <c r="R329" s="473">
        <v>45853</v>
      </c>
      <c r="S329" s="473" t="s">
        <v>572</v>
      </c>
      <c r="T329" s="473" t="s">
        <v>2008</v>
      </c>
      <c r="U329" s="473" t="s">
        <v>335</v>
      </c>
      <c r="V329" s="473"/>
      <c r="W329" s="474"/>
      <c r="X329" s="474" t="s">
        <v>2009</v>
      </c>
      <c r="Y329" s="467" t="s">
        <v>2014</v>
      </c>
      <c r="Z329" s="472" t="s">
        <v>2011</v>
      </c>
      <c r="AA329" s="475">
        <v>5.3727</v>
      </c>
      <c r="AB329" s="475">
        <f>I329*AA329</f>
        <v>1289.448</v>
      </c>
      <c r="AC329" s="470" t="s">
        <v>2015</v>
      </c>
      <c r="AD329" s="468" t="s">
        <v>668</v>
      </c>
      <c r="AE329" s="476" t="s">
        <v>566</v>
      </c>
      <c r="AF329" s="477"/>
      <c r="AG329" s="456"/>
      <c r="AH329" s="209"/>
      <c r="AK329" s="479">
        <f>I329</f>
        <v>240</v>
      </c>
      <c r="AM329" s="355">
        <f t="shared" si="71"/>
        <v>240</v>
      </c>
      <c r="AN329" s="480"/>
      <c r="AO329" s="480"/>
      <c r="AQ329" s="480">
        <f t="shared" si="68"/>
        <v>240</v>
      </c>
      <c r="AR329" s="221"/>
      <c r="AS329" s="221"/>
      <c r="AT329" s="481"/>
      <c r="AU329" s="482">
        <f t="shared" si="74"/>
        <v>240</v>
      </c>
      <c r="AV329" s="482">
        <f>AV332+AU329</f>
        <v>476274</v>
      </c>
      <c r="AW329" s="482"/>
      <c r="AX329" s="457"/>
    </row>
    <row r="330" s="355" customFormat="1" ht="39" customHeight="1" spans="1:50">
      <c r="A330" s="463">
        <v>45838</v>
      </c>
      <c r="B330" s="464" t="s">
        <v>914</v>
      </c>
      <c r="C330" s="465" t="s">
        <v>685</v>
      </c>
      <c r="D330" s="466">
        <v>4500164293</v>
      </c>
      <c r="E330" s="486">
        <v>232328</v>
      </c>
      <c r="F330" s="466" t="s">
        <v>2016</v>
      </c>
      <c r="G330" s="468" t="s">
        <v>554</v>
      </c>
      <c r="H330" s="469" t="s">
        <v>555</v>
      </c>
      <c r="I330" s="470">
        <v>500</v>
      </c>
      <c r="J330" s="470">
        <v>0</v>
      </c>
      <c r="K330" s="470">
        <v>4</v>
      </c>
      <c r="L330" s="470">
        <f t="shared" si="73"/>
        <v>125</v>
      </c>
      <c r="M330" s="471">
        <v>45891</v>
      </c>
      <c r="N330" s="471">
        <f>M330-4</f>
        <v>45887</v>
      </c>
      <c r="O330" s="472" t="s">
        <v>1874</v>
      </c>
      <c r="P330" s="472" t="s">
        <v>571</v>
      </c>
      <c r="Q330" s="472"/>
      <c r="R330" s="473">
        <v>45840</v>
      </c>
      <c r="S330" s="473" t="s">
        <v>572</v>
      </c>
      <c r="T330" s="473" t="s">
        <v>1779</v>
      </c>
      <c r="U330" s="473" t="s">
        <v>335</v>
      </c>
      <c r="V330" s="473"/>
      <c r="W330" s="474"/>
      <c r="X330" s="474"/>
      <c r="Y330" s="467" t="s">
        <v>2017</v>
      </c>
      <c r="Z330" s="472" t="s">
        <v>1808</v>
      </c>
      <c r="AA330" s="475">
        <v>3.3566</v>
      </c>
      <c r="AB330" s="475">
        <f>I330*AA330</f>
        <v>1678.3</v>
      </c>
      <c r="AC330" s="470"/>
      <c r="AD330" s="468" t="s">
        <v>554</v>
      </c>
      <c r="AE330" s="476" t="s">
        <v>566</v>
      </c>
      <c r="AF330" s="479"/>
      <c r="AG330" s="462"/>
      <c r="AH330" s="209"/>
      <c r="AI330" s="480">
        <f>I330</f>
        <v>500</v>
      </c>
      <c r="AK330" s="479"/>
      <c r="AM330" s="479">
        <f t="shared" si="71"/>
        <v>500</v>
      </c>
      <c r="AN330" s="480"/>
      <c r="AO330" s="480"/>
      <c r="AQ330" s="221">
        <f t="shared" si="68"/>
        <v>500</v>
      </c>
      <c r="AR330" s="221"/>
      <c r="AS330" s="221"/>
      <c r="AT330" s="481"/>
      <c r="AU330" s="482">
        <f t="shared" si="74"/>
        <v>500</v>
      </c>
      <c r="AV330" s="482">
        <f>AV344+AU330</f>
        <v>471826</v>
      </c>
      <c r="AW330" s="482"/>
      <c r="AX330" s="451"/>
    </row>
    <row r="331" s="222" customFormat="1" ht="39" customHeight="1" spans="1:50">
      <c r="A331" s="585">
        <v>45849</v>
      </c>
      <c r="B331" s="586" t="s">
        <v>1714</v>
      </c>
      <c r="C331" s="465" t="s">
        <v>685</v>
      </c>
      <c r="D331" s="587">
        <v>4500173502</v>
      </c>
      <c r="E331" s="588" t="s">
        <v>2018</v>
      </c>
      <c r="F331" s="587" t="s">
        <v>2019</v>
      </c>
      <c r="G331" s="589" t="s">
        <v>554</v>
      </c>
      <c r="H331" s="469" t="s">
        <v>555</v>
      </c>
      <c r="I331" s="470">
        <v>600</v>
      </c>
      <c r="J331" s="470">
        <v>0</v>
      </c>
      <c r="K331" s="470">
        <v>4</v>
      </c>
      <c r="L331" s="470">
        <f t="shared" si="73"/>
        <v>150</v>
      </c>
      <c r="M331" s="471">
        <v>45894</v>
      </c>
      <c r="N331" s="471">
        <v>45890</v>
      </c>
      <c r="O331" s="590" t="s">
        <v>1874</v>
      </c>
      <c r="P331" s="472" t="s">
        <v>571</v>
      </c>
      <c r="Q331" s="590"/>
      <c r="R331" s="473">
        <v>45866</v>
      </c>
      <c r="S331" s="473" t="s">
        <v>572</v>
      </c>
      <c r="T331" s="473" t="s">
        <v>1717</v>
      </c>
      <c r="U331" s="473" t="s">
        <v>335</v>
      </c>
      <c r="V331" s="591"/>
      <c r="W331" s="217"/>
      <c r="X331" s="217"/>
      <c r="Y331" s="555" t="s">
        <v>2020</v>
      </c>
      <c r="Z331" s="590" t="s">
        <v>798</v>
      </c>
      <c r="AA331" s="475">
        <v>5.3566</v>
      </c>
      <c r="AB331" s="475">
        <f>I331*AA331</f>
        <v>3213.96</v>
      </c>
      <c r="AC331" s="592"/>
      <c r="AD331" s="468" t="s">
        <v>554</v>
      </c>
      <c r="AE331" s="476" t="s">
        <v>566</v>
      </c>
      <c r="AF331" s="593"/>
      <c r="AG331" s="190"/>
      <c r="AH331" s="594"/>
      <c r="AI331" s="480">
        <f>I331</f>
        <v>600</v>
      </c>
      <c r="AJ331" s="595"/>
      <c r="AK331" s="593"/>
      <c r="AL331" s="595"/>
      <c r="AM331" s="479">
        <f t="shared" si="71"/>
        <v>600</v>
      </c>
      <c r="AN331" s="219"/>
      <c r="AO331" s="219"/>
      <c r="AP331" s="595"/>
      <c r="AQ331" s="221">
        <f t="shared" si="68"/>
        <v>600</v>
      </c>
      <c r="AR331" s="596"/>
      <c r="AS331" s="596"/>
      <c r="AT331" s="597"/>
      <c r="AU331" s="482">
        <f t="shared" si="74"/>
        <v>600</v>
      </c>
      <c r="AV331" s="482">
        <f>AV322+AU331</f>
        <v>494204</v>
      </c>
      <c r="AW331" s="598"/>
      <c r="AX331" s="197"/>
    </row>
    <row r="332" s="355" customFormat="1" ht="39" customHeight="1" spans="1:50">
      <c r="A332" s="463">
        <v>45762</v>
      </c>
      <c r="B332" s="464" t="s">
        <v>2006</v>
      </c>
      <c r="C332" s="465" t="s">
        <v>1062</v>
      </c>
      <c r="D332" s="466">
        <v>4500163648</v>
      </c>
      <c r="E332" s="486"/>
      <c r="F332" s="466" t="s">
        <v>2021</v>
      </c>
      <c r="G332" s="468" t="s">
        <v>557</v>
      </c>
      <c r="H332" s="469" t="s">
        <v>555</v>
      </c>
      <c r="I332" s="470">
        <v>360</v>
      </c>
      <c r="J332" s="470">
        <v>0</v>
      </c>
      <c r="K332" s="470">
        <v>18</v>
      </c>
      <c r="L332" s="470">
        <f t="shared" si="73"/>
        <v>20</v>
      </c>
      <c r="M332" s="471">
        <v>45891</v>
      </c>
      <c r="N332" s="471">
        <v>45887</v>
      </c>
      <c r="O332" s="472" t="s">
        <v>1874</v>
      </c>
      <c r="P332" s="472" t="s">
        <v>571</v>
      </c>
      <c r="Q332" s="472"/>
      <c r="R332" s="473">
        <v>45853</v>
      </c>
      <c r="S332" s="473" t="s">
        <v>572</v>
      </c>
      <c r="T332" s="473" t="s">
        <v>2008</v>
      </c>
      <c r="U332" s="473" t="s">
        <v>335</v>
      </c>
      <c r="V332" s="473"/>
      <c r="W332" s="474"/>
      <c r="X332" s="474" t="s">
        <v>2009</v>
      </c>
      <c r="Y332" s="467" t="s">
        <v>2022</v>
      </c>
      <c r="Z332" s="472" t="s">
        <v>2011</v>
      </c>
      <c r="AA332" s="475">
        <v>118.7504</v>
      </c>
      <c r="AB332" s="475">
        <f>AA332*L332</f>
        <v>2375.008</v>
      </c>
      <c r="AC332" s="470" t="s">
        <v>2012</v>
      </c>
      <c r="AD332" s="468" t="s">
        <v>557</v>
      </c>
      <c r="AE332" s="476" t="s">
        <v>566</v>
      </c>
      <c r="AF332" s="477"/>
      <c r="AG332" s="456"/>
      <c r="AH332" s="209"/>
      <c r="AK332" s="479">
        <f>I337</f>
        <v>100</v>
      </c>
      <c r="AM332" s="355">
        <f t="shared" si="71"/>
        <v>360</v>
      </c>
      <c r="AN332" s="480"/>
      <c r="AO332" s="480"/>
      <c r="AQ332" s="480">
        <f t="shared" si="68"/>
        <v>360</v>
      </c>
      <c r="AR332" s="221"/>
      <c r="AS332" s="221">
        <f>L332</f>
        <v>20</v>
      </c>
      <c r="AT332" s="481"/>
      <c r="AU332" s="482">
        <f t="shared" si="74"/>
        <v>360</v>
      </c>
      <c r="AV332" s="482">
        <f>AV328+AU332</f>
        <v>476034</v>
      </c>
      <c r="AW332" s="482"/>
      <c r="AX332" s="457"/>
    </row>
    <row r="333" s="355" customFormat="1" ht="39" customHeight="1" spans="1:50">
      <c r="A333" s="463">
        <v>45762</v>
      </c>
      <c r="B333" s="464" t="s">
        <v>2006</v>
      </c>
      <c r="C333" s="465" t="s">
        <v>1062</v>
      </c>
      <c r="D333" s="466">
        <v>4500163718</v>
      </c>
      <c r="E333" s="486"/>
      <c r="F333" s="466" t="s">
        <v>2023</v>
      </c>
      <c r="G333" s="468" t="s">
        <v>557</v>
      </c>
      <c r="H333" s="469" t="s">
        <v>555</v>
      </c>
      <c r="I333" s="470">
        <v>72</v>
      </c>
      <c r="J333" s="470">
        <v>0</v>
      </c>
      <c r="K333" s="470">
        <v>18</v>
      </c>
      <c r="L333" s="470">
        <f t="shared" si="73"/>
        <v>4</v>
      </c>
      <c r="M333" s="471">
        <v>45891</v>
      </c>
      <c r="N333" s="471">
        <v>45887</v>
      </c>
      <c r="O333" s="472" t="s">
        <v>1874</v>
      </c>
      <c r="P333" s="472" t="s">
        <v>571</v>
      </c>
      <c r="Q333" s="472"/>
      <c r="R333" s="473">
        <v>45853</v>
      </c>
      <c r="S333" s="473" t="s">
        <v>572</v>
      </c>
      <c r="T333" s="473" t="s">
        <v>2008</v>
      </c>
      <c r="U333" s="473" t="s">
        <v>335</v>
      </c>
      <c r="V333" s="473"/>
      <c r="W333" s="474"/>
      <c r="X333" s="474" t="s">
        <v>2009</v>
      </c>
      <c r="Y333" s="467" t="s">
        <v>2024</v>
      </c>
      <c r="Z333" s="472" t="s">
        <v>2011</v>
      </c>
      <c r="AA333" s="475">
        <v>118.7504</v>
      </c>
      <c r="AB333" s="475">
        <f>AA333*L333</f>
        <v>475.0016</v>
      </c>
      <c r="AC333" s="470" t="s">
        <v>2015</v>
      </c>
      <c r="AD333" s="468" t="s">
        <v>557</v>
      </c>
      <c r="AE333" s="476" t="s">
        <v>566</v>
      </c>
      <c r="AF333" s="477"/>
      <c r="AG333" s="456"/>
      <c r="AH333" s="209"/>
      <c r="AK333" s="479">
        <f>I333</f>
        <v>72</v>
      </c>
      <c r="AM333" s="355">
        <f t="shared" si="71"/>
        <v>72</v>
      </c>
      <c r="AN333" s="480"/>
      <c r="AO333" s="480"/>
      <c r="AQ333" s="480">
        <f t="shared" si="68"/>
        <v>72</v>
      </c>
      <c r="AR333" s="221"/>
      <c r="AS333" s="221">
        <f>L333</f>
        <v>4</v>
      </c>
      <c r="AT333" s="481"/>
      <c r="AU333" s="482">
        <f t="shared" si="74"/>
        <v>72</v>
      </c>
      <c r="AV333" s="482">
        <f>AV329+AU333</f>
        <v>476346</v>
      </c>
      <c r="AW333" s="482"/>
      <c r="AX333" s="457"/>
    </row>
    <row r="334" s="355" customFormat="1" ht="39" customHeight="1" spans="1:50">
      <c r="A334" s="463">
        <v>45845</v>
      </c>
      <c r="B334" s="464" t="s">
        <v>2025</v>
      </c>
      <c r="C334" s="465" t="s">
        <v>1734</v>
      </c>
      <c r="D334" s="466">
        <v>4500172951</v>
      </c>
      <c r="E334" s="486"/>
      <c r="F334" s="466" t="s">
        <v>2026</v>
      </c>
      <c r="G334" s="468" t="s">
        <v>554</v>
      </c>
      <c r="H334" s="469" t="s">
        <v>555</v>
      </c>
      <c r="I334" s="470">
        <v>100</v>
      </c>
      <c r="J334" s="470">
        <v>0</v>
      </c>
      <c r="K334" s="470">
        <v>4</v>
      </c>
      <c r="L334" s="470">
        <f t="shared" si="73"/>
        <v>25</v>
      </c>
      <c r="M334" s="471">
        <v>45891</v>
      </c>
      <c r="N334" s="471">
        <f>M334-4</f>
        <v>45887</v>
      </c>
      <c r="O334" s="472" t="s">
        <v>1874</v>
      </c>
      <c r="P334" s="472" t="s">
        <v>571</v>
      </c>
      <c r="Q334" s="472"/>
      <c r="R334" s="473">
        <v>45860</v>
      </c>
      <c r="S334" s="473" t="s">
        <v>572</v>
      </c>
      <c r="T334" s="473" t="s">
        <v>2027</v>
      </c>
      <c r="U334" s="473" t="s">
        <v>335</v>
      </c>
      <c r="V334" s="473"/>
      <c r="W334" s="474"/>
      <c r="X334" s="474"/>
      <c r="Y334" s="467" t="s">
        <v>2028</v>
      </c>
      <c r="Z334" s="472" t="s">
        <v>784</v>
      </c>
      <c r="AA334" s="475">
        <v>5.3727</v>
      </c>
      <c r="AB334" s="475">
        <f>I334*AA334</f>
        <v>537.27</v>
      </c>
      <c r="AC334" s="470"/>
      <c r="AD334" s="468" t="s">
        <v>668</v>
      </c>
      <c r="AE334" s="476" t="s">
        <v>566</v>
      </c>
      <c r="AF334" s="479"/>
      <c r="AG334" s="456"/>
      <c r="AH334" s="209"/>
      <c r="AI334" s="480"/>
      <c r="AK334" s="479">
        <f>I334</f>
        <v>100</v>
      </c>
      <c r="AM334" s="479">
        <f t="shared" si="71"/>
        <v>100</v>
      </c>
      <c r="AN334" s="480"/>
      <c r="AO334" s="480"/>
      <c r="AQ334" s="221">
        <f t="shared" si="68"/>
        <v>100</v>
      </c>
      <c r="AR334" s="221"/>
      <c r="AS334" s="221"/>
      <c r="AT334" s="481"/>
      <c r="AU334" s="482">
        <f t="shared" si="74"/>
        <v>100</v>
      </c>
      <c r="AV334" s="482">
        <f>AV330+AU334</f>
        <v>471926</v>
      </c>
      <c r="AW334" s="482"/>
      <c r="AX334" s="457"/>
    </row>
    <row r="335" s="355" customFormat="1" ht="39" customHeight="1" spans="1:50">
      <c r="A335" s="463">
        <v>45828</v>
      </c>
      <c r="B335" s="464" t="s">
        <v>2029</v>
      </c>
      <c r="C335" s="465" t="s">
        <v>1001</v>
      </c>
      <c r="D335" s="466">
        <v>4500170747</v>
      </c>
      <c r="E335" s="486" t="s">
        <v>2030</v>
      </c>
      <c r="F335" s="466" t="s">
        <v>2031</v>
      </c>
      <c r="G335" s="468" t="s">
        <v>554</v>
      </c>
      <c r="H335" s="469" t="s">
        <v>555</v>
      </c>
      <c r="I335" s="470">
        <v>500</v>
      </c>
      <c r="J335" s="470">
        <v>0</v>
      </c>
      <c r="K335" s="470">
        <v>4</v>
      </c>
      <c r="L335" s="470">
        <f t="shared" si="73"/>
        <v>125</v>
      </c>
      <c r="M335" s="498">
        <v>45897</v>
      </c>
      <c r="N335" s="498">
        <v>45894</v>
      </c>
      <c r="O335" s="472"/>
      <c r="P335" s="472" t="s">
        <v>571</v>
      </c>
      <c r="Q335" s="472"/>
      <c r="R335" s="473">
        <v>45849</v>
      </c>
      <c r="S335" s="473" t="s">
        <v>572</v>
      </c>
      <c r="T335" s="473" t="s">
        <v>2032</v>
      </c>
      <c r="U335" s="473" t="s">
        <v>335</v>
      </c>
      <c r="V335" s="473"/>
      <c r="W335" s="474"/>
      <c r="X335" s="474"/>
      <c r="Y335" s="467" t="s">
        <v>2033</v>
      </c>
      <c r="Z335" s="472" t="s">
        <v>1660</v>
      </c>
      <c r="AA335" s="475">
        <v>5.1379</v>
      </c>
      <c r="AB335" s="475">
        <f>I335*AA335</f>
        <v>2568.95</v>
      </c>
      <c r="AC335" s="476"/>
      <c r="AD335" s="468" t="s">
        <v>668</v>
      </c>
      <c r="AE335" s="476" t="s">
        <v>566</v>
      </c>
      <c r="AF335" s="477"/>
      <c r="AG335" s="531"/>
      <c r="AH335" s="532"/>
      <c r="AI335" s="479"/>
      <c r="AJ335" s="480"/>
      <c r="AK335" s="480">
        <f>I335</f>
        <v>500</v>
      </c>
      <c r="AL335" s="479"/>
      <c r="AM335" s="479">
        <f t="shared" si="71"/>
        <v>500</v>
      </c>
      <c r="AN335" s="221"/>
      <c r="AO335" s="481"/>
      <c r="AP335" s="480"/>
      <c r="AQ335" s="480">
        <f t="shared" si="68"/>
        <v>500</v>
      </c>
      <c r="AR335" s="482"/>
      <c r="AS335" s="482"/>
      <c r="AT335" s="482"/>
      <c r="AU335" s="482">
        <f t="shared" si="74"/>
        <v>500</v>
      </c>
      <c r="AV335" s="482">
        <f>AV336+AU335</f>
        <v>495732</v>
      </c>
      <c r="AX335" s="582"/>
    </row>
    <row r="336" s="222" customFormat="1" ht="39" customHeight="1" spans="1:50">
      <c r="A336" s="585">
        <v>45853</v>
      </c>
      <c r="B336" s="586" t="s">
        <v>2034</v>
      </c>
      <c r="C336" s="465" t="s">
        <v>1370</v>
      </c>
      <c r="D336" s="587">
        <v>4500173241</v>
      </c>
      <c r="E336" s="588" t="s">
        <v>2035</v>
      </c>
      <c r="F336" s="587" t="s">
        <v>2036</v>
      </c>
      <c r="G336" s="589" t="s">
        <v>554</v>
      </c>
      <c r="H336" s="469" t="s">
        <v>555</v>
      </c>
      <c r="I336" s="470">
        <v>164</v>
      </c>
      <c r="J336" s="470">
        <v>0</v>
      </c>
      <c r="K336" s="470">
        <v>4</v>
      </c>
      <c r="L336" s="470">
        <f t="shared" si="73"/>
        <v>41</v>
      </c>
      <c r="M336" s="471">
        <v>45894</v>
      </c>
      <c r="N336" s="471">
        <v>45890</v>
      </c>
      <c r="O336" s="590"/>
      <c r="P336" s="472" t="s">
        <v>571</v>
      </c>
      <c r="Q336" s="590"/>
      <c r="R336" s="473">
        <v>45855</v>
      </c>
      <c r="S336" s="473" t="s">
        <v>572</v>
      </c>
      <c r="T336" s="473" t="s">
        <v>572</v>
      </c>
      <c r="U336" s="473" t="s">
        <v>335</v>
      </c>
      <c r="V336" s="591"/>
      <c r="W336" s="217"/>
      <c r="X336" s="217"/>
      <c r="Y336" s="555" t="s">
        <v>2037</v>
      </c>
      <c r="Z336" s="590" t="s">
        <v>1402</v>
      </c>
      <c r="AA336" s="475">
        <v>5.3727</v>
      </c>
      <c r="AB336" s="475">
        <f>I336*AA336</f>
        <v>881.1228</v>
      </c>
      <c r="AC336" s="592" t="s">
        <v>2038</v>
      </c>
      <c r="AD336" s="589" t="s">
        <v>554</v>
      </c>
      <c r="AE336" s="476" t="s">
        <v>566</v>
      </c>
      <c r="AF336" s="593"/>
      <c r="AG336" s="599"/>
      <c r="AH336" s="593"/>
      <c r="AI336" s="480">
        <f>I336</f>
        <v>164</v>
      </c>
      <c r="AJ336" s="595"/>
      <c r="AK336" s="593"/>
      <c r="AL336" s="595"/>
      <c r="AM336" s="479">
        <f t="shared" si="71"/>
        <v>164</v>
      </c>
      <c r="AN336" s="219"/>
      <c r="AO336" s="219"/>
      <c r="AP336" s="595"/>
      <c r="AQ336" s="221">
        <f t="shared" si="68"/>
        <v>164</v>
      </c>
      <c r="AR336" s="596"/>
      <c r="AS336" s="596"/>
      <c r="AT336" s="597"/>
      <c r="AU336" s="482">
        <f t="shared" si="74"/>
        <v>164</v>
      </c>
      <c r="AV336" s="482">
        <f>AV343+AU336</f>
        <v>495232</v>
      </c>
      <c r="AW336" s="598"/>
      <c r="AX336" s="600"/>
    </row>
    <row r="337" s="355" customFormat="1" ht="39" customHeight="1" spans="1:50">
      <c r="A337" s="463">
        <v>45762</v>
      </c>
      <c r="B337" s="464" t="s">
        <v>2006</v>
      </c>
      <c r="C337" s="465" t="s">
        <v>1062</v>
      </c>
      <c r="D337" s="466">
        <v>4500163683</v>
      </c>
      <c r="E337" s="486"/>
      <c r="F337" s="466" t="s">
        <v>2039</v>
      </c>
      <c r="G337" s="468" t="s">
        <v>554</v>
      </c>
      <c r="H337" s="469" t="s">
        <v>555</v>
      </c>
      <c r="I337" s="470">
        <v>100</v>
      </c>
      <c r="J337" s="470">
        <v>0</v>
      </c>
      <c r="K337" s="470">
        <v>4</v>
      </c>
      <c r="L337" s="470">
        <f t="shared" si="73"/>
        <v>25</v>
      </c>
      <c r="M337" s="471">
        <v>45884</v>
      </c>
      <c r="N337" s="471">
        <v>45880</v>
      </c>
      <c r="O337" s="472" t="s">
        <v>1874</v>
      </c>
      <c r="P337" s="472" t="s">
        <v>571</v>
      </c>
      <c r="Q337" s="472">
        <v>45899</v>
      </c>
      <c r="R337" s="473">
        <v>45853</v>
      </c>
      <c r="S337" s="473" t="s">
        <v>572</v>
      </c>
      <c r="T337" s="473" t="s">
        <v>2008</v>
      </c>
      <c r="U337" s="473" t="s">
        <v>335</v>
      </c>
      <c r="V337" s="473"/>
      <c r="W337" s="474"/>
      <c r="X337" s="474" t="s">
        <v>2009</v>
      </c>
      <c r="Y337" s="467" t="s">
        <v>2040</v>
      </c>
      <c r="Z337" s="472" t="s">
        <v>2011</v>
      </c>
      <c r="AA337" s="475">
        <v>5.3727</v>
      </c>
      <c r="AB337" s="475">
        <f>I337*AA337</f>
        <v>537.27</v>
      </c>
      <c r="AC337" s="470" t="s">
        <v>2041</v>
      </c>
      <c r="AD337" s="468" t="s">
        <v>668</v>
      </c>
      <c r="AE337" s="476" t="s">
        <v>566</v>
      </c>
      <c r="AF337" s="477"/>
      <c r="AG337" s="456"/>
      <c r="AH337" s="209"/>
      <c r="AK337" s="479">
        <f>I337</f>
        <v>100</v>
      </c>
      <c r="AM337" s="355">
        <f t="shared" si="71"/>
        <v>100</v>
      </c>
      <c r="AN337" s="480"/>
      <c r="AO337" s="480"/>
      <c r="AQ337" s="480">
        <f t="shared" si="68"/>
        <v>100</v>
      </c>
      <c r="AR337" s="221"/>
      <c r="AS337" s="221"/>
      <c r="AT337" s="481"/>
      <c r="AU337" s="482">
        <f t="shared" si="74"/>
        <v>100</v>
      </c>
      <c r="AV337" s="482">
        <f>AV305+AU337</f>
        <v>440580</v>
      </c>
      <c r="AW337" s="482"/>
      <c r="AX337" s="457"/>
    </row>
    <row r="338" s="355" customFormat="1" ht="39" customHeight="1" spans="1:50">
      <c r="A338" s="463">
        <v>45762</v>
      </c>
      <c r="B338" s="464" t="s">
        <v>2006</v>
      </c>
      <c r="C338" s="465" t="s">
        <v>1062</v>
      </c>
      <c r="D338" s="466">
        <v>4500163683</v>
      </c>
      <c r="E338" s="486"/>
      <c r="F338" s="466" t="s">
        <v>2042</v>
      </c>
      <c r="G338" s="468" t="s">
        <v>557</v>
      </c>
      <c r="H338" s="469" t="s">
        <v>555</v>
      </c>
      <c r="I338" s="470">
        <v>72</v>
      </c>
      <c r="J338" s="470">
        <v>0</v>
      </c>
      <c r="K338" s="470">
        <v>18</v>
      </c>
      <c r="L338" s="470">
        <f t="shared" si="73"/>
        <v>4</v>
      </c>
      <c r="M338" s="471">
        <v>45884</v>
      </c>
      <c r="N338" s="471">
        <v>45880</v>
      </c>
      <c r="O338" s="472" t="s">
        <v>1874</v>
      </c>
      <c r="P338" s="472" t="s">
        <v>571</v>
      </c>
      <c r="Q338" s="472">
        <v>45899</v>
      </c>
      <c r="R338" s="473">
        <v>45853</v>
      </c>
      <c r="S338" s="473" t="s">
        <v>572</v>
      </c>
      <c r="T338" s="473" t="s">
        <v>2008</v>
      </c>
      <c r="U338" s="473" t="s">
        <v>335</v>
      </c>
      <c r="V338" s="473"/>
      <c r="W338" s="474"/>
      <c r="X338" s="474" t="s">
        <v>2009</v>
      </c>
      <c r="Y338" s="467" t="s">
        <v>2043</v>
      </c>
      <c r="Z338" s="472" t="s">
        <v>2011</v>
      </c>
      <c r="AA338" s="475">
        <v>118.7504</v>
      </c>
      <c r="AB338" s="475">
        <f>AA338*L338</f>
        <v>475.0016</v>
      </c>
      <c r="AC338" s="470" t="s">
        <v>2041</v>
      </c>
      <c r="AD338" s="468" t="s">
        <v>557</v>
      </c>
      <c r="AE338" s="476" t="s">
        <v>566</v>
      </c>
      <c r="AF338" s="477"/>
      <c r="AG338" s="456"/>
      <c r="AH338" s="209"/>
      <c r="AK338" s="479">
        <f>I338</f>
        <v>72</v>
      </c>
      <c r="AM338" s="355">
        <f t="shared" si="71"/>
        <v>72</v>
      </c>
      <c r="AN338" s="480"/>
      <c r="AO338" s="480"/>
      <c r="AQ338" s="480">
        <f t="shared" si="68"/>
        <v>72</v>
      </c>
      <c r="AR338" s="221"/>
      <c r="AS338" s="221">
        <f>L338</f>
        <v>4</v>
      </c>
      <c r="AT338" s="481"/>
      <c r="AU338" s="482">
        <f t="shared" si="74"/>
        <v>72</v>
      </c>
      <c r="AV338" s="482">
        <f>AV337+AU338</f>
        <v>440652</v>
      </c>
      <c r="AW338" s="482"/>
      <c r="AX338" s="457"/>
    </row>
    <row r="339" s="355" customFormat="1" ht="39" customHeight="1" spans="1:50">
      <c r="A339" s="463">
        <v>45747</v>
      </c>
      <c r="B339" s="464" t="s">
        <v>2006</v>
      </c>
      <c r="C339" s="465" t="s">
        <v>1062</v>
      </c>
      <c r="D339" s="466">
        <v>4500162048</v>
      </c>
      <c r="E339" s="486"/>
      <c r="F339" s="487" t="s">
        <v>2044</v>
      </c>
      <c r="G339" s="468" t="s">
        <v>554</v>
      </c>
      <c r="H339" s="469" t="s">
        <v>555</v>
      </c>
      <c r="I339" s="470">
        <v>504</v>
      </c>
      <c r="J339" s="470">
        <v>0</v>
      </c>
      <c r="K339" s="470">
        <v>4</v>
      </c>
      <c r="L339" s="470">
        <f t="shared" si="73"/>
        <v>126</v>
      </c>
      <c r="M339" s="471">
        <v>45891</v>
      </c>
      <c r="N339" s="471">
        <v>45887</v>
      </c>
      <c r="O339" s="472"/>
      <c r="P339" s="355" t="s">
        <v>571</v>
      </c>
      <c r="Q339" s="472">
        <v>45901</v>
      </c>
      <c r="R339" s="473">
        <v>45812</v>
      </c>
      <c r="S339" s="473" t="s">
        <v>572</v>
      </c>
      <c r="T339" s="473" t="s">
        <v>2008</v>
      </c>
      <c r="U339" s="473" t="s">
        <v>335</v>
      </c>
      <c r="V339" s="473"/>
      <c r="W339" s="474"/>
      <c r="X339" s="474"/>
      <c r="Y339" s="499" t="s">
        <v>2045</v>
      </c>
      <c r="Z339" s="472" t="s">
        <v>2011</v>
      </c>
      <c r="AA339" s="475">
        <v>5.137</v>
      </c>
      <c r="AB339" s="475">
        <f>I339*AA339</f>
        <v>2589.048</v>
      </c>
      <c r="AC339" s="470" t="s">
        <v>2046</v>
      </c>
      <c r="AD339" s="468" t="s">
        <v>668</v>
      </c>
      <c r="AE339" s="476" t="s">
        <v>566</v>
      </c>
      <c r="AF339" s="477"/>
      <c r="AG339" s="450"/>
      <c r="AH339" s="209"/>
      <c r="AI339" s="479"/>
      <c r="AK339" s="479">
        <f>I339</f>
        <v>504</v>
      </c>
      <c r="AM339" s="479">
        <f t="shared" si="71"/>
        <v>504</v>
      </c>
      <c r="AN339" s="480"/>
      <c r="AO339" s="480"/>
      <c r="AQ339" s="480">
        <f t="shared" si="68"/>
        <v>504</v>
      </c>
      <c r="AR339" s="221"/>
      <c r="AS339" s="221"/>
      <c r="AT339" s="481"/>
      <c r="AU339" s="482">
        <f t="shared" si="74"/>
        <v>504</v>
      </c>
      <c r="AV339" s="482">
        <f>AV346+AU339</f>
        <v>460386</v>
      </c>
      <c r="AW339" s="556"/>
      <c r="AX339" s="423"/>
    </row>
    <row r="340" s="355" customFormat="1" ht="39" customHeight="1" spans="1:50">
      <c r="A340" s="463">
        <v>45842</v>
      </c>
      <c r="B340" s="464" t="s">
        <v>986</v>
      </c>
      <c r="C340" s="465" t="s">
        <v>622</v>
      </c>
      <c r="D340" s="466">
        <v>4500172794</v>
      </c>
      <c r="E340" s="486" t="s">
        <v>2047</v>
      </c>
      <c r="F340" s="466" t="s">
        <v>2048</v>
      </c>
      <c r="G340" s="468" t="s">
        <v>989</v>
      </c>
      <c r="H340" s="469" t="s">
        <v>555</v>
      </c>
      <c r="I340" s="470">
        <v>1337</v>
      </c>
      <c r="J340" s="470">
        <v>0</v>
      </c>
      <c r="K340" s="470">
        <v>1</v>
      </c>
      <c r="L340" s="470">
        <f t="shared" si="73"/>
        <v>1337</v>
      </c>
      <c r="M340" s="471">
        <v>45901</v>
      </c>
      <c r="N340" s="471">
        <f>M340-4</f>
        <v>45897</v>
      </c>
      <c r="O340" s="472"/>
      <c r="P340" s="472" t="s">
        <v>571</v>
      </c>
      <c r="Q340" s="472">
        <v>45903</v>
      </c>
      <c r="R340" s="473" t="s">
        <v>1709</v>
      </c>
      <c r="S340" s="473" t="s">
        <v>572</v>
      </c>
      <c r="T340" s="473" t="s">
        <v>1684</v>
      </c>
      <c r="U340" s="473" t="s">
        <v>335</v>
      </c>
      <c r="V340" s="473"/>
      <c r="W340" s="474"/>
      <c r="X340" s="474"/>
      <c r="Y340" s="467" t="s">
        <v>1269</v>
      </c>
      <c r="Z340" s="472" t="s">
        <v>992</v>
      </c>
      <c r="AA340" s="475">
        <v>3.2416</v>
      </c>
      <c r="AB340" s="475">
        <f>AA340*I340</f>
        <v>4334.0192</v>
      </c>
      <c r="AC340" s="470" t="s">
        <v>2049</v>
      </c>
      <c r="AD340" s="468" t="s">
        <v>989</v>
      </c>
      <c r="AE340" s="476" t="s">
        <v>566</v>
      </c>
      <c r="AF340" s="479"/>
      <c r="AG340" s="462"/>
      <c r="AH340" s="209"/>
      <c r="AI340" s="480">
        <f>I340</f>
        <v>1337</v>
      </c>
      <c r="AK340" s="479"/>
      <c r="AM340" s="479">
        <f t="shared" si="71"/>
        <v>1337</v>
      </c>
      <c r="AN340" s="480"/>
      <c r="AO340" s="480"/>
      <c r="AQ340" s="221">
        <f t="shared" si="68"/>
        <v>1337</v>
      </c>
      <c r="AR340" s="221"/>
      <c r="AS340" s="221"/>
      <c r="AT340" s="481"/>
      <c r="AU340" s="482">
        <f t="shared" si="74"/>
        <v>1337</v>
      </c>
      <c r="AV340" s="482">
        <f>AV347+AU340</f>
        <v>500424</v>
      </c>
      <c r="AW340" s="482"/>
      <c r="AX340" s="451"/>
    </row>
    <row r="341" s="222" customFormat="1" ht="39" customHeight="1" spans="1:50">
      <c r="A341" s="585">
        <v>45849</v>
      </c>
      <c r="B341" s="586" t="s">
        <v>1883</v>
      </c>
      <c r="C341" s="465" t="s">
        <v>800</v>
      </c>
      <c r="D341" s="587">
        <v>4500173486</v>
      </c>
      <c r="E341" s="588" t="s">
        <v>2050</v>
      </c>
      <c r="F341" s="587" t="s">
        <v>2051</v>
      </c>
      <c r="G341" s="589" t="s">
        <v>663</v>
      </c>
      <c r="H341" s="469" t="s">
        <v>555</v>
      </c>
      <c r="I341" s="470">
        <v>600</v>
      </c>
      <c r="J341" s="470">
        <v>0</v>
      </c>
      <c r="K341" s="470">
        <v>4</v>
      </c>
      <c r="L341" s="470">
        <f t="shared" si="73"/>
        <v>150</v>
      </c>
      <c r="M341" s="471">
        <v>45891</v>
      </c>
      <c r="N341" s="471">
        <f>M341-4</f>
        <v>45887</v>
      </c>
      <c r="O341" s="590"/>
      <c r="P341" s="472" t="s">
        <v>571</v>
      </c>
      <c r="Q341" s="590">
        <v>45903</v>
      </c>
      <c r="R341" s="473">
        <v>45853</v>
      </c>
      <c r="S341" s="473" t="s">
        <v>572</v>
      </c>
      <c r="T341" s="473" t="s">
        <v>2052</v>
      </c>
      <c r="U341" s="473" t="s">
        <v>335</v>
      </c>
      <c r="V341" s="591"/>
      <c r="W341" s="217"/>
      <c r="X341" s="217"/>
      <c r="Y341" s="555" t="s">
        <v>2053</v>
      </c>
      <c r="Z341" s="472" t="s">
        <v>923</v>
      </c>
      <c r="AA341" s="475">
        <v>5.3566</v>
      </c>
      <c r="AB341" s="475">
        <f>I341*AA341</f>
        <v>3213.96</v>
      </c>
      <c r="AC341" s="601" t="s">
        <v>2054</v>
      </c>
      <c r="AD341" s="468" t="s">
        <v>1565</v>
      </c>
      <c r="AE341" s="476" t="s">
        <v>566</v>
      </c>
      <c r="AF341" s="593"/>
      <c r="AG341" s="190"/>
      <c r="AH341" s="594"/>
      <c r="AI341" s="480"/>
      <c r="AJ341" s="480"/>
      <c r="AK341" s="479">
        <f>I341</f>
        <v>600</v>
      </c>
      <c r="AL341" s="595"/>
      <c r="AM341" s="479"/>
      <c r="AN341" s="219">
        <f>I341</f>
        <v>600</v>
      </c>
      <c r="AO341" s="219">
        <f>I341</f>
        <v>600</v>
      </c>
      <c r="AP341" s="595"/>
      <c r="AQ341" s="221">
        <f t="shared" si="68"/>
        <v>600</v>
      </c>
      <c r="AR341" s="596"/>
      <c r="AS341" s="596"/>
      <c r="AT341" s="597"/>
      <c r="AU341" s="482">
        <f t="shared" si="74"/>
        <v>600</v>
      </c>
      <c r="AV341" s="482">
        <f>AV319+AU341</f>
        <v>475314</v>
      </c>
      <c r="AW341" s="598"/>
      <c r="AX341" s="197"/>
    </row>
    <row r="342" s="355" customFormat="1" ht="39" customHeight="1" spans="1:50">
      <c r="A342" s="463">
        <v>45832</v>
      </c>
      <c r="B342" s="464" t="s">
        <v>2055</v>
      </c>
      <c r="C342" s="465" t="s">
        <v>890</v>
      </c>
      <c r="D342" s="466">
        <v>4500171031</v>
      </c>
      <c r="E342" s="486" t="s">
        <v>2056</v>
      </c>
      <c r="F342" s="466" t="s">
        <v>2057</v>
      </c>
      <c r="G342" s="468" t="s">
        <v>554</v>
      </c>
      <c r="H342" s="469" t="s">
        <v>555</v>
      </c>
      <c r="I342" s="470">
        <v>600</v>
      </c>
      <c r="J342" s="470">
        <v>0</v>
      </c>
      <c r="K342" s="470">
        <v>4</v>
      </c>
      <c r="L342" s="470">
        <f t="shared" si="73"/>
        <v>150</v>
      </c>
      <c r="M342" s="471">
        <v>45891</v>
      </c>
      <c r="N342" s="471">
        <f>M342-4</f>
        <v>45887</v>
      </c>
      <c r="O342" s="472"/>
      <c r="P342" s="472" t="s">
        <v>571</v>
      </c>
      <c r="Q342" s="472">
        <v>45905</v>
      </c>
      <c r="R342" s="473">
        <v>45834</v>
      </c>
      <c r="S342" s="473" t="s">
        <v>572</v>
      </c>
      <c r="T342" s="473" t="s">
        <v>2058</v>
      </c>
      <c r="U342" s="473" t="s">
        <v>335</v>
      </c>
      <c r="V342" s="473"/>
      <c r="W342" s="474"/>
      <c r="X342" s="474"/>
      <c r="Y342" s="467" t="s">
        <v>2059</v>
      </c>
      <c r="Z342" s="472" t="s">
        <v>1197</v>
      </c>
      <c r="AA342" s="475">
        <v>5.3566</v>
      </c>
      <c r="AB342" s="475">
        <f>I342*AA342</f>
        <v>3213.96</v>
      </c>
      <c r="AC342" s="432" t="s">
        <v>2060</v>
      </c>
      <c r="AD342" s="468" t="s">
        <v>668</v>
      </c>
      <c r="AE342" s="476" t="s">
        <v>566</v>
      </c>
      <c r="AF342" s="479"/>
      <c r="AG342" s="456"/>
      <c r="AH342" s="209"/>
      <c r="AI342" s="480"/>
      <c r="AK342" s="479">
        <f>I342</f>
        <v>600</v>
      </c>
      <c r="AM342" s="479">
        <f t="shared" ref="AM342:AM363" si="75">I342</f>
        <v>600</v>
      </c>
      <c r="AN342" s="480"/>
      <c r="AO342" s="480"/>
      <c r="AQ342" s="221">
        <f t="shared" si="68"/>
        <v>600</v>
      </c>
      <c r="AR342" s="221"/>
      <c r="AS342" s="221"/>
      <c r="AT342" s="481"/>
      <c r="AU342" s="482">
        <f t="shared" si="74"/>
        <v>600</v>
      </c>
      <c r="AV342" s="482">
        <f>AV315+AU342</f>
        <v>470326</v>
      </c>
      <c r="AW342" s="482"/>
      <c r="AX342" s="457"/>
    </row>
    <row r="343" s="222" customFormat="1" ht="39" customHeight="1" spans="1:50">
      <c r="A343" s="585">
        <v>45854</v>
      </c>
      <c r="B343" s="586" t="s">
        <v>177</v>
      </c>
      <c r="C343" s="465" t="s">
        <v>622</v>
      </c>
      <c r="D343" s="587">
        <v>4500174051</v>
      </c>
      <c r="E343" s="588" t="s">
        <v>2061</v>
      </c>
      <c r="F343" s="587" t="s">
        <v>2062</v>
      </c>
      <c r="G343" s="589" t="s">
        <v>554</v>
      </c>
      <c r="H343" s="469" t="s">
        <v>555</v>
      </c>
      <c r="I343" s="470">
        <v>864</v>
      </c>
      <c r="J343" s="470">
        <v>0</v>
      </c>
      <c r="K343" s="470">
        <v>4</v>
      </c>
      <c r="L343" s="470">
        <f t="shared" si="73"/>
        <v>216</v>
      </c>
      <c r="M343" s="471">
        <v>45894</v>
      </c>
      <c r="N343" s="471">
        <v>45890</v>
      </c>
      <c r="O343" s="590"/>
      <c r="P343" s="472" t="s">
        <v>571</v>
      </c>
      <c r="Q343" s="590">
        <v>45901</v>
      </c>
      <c r="R343" s="473">
        <v>45856</v>
      </c>
      <c r="S343" s="473" t="s">
        <v>599</v>
      </c>
      <c r="T343" s="473" t="s">
        <v>1279</v>
      </c>
      <c r="U343" s="473" t="s">
        <v>335</v>
      </c>
      <c r="V343" s="591"/>
      <c r="W343" s="217"/>
      <c r="X343" s="217"/>
      <c r="Y343" s="555" t="s">
        <v>1280</v>
      </c>
      <c r="Z343" s="590" t="s">
        <v>628</v>
      </c>
      <c r="AA343" s="475">
        <v>3.0827</v>
      </c>
      <c r="AB343" s="475">
        <f>I343*AA343</f>
        <v>2663.4528</v>
      </c>
      <c r="AC343" s="592" t="s">
        <v>2063</v>
      </c>
      <c r="AD343" s="468" t="s">
        <v>554</v>
      </c>
      <c r="AE343" s="476" t="s">
        <v>566</v>
      </c>
      <c r="AF343" s="593"/>
      <c r="AG343" s="190"/>
      <c r="AH343" s="594"/>
      <c r="AI343" s="480">
        <f>I343</f>
        <v>864</v>
      </c>
      <c r="AJ343" s="595"/>
      <c r="AK343" s="593"/>
      <c r="AL343" s="595"/>
      <c r="AM343" s="479">
        <f t="shared" si="75"/>
        <v>864</v>
      </c>
      <c r="AN343" s="219"/>
      <c r="AO343" s="219"/>
      <c r="AP343" s="595"/>
      <c r="AQ343" s="221">
        <f t="shared" si="68"/>
        <v>864</v>
      </c>
      <c r="AR343" s="596"/>
      <c r="AS343" s="596"/>
      <c r="AT343" s="597"/>
      <c r="AU343" s="482">
        <f t="shared" si="74"/>
        <v>864</v>
      </c>
      <c r="AV343" s="482">
        <f>AV331+AU343</f>
        <v>495068</v>
      </c>
      <c r="AW343" s="598"/>
      <c r="AX343" s="197"/>
    </row>
    <row r="344" s="355" customFormat="1" ht="39" customHeight="1" spans="1:50">
      <c r="A344" s="463">
        <v>45831</v>
      </c>
      <c r="B344" s="464" t="s">
        <v>1345</v>
      </c>
      <c r="C344" s="465" t="s">
        <v>680</v>
      </c>
      <c r="D344" s="466">
        <v>4500170965</v>
      </c>
      <c r="E344" s="486" t="s">
        <v>2064</v>
      </c>
      <c r="F344" s="466" t="s">
        <v>2065</v>
      </c>
      <c r="G344" s="468" t="s">
        <v>554</v>
      </c>
      <c r="H344" s="469" t="s">
        <v>555</v>
      </c>
      <c r="I344" s="470">
        <v>1000</v>
      </c>
      <c r="J344" s="470">
        <v>0</v>
      </c>
      <c r="K344" s="470">
        <v>4</v>
      </c>
      <c r="L344" s="470">
        <f t="shared" si="73"/>
        <v>250</v>
      </c>
      <c r="M344" s="471">
        <v>45891</v>
      </c>
      <c r="N344" s="471">
        <f>M344-4</f>
        <v>45887</v>
      </c>
      <c r="O344" s="472"/>
      <c r="P344" s="472" t="s">
        <v>571</v>
      </c>
      <c r="Q344" s="472"/>
      <c r="R344" s="473">
        <v>45860</v>
      </c>
      <c r="S344" s="473" t="s">
        <v>572</v>
      </c>
      <c r="T344" s="473" t="s">
        <v>2066</v>
      </c>
      <c r="U344" s="473" t="s">
        <v>335</v>
      </c>
      <c r="V344" s="473"/>
      <c r="W344" s="474"/>
      <c r="X344" s="474" t="s">
        <v>2067</v>
      </c>
      <c r="Y344" s="467" t="s">
        <v>2068</v>
      </c>
      <c r="Z344" s="472" t="s">
        <v>1066</v>
      </c>
      <c r="AA344" s="475">
        <v>5.1379</v>
      </c>
      <c r="AB344" s="475">
        <f>I344*AA344</f>
        <v>5137.9</v>
      </c>
      <c r="AC344" s="470" t="s">
        <v>2069</v>
      </c>
      <c r="AD344" s="468" t="s">
        <v>668</v>
      </c>
      <c r="AE344" s="476" t="s">
        <v>566</v>
      </c>
      <c r="AF344" s="479"/>
      <c r="AG344" s="484"/>
      <c r="AH344" s="479"/>
      <c r="AI344" s="480"/>
      <c r="AK344" s="479">
        <f>I344</f>
        <v>1000</v>
      </c>
      <c r="AM344" s="479">
        <f t="shared" si="75"/>
        <v>1000</v>
      </c>
      <c r="AN344" s="480"/>
      <c r="AO344" s="480"/>
      <c r="AQ344" s="221">
        <f t="shared" si="68"/>
        <v>1000</v>
      </c>
      <c r="AR344" s="221"/>
      <c r="AS344" s="221"/>
      <c r="AT344" s="481"/>
      <c r="AU344" s="482">
        <f t="shared" si="74"/>
        <v>1000</v>
      </c>
      <c r="AV344" s="482">
        <f>AV342+AU344</f>
        <v>471326</v>
      </c>
      <c r="AW344" s="482"/>
      <c r="AX344" s="485"/>
    </row>
    <row r="345" s="355" customFormat="1" ht="39" customHeight="1" spans="1:50">
      <c r="A345" s="463">
        <v>45825</v>
      </c>
      <c r="B345" s="464" t="s">
        <v>986</v>
      </c>
      <c r="C345" s="465" t="s">
        <v>622</v>
      </c>
      <c r="D345" s="466">
        <v>4500170283</v>
      </c>
      <c r="E345" s="486" t="s">
        <v>2070</v>
      </c>
      <c r="F345" s="466" t="s">
        <v>2071</v>
      </c>
      <c r="G345" s="468" t="s">
        <v>989</v>
      </c>
      <c r="H345" s="469" t="s">
        <v>555</v>
      </c>
      <c r="I345" s="470">
        <v>1482</v>
      </c>
      <c r="J345" s="470">
        <v>0</v>
      </c>
      <c r="K345" s="470">
        <v>1</v>
      </c>
      <c r="L345" s="470">
        <f t="shared" si="73"/>
        <v>1482</v>
      </c>
      <c r="M345" s="471">
        <v>45898</v>
      </c>
      <c r="N345" s="471">
        <v>45894</v>
      </c>
      <c r="O345" s="472"/>
      <c r="P345" s="472" t="s">
        <v>571</v>
      </c>
      <c r="Q345" s="472">
        <v>45902</v>
      </c>
      <c r="R345" s="473" t="s">
        <v>1709</v>
      </c>
      <c r="S345" s="473" t="s">
        <v>572</v>
      </c>
      <c r="T345" s="473" t="s">
        <v>1790</v>
      </c>
      <c r="U345" s="473" t="s">
        <v>335</v>
      </c>
      <c r="V345" s="473"/>
      <c r="W345" s="474"/>
      <c r="X345" s="474"/>
      <c r="Y345" s="467" t="s">
        <v>1269</v>
      </c>
      <c r="Z345" s="472" t="s">
        <v>992</v>
      </c>
      <c r="AA345" s="475">
        <v>3.2512</v>
      </c>
      <c r="AB345" s="475">
        <f>AA345*I345</f>
        <v>4818.2784</v>
      </c>
      <c r="AC345" s="470" t="s">
        <v>2072</v>
      </c>
      <c r="AD345" s="468" t="s">
        <v>989</v>
      </c>
      <c r="AE345" s="476" t="s">
        <v>566</v>
      </c>
      <c r="AF345" s="479"/>
      <c r="AG345" s="462"/>
      <c r="AH345" s="209"/>
      <c r="AI345" s="480">
        <f>I345</f>
        <v>1482</v>
      </c>
      <c r="AK345" s="479"/>
      <c r="AM345" s="479">
        <f t="shared" si="75"/>
        <v>1482</v>
      </c>
      <c r="AN345" s="480"/>
      <c r="AO345" s="480"/>
      <c r="AQ345" s="221">
        <f t="shared" si="68"/>
        <v>1482</v>
      </c>
      <c r="AR345" s="221"/>
      <c r="AS345" s="221"/>
      <c r="AT345" s="481"/>
      <c r="AU345" s="482">
        <f t="shared" si="74"/>
        <v>1482</v>
      </c>
      <c r="AV345" s="482">
        <f>AV335+AU345</f>
        <v>497214</v>
      </c>
      <c r="AW345" s="482"/>
      <c r="AX345" s="451"/>
    </row>
    <row r="346" s="355" customFormat="1" ht="39" customHeight="1" spans="1:50">
      <c r="A346" s="463">
        <v>45876</v>
      </c>
      <c r="B346" s="464"/>
      <c r="C346" s="465"/>
      <c r="D346" s="466" t="s">
        <v>2073</v>
      </c>
      <c r="E346" s="486"/>
      <c r="F346" s="466"/>
      <c r="G346" s="468" t="s">
        <v>554</v>
      </c>
      <c r="H346" s="469" t="s">
        <v>555</v>
      </c>
      <c r="I346" s="470">
        <v>150</v>
      </c>
      <c r="J346" s="470">
        <v>0</v>
      </c>
      <c r="K346" s="470">
        <v>4</v>
      </c>
      <c r="L346" s="470">
        <f t="shared" si="73"/>
        <v>37.5</v>
      </c>
      <c r="M346" s="471">
        <v>45889</v>
      </c>
      <c r="N346" s="471">
        <v>45885</v>
      </c>
      <c r="O346" s="472"/>
      <c r="P346" s="472" t="s">
        <v>571</v>
      </c>
      <c r="Q346" s="472" t="s">
        <v>2074</v>
      </c>
      <c r="R346" s="473" t="s">
        <v>1729</v>
      </c>
      <c r="S346" s="473" t="s">
        <v>599</v>
      </c>
      <c r="T346" s="473" t="s">
        <v>572</v>
      </c>
      <c r="U346" s="473" t="s">
        <v>335</v>
      </c>
      <c r="V346" s="473"/>
      <c r="W346" s="474"/>
      <c r="X346" s="474"/>
      <c r="Y346" s="467" t="s">
        <v>2075</v>
      </c>
      <c r="Z346" s="472" t="s">
        <v>793</v>
      </c>
      <c r="AA346" s="475"/>
      <c r="AB346" s="475"/>
      <c r="AC346" s="470" t="s">
        <v>2076</v>
      </c>
      <c r="AD346" s="468" t="s">
        <v>554</v>
      </c>
      <c r="AE346" s="476" t="s">
        <v>566</v>
      </c>
      <c r="AF346" s="479"/>
      <c r="AG346" s="462"/>
      <c r="AH346" s="209"/>
      <c r="AI346" s="480">
        <f>I346</f>
        <v>150</v>
      </c>
      <c r="AK346" s="479"/>
      <c r="AM346" s="479">
        <f t="shared" si="75"/>
        <v>150</v>
      </c>
      <c r="AN346" s="480"/>
      <c r="AO346" s="480"/>
      <c r="AQ346" s="221">
        <f t="shared" si="68"/>
        <v>150</v>
      </c>
      <c r="AR346" s="221"/>
      <c r="AS346" s="221"/>
      <c r="AT346" s="481"/>
      <c r="AU346" s="482">
        <f t="shared" si="74"/>
        <v>150</v>
      </c>
      <c r="AV346" s="482">
        <f>AV326+AU346</f>
        <v>459882</v>
      </c>
      <c r="AW346" s="556"/>
      <c r="AX346" s="451"/>
    </row>
    <row r="347" s="355" customFormat="1" ht="39" customHeight="1" spans="1:50">
      <c r="A347" s="463">
        <v>45842</v>
      </c>
      <c r="B347" s="464" t="s">
        <v>986</v>
      </c>
      <c r="C347" s="465" t="s">
        <v>622</v>
      </c>
      <c r="D347" s="466">
        <v>4500172794</v>
      </c>
      <c r="E347" s="486" t="s">
        <v>2077</v>
      </c>
      <c r="F347" s="466" t="s">
        <v>2078</v>
      </c>
      <c r="G347" s="468" t="s">
        <v>989</v>
      </c>
      <c r="H347" s="469" t="s">
        <v>555</v>
      </c>
      <c r="I347" s="470">
        <v>713</v>
      </c>
      <c r="J347" s="470">
        <v>0</v>
      </c>
      <c r="K347" s="470">
        <v>1</v>
      </c>
      <c r="L347" s="470">
        <f t="shared" si="73"/>
        <v>713</v>
      </c>
      <c r="M347" s="471">
        <v>45901</v>
      </c>
      <c r="N347" s="471">
        <f>M347-4</f>
        <v>45897</v>
      </c>
      <c r="O347" s="472"/>
      <c r="P347" s="472" t="s">
        <v>571</v>
      </c>
      <c r="Q347" s="472">
        <v>45905</v>
      </c>
      <c r="R347" s="473" t="s">
        <v>1709</v>
      </c>
      <c r="S347" s="473" t="s">
        <v>572</v>
      </c>
      <c r="T347" s="473" t="s">
        <v>1684</v>
      </c>
      <c r="U347" s="473" t="s">
        <v>335</v>
      </c>
      <c r="V347" s="473"/>
      <c r="W347" s="474"/>
      <c r="X347" s="474"/>
      <c r="Y347" s="467" t="s">
        <v>1269</v>
      </c>
      <c r="Z347" s="472" t="s">
        <v>992</v>
      </c>
      <c r="AA347" s="475">
        <v>3.2416</v>
      </c>
      <c r="AB347" s="475">
        <f>AA347*I347</f>
        <v>2311.2608</v>
      </c>
      <c r="AC347" s="470" t="s">
        <v>2079</v>
      </c>
      <c r="AD347" s="468" t="s">
        <v>989</v>
      </c>
      <c r="AE347" s="476" t="s">
        <v>566</v>
      </c>
      <c r="AF347" s="479"/>
      <c r="AG347" s="462"/>
      <c r="AH347" s="209"/>
      <c r="AI347" s="480">
        <f>I347</f>
        <v>713</v>
      </c>
      <c r="AK347" s="479"/>
      <c r="AM347" s="479">
        <f t="shared" si="75"/>
        <v>713</v>
      </c>
      <c r="AN347" s="480"/>
      <c r="AO347" s="480"/>
      <c r="AQ347" s="221">
        <f t="shared" si="68"/>
        <v>713</v>
      </c>
      <c r="AR347" s="221"/>
      <c r="AS347" s="221"/>
      <c r="AT347" s="481"/>
      <c r="AU347" s="482">
        <f t="shared" si="74"/>
        <v>713</v>
      </c>
      <c r="AV347" s="482">
        <f>AV350+AU347</f>
        <v>499087</v>
      </c>
      <c r="AW347" s="482"/>
      <c r="AX347" s="451"/>
    </row>
    <row r="348" s="355" customFormat="1" ht="39" customHeight="1" spans="1:50">
      <c r="A348" s="463">
        <v>45852</v>
      </c>
      <c r="B348" s="464" t="s">
        <v>577</v>
      </c>
      <c r="C348" s="465" t="s">
        <v>578</v>
      </c>
      <c r="D348" s="466">
        <v>4500173754</v>
      </c>
      <c r="E348" s="486" t="s">
        <v>2080</v>
      </c>
      <c r="F348" s="466" t="s">
        <v>2081</v>
      </c>
      <c r="G348" s="468" t="s">
        <v>554</v>
      </c>
      <c r="H348" s="469" t="s">
        <v>555</v>
      </c>
      <c r="I348" s="470">
        <v>500</v>
      </c>
      <c r="J348" s="470">
        <v>0</v>
      </c>
      <c r="K348" s="470">
        <v>4</v>
      </c>
      <c r="L348" s="470">
        <f t="shared" si="73"/>
        <v>125</v>
      </c>
      <c r="M348" s="471">
        <v>45905</v>
      </c>
      <c r="N348" s="471">
        <v>45901</v>
      </c>
      <c r="O348" s="472"/>
      <c r="P348" s="472" t="s">
        <v>571</v>
      </c>
      <c r="Q348" s="472"/>
      <c r="R348" s="473">
        <v>45861</v>
      </c>
      <c r="S348" s="473" t="s">
        <v>572</v>
      </c>
      <c r="T348" s="473" t="s">
        <v>2082</v>
      </c>
      <c r="U348" s="473" t="s">
        <v>335</v>
      </c>
      <c r="V348" s="473"/>
      <c r="W348" s="474"/>
      <c r="X348" s="474"/>
      <c r="Y348" s="467" t="s">
        <v>2083</v>
      </c>
      <c r="Z348" s="472" t="s">
        <v>1219</v>
      </c>
      <c r="AA348" s="475">
        <v>5.4381</v>
      </c>
      <c r="AB348" s="475">
        <f>I348*AA348</f>
        <v>2719.05</v>
      </c>
      <c r="AC348" s="470" t="s">
        <v>2084</v>
      </c>
      <c r="AD348" s="468" t="s">
        <v>554</v>
      </c>
      <c r="AE348" s="476" t="s">
        <v>566</v>
      </c>
      <c r="AF348" s="479"/>
      <c r="AG348" s="462"/>
      <c r="AH348" s="209"/>
      <c r="AI348" s="480">
        <f>I348</f>
        <v>500</v>
      </c>
      <c r="AK348" s="479"/>
      <c r="AM348" s="479">
        <f t="shared" si="75"/>
        <v>500</v>
      </c>
      <c r="AN348" s="480"/>
      <c r="AO348" s="480"/>
      <c r="AQ348" s="221">
        <f t="shared" si="68"/>
        <v>500</v>
      </c>
      <c r="AR348" s="221"/>
      <c r="AS348" s="221"/>
      <c r="AT348" s="481"/>
      <c r="AU348" s="482">
        <f t="shared" si="74"/>
        <v>500</v>
      </c>
      <c r="AV348" s="482">
        <f>AV356+AU348</f>
        <v>508116</v>
      </c>
      <c r="AW348" s="482"/>
      <c r="AX348" s="451"/>
    </row>
    <row r="349" s="355" customFormat="1" ht="39" customHeight="1" spans="1:50">
      <c r="A349" s="463">
        <v>45866</v>
      </c>
      <c r="B349" s="464" t="s">
        <v>226</v>
      </c>
      <c r="C349" s="465" t="s">
        <v>578</v>
      </c>
      <c r="D349" s="466">
        <v>4500175221</v>
      </c>
      <c r="E349" s="486" t="s">
        <v>2085</v>
      </c>
      <c r="F349" s="466" t="s">
        <v>2086</v>
      </c>
      <c r="G349" s="468" t="s">
        <v>554</v>
      </c>
      <c r="H349" s="469" t="s">
        <v>555</v>
      </c>
      <c r="I349" s="470">
        <v>1500</v>
      </c>
      <c r="J349" s="470">
        <v>0</v>
      </c>
      <c r="K349" s="470">
        <v>4</v>
      </c>
      <c r="L349" s="470">
        <f t="shared" si="73"/>
        <v>375</v>
      </c>
      <c r="M349" s="471">
        <v>45908</v>
      </c>
      <c r="N349" s="471">
        <v>45904</v>
      </c>
      <c r="O349" s="472"/>
      <c r="P349" s="472" t="s">
        <v>571</v>
      </c>
      <c r="Q349" s="472"/>
      <c r="R349" s="473">
        <v>45875</v>
      </c>
      <c r="S349" s="473" t="s">
        <v>599</v>
      </c>
      <c r="T349" s="473" t="s">
        <v>2087</v>
      </c>
      <c r="U349" s="473" t="s">
        <v>335</v>
      </c>
      <c r="V349" s="473"/>
      <c r="W349" s="474"/>
      <c r="X349" s="474"/>
      <c r="Y349" s="467" t="s">
        <v>2088</v>
      </c>
      <c r="Z349" s="472" t="s">
        <v>602</v>
      </c>
      <c r="AA349" s="475">
        <v>5.1379</v>
      </c>
      <c r="AB349" s="475">
        <f>I349*AA349</f>
        <v>7706.85</v>
      </c>
      <c r="AC349" s="470" t="s">
        <v>2089</v>
      </c>
      <c r="AD349" s="468" t="s">
        <v>554</v>
      </c>
      <c r="AE349" s="476" t="s">
        <v>566</v>
      </c>
      <c r="AF349" s="479"/>
      <c r="AG349" s="478"/>
      <c r="AH349" s="479"/>
      <c r="AI349" s="480">
        <f>I349</f>
        <v>1500</v>
      </c>
      <c r="AK349" s="479"/>
      <c r="AM349" s="479">
        <f t="shared" si="75"/>
        <v>1500</v>
      </c>
      <c r="AN349" s="480"/>
      <c r="AO349" s="480"/>
      <c r="AQ349" s="221">
        <f t="shared" si="68"/>
        <v>1500</v>
      </c>
      <c r="AR349" s="221"/>
      <c r="AS349" s="221"/>
      <c r="AT349" s="481"/>
      <c r="AU349" s="482">
        <f t="shared" si="74"/>
        <v>1500</v>
      </c>
      <c r="AV349" s="482">
        <f>AV348+AU349</f>
        <v>509616</v>
      </c>
      <c r="AW349" s="482"/>
      <c r="AX349" s="483"/>
    </row>
    <row r="350" s="355" customFormat="1" ht="39" customHeight="1" spans="1:50">
      <c r="A350" s="463">
        <v>45856</v>
      </c>
      <c r="B350" s="464" t="s">
        <v>177</v>
      </c>
      <c r="C350" s="465" t="s">
        <v>622</v>
      </c>
      <c r="D350" s="466">
        <v>4500174313</v>
      </c>
      <c r="E350" s="486" t="s">
        <v>2090</v>
      </c>
      <c r="F350" s="466" t="s">
        <v>2091</v>
      </c>
      <c r="G350" s="468" t="s">
        <v>554</v>
      </c>
      <c r="H350" s="469" t="s">
        <v>555</v>
      </c>
      <c r="I350" s="470">
        <v>1160</v>
      </c>
      <c r="J350" s="470">
        <v>0</v>
      </c>
      <c r="K350" s="470">
        <v>4</v>
      </c>
      <c r="L350" s="470">
        <f t="shared" si="73"/>
        <v>290</v>
      </c>
      <c r="M350" s="471">
        <v>45898</v>
      </c>
      <c r="N350" s="471">
        <v>45894</v>
      </c>
      <c r="O350" s="472"/>
      <c r="P350" s="472" t="s">
        <v>571</v>
      </c>
      <c r="Q350" s="472">
        <v>45905</v>
      </c>
      <c r="R350" s="473">
        <v>45856</v>
      </c>
      <c r="S350" s="473" t="s">
        <v>599</v>
      </c>
      <c r="T350" s="473" t="s">
        <v>1279</v>
      </c>
      <c r="U350" s="473" t="s">
        <v>335</v>
      </c>
      <c r="V350" s="473"/>
      <c r="W350" s="474"/>
      <c r="X350" s="474"/>
      <c r="Y350" s="467" t="s">
        <v>2092</v>
      </c>
      <c r="Z350" s="472" t="s">
        <v>628</v>
      </c>
      <c r="AA350" s="475">
        <v>3.0827</v>
      </c>
      <c r="AB350" s="475">
        <f>I350*AA350</f>
        <v>3575.932</v>
      </c>
      <c r="AC350" s="470" t="s">
        <v>2093</v>
      </c>
      <c r="AD350" s="468" t="s">
        <v>554</v>
      </c>
      <c r="AE350" s="476" t="s">
        <v>566</v>
      </c>
      <c r="AF350" s="479"/>
      <c r="AG350" s="462"/>
      <c r="AH350" s="209"/>
      <c r="AI350" s="480">
        <f t="shared" ref="AI350:AI363" si="76">I350</f>
        <v>1160</v>
      </c>
      <c r="AK350" s="479"/>
      <c r="AM350" s="479">
        <f t="shared" si="75"/>
        <v>1160</v>
      </c>
      <c r="AN350" s="480"/>
      <c r="AO350" s="480"/>
      <c r="AQ350" s="221">
        <f t="shared" si="68"/>
        <v>1160</v>
      </c>
      <c r="AR350" s="221"/>
      <c r="AS350" s="221"/>
      <c r="AT350" s="481"/>
      <c r="AU350" s="482">
        <f t="shared" si="74"/>
        <v>1160</v>
      </c>
      <c r="AV350" s="482">
        <f>AV345+AU350</f>
        <v>498374</v>
      </c>
      <c r="AW350" s="482"/>
      <c r="AX350" s="451"/>
    </row>
    <row r="351" s="355" customFormat="1" ht="39" customHeight="1" spans="1:50">
      <c r="A351" s="463">
        <v>45866</v>
      </c>
      <c r="B351" s="464" t="s">
        <v>177</v>
      </c>
      <c r="C351" s="465" t="s">
        <v>622</v>
      </c>
      <c r="D351" s="466">
        <v>4500175208</v>
      </c>
      <c r="E351" s="486" t="s">
        <v>2094</v>
      </c>
      <c r="F351" s="466" t="s">
        <v>2095</v>
      </c>
      <c r="G351" s="468" t="s">
        <v>554</v>
      </c>
      <c r="H351" s="469" t="s">
        <v>555</v>
      </c>
      <c r="I351" s="470">
        <v>3500</v>
      </c>
      <c r="J351" s="470">
        <v>0</v>
      </c>
      <c r="K351" s="470">
        <v>4</v>
      </c>
      <c r="L351" s="470">
        <f t="shared" si="73"/>
        <v>875</v>
      </c>
      <c r="M351" s="471">
        <v>45901</v>
      </c>
      <c r="N351" s="471">
        <f>M351-4</f>
        <v>45897</v>
      </c>
      <c r="O351" s="472" t="s">
        <v>1874</v>
      </c>
      <c r="P351" s="472" t="s">
        <v>571</v>
      </c>
      <c r="Q351" s="472">
        <v>45904</v>
      </c>
      <c r="R351" s="473">
        <v>45868</v>
      </c>
      <c r="S351" s="473" t="s">
        <v>599</v>
      </c>
      <c r="T351" s="473" t="s">
        <v>1279</v>
      </c>
      <c r="U351" s="473" t="s">
        <v>335</v>
      </c>
      <c r="V351" s="473"/>
      <c r="W351" s="474"/>
      <c r="X351" s="474"/>
      <c r="Y351" s="467" t="s">
        <v>1280</v>
      </c>
      <c r="Z351" s="472" t="s">
        <v>628</v>
      </c>
      <c r="AA351" s="475">
        <v>3.0731</v>
      </c>
      <c r="AB351" s="475">
        <f>I351*AA351</f>
        <v>10755.85</v>
      </c>
      <c r="AC351" s="464" t="s">
        <v>2096</v>
      </c>
      <c r="AD351" s="468" t="s">
        <v>554</v>
      </c>
      <c r="AE351" s="476" t="s">
        <v>566</v>
      </c>
      <c r="AF351" s="479"/>
      <c r="AG351" s="462"/>
      <c r="AH351" s="209"/>
      <c r="AI351" s="480">
        <f t="shared" si="76"/>
        <v>3500</v>
      </c>
      <c r="AK351" s="479"/>
      <c r="AM351" s="479">
        <f t="shared" si="75"/>
        <v>3500</v>
      </c>
      <c r="AN351" s="480"/>
      <c r="AO351" s="480"/>
      <c r="AQ351" s="221">
        <f t="shared" si="68"/>
        <v>3500</v>
      </c>
      <c r="AR351" s="221"/>
      <c r="AS351" s="221"/>
      <c r="AT351" s="481"/>
      <c r="AU351" s="482">
        <f t="shared" si="74"/>
        <v>3500</v>
      </c>
      <c r="AV351" s="482">
        <f>AV340+AU351</f>
        <v>503924</v>
      </c>
      <c r="AW351" s="482"/>
      <c r="AX351" s="451"/>
    </row>
    <row r="352" s="355" customFormat="1" ht="39" customHeight="1" spans="1:50">
      <c r="A352" s="463">
        <v>45866</v>
      </c>
      <c r="B352" s="464" t="s">
        <v>177</v>
      </c>
      <c r="C352" s="465" t="s">
        <v>622</v>
      </c>
      <c r="D352" s="466">
        <v>4500175207</v>
      </c>
      <c r="E352" s="486" t="s">
        <v>2097</v>
      </c>
      <c r="F352" s="466" t="s">
        <v>2098</v>
      </c>
      <c r="G352" s="468" t="s">
        <v>554</v>
      </c>
      <c r="H352" s="469" t="s">
        <v>555</v>
      </c>
      <c r="I352" s="470">
        <v>1192</v>
      </c>
      <c r="J352" s="470">
        <v>0</v>
      </c>
      <c r="K352" s="470">
        <v>4</v>
      </c>
      <c r="L352" s="470">
        <f t="shared" si="73"/>
        <v>298</v>
      </c>
      <c r="M352" s="471">
        <v>45903</v>
      </c>
      <c r="N352" s="471">
        <f>M352-4</f>
        <v>45899</v>
      </c>
      <c r="O352" s="472" t="s">
        <v>1874</v>
      </c>
      <c r="P352" s="472" t="s">
        <v>571</v>
      </c>
      <c r="Q352" s="472">
        <v>45904</v>
      </c>
      <c r="R352" s="473">
        <v>45868</v>
      </c>
      <c r="S352" s="473" t="s">
        <v>599</v>
      </c>
      <c r="T352" s="473" t="s">
        <v>1279</v>
      </c>
      <c r="U352" s="473" t="s">
        <v>335</v>
      </c>
      <c r="V352" s="473"/>
      <c r="W352" s="474"/>
      <c r="X352" s="474"/>
      <c r="Y352" s="467" t="s">
        <v>1758</v>
      </c>
      <c r="Z352" s="472" t="s">
        <v>628</v>
      </c>
      <c r="AA352" s="475">
        <v>3.0827</v>
      </c>
      <c r="AB352" s="475">
        <f>I352*AA352</f>
        <v>3674.5784</v>
      </c>
      <c r="AC352" s="470" t="s">
        <v>2099</v>
      </c>
      <c r="AD352" s="468" t="s">
        <v>554</v>
      </c>
      <c r="AE352" s="476" t="s">
        <v>566</v>
      </c>
      <c r="AF352" s="479"/>
      <c r="AG352" s="462"/>
      <c r="AH352" s="209"/>
      <c r="AI352" s="480">
        <f t="shared" si="76"/>
        <v>1192</v>
      </c>
      <c r="AK352" s="479"/>
      <c r="AM352" s="479">
        <f t="shared" si="75"/>
        <v>1192</v>
      </c>
      <c r="AN352" s="480"/>
      <c r="AO352" s="480"/>
      <c r="AQ352" s="221">
        <f t="shared" si="68"/>
        <v>1192</v>
      </c>
      <c r="AR352" s="221"/>
      <c r="AS352" s="221"/>
      <c r="AT352" s="481"/>
      <c r="AU352" s="482">
        <f t="shared" si="74"/>
        <v>1192</v>
      </c>
      <c r="AV352" s="482">
        <f>AV351+AU352</f>
        <v>505116</v>
      </c>
      <c r="AW352" s="482"/>
      <c r="AX352" s="451"/>
    </row>
    <row r="353" s="355" customFormat="1" ht="39" customHeight="1" spans="1:50">
      <c r="A353" s="463">
        <v>45874</v>
      </c>
      <c r="B353" s="464" t="s">
        <v>164</v>
      </c>
      <c r="C353" s="465" t="s">
        <v>622</v>
      </c>
      <c r="D353" s="466">
        <v>4500176039</v>
      </c>
      <c r="E353" s="486" t="s">
        <v>2100</v>
      </c>
      <c r="F353" s="466" t="s">
        <v>2101</v>
      </c>
      <c r="G353" s="468" t="s">
        <v>989</v>
      </c>
      <c r="H353" s="469" t="s">
        <v>555</v>
      </c>
      <c r="I353" s="470">
        <v>359</v>
      </c>
      <c r="J353" s="470">
        <v>0</v>
      </c>
      <c r="K353" s="470">
        <v>1</v>
      </c>
      <c r="L353" s="470">
        <f t="shared" si="73"/>
        <v>359</v>
      </c>
      <c r="M353" s="471">
        <v>45904</v>
      </c>
      <c r="N353" s="471">
        <v>45901</v>
      </c>
      <c r="O353" s="472"/>
      <c r="P353" s="472" t="s">
        <v>571</v>
      </c>
      <c r="Q353" s="472">
        <v>45905</v>
      </c>
      <c r="R353" s="473" t="s">
        <v>1709</v>
      </c>
      <c r="S353" s="473" t="s">
        <v>572</v>
      </c>
      <c r="T353" s="473" t="s">
        <v>2102</v>
      </c>
      <c r="U353" s="473" t="s">
        <v>335</v>
      </c>
      <c r="V353" s="473"/>
      <c r="W353" s="474"/>
      <c r="X353" s="474"/>
      <c r="Y353" s="467" t="s">
        <v>2103</v>
      </c>
      <c r="Z353" s="472" t="s">
        <v>2104</v>
      </c>
      <c r="AA353" s="475">
        <v>3.223</v>
      </c>
      <c r="AB353" s="475">
        <f t="shared" ref="AB353:AB359" si="77">AA353*I353</f>
        <v>1157.057</v>
      </c>
      <c r="AC353" s="470" t="s">
        <v>2105</v>
      </c>
      <c r="AD353" s="468" t="s">
        <v>989</v>
      </c>
      <c r="AE353" s="476" t="s">
        <v>566</v>
      </c>
      <c r="AF353" s="479"/>
      <c r="AG353" s="456"/>
      <c r="AH353" s="209"/>
      <c r="AI353" s="480">
        <f t="shared" si="76"/>
        <v>359</v>
      </c>
      <c r="AK353" s="479"/>
      <c r="AM353" s="479">
        <f t="shared" si="75"/>
        <v>359</v>
      </c>
      <c r="AN353" s="480"/>
      <c r="AO353" s="480"/>
      <c r="AQ353" s="221">
        <f t="shared" si="68"/>
        <v>359</v>
      </c>
      <c r="AR353" s="221"/>
      <c r="AS353" s="221"/>
      <c r="AT353" s="481"/>
      <c r="AU353" s="482">
        <f t="shared" si="74"/>
        <v>359</v>
      </c>
      <c r="AV353" s="482">
        <f>AV352+AU353</f>
        <v>505475</v>
      </c>
      <c r="AW353" s="482"/>
      <c r="AX353" s="457"/>
    </row>
    <row r="354" s="355" customFormat="1" ht="39" customHeight="1" spans="1:50">
      <c r="A354" s="463">
        <v>45874</v>
      </c>
      <c r="B354" s="464" t="s">
        <v>164</v>
      </c>
      <c r="C354" s="465" t="s">
        <v>622</v>
      </c>
      <c r="D354" s="466">
        <v>4500176039</v>
      </c>
      <c r="E354" s="486" t="s">
        <v>2106</v>
      </c>
      <c r="F354" s="466" t="s">
        <v>2107</v>
      </c>
      <c r="G354" s="468" t="s">
        <v>989</v>
      </c>
      <c r="H354" s="469" t="s">
        <v>555</v>
      </c>
      <c r="I354" s="470">
        <v>1026</v>
      </c>
      <c r="J354" s="470">
        <v>0</v>
      </c>
      <c r="K354" s="470">
        <v>1</v>
      </c>
      <c r="L354" s="470">
        <f t="shared" si="73"/>
        <v>1026</v>
      </c>
      <c r="M354" s="471">
        <v>45904</v>
      </c>
      <c r="N354" s="471">
        <v>45901</v>
      </c>
      <c r="O354" s="472"/>
      <c r="P354" s="472" t="s">
        <v>571</v>
      </c>
      <c r="Q354" s="472">
        <v>45905</v>
      </c>
      <c r="R354" s="473" t="s">
        <v>1709</v>
      </c>
      <c r="S354" s="473" t="s">
        <v>572</v>
      </c>
      <c r="T354" s="473" t="s">
        <v>2102</v>
      </c>
      <c r="U354" s="473" t="s">
        <v>335</v>
      </c>
      <c r="V354" s="473"/>
      <c r="W354" s="474"/>
      <c r="X354" s="474"/>
      <c r="Y354" s="467" t="s">
        <v>2103</v>
      </c>
      <c r="Z354" s="472" t="s">
        <v>2104</v>
      </c>
      <c r="AA354" s="475">
        <v>3.223</v>
      </c>
      <c r="AB354" s="475">
        <f t="shared" si="77"/>
        <v>3306.798</v>
      </c>
      <c r="AC354" s="470" t="s">
        <v>2108</v>
      </c>
      <c r="AD354" s="468" t="s">
        <v>989</v>
      </c>
      <c r="AE354" s="476" t="s">
        <v>566</v>
      </c>
      <c r="AF354" s="479"/>
      <c r="AG354" s="456"/>
      <c r="AH354" s="209"/>
      <c r="AI354" s="480">
        <f t="shared" si="76"/>
        <v>1026</v>
      </c>
      <c r="AK354" s="479"/>
      <c r="AM354" s="479">
        <f t="shared" si="75"/>
        <v>1026</v>
      </c>
      <c r="AN354" s="480"/>
      <c r="AO354" s="480"/>
      <c r="AQ354" s="221">
        <f t="shared" si="68"/>
        <v>1026</v>
      </c>
      <c r="AR354" s="221"/>
      <c r="AS354" s="221"/>
      <c r="AT354" s="481"/>
      <c r="AU354" s="482">
        <f t="shared" si="74"/>
        <v>1026</v>
      </c>
      <c r="AV354" s="482">
        <f>AV353+AU354</f>
        <v>506501</v>
      </c>
      <c r="AW354" s="482"/>
      <c r="AX354" s="457"/>
    </row>
    <row r="355" s="355" customFormat="1" ht="39" customHeight="1" spans="1:50">
      <c r="A355" s="463">
        <v>45874</v>
      </c>
      <c r="B355" s="464" t="s">
        <v>164</v>
      </c>
      <c r="C355" s="465" t="s">
        <v>622</v>
      </c>
      <c r="D355" s="466">
        <v>4500176039</v>
      </c>
      <c r="E355" s="486" t="s">
        <v>2109</v>
      </c>
      <c r="F355" s="466" t="s">
        <v>2110</v>
      </c>
      <c r="G355" s="468" t="s">
        <v>989</v>
      </c>
      <c r="H355" s="469" t="s">
        <v>555</v>
      </c>
      <c r="I355" s="470">
        <v>697</v>
      </c>
      <c r="J355" s="470">
        <v>0</v>
      </c>
      <c r="K355" s="470">
        <v>1</v>
      </c>
      <c r="L355" s="470">
        <f t="shared" si="73"/>
        <v>697</v>
      </c>
      <c r="M355" s="471">
        <v>45904</v>
      </c>
      <c r="N355" s="471">
        <v>45901</v>
      </c>
      <c r="O355" s="472"/>
      <c r="P355" s="472" t="s">
        <v>571</v>
      </c>
      <c r="Q355" s="472">
        <v>45905</v>
      </c>
      <c r="R355" s="473" t="s">
        <v>1709</v>
      </c>
      <c r="S355" s="473" t="s">
        <v>572</v>
      </c>
      <c r="T355" s="473" t="s">
        <v>2102</v>
      </c>
      <c r="U355" s="473" t="s">
        <v>335</v>
      </c>
      <c r="V355" s="473"/>
      <c r="W355" s="474"/>
      <c r="X355" s="474"/>
      <c r="Y355" s="467" t="s">
        <v>2103</v>
      </c>
      <c r="Z355" s="472" t="s">
        <v>2104</v>
      </c>
      <c r="AA355" s="475">
        <v>3.223</v>
      </c>
      <c r="AB355" s="475">
        <f t="shared" si="77"/>
        <v>2246.431</v>
      </c>
      <c r="AC355" s="470" t="s">
        <v>2111</v>
      </c>
      <c r="AD355" s="468" t="s">
        <v>989</v>
      </c>
      <c r="AE355" s="476" t="s">
        <v>566</v>
      </c>
      <c r="AF355" s="479"/>
      <c r="AG355" s="456"/>
      <c r="AH355" s="209"/>
      <c r="AI355" s="480">
        <f t="shared" si="76"/>
        <v>697</v>
      </c>
      <c r="AK355" s="479"/>
      <c r="AM355" s="479">
        <f t="shared" si="75"/>
        <v>697</v>
      </c>
      <c r="AN355" s="480"/>
      <c r="AO355" s="480"/>
      <c r="AQ355" s="221">
        <f t="shared" si="68"/>
        <v>697</v>
      </c>
      <c r="AR355" s="221"/>
      <c r="AS355" s="221"/>
      <c r="AT355" s="481"/>
      <c r="AU355" s="482">
        <f t="shared" si="74"/>
        <v>697</v>
      </c>
      <c r="AV355" s="482">
        <f>AV354+AU355</f>
        <v>507198</v>
      </c>
      <c r="AW355" s="482"/>
      <c r="AX355" s="457"/>
    </row>
    <row r="356" s="355" customFormat="1" ht="39" customHeight="1" spans="1:50">
      <c r="A356" s="463">
        <v>45874</v>
      </c>
      <c r="B356" s="464" t="s">
        <v>164</v>
      </c>
      <c r="C356" s="465" t="s">
        <v>622</v>
      </c>
      <c r="D356" s="466">
        <v>4500176039</v>
      </c>
      <c r="E356" s="486" t="s">
        <v>2112</v>
      </c>
      <c r="F356" s="466" t="s">
        <v>2113</v>
      </c>
      <c r="G356" s="468" t="s">
        <v>989</v>
      </c>
      <c r="H356" s="469" t="s">
        <v>555</v>
      </c>
      <c r="I356" s="470">
        <v>418</v>
      </c>
      <c r="J356" s="470">
        <v>0</v>
      </c>
      <c r="K356" s="470">
        <v>1</v>
      </c>
      <c r="L356" s="470">
        <f t="shared" si="73"/>
        <v>418</v>
      </c>
      <c r="M356" s="471">
        <v>45904</v>
      </c>
      <c r="N356" s="471">
        <v>45901</v>
      </c>
      <c r="O356" s="472"/>
      <c r="P356" s="472" t="s">
        <v>571</v>
      </c>
      <c r="Q356" s="472">
        <v>45905</v>
      </c>
      <c r="R356" s="473" t="s">
        <v>1709</v>
      </c>
      <c r="S356" s="473" t="s">
        <v>572</v>
      </c>
      <c r="T356" s="473" t="s">
        <v>2102</v>
      </c>
      <c r="U356" s="473" t="s">
        <v>335</v>
      </c>
      <c r="V356" s="473"/>
      <c r="W356" s="474"/>
      <c r="X356" s="474"/>
      <c r="Y356" s="467" t="s">
        <v>2103</v>
      </c>
      <c r="Z356" s="472" t="s">
        <v>2104</v>
      </c>
      <c r="AA356" s="475">
        <v>3.223</v>
      </c>
      <c r="AB356" s="475">
        <f t="shared" si="77"/>
        <v>1347.214</v>
      </c>
      <c r="AC356" s="470" t="s">
        <v>2114</v>
      </c>
      <c r="AD356" s="468" t="s">
        <v>989</v>
      </c>
      <c r="AE356" s="476" t="s">
        <v>566</v>
      </c>
      <c r="AF356" s="479"/>
      <c r="AG356" s="456"/>
      <c r="AH356" s="209"/>
      <c r="AI356" s="480">
        <f t="shared" si="76"/>
        <v>418</v>
      </c>
      <c r="AK356" s="479"/>
      <c r="AM356" s="479">
        <f t="shared" si="75"/>
        <v>418</v>
      </c>
      <c r="AN356" s="480"/>
      <c r="AO356" s="480"/>
      <c r="AQ356" s="221">
        <f t="shared" si="68"/>
        <v>418</v>
      </c>
      <c r="AR356" s="221"/>
      <c r="AS356" s="221"/>
      <c r="AT356" s="481"/>
      <c r="AU356" s="482">
        <f t="shared" si="74"/>
        <v>418</v>
      </c>
      <c r="AV356" s="482">
        <f>AV355+AU356</f>
        <v>507616</v>
      </c>
      <c r="AW356" s="482"/>
      <c r="AX356" s="457"/>
    </row>
    <row r="357" s="355" customFormat="1" ht="39" customHeight="1" spans="1:50">
      <c r="A357" s="463">
        <v>45842</v>
      </c>
      <c r="B357" s="464" t="s">
        <v>986</v>
      </c>
      <c r="C357" s="465" t="s">
        <v>622</v>
      </c>
      <c r="D357" s="466">
        <v>4500172795</v>
      </c>
      <c r="E357" s="486" t="s">
        <v>2115</v>
      </c>
      <c r="F357" s="466" t="s">
        <v>2116</v>
      </c>
      <c r="G357" s="468" t="s">
        <v>989</v>
      </c>
      <c r="H357" s="469" t="s">
        <v>555</v>
      </c>
      <c r="I357" s="470">
        <v>500</v>
      </c>
      <c r="J357" s="470">
        <v>0</v>
      </c>
      <c r="K357" s="470">
        <v>1</v>
      </c>
      <c r="L357" s="470">
        <f t="shared" si="73"/>
        <v>500</v>
      </c>
      <c r="M357" s="471">
        <v>45912</v>
      </c>
      <c r="N357" s="471">
        <v>45908</v>
      </c>
      <c r="O357" s="472"/>
      <c r="P357" s="472" t="s">
        <v>571</v>
      </c>
      <c r="Q357" s="472"/>
      <c r="R357" s="473" t="s">
        <v>1709</v>
      </c>
      <c r="S357" s="473" t="s">
        <v>572</v>
      </c>
      <c r="T357" s="473" t="s">
        <v>2117</v>
      </c>
      <c r="U357" s="473" t="s">
        <v>335</v>
      </c>
      <c r="V357" s="473"/>
      <c r="W357" s="474"/>
      <c r="X357" s="474"/>
      <c r="Y357" s="467" t="s">
        <v>1269</v>
      </c>
      <c r="Z357" s="472" t="s">
        <v>992</v>
      </c>
      <c r="AA357" s="475">
        <v>3.2512</v>
      </c>
      <c r="AB357" s="475">
        <f t="shared" si="77"/>
        <v>1625.6</v>
      </c>
      <c r="AC357" s="470" t="s">
        <v>2118</v>
      </c>
      <c r="AD357" s="468" t="s">
        <v>989</v>
      </c>
      <c r="AE357" s="476" t="s">
        <v>566</v>
      </c>
      <c r="AF357" s="479"/>
      <c r="AG357" s="462"/>
      <c r="AH357" s="209"/>
      <c r="AI357" s="480">
        <f t="shared" si="76"/>
        <v>500</v>
      </c>
      <c r="AK357" s="479"/>
      <c r="AM357" s="479">
        <f t="shared" si="75"/>
        <v>500</v>
      </c>
      <c r="AN357" s="480"/>
      <c r="AO357" s="480"/>
      <c r="AQ357" s="221">
        <f t="shared" si="68"/>
        <v>500</v>
      </c>
      <c r="AR357" s="221"/>
      <c r="AS357" s="221"/>
      <c r="AT357" s="481"/>
      <c r="AU357" s="482">
        <f t="shared" si="74"/>
        <v>500</v>
      </c>
      <c r="AV357" s="482">
        <f>AV360+AU357</f>
        <v>510616</v>
      </c>
      <c r="AW357" s="482"/>
      <c r="AX357" s="451"/>
    </row>
    <row r="358" s="355" customFormat="1" ht="39" customHeight="1" spans="1:50">
      <c r="A358" s="463">
        <v>45842</v>
      </c>
      <c r="B358" s="464" t="s">
        <v>986</v>
      </c>
      <c r="C358" s="465" t="s">
        <v>622</v>
      </c>
      <c r="D358" s="466">
        <v>4500172797</v>
      </c>
      <c r="E358" s="486" t="s">
        <v>2119</v>
      </c>
      <c r="F358" s="466" t="s">
        <v>2120</v>
      </c>
      <c r="G358" s="468" t="s">
        <v>989</v>
      </c>
      <c r="H358" s="469" t="s">
        <v>555</v>
      </c>
      <c r="I358" s="470">
        <v>500</v>
      </c>
      <c r="J358" s="470">
        <v>0</v>
      </c>
      <c r="K358" s="470">
        <v>1</v>
      </c>
      <c r="L358" s="470">
        <f t="shared" si="73"/>
        <v>500</v>
      </c>
      <c r="M358" s="471">
        <v>45915</v>
      </c>
      <c r="N358" s="471">
        <v>45911</v>
      </c>
      <c r="O358" s="472"/>
      <c r="P358" s="472" t="s">
        <v>571</v>
      </c>
      <c r="Q358" s="472"/>
      <c r="R358" s="473" t="s">
        <v>1709</v>
      </c>
      <c r="S358" s="473" t="s">
        <v>572</v>
      </c>
      <c r="T358" s="473" t="s">
        <v>1981</v>
      </c>
      <c r="U358" s="473" t="s">
        <v>335</v>
      </c>
      <c r="V358" s="473"/>
      <c r="W358" s="474"/>
      <c r="X358" s="474"/>
      <c r="Y358" s="467" t="s">
        <v>1269</v>
      </c>
      <c r="Z358" s="472" t="s">
        <v>992</v>
      </c>
      <c r="AA358" s="475">
        <v>3.2512</v>
      </c>
      <c r="AB358" s="475">
        <f t="shared" si="77"/>
        <v>1625.6</v>
      </c>
      <c r="AC358" s="470" t="s">
        <v>2121</v>
      </c>
      <c r="AD358" s="468" t="s">
        <v>989</v>
      </c>
      <c r="AE358" s="476" t="s">
        <v>566</v>
      </c>
      <c r="AF358" s="479"/>
      <c r="AG358" s="462"/>
      <c r="AH358" s="209"/>
      <c r="AI358" s="480">
        <f t="shared" si="76"/>
        <v>500</v>
      </c>
      <c r="AK358" s="479"/>
      <c r="AM358" s="479">
        <f t="shared" si="75"/>
        <v>500</v>
      </c>
      <c r="AN358" s="480"/>
      <c r="AO358" s="480"/>
      <c r="AQ358" s="221">
        <f t="shared" si="68"/>
        <v>500</v>
      </c>
      <c r="AR358" s="221"/>
      <c r="AS358" s="221"/>
      <c r="AT358" s="481"/>
      <c r="AU358" s="482">
        <f t="shared" si="74"/>
        <v>500</v>
      </c>
      <c r="AV358" s="482">
        <f>AV365+AU358</f>
        <v>512148</v>
      </c>
      <c r="AW358" s="482"/>
      <c r="AX358" s="451"/>
    </row>
    <row r="359" s="355" customFormat="1" ht="39" customHeight="1" spans="1:50">
      <c r="A359" s="463">
        <v>45842</v>
      </c>
      <c r="B359" s="464" t="s">
        <v>986</v>
      </c>
      <c r="C359" s="465" t="s">
        <v>622</v>
      </c>
      <c r="D359" s="466">
        <v>4500172797</v>
      </c>
      <c r="E359" s="486" t="s">
        <v>2122</v>
      </c>
      <c r="F359" s="466" t="s">
        <v>2123</v>
      </c>
      <c r="G359" s="468" t="s">
        <v>989</v>
      </c>
      <c r="H359" s="469" t="s">
        <v>555</v>
      </c>
      <c r="I359" s="470">
        <v>500</v>
      </c>
      <c r="J359" s="470">
        <v>0</v>
      </c>
      <c r="K359" s="470">
        <v>1</v>
      </c>
      <c r="L359" s="470">
        <f t="shared" si="73"/>
        <v>500</v>
      </c>
      <c r="M359" s="471">
        <v>45915</v>
      </c>
      <c r="N359" s="471">
        <v>45911</v>
      </c>
      <c r="O359" s="472"/>
      <c r="P359" s="472" t="s">
        <v>571</v>
      </c>
      <c r="Q359" s="472"/>
      <c r="R359" s="473" t="s">
        <v>1709</v>
      </c>
      <c r="S359" s="473" t="s">
        <v>572</v>
      </c>
      <c r="T359" s="473" t="s">
        <v>1981</v>
      </c>
      <c r="U359" s="473" t="s">
        <v>335</v>
      </c>
      <c r="V359" s="473"/>
      <c r="W359" s="474"/>
      <c r="X359" s="474"/>
      <c r="Y359" s="467" t="s">
        <v>1269</v>
      </c>
      <c r="Z359" s="472" t="s">
        <v>992</v>
      </c>
      <c r="AA359" s="475">
        <v>3.2512</v>
      </c>
      <c r="AB359" s="475">
        <f t="shared" si="77"/>
        <v>1625.6</v>
      </c>
      <c r="AC359" s="470" t="s">
        <v>2124</v>
      </c>
      <c r="AD359" s="468" t="s">
        <v>989</v>
      </c>
      <c r="AE359" s="476" t="s">
        <v>566</v>
      </c>
      <c r="AF359" s="479"/>
      <c r="AG359" s="462"/>
      <c r="AH359" s="209"/>
      <c r="AI359" s="480">
        <f t="shared" si="76"/>
        <v>500</v>
      </c>
      <c r="AK359" s="479"/>
      <c r="AM359" s="479">
        <f t="shared" si="75"/>
        <v>500</v>
      </c>
      <c r="AN359" s="480"/>
      <c r="AO359" s="480"/>
      <c r="AQ359" s="221">
        <f t="shared" si="68"/>
        <v>500</v>
      </c>
      <c r="AR359" s="221"/>
      <c r="AS359" s="221"/>
      <c r="AT359" s="481"/>
      <c r="AU359" s="482">
        <f t="shared" si="74"/>
        <v>500</v>
      </c>
      <c r="AV359" s="482">
        <f>AV358+AU359</f>
        <v>512648</v>
      </c>
      <c r="AW359" s="482"/>
      <c r="AX359" s="451"/>
    </row>
    <row r="360" s="355" customFormat="1" ht="39" customHeight="1" spans="1:50">
      <c r="A360" s="463">
        <v>45873</v>
      </c>
      <c r="B360" s="464" t="s">
        <v>2125</v>
      </c>
      <c r="C360" s="465" t="s">
        <v>622</v>
      </c>
      <c r="D360" s="466">
        <v>4500175914</v>
      </c>
      <c r="E360" s="486" t="s">
        <v>2126</v>
      </c>
      <c r="F360" s="466" t="s">
        <v>2127</v>
      </c>
      <c r="G360" s="468" t="s">
        <v>554</v>
      </c>
      <c r="H360" s="469" t="s">
        <v>555</v>
      </c>
      <c r="I360" s="470">
        <v>500</v>
      </c>
      <c r="J360" s="470">
        <v>0</v>
      </c>
      <c r="K360" s="470">
        <v>4</v>
      </c>
      <c r="L360" s="470">
        <f t="shared" si="73"/>
        <v>125</v>
      </c>
      <c r="M360" s="471">
        <v>45930</v>
      </c>
      <c r="N360" s="471">
        <v>45926</v>
      </c>
      <c r="O360" s="472"/>
      <c r="P360" s="472" t="s">
        <v>571</v>
      </c>
      <c r="Q360" s="472"/>
      <c r="R360" s="473">
        <v>45875</v>
      </c>
      <c r="S360" s="473" t="s">
        <v>572</v>
      </c>
      <c r="T360" s="473" t="s">
        <v>572</v>
      </c>
      <c r="U360" s="473" t="s">
        <v>335</v>
      </c>
      <c r="V360" s="473"/>
      <c r="W360" s="474"/>
      <c r="X360" s="474"/>
      <c r="Y360" s="467" t="s">
        <v>2128</v>
      </c>
      <c r="Z360" s="472" t="s">
        <v>1410</v>
      </c>
      <c r="AA360" s="475">
        <v>3.214</v>
      </c>
      <c r="AB360" s="475">
        <f t="shared" ref="AB360:AB365" si="78">I360*AA360</f>
        <v>1607</v>
      </c>
      <c r="AC360" s="470" t="s">
        <v>2129</v>
      </c>
      <c r="AD360" s="468" t="s">
        <v>554</v>
      </c>
      <c r="AE360" s="476" t="s">
        <v>566</v>
      </c>
      <c r="AF360" s="479"/>
      <c r="AG360" s="456"/>
      <c r="AH360" s="209"/>
      <c r="AI360" s="480">
        <f t="shared" si="76"/>
        <v>500</v>
      </c>
      <c r="AK360" s="479"/>
      <c r="AM360" s="479">
        <f t="shared" si="75"/>
        <v>500</v>
      </c>
      <c r="AN360" s="480"/>
      <c r="AO360" s="480"/>
      <c r="AQ360" s="221">
        <f t="shared" si="68"/>
        <v>500</v>
      </c>
      <c r="AR360" s="221"/>
      <c r="AS360" s="221"/>
      <c r="AT360" s="481"/>
      <c r="AU360" s="482">
        <f t="shared" si="74"/>
        <v>500</v>
      </c>
      <c r="AV360" s="482">
        <f>AV349+AU360</f>
        <v>510116</v>
      </c>
      <c r="AW360" s="482"/>
      <c r="AX360" s="457"/>
    </row>
    <row r="361" s="355" customFormat="1" ht="39" customHeight="1" spans="1:50">
      <c r="A361" s="463">
        <v>45868</v>
      </c>
      <c r="B361" s="464" t="s">
        <v>2130</v>
      </c>
      <c r="C361" s="465" t="s">
        <v>2131</v>
      </c>
      <c r="D361" s="466">
        <v>4500175435</v>
      </c>
      <c r="E361" s="486"/>
      <c r="F361" s="466" t="s">
        <v>2132</v>
      </c>
      <c r="G361" s="468" t="s">
        <v>554</v>
      </c>
      <c r="H361" s="469" t="s">
        <v>555</v>
      </c>
      <c r="I361" s="470">
        <v>152</v>
      </c>
      <c r="J361" s="470">
        <v>0</v>
      </c>
      <c r="K361" s="470">
        <v>4</v>
      </c>
      <c r="L361" s="470">
        <f t="shared" si="73"/>
        <v>38</v>
      </c>
      <c r="M361" s="471">
        <v>45915</v>
      </c>
      <c r="N361" s="471">
        <v>45911</v>
      </c>
      <c r="O361" s="472"/>
      <c r="P361" s="590" t="s">
        <v>571</v>
      </c>
      <c r="Q361" s="472"/>
      <c r="R361" s="473">
        <v>45873</v>
      </c>
      <c r="S361" s="473" t="s">
        <v>572</v>
      </c>
      <c r="T361" s="473" t="s">
        <v>2133</v>
      </c>
      <c r="U361" s="473" t="s">
        <v>335</v>
      </c>
      <c r="V361" s="473"/>
      <c r="W361" s="474"/>
      <c r="X361" s="474"/>
      <c r="Y361" s="467" t="s">
        <v>2134</v>
      </c>
      <c r="Z361" s="472" t="s">
        <v>618</v>
      </c>
      <c r="AA361" s="475">
        <v>5.3727</v>
      </c>
      <c r="AB361" s="475">
        <f t="shared" si="78"/>
        <v>816.6504</v>
      </c>
      <c r="AC361" s="470" t="s">
        <v>2135</v>
      </c>
      <c r="AD361" s="468" t="s">
        <v>554</v>
      </c>
      <c r="AE361" s="476" t="s">
        <v>566</v>
      </c>
      <c r="AF361" s="479"/>
      <c r="AG361" s="484"/>
      <c r="AH361" s="479"/>
      <c r="AI361" s="480">
        <f t="shared" si="76"/>
        <v>152</v>
      </c>
      <c r="AK361" s="479"/>
      <c r="AM361" s="479">
        <f t="shared" si="75"/>
        <v>152</v>
      </c>
      <c r="AN361" s="480"/>
      <c r="AO361" s="480"/>
      <c r="AQ361" s="221">
        <f t="shared" si="68"/>
        <v>152</v>
      </c>
      <c r="AR361" s="221"/>
      <c r="AS361" s="221"/>
      <c r="AT361" s="481"/>
      <c r="AU361" s="482">
        <f t="shared" si="74"/>
        <v>152</v>
      </c>
      <c r="AV361" s="482">
        <f>AV359+AU361</f>
        <v>512800</v>
      </c>
      <c r="AW361" s="482"/>
      <c r="AX361" s="485"/>
    </row>
    <row r="362" s="222" customFormat="1" ht="39" customHeight="1" spans="1:50">
      <c r="A362" s="585">
        <v>45889</v>
      </c>
      <c r="B362" s="586" t="s">
        <v>815</v>
      </c>
      <c r="C362" s="465" t="s">
        <v>622</v>
      </c>
      <c r="D362" s="587">
        <v>4500177372</v>
      </c>
      <c r="E362" s="588" t="s">
        <v>2136</v>
      </c>
      <c r="F362" s="602" t="s">
        <v>2137</v>
      </c>
      <c r="G362" s="589" t="s">
        <v>818</v>
      </c>
      <c r="H362" s="469" t="s">
        <v>555</v>
      </c>
      <c r="I362" s="470">
        <v>174</v>
      </c>
      <c r="J362" s="470">
        <v>0</v>
      </c>
      <c r="K362" s="470">
        <v>2</v>
      </c>
      <c r="L362" s="470">
        <f t="shared" si="73"/>
        <v>87</v>
      </c>
      <c r="M362" s="471">
        <v>45915</v>
      </c>
      <c r="N362" s="471">
        <v>45911</v>
      </c>
      <c r="O362" s="590"/>
      <c r="P362" s="590" t="s">
        <v>571</v>
      </c>
      <c r="Q362" s="590"/>
      <c r="R362" s="591">
        <v>45894</v>
      </c>
      <c r="S362" s="473" t="s">
        <v>572</v>
      </c>
      <c r="T362" s="473" t="s">
        <v>572</v>
      </c>
      <c r="U362" s="473" t="s">
        <v>335</v>
      </c>
      <c r="V362" s="591"/>
      <c r="W362" s="217"/>
      <c r="X362" s="217"/>
      <c r="Y362" s="555" t="s">
        <v>819</v>
      </c>
      <c r="Z362" s="590" t="s">
        <v>2138</v>
      </c>
      <c r="AA362" s="475">
        <v>3.236</v>
      </c>
      <c r="AB362" s="475">
        <f t="shared" si="78"/>
        <v>563.064</v>
      </c>
      <c r="AC362" s="592" t="s">
        <v>2139</v>
      </c>
      <c r="AD362" s="589" t="s">
        <v>818</v>
      </c>
      <c r="AE362" s="476" t="s">
        <v>566</v>
      </c>
      <c r="AF362" s="603"/>
      <c r="AG362" s="599"/>
      <c r="AH362" s="593"/>
      <c r="AI362" s="480">
        <f t="shared" si="76"/>
        <v>174</v>
      </c>
      <c r="AJ362" s="593"/>
      <c r="AK362" s="593"/>
      <c r="AL362" s="593"/>
      <c r="AM362" s="479">
        <f t="shared" si="75"/>
        <v>174</v>
      </c>
      <c r="AN362" s="219"/>
      <c r="AO362" s="219"/>
      <c r="AP362" s="219"/>
      <c r="AQ362" s="221">
        <f t="shared" si="68"/>
        <v>174</v>
      </c>
      <c r="AR362" s="596"/>
      <c r="AS362" s="596"/>
      <c r="AT362" s="597"/>
      <c r="AU362" s="482">
        <f t="shared" si="74"/>
        <v>174</v>
      </c>
      <c r="AV362" s="482">
        <f>AV372+AU362</f>
        <v>540167</v>
      </c>
      <c r="AW362" s="598"/>
      <c r="AX362" s="600"/>
    </row>
    <row r="363" s="222" customFormat="1" ht="39" customHeight="1" spans="1:50">
      <c r="A363" s="585">
        <v>45889</v>
      </c>
      <c r="B363" s="586" t="s">
        <v>815</v>
      </c>
      <c r="C363" s="465" t="s">
        <v>622</v>
      </c>
      <c r="D363" s="587">
        <v>4500177371</v>
      </c>
      <c r="E363" s="588" t="s">
        <v>2140</v>
      </c>
      <c r="F363" s="602" t="s">
        <v>2141</v>
      </c>
      <c r="G363" s="589" t="s">
        <v>818</v>
      </c>
      <c r="H363" s="469" t="s">
        <v>555</v>
      </c>
      <c r="I363" s="470">
        <v>326</v>
      </c>
      <c r="J363" s="470">
        <v>0</v>
      </c>
      <c r="K363" s="470">
        <v>2</v>
      </c>
      <c r="L363" s="470">
        <f t="shared" si="73"/>
        <v>163</v>
      </c>
      <c r="M363" s="471">
        <v>45915</v>
      </c>
      <c r="N363" s="471">
        <v>45911</v>
      </c>
      <c r="O363" s="590"/>
      <c r="P363" s="590" t="s">
        <v>571</v>
      </c>
      <c r="Q363" s="590"/>
      <c r="R363" s="591">
        <v>45894</v>
      </c>
      <c r="S363" s="473" t="s">
        <v>572</v>
      </c>
      <c r="T363" s="473" t="s">
        <v>572</v>
      </c>
      <c r="U363" s="473" t="s">
        <v>335</v>
      </c>
      <c r="V363" s="591"/>
      <c r="W363" s="217"/>
      <c r="X363" s="217"/>
      <c r="Y363" s="555" t="s">
        <v>819</v>
      </c>
      <c r="Z363" s="590" t="s">
        <v>2138</v>
      </c>
      <c r="AA363" s="475">
        <v>3.5111</v>
      </c>
      <c r="AB363" s="475">
        <f t="shared" si="78"/>
        <v>1144.6186</v>
      </c>
      <c r="AC363" s="592" t="s">
        <v>2142</v>
      </c>
      <c r="AD363" s="589" t="s">
        <v>818</v>
      </c>
      <c r="AE363" s="476" t="s">
        <v>566</v>
      </c>
      <c r="AF363" s="603"/>
      <c r="AG363" s="599"/>
      <c r="AH363" s="593"/>
      <c r="AI363" s="480">
        <f t="shared" si="76"/>
        <v>326</v>
      </c>
      <c r="AJ363" s="593"/>
      <c r="AK363" s="593"/>
      <c r="AL363" s="593"/>
      <c r="AM363" s="479">
        <f t="shared" si="75"/>
        <v>326</v>
      </c>
      <c r="AN363" s="219"/>
      <c r="AO363" s="219"/>
      <c r="AP363" s="219"/>
      <c r="AQ363" s="221">
        <f>I363</f>
        <v>326</v>
      </c>
      <c r="AR363" s="596"/>
      <c r="AS363" s="596"/>
      <c r="AT363" s="597"/>
      <c r="AU363" s="482">
        <f t="shared" si="74"/>
        <v>326</v>
      </c>
      <c r="AV363" s="482">
        <f>AV362+AU363</f>
        <v>540493</v>
      </c>
      <c r="AW363" s="598"/>
      <c r="AX363" s="600"/>
    </row>
    <row r="364" s="355" customFormat="1" ht="39" customHeight="1" spans="1:50">
      <c r="A364" s="463">
        <v>45881</v>
      </c>
      <c r="B364" s="464" t="s">
        <v>611</v>
      </c>
      <c r="C364" s="465" t="s">
        <v>612</v>
      </c>
      <c r="D364" s="466">
        <v>4500176673</v>
      </c>
      <c r="E364" s="486" t="s">
        <v>2143</v>
      </c>
      <c r="F364" s="466" t="s">
        <v>2144</v>
      </c>
      <c r="G364" s="468" t="s">
        <v>554</v>
      </c>
      <c r="H364" s="469" t="s">
        <v>555</v>
      </c>
      <c r="I364" s="470">
        <v>768</v>
      </c>
      <c r="J364" s="470">
        <v>0</v>
      </c>
      <c r="K364" s="470">
        <v>4</v>
      </c>
      <c r="L364" s="470">
        <f t="shared" si="73"/>
        <v>192</v>
      </c>
      <c r="M364" s="471">
        <v>45929</v>
      </c>
      <c r="N364" s="471">
        <v>45925</v>
      </c>
      <c r="O364" s="472" t="s">
        <v>2145</v>
      </c>
      <c r="P364" s="590" t="s">
        <v>571</v>
      </c>
      <c r="Q364" s="472"/>
      <c r="R364" s="473" t="s">
        <v>2146</v>
      </c>
      <c r="S364" s="473"/>
      <c r="T364" s="473" t="s">
        <v>2147</v>
      </c>
      <c r="U364" s="473" t="s">
        <v>335</v>
      </c>
      <c r="V364" s="473"/>
      <c r="W364" s="474"/>
      <c r="X364" s="474"/>
      <c r="Y364" s="467" t="s">
        <v>2148</v>
      </c>
      <c r="Z364" s="472" t="s">
        <v>248</v>
      </c>
      <c r="AA364" s="475">
        <v>5.3566</v>
      </c>
      <c r="AB364" s="475">
        <f t="shared" si="78"/>
        <v>4113.8688</v>
      </c>
      <c r="AC364" s="470"/>
      <c r="AD364" s="468" t="s">
        <v>554</v>
      </c>
      <c r="AE364" s="476" t="s">
        <v>2149</v>
      </c>
      <c r="AF364" s="479"/>
      <c r="AG364" s="484"/>
      <c r="AH364" s="479"/>
      <c r="AI364" s="480"/>
      <c r="AK364" s="479"/>
      <c r="AM364" s="479"/>
      <c r="AN364" s="480"/>
      <c r="AO364" s="480"/>
      <c r="AQ364" s="221"/>
      <c r="AR364" s="221"/>
      <c r="AS364" s="221"/>
      <c r="AT364" s="481"/>
      <c r="AU364" s="482">
        <f t="shared" si="74"/>
        <v>768</v>
      </c>
      <c r="AV364" s="482">
        <f>AV357+AU364</f>
        <v>511384</v>
      </c>
      <c r="AW364" s="482"/>
      <c r="AX364" s="485"/>
    </row>
    <row r="365" s="355" customFormat="1" ht="39" customHeight="1" spans="1:50">
      <c r="A365" s="463">
        <v>45881</v>
      </c>
      <c r="B365" s="464" t="s">
        <v>611</v>
      </c>
      <c r="C365" s="465" t="s">
        <v>612</v>
      </c>
      <c r="D365" s="466">
        <v>4500176673</v>
      </c>
      <c r="E365" s="486" t="s">
        <v>2150</v>
      </c>
      <c r="F365" s="466" t="s">
        <v>2151</v>
      </c>
      <c r="G365" s="468" t="s">
        <v>554</v>
      </c>
      <c r="H365" s="469" t="s">
        <v>555</v>
      </c>
      <c r="I365" s="470">
        <v>264</v>
      </c>
      <c r="J365" s="470">
        <v>0</v>
      </c>
      <c r="K365" s="470">
        <v>4</v>
      </c>
      <c r="L365" s="470">
        <f t="shared" si="73"/>
        <v>66</v>
      </c>
      <c r="M365" s="471">
        <v>45929</v>
      </c>
      <c r="N365" s="471">
        <v>45925</v>
      </c>
      <c r="O365" s="472" t="s">
        <v>2145</v>
      </c>
      <c r="P365" s="590" t="s">
        <v>571</v>
      </c>
      <c r="Q365" s="472"/>
      <c r="R365" s="473" t="s">
        <v>2146</v>
      </c>
      <c r="S365" s="473"/>
      <c r="T365" s="473" t="s">
        <v>2147</v>
      </c>
      <c r="U365" s="473" t="s">
        <v>335</v>
      </c>
      <c r="V365" s="473"/>
      <c r="W365" s="474"/>
      <c r="X365" s="474"/>
      <c r="Y365" s="467" t="s">
        <v>2148</v>
      </c>
      <c r="Z365" s="472" t="s">
        <v>248</v>
      </c>
      <c r="AA365" s="475">
        <v>5.3566</v>
      </c>
      <c r="AB365" s="475">
        <f t="shared" si="78"/>
        <v>1414.1424</v>
      </c>
      <c r="AC365" s="470" t="s">
        <v>2152</v>
      </c>
      <c r="AD365" s="468" t="s">
        <v>554</v>
      </c>
      <c r="AE365" s="476" t="s">
        <v>2149</v>
      </c>
      <c r="AF365" s="479"/>
      <c r="AG365" s="484"/>
      <c r="AH365" s="479"/>
      <c r="AI365" s="480"/>
      <c r="AK365" s="479"/>
      <c r="AM365" s="479"/>
      <c r="AN365" s="480"/>
      <c r="AO365" s="480"/>
      <c r="AQ365" s="221"/>
      <c r="AR365" s="221"/>
      <c r="AS365" s="221"/>
      <c r="AT365" s="481"/>
      <c r="AU365" s="482">
        <f t="shared" si="74"/>
        <v>264</v>
      </c>
      <c r="AV365" s="482">
        <f>AV364+AU365</f>
        <v>511648</v>
      </c>
      <c r="AW365" s="482"/>
      <c r="AX365" s="485"/>
    </row>
    <row r="366" s="355" customFormat="1" ht="39" customHeight="1" spans="1:50">
      <c r="A366" s="463">
        <v>45828</v>
      </c>
      <c r="B366" s="464" t="s">
        <v>223</v>
      </c>
      <c r="C366" s="465" t="s">
        <v>685</v>
      </c>
      <c r="D366" s="466">
        <v>4500170363</v>
      </c>
      <c r="E366" s="486" t="s">
        <v>2153</v>
      </c>
      <c r="F366" s="466" t="s">
        <v>2154</v>
      </c>
      <c r="G366" s="468" t="s">
        <v>1430</v>
      </c>
      <c r="H366" s="469" t="s">
        <v>1431</v>
      </c>
      <c r="I366" s="470">
        <v>325</v>
      </c>
      <c r="J366" s="470">
        <v>0</v>
      </c>
      <c r="K366" s="470">
        <v>65</v>
      </c>
      <c r="L366" s="470">
        <f t="shared" si="73"/>
        <v>5</v>
      </c>
      <c r="M366" s="471">
        <v>45918</v>
      </c>
      <c r="N366" s="471">
        <v>45915</v>
      </c>
      <c r="O366" s="472"/>
      <c r="P366" s="590" t="s">
        <v>571</v>
      </c>
      <c r="Q366" s="472"/>
      <c r="R366" s="473">
        <v>45828</v>
      </c>
      <c r="S366" s="473" t="s">
        <v>599</v>
      </c>
      <c r="T366" s="473" t="s">
        <v>1439</v>
      </c>
      <c r="U366" s="473" t="s">
        <v>335</v>
      </c>
      <c r="V366" s="473"/>
      <c r="W366" s="474"/>
      <c r="X366" s="474"/>
      <c r="Y366" s="467" t="s">
        <v>2155</v>
      </c>
      <c r="Z366" s="472" t="s">
        <v>798</v>
      </c>
      <c r="AA366" s="475">
        <v>357.0117</v>
      </c>
      <c r="AB366" s="475">
        <f>AA366*L366</f>
        <v>1785.0585</v>
      </c>
      <c r="AC366" s="470" t="s">
        <v>2156</v>
      </c>
      <c r="AD366" s="468" t="s">
        <v>1430</v>
      </c>
      <c r="AE366" s="476" t="s">
        <v>566</v>
      </c>
      <c r="AF366" s="479"/>
      <c r="AG366" s="478"/>
      <c r="AH366" s="479"/>
      <c r="AI366" s="480">
        <f t="shared" ref="AI366:AI382" si="79">I366</f>
        <v>325</v>
      </c>
      <c r="AK366" s="479"/>
      <c r="AM366" s="479">
        <f t="shared" ref="AM366:AM372" si="80">I366</f>
        <v>325</v>
      </c>
      <c r="AN366" s="480"/>
      <c r="AO366" s="480"/>
      <c r="AQ366" s="221">
        <f t="shared" ref="AQ366:AQ429" si="81">I366</f>
        <v>325</v>
      </c>
      <c r="AR366" s="221"/>
      <c r="AS366" s="221"/>
      <c r="AT366" s="481"/>
      <c r="AU366" s="482">
        <f t="shared" si="74"/>
        <v>325</v>
      </c>
      <c r="AV366" s="482">
        <f>AV380+AU366</f>
        <v>517825</v>
      </c>
      <c r="AW366" s="482"/>
      <c r="AX366" s="483"/>
    </row>
    <row r="367" s="222" customFormat="1" ht="39" customHeight="1" spans="1:50">
      <c r="A367" s="585">
        <v>45877</v>
      </c>
      <c r="B367" s="586" t="s">
        <v>986</v>
      </c>
      <c r="C367" s="465" t="s">
        <v>622</v>
      </c>
      <c r="D367" s="587">
        <v>4500176414</v>
      </c>
      <c r="E367" s="588" t="s">
        <v>2157</v>
      </c>
      <c r="F367" s="587" t="s">
        <v>2158</v>
      </c>
      <c r="G367" s="589" t="s">
        <v>989</v>
      </c>
      <c r="H367" s="469" t="s">
        <v>555</v>
      </c>
      <c r="I367" s="470">
        <v>500</v>
      </c>
      <c r="J367" s="470">
        <v>0</v>
      </c>
      <c r="K367" s="470">
        <v>1</v>
      </c>
      <c r="L367" s="470">
        <f t="shared" si="73"/>
        <v>500</v>
      </c>
      <c r="M367" s="471">
        <v>45919</v>
      </c>
      <c r="N367" s="471">
        <v>45915</v>
      </c>
      <c r="O367" s="590"/>
      <c r="P367" s="590" t="s">
        <v>571</v>
      </c>
      <c r="Q367" s="590"/>
      <c r="R367" s="591" t="s">
        <v>1709</v>
      </c>
      <c r="S367" s="473" t="s">
        <v>572</v>
      </c>
      <c r="T367" s="473" t="s">
        <v>2159</v>
      </c>
      <c r="U367" s="473" t="s">
        <v>335</v>
      </c>
      <c r="V367" s="591"/>
      <c r="W367" s="217"/>
      <c r="X367" s="217"/>
      <c r="Y367" s="555" t="s">
        <v>1269</v>
      </c>
      <c r="Z367" s="590" t="s">
        <v>992</v>
      </c>
      <c r="AA367" s="475">
        <v>3.2512</v>
      </c>
      <c r="AB367" s="475">
        <f>AA367*I367</f>
        <v>1625.6</v>
      </c>
      <c r="AC367" s="592" t="s">
        <v>2160</v>
      </c>
      <c r="AD367" s="468" t="s">
        <v>989</v>
      </c>
      <c r="AE367" s="476" t="s">
        <v>566</v>
      </c>
      <c r="AF367" s="593"/>
      <c r="AG367" s="599"/>
      <c r="AH367" s="593"/>
      <c r="AI367" s="480">
        <f t="shared" si="79"/>
        <v>500</v>
      </c>
      <c r="AJ367" s="595"/>
      <c r="AK367" s="593"/>
      <c r="AL367" s="595"/>
      <c r="AM367" s="479">
        <f t="shared" si="80"/>
        <v>500</v>
      </c>
      <c r="AN367" s="219"/>
      <c r="AO367" s="219"/>
      <c r="AP367" s="595"/>
      <c r="AQ367" s="221">
        <f t="shared" si="81"/>
        <v>500</v>
      </c>
      <c r="AR367" s="596"/>
      <c r="AS367" s="596"/>
      <c r="AT367" s="597"/>
      <c r="AU367" s="482">
        <f t="shared" si="74"/>
        <v>500</v>
      </c>
      <c r="AV367" s="482">
        <f t="shared" ref="AV366:AV378" si="82">AV366+AU367</f>
        <v>518325</v>
      </c>
      <c r="AW367" s="598"/>
      <c r="AX367" s="600"/>
    </row>
    <row r="368" s="222" customFormat="1" ht="39" customHeight="1" spans="1:50">
      <c r="A368" s="585">
        <v>45887</v>
      </c>
      <c r="B368" s="586" t="s">
        <v>177</v>
      </c>
      <c r="C368" s="465" t="s">
        <v>622</v>
      </c>
      <c r="D368" s="587">
        <v>4500177168</v>
      </c>
      <c r="E368" s="588" t="s">
        <v>2161</v>
      </c>
      <c r="F368" s="587" t="s">
        <v>2162</v>
      </c>
      <c r="G368" s="589" t="s">
        <v>554</v>
      </c>
      <c r="H368" s="469" t="s">
        <v>555</v>
      </c>
      <c r="I368" s="470">
        <v>20000</v>
      </c>
      <c r="J368" s="470">
        <v>0</v>
      </c>
      <c r="K368" s="470">
        <v>4</v>
      </c>
      <c r="L368" s="470">
        <f t="shared" si="73"/>
        <v>5000</v>
      </c>
      <c r="M368" s="471">
        <v>45919</v>
      </c>
      <c r="N368" s="471">
        <v>45915</v>
      </c>
      <c r="O368" s="590"/>
      <c r="P368" s="590" t="s">
        <v>571</v>
      </c>
      <c r="Q368" s="590"/>
      <c r="R368" s="591">
        <v>45888</v>
      </c>
      <c r="S368" s="473" t="s">
        <v>599</v>
      </c>
      <c r="T368" s="473" t="s">
        <v>572</v>
      </c>
      <c r="U368" s="473" t="s">
        <v>335</v>
      </c>
      <c r="V368" s="591"/>
      <c r="W368" s="217"/>
      <c r="X368" s="217"/>
      <c r="Y368" s="555" t="s">
        <v>1758</v>
      </c>
      <c r="Z368" s="590" t="s">
        <v>628</v>
      </c>
      <c r="AA368" s="475">
        <v>3.0382</v>
      </c>
      <c r="AB368" s="475">
        <f>I368*AA368</f>
        <v>60764</v>
      </c>
      <c r="AC368" s="586" t="s">
        <v>2163</v>
      </c>
      <c r="AD368" s="589" t="s">
        <v>554</v>
      </c>
      <c r="AE368" s="476" t="s">
        <v>566</v>
      </c>
      <c r="AF368" s="593"/>
      <c r="AG368" s="599"/>
      <c r="AH368" s="593"/>
      <c r="AI368" s="219">
        <f t="shared" si="79"/>
        <v>20000</v>
      </c>
      <c r="AJ368" s="595"/>
      <c r="AK368" s="593"/>
      <c r="AL368" s="595"/>
      <c r="AM368" s="593">
        <f t="shared" si="80"/>
        <v>20000</v>
      </c>
      <c r="AN368" s="219"/>
      <c r="AO368" s="219"/>
      <c r="AP368" s="595"/>
      <c r="AQ368" s="596">
        <f t="shared" si="81"/>
        <v>20000</v>
      </c>
      <c r="AR368" s="596"/>
      <c r="AS368" s="596"/>
      <c r="AT368" s="597"/>
      <c r="AU368" s="482">
        <f t="shared" si="74"/>
        <v>20000</v>
      </c>
      <c r="AV368" s="482">
        <f t="shared" si="82"/>
        <v>538325</v>
      </c>
      <c r="AW368" s="598"/>
      <c r="AX368" s="600"/>
    </row>
    <row r="369" s="222" customFormat="1" ht="39" customHeight="1" spans="1:50">
      <c r="A369" s="585">
        <v>45876</v>
      </c>
      <c r="B369" s="586" t="s">
        <v>558</v>
      </c>
      <c r="C369" s="465" t="s">
        <v>559</v>
      </c>
      <c r="D369" s="587">
        <v>4500176215</v>
      </c>
      <c r="E369" s="588" t="s">
        <v>2164</v>
      </c>
      <c r="F369" s="587" t="s">
        <v>2165</v>
      </c>
      <c r="G369" s="589" t="s">
        <v>554</v>
      </c>
      <c r="H369" s="469" t="s">
        <v>555</v>
      </c>
      <c r="I369" s="470">
        <v>500</v>
      </c>
      <c r="J369" s="470">
        <v>0</v>
      </c>
      <c r="K369" s="470">
        <v>4</v>
      </c>
      <c r="L369" s="470">
        <f t="shared" si="73"/>
        <v>125</v>
      </c>
      <c r="M369" s="471">
        <v>45921</v>
      </c>
      <c r="N369" s="471">
        <v>45917</v>
      </c>
      <c r="O369" s="590" t="s">
        <v>2145</v>
      </c>
      <c r="P369" s="590" t="s">
        <v>571</v>
      </c>
      <c r="Q369" s="590"/>
      <c r="R369" s="591">
        <v>45877</v>
      </c>
      <c r="S369" s="473" t="s">
        <v>572</v>
      </c>
      <c r="T369" s="473" t="s">
        <v>2166</v>
      </c>
      <c r="U369" s="473" t="s">
        <v>335</v>
      </c>
      <c r="V369" s="591"/>
      <c r="W369" s="217"/>
      <c r="X369" s="217"/>
      <c r="Y369" s="555" t="s">
        <v>2167</v>
      </c>
      <c r="Z369" s="590" t="s">
        <v>2168</v>
      </c>
      <c r="AA369" s="475">
        <v>5.1379</v>
      </c>
      <c r="AB369" s="475">
        <f>I369*AA369</f>
        <v>2568.95</v>
      </c>
      <c r="AC369" s="592" t="s">
        <v>2169</v>
      </c>
      <c r="AD369" s="468" t="s">
        <v>554</v>
      </c>
      <c r="AE369" s="476" t="s">
        <v>566</v>
      </c>
      <c r="AF369" s="593"/>
      <c r="AG369" s="604"/>
      <c r="AH369" s="593"/>
      <c r="AI369" s="219">
        <f t="shared" si="79"/>
        <v>500</v>
      </c>
      <c r="AJ369" s="595"/>
      <c r="AK369" s="593"/>
      <c r="AL369" s="595"/>
      <c r="AM369" s="593">
        <f t="shared" si="80"/>
        <v>500</v>
      </c>
      <c r="AN369" s="219"/>
      <c r="AO369" s="219"/>
      <c r="AP369" s="595"/>
      <c r="AQ369" s="596">
        <f t="shared" si="81"/>
        <v>500</v>
      </c>
      <c r="AR369" s="596"/>
      <c r="AS369" s="596"/>
      <c r="AT369" s="597"/>
      <c r="AU369" s="482">
        <f t="shared" si="74"/>
        <v>500</v>
      </c>
      <c r="AV369" s="482">
        <f t="shared" si="82"/>
        <v>538825</v>
      </c>
      <c r="AW369" s="598"/>
      <c r="AX369" s="605"/>
    </row>
    <row r="370" s="222" customFormat="1" ht="39" customHeight="1" spans="1:50">
      <c r="A370" s="585">
        <v>45876</v>
      </c>
      <c r="B370" s="586" t="s">
        <v>558</v>
      </c>
      <c r="C370" s="465" t="s">
        <v>559</v>
      </c>
      <c r="D370" s="587">
        <v>4500176215</v>
      </c>
      <c r="E370" s="588" t="s">
        <v>2170</v>
      </c>
      <c r="F370" s="587" t="s">
        <v>2171</v>
      </c>
      <c r="G370" s="589" t="s">
        <v>554</v>
      </c>
      <c r="H370" s="469" t="s">
        <v>555</v>
      </c>
      <c r="I370" s="470">
        <v>168</v>
      </c>
      <c r="J370" s="470">
        <v>0</v>
      </c>
      <c r="K370" s="470">
        <v>4</v>
      </c>
      <c r="L370" s="470">
        <f t="shared" si="73"/>
        <v>42</v>
      </c>
      <c r="M370" s="471">
        <v>45921</v>
      </c>
      <c r="N370" s="471">
        <v>45917</v>
      </c>
      <c r="O370" s="590" t="s">
        <v>2145</v>
      </c>
      <c r="P370" s="590" t="s">
        <v>571</v>
      </c>
      <c r="Q370" s="590"/>
      <c r="R370" s="591">
        <v>45877</v>
      </c>
      <c r="S370" s="473" t="s">
        <v>572</v>
      </c>
      <c r="T370" s="473" t="s">
        <v>2166</v>
      </c>
      <c r="U370" s="473" t="s">
        <v>335</v>
      </c>
      <c r="V370" s="591"/>
      <c r="W370" s="217"/>
      <c r="X370" s="217"/>
      <c r="Y370" s="555" t="s">
        <v>2167</v>
      </c>
      <c r="Z370" s="590" t="s">
        <v>2168</v>
      </c>
      <c r="AA370" s="475">
        <v>5.3727</v>
      </c>
      <c r="AB370" s="475">
        <f>I370*AA370</f>
        <v>902.6136</v>
      </c>
      <c r="AC370" s="592" t="s">
        <v>2172</v>
      </c>
      <c r="AD370" s="468" t="s">
        <v>554</v>
      </c>
      <c r="AE370" s="476" t="s">
        <v>566</v>
      </c>
      <c r="AF370" s="593"/>
      <c r="AG370" s="604"/>
      <c r="AH370" s="593"/>
      <c r="AI370" s="219">
        <f t="shared" si="79"/>
        <v>168</v>
      </c>
      <c r="AJ370" s="595"/>
      <c r="AK370" s="593"/>
      <c r="AL370" s="595"/>
      <c r="AM370" s="593">
        <f t="shared" si="80"/>
        <v>168</v>
      </c>
      <c r="AN370" s="219"/>
      <c r="AO370" s="219"/>
      <c r="AP370" s="595"/>
      <c r="AQ370" s="596">
        <f t="shared" si="81"/>
        <v>168</v>
      </c>
      <c r="AR370" s="596"/>
      <c r="AS370" s="596"/>
      <c r="AT370" s="597"/>
      <c r="AU370" s="482">
        <f t="shared" si="74"/>
        <v>168</v>
      </c>
      <c r="AV370" s="482">
        <f t="shared" si="82"/>
        <v>538993</v>
      </c>
      <c r="AW370" s="598"/>
      <c r="AX370" s="605"/>
    </row>
    <row r="371" s="222" customFormat="1" ht="39" customHeight="1" spans="1:50">
      <c r="A371" s="585">
        <v>45863</v>
      </c>
      <c r="B371" s="586" t="s">
        <v>1714</v>
      </c>
      <c r="C371" s="465" t="s">
        <v>685</v>
      </c>
      <c r="D371" s="587">
        <v>4500175085</v>
      </c>
      <c r="E371" s="588" t="s">
        <v>2173</v>
      </c>
      <c r="F371" s="602" t="s">
        <v>2174</v>
      </c>
      <c r="G371" s="589" t="s">
        <v>554</v>
      </c>
      <c r="H371" s="469" t="s">
        <v>555</v>
      </c>
      <c r="I371" s="592">
        <v>500</v>
      </c>
      <c r="J371" s="592">
        <v>0</v>
      </c>
      <c r="K371" s="592">
        <v>4</v>
      </c>
      <c r="L371" s="470">
        <f t="shared" si="73"/>
        <v>125</v>
      </c>
      <c r="M371" s="471">
        <v>45922</v>
      </c>
      <c r="N371" s="471">
        <v>45918</v>
      </c>
      <c r="O371" s="590"/>
      <c r="P371" s="590" t="s">
        <v>571</v>
      </c>
      <c r="Q371" s="590"/>
      <c r="R371" s="591">
        <v>45898</v>
      </c>
      <c r="S371" s="473" t="s">
        <v>572</v>
      </c>
      <c r="T371" s="473" t="s">
        <v>1717</v>
      </c>
      <c r="U371" s="473" t="s">
        <v>335</v>
      </c>
      <c r="V371" s="591"/>
      <c r="W371" s="217"/>
      <c r="X371" s="217"/>
      <c r="Y371" s="555" t="s">
        <v>2175</v>
      </c>
      <c r="Z371" s="590" t="s">
        <v>901</v>
      </c>
      <c r="AA371" s="606">
        <v>5.1379</v>
      </c>
      <c r="AB371" s="475">
        <f>I371*AA371</f>
        <v>2568.95</v>
      </c>
      <c r="AC371" s="592" t="s">
        <v>2176</v>
      </c>
      <c r="AD371" s="589" t="s">
        <v>554</v>
      </c>
      <c r="AE371" s="476" t="s">
        <v>566</v>
      </c>
      <c r="AF371" s="603"/>
      <c r="AG371" s="604"/>
      <c r="AH371" s="593"/>
      <c r="AI371" s="480">
        <f t="shared" si="79"/>
        <v>500</v>
      </c>
      <c r="AJ371" s="593"/>
      <c r="AK371" s="593"/>
      <c r="AL371" s="593"/>
      <c r="AM371" s="479">
        <f t="shared" si="80"/>
        <v>500</v>
      </c>
      <c r="AN371" s="219"/>
      <c r="AO371" s="219"/>
      <c r="AP371" s="219"/>
      <c r="AQ371" s="221">
        <f t="shared" si="81"/>
        <v>500</v>
      </c>
      <c r="AR371" s="596"/>
      <c r="AS371" s="596"/>
      <c r="AT371" s="597"/>
      <c r="AU371" s="482">
        <f t="shared" si="74"/>
        <v>500</v>
      </c>
      <c r="AV371" s="482">
        <f t="shared" si="82"/>
        <v>539493</v>
      </c>
      <c r="AW371" s="598"/>
      <c r="AX371" s="605"/>
    </row>
    <row r="372" s="222" customFormat="1" ht="39" customHeight="1" spans="1:50">
      <c r="A372" s="585">
        <v>45877</v>
      </c>
      <c r="B372" s="586" t="s">
        <v>986</v>
      </c>
      <c r="C372" s="465" t="s">
        <v>622</v>
      </c>
      <c r="D372" s="587">
        <v>4500176415</v>
      </c>
      <c r="E372" s="588" t="s">
        <v>2177</v>
      </c>
      <c r="F372" s="602" t="s">
        <v>2178</v>
      </c>
      <c r="G372" s="589" t="s">
        <v>989</v>
      </c>
      <c r="H372" s="469" t="s">
        <v>555</v>
      </c>
      <c r="I372" s="470">
        <v>500</v>
      </c>
      <c r="J372" s="470">
        <v>0</v>
      </c>
      <c r="K372" s="470">
        <v>1</v>
      </c>
      <c r="L372" s="470">
        <f t="shared" si="73"/>
        <v>500</v>
      </c>
      <c r="M372" s="471">
        <v>45922</v>
      </c>
      <c r="N372" s="471">
        <v>45918</v>
      </c>
      <c r="O372" s="590"/>
      <c r="P372" s="590" t="s">
        <v>571</v>
      </c>
      <c r="Q372" s="590">
        <v>45925</v>
      </c>
      <c r="R372" s="591" t="s">
        <v>1709</v>
      </c>
      <c r="S372" s="473" t="s">
        <v>572</v>
      </c>
      <c r="T372" s="473" t="s">
        <v>2159</v>
      </c>
      <c r="U372" s="473" t="s">
        <v>335</v>
      </c>
      <c r="V372" s="591"/>
      <c r="W372" s="217"/>
      <c r="X372" s="217"/>
      <c r="Y372" s="555" t="s">
        <v>1269</v>
      </c>
      <c r="Z372" s="590" t="s">
        <v>992</v>
      </c>
      <c r="AA372" s="475">
        <v>3.2512</v>
      </c>
      <c r="AB372" s="475">
        <f>AA372*I372</f>
        <v>1625.6</v>
      </c>
      <c r="AC372" s="592" t="s">
        <v>2179</v>
      </c>
      <c r="AD372" s="468" t="s">
        <v>989</v>
      </c>
      <c r="AE372" s="476" t="s">
        <v>566</v>
      </c>
      <c r="AF372" s="603"/>
      <c r="AG372" s="604"/>
      <c r="AH372" s="593"/>
      <c r="AI372" s="480">
        <f t="shared" si="79"/>
        <v>500</v>
      </c>
      <c r="AJ372" s="593"/>
      <c r="AK372" s="593"/>
      <c r="AL372" s="593"/>
      <c r="AM372" s="479">
        <f t="shared" si="80"/>
        <v>500</v>
      </c>
      <c r="AN372" s="219"/>
      <c r="AO372" s="219"/>
      <c r="AP372" s="219"/>
      <c r="AQ372" s="221">
        <f t="shared" si="81"/>
        <v>500</v>
      </c>
      <c r="AR372" s="596"/>
      <c r="AS372" s="596"/>
      <c r="AT372" s="597"/>
      <c r="AU372" s="482">
        <f t="shared" si="74"/>
        <v>500</v>
      </c>
      <c r="AV372" s="482">
        <f t="shared" si="82"/>
        <v>539993</v>
      </c>
      <c r="AW372" s="598"/>
      <c r="AX372" s="605"/>
    </row>
    <row r="373" s="222" customFormat="1" ht="39" customHeight="1" spans="1:50">
      <c r="A373" s="585">
        <v>45887</v>
      </c>
      <c r="B373" s="586" t="s">
        <v>2180</v>
      </c>
      <c r="C373" s="465" t="s">
        <v>1180</v>
      </c>
      <c r="D373" s="587">
        <v>4500177169</v>
      </c>
      <c r="E373" s="588">
        <v>5000001964</v>
      </c>
      <c r="F373" s="587" t="s">
        <v>2181</v>
      </c>
      <c r="G373" s="589" t="s">
        <v>554</v>
      </c>
      <c r="H373" s="469" t="s">
        <v>555</v>
      </c>
      <c r="I373" s="592">
        <v>1200</v>
      </c>
      <c r="J373" s="592">
        <v>0</v>
      </c>
      <c r="K373" s="592">
        <v>4</v>
      </c>
      <c r="L373" s="470">
        <f t="shared" si="73"/>
        <v>300</v>
      </c>
      <c r="M373" s="471">
        <v>45923</v>
      </c>
      <c r="N373" s="471">
        <v>45919</v>
      </c>
      <c r="O373" s="590"/>
      <c r="P373" s="590" t="s">
        <v>571</v>
      </c>
      <c r="Q373" s="590"/>
      <c r="R373" s="591" t="s">
        <v>1709</v>
      </c>
      <c r="S373" s="473" t="s">
        <v>572</v>
      </c>
      <c r="T373" s="473" t="s">
        <v>2182</v>
      </c>
      <c r="U373" s="473" t="s">
        <v>335</v>
      </c>
      <c r="V373" s="591"/>
      <c r="W373" s="217"/>
      <c r="X373" s="217"/>
      <c r="Y373" s="555" t="s">
        <v>2183</v>
      </c>
      <c r="Z373" s="590" t="s">
        <v>1540</v>
      </c>
      <c r="AA373" s="606">
        <v>5.1379</v>
      </c>
      <c r="AB373" s="475">
        <f>I373*AA373</f>
        <v>6165.48</v>
      </c>
      <c r="AC373" s="592" t="s">
        <v>2184</v>
      </c>
      <c r="AD373" s="468" t="s">
        <v>1186</v>
      </c>
      <c r="AE373" s="476" t="s">
        <v>566</v>
      </c>
      <c r="AF373" s="593"/>
      <c r="AG373" s="604"/>
      <c r="AH373" s="593"/>
      <c r="AI373" s="219">
        <f t="shared" si="79"/>
        <v>1200</v>
      </c>
      <c r="AJ373" s="595"/>
      <c r="AK373" s="593"/>
      <c r="AL373" s="595"/>
      <c r="AM373" s="593"/>
      <c r="AN373" s="219">
        <f>I373</f>
        <v>1200</v>
      </c>
      <c r="AO373" s="219">
        <f>I373</f>
        <v>1200</v>
      </c>
      <c r="AP373" s="595"/>
      <c r="AQ373" s="596">
        <f t="shared" si="81"/>
        <v>1200</v>
      </c>
      <c r="AR373" s="596"/>
      <c r="AS373" s="596"/>
      <c r="AT373" s="597"/>
      <c r="AU373" s="482">
        <f t="shared" si="74"/>
        <v>1200</v>
      </c>
      <c r="AV373" s="482">
        <f t="shared" si="82"/>
        <v>541193</v>
      </c>
      <c r="AW373" s="598"/>
      <c r="AX373" s="605"/>
    </row>
    <row r="374" s="222" customFormat="1" ht="39" customHeight="1" spans="1:50">
      <c r="A374" s="585">
        <v>45877</v>
      </c>
      <c r="B374" s="586" t="s">
        <v>2185</v>
      </c>
      <c r="C374" s="465" t="s">
        <v>1027</v>
      </c>
      <c r="D374" s="587">
        <v>4500176381</v>
      </c>
      <c r="E374" s="588"/>
      <c r="F374" s="602" t="s">
        <v>2186</v>
      </c>
      <c r="G374" s="589" t="s">
        <v>554</v>
      </c>
      <c r="H374" s="469" t="s">
        <v>555</v>
      </c>
      <c r="I374" s="592">
        <v>152</v>
      </c>
      <c r="J374" s="592">
        <v>0</v>
      </c>
      <c r="K374" s="592">
        <v>4</v>
      </c>
      <c r="L374" s="470">
        <f t="shared" si="73"/>
        <v>38</v>
      </c>
      <c r="M374" s="471">
        <v>45925</v>
      </c>
      <c r="N374" s="471">
        <v>45922</v>
      </c>
      <c r="O374" s="590"/>
      <c r="P374" s="590" t="s">
        <v>571</v>
      </c>
      <c r="Q374" s="590"/>
      <c r="R374" s="591">
        <v>45896</v>
      </c>
      <c r="S374" s="473" t="s">
        <v>572</v>
      </c>
      <c r="T374" s="473" t="s">
        <v>2187</v>
      </c>
      <c r="U374" s="473" t="s">
        <v>335</v>
      </c>
      <c r="V374" s="591"/>
      <c r="W374" s="217"/>
      <c r="X374" s="217"/>
      <c r="Y374" s="555" t="s">
        <v>2188</v>
      </c>
      <c r="Z374" s="590" t="s">
        <v>2189</v>
      </c>
      <c r="AA374" s="606">
        <v>5.3727</v>
      </c>
      <c r="AB374" s="475">
        <f>I374*AA374</f>
        <v>816.6504</v>
      </c>
      <c r="AC374" s="592" t="s">
        <v>2190</v>
      </c>
      <c r="AD374" s="589" t="s">
        <v>554</v>
      </c>
      <c r="AE374" s="476" t="s">
        <v>566</v>
      </c>
      <c r="AF374" s="603"/>
      <c r="AG374" s="599"/>
      <c r="AH374" s="593"/>
      <c r="AI374" s="480">
        <f t="shared" si="79"/>
        <v>152</v>
      </c>
      <c r="AJ374" s="593"/>
      <c r="AK374" s="593"/>
      <c r="AL374" s="593"/>
      <c r="AM374" s="479">
        <f t="shared" ref="AM374:AM382" si="83">I374</f>
        <v>152</v>
      </c>
      <c r="AN374" s="219"/>
      <c r="AO374" s="219"/>
      <c r="AP374" s="219"/>
      <c r="AQ374" s="221">
        <f t="shared" si="81"/>
        <v>152</v>
      </c>
      <c r="AR374" s="596"/>
      <c r="AS374" s="596"/>
      <c r="AT374" s="597"/>
      <c r="AU374" s="482">
        <f t="shared" si="74"/>
        <v>152</v>
      </c>
      <c r="AV374" s="482">
        <f t="shared" si="82"/>
        <v>541345</v>
      </c>
      <c r="AW374" s="598"/>
      <c r="AX374" s="600"/>
    </row>
    <row r="375" s="222" customFormat="1" ht="39" customHeight="1" spans="1:50">
      <c r="A375" s="585">
        <v>45877</v>
      </c>
      <c r="B375" s="586" t="s">
        <v>986</v>
      </c>
      <c r="C375" s="465" t="s">
        <v>622</v>
      </c>
      <c r="D375" s="587">
        <v>4500176416</v>
      </c>
      <c r="E375" s="588" t="s">
        <v>2191</v>
      </c>
      <c r="F375" s="602" t="s">
        <v>2192</v>
      </c>
      <c r="G375" s="589" t="s">
        <v>989</v>
      </c>
      <c r="H375" s="469" t="s">
        <v>555</v>
      </c>
      <c r="I375" s="470">
        <v>500</v>
      </c>
      <c r="J375" s="470">
        <v>0</v>
      </c>
      <c r="K375" s="470">
        <v>1</v>
      </c>
      <c r="L375" s="470">
        <f t="shared" si="73"/>
        <v>500</v>
      </c>
      <c r="M375" s="471">
        <v>45926</v>
      </c>
      <c r="N375" s="471">
        <v>45922</v>
      </c>
      <c r="O375" s="590"/>
      <c r="P375" s="590" t="s">
        <v>571</v>
      </c>
      <c r="Q375" s="590">
        <v>45929</v>
      </c>
      <c r="R375" s="591" t="s">
        <v>1709</v>
      </c>
      <c r="S375" s="473" t="s">
        <v>572</v>
      </c>
      <c r="T375" s="473" t="s">
        <v>2159</v>
      </c>
      <c r="U375" s="473" t="s">
        <v>335</v>
      </c>
      <c r="V375" s="591"/>
      <c r="W375" s="217"/>
      <c r="X375" s="217"/>
      <c r="Y375" s="555" t="s">
        <v>1269</v>
      </c>
      <c r="Z375" s="590" t="s">
        <v>992</v>
      </c>
      <c r="AA375" s="475">
        <v>3.2512</v>
      </c>
      <c r="AB375" s="475">
        <f>AA375*I375</f>
        <v>1625.6</v>
      </c>
      <c r="AC375" s="592" t="s">
        <v>2193</v>
      </c>
      <c r="AD375" s="468" t="s">
        <v>989</v>
      </c>
      <c r="AE375" s="476" t="s">
        <v>566</v>
      </c>
      <c r="AF375" s="603"/>
      <c r="AG375" s="604"/>
      <c r="AH375" s="593"/>
      <c r="AI375" s="480">
        <f t="shared" si="79"/>
        <v>500</v>
      </c>
      <c r="AJ375" s="593"/>
      <c r="AK375" s="593"/>
      <c r="AL375" s="593"/>
      <c r="AM375" s="479">
        <f t="shared" si="83"/>
        <v>500</v>
      </c>
      <c r="AN375" s="219"/>
      <c r="AO375" s="219"/>
      <c r="AP375" s="219"/>
      <c r="AQ375" s="221">
        <f t="shared" si="81"/>
        <v>500</v>
      </c>
      <c r="AR375" s="596"/>
      <c r="AS375" s="596"/>
      <c r="AT375" s="597"/>
      <c r="AU375" s="482">
        <f t="shared" si="74"/>
        <v>500</v>
      </c>
      <c r="AV375" s="482">
        <f t="shared" si="82"/>
        <v>541845</v>
      </c>
      <c r="AW375" s="598"/>
      <c r="AX375" s="605"/>
    </row>
    <row r="376" s="222" customFormat="1" ht="39" customHeight="1" spans="1:50">
      <c r="A376" s="585">
        <v>45877</v>
      </c>
      <c r="B376" s="586" t="s">
        <v>986</v>
      </c>
      <c r="C376" s="465" t="s">
        <v>622</v>
      </c>
      <c r="D376" s="587">
        <v>4500176417</v>
      </c>
      <c r="E376" s="588" t="s">
        <v>2194</v>
      </c>
      <c r="F376" s="587" t="s">
        <v>2195</v>
      </c>
      <c r="G376" s="589" t="s">
        <v>989</v>
      </c>
      <c r="H376" s="469" t="s">
        <v>555</v>
      </c>
      <c r="I376" s="470">
        <v>500</v>
      </c>
      <c r="J376" s="470">
        <v>0</v>
      </c>
      <c r="K376" s="470">
        <v>1</v>
      </c>
      <c r="L376" s="470">
        <f t="shared" si="73"/>
        <v>500</v>
      </c>
      <c r="M376" s="471">
        <v>45929</v>
      </c>
      <c r="N376" s="471">
        <v>45925</v>
      </c>
      <c r="O376" s="590"/>
      <c r="P376" s="590" t="s">
        <v>571</v>
      </c>
      <c r="Q376" s="590">
        <v>45929</v>
      </c>
      <c r="R376" s="591" t="s">
        <v>1709</v>
      </c>
      <c r="S376" s="473" t="s">
        <v>572</v>
      </c>
      <c r="T376" s="473" t="s">
        <v>2159</v>
      </c>
      <c r="U376" s="473" t="s">
        <v>335</v>
      </c>
      <c r="V376" s="591"/>
      <c r="W376" s="217"/>
      <c r="X376" s="217"/>
      <c r="Y376" s="555" t="s">
        <v>1269</v>
      </c>
      <c r="Z376" s="590" t="s">
        <v>992</v>
      </c>
      <c r="AA376" s="475">
        <v>3.2512</v>
      </c>
      <c r="AB376" s="475">
        <f>AA376*I376</f>
        <v>1625.6</v>
      </c>
      <c r="AC376" s="592" t="s">
        <v>2196</v>
      </c>
      <c r="AD376" s="468" t="s">
        <v>989</v>
      </c>
      <c r="AE376" s="476" t="s">
        <v>566</v>
      </c>
      <c r="AF376" s="603"/>
      <c r="AG376" s="604"/>
      <c r="AH376" s="593"/>
      <c r="AI376" s="480">
        <f t="shared" si="79"/>
        <v>500</v>
      </c>
      <c r="AJ376" s="593"/>
      <c r="AK376" s="593"/>
      <c r="AL376" s="593"/>
      <c r="AM376" s="479">
        <f t="shared" si="83"/>
        <v>500</v>
      </c>
      <c r="AN376" s="219"/>
      <c r="AO376" s="219"/>
      <c r="AP376" s="219"/>
      <c r="AQ376" s="221">
        <f t="shared" si="81"/>
        <v>500</v>
      </c>
      <c r="AR376" s="596"/>
      <c r="AS376" s="596"/>
      <c r="AT376" s="597"/>
      <c r="AU376" s="482">
        <f t="shared" si="74"/>
        <v>500</v>
      </c>
      <c r="AV376" s="482">
        <f t="shared" si="82"/>
        <v>542345</v>
      </c>
      <c r="AW376" s="598"/>
      <c r="AX376" s="605"/>
    </row>
    <row r="377" s="222" customFormat="1" ht="39" customHeight="1" spans="1:50">
      <c r="A377" s="585">
        <v>45877</v>
      </c>
      <c r="B377" s="586" t="s">
        <v>986</v>
      </c>
      <c r="C377" s="465" t="s">
        <v>622</v>
      </c>
      <c r="D377" s="587">
        <v>4500176417</v>
      </c>
      <c r="E377" s="588" t="s">
        <v>2197</v>
      </c>
      <c r="F377" s="587" t="s">
        <v>2198</v>
      </c>
      <c r="G377" s="589" t="s">
        <v>989</v>
      </c>
      <c r="H377" s="469" t="s">
        <v>555</v>
      </c>
      <c r="I377" s="470">
        <v>500</v>
      </c>
      <c r="J377" s="470">
        <v>0</v>
      </c>
      <c r="K377" s="470">
        <v>1</v>
      </c>
      <c r="L377" s="470">
        <f t="shared" si="73"/>
        <v>500</v>
      </c>
      <c r="M377" s="471">
        <v>45929</v>
      </c>
      <c r="N377" s="471">
        <v>45925</v>
      </c>
      <c r="O377" s="590"/>
      <c r="P377" s="590" t="s">
        <v>571</v>
      </c>
      <c r="Q377" s="590">
        <v>45929</v>
      </c>
      <c r="R377" s="591" t="s">
        <v>1709</v>
      </c>
      <c r="S377" s="473" t="s">
        <v>572</v>
      </c>
      <c r="T377" s="473" t="s">
        <v>2159</v>
      </c>
      <c r="U377" s="473" t="s">
        <v>335</v>
      </c>
      <c r="V377" s="591"/>
      <c r="W377" s="217"/>
      <c r="X377" s="217"/>
      <c r="Y377" s="555" t="s">
        <v>1269</v>
      </c>
      <c r="Z377" s="590" t="s">
        <v>992</v>
      </c>
      <c r="AA377" s="475">
        <v>3.2512</v>
      </c>
      <c r="AB377" s="475">
        <f>AA377*I377</f>
        <v>1625.6</v>
      </c>
      <c r="AC377" s="592" t="s">
        <v>2199</v>
      </c>
      <c r="AD377" s="468" t="s">
        <v>989</v>
      </c>
      <c r="AE377" s="476" t="s">
        <v>566</v>
      </c>
      <c r="AF377" s="603"/>
      <c r="AG377" s="604"/>
      <c r="AH377" s="593"/>
      <c r="AI377" s="480">
        <f t="shared" si="79"/>
        <v>500</v>
      </c>
      <c r="AJ377" s="593"/>
      <c r="AK377" s="593"/>
      <c r="AL377" s="593"/>
      <c r="AM377" s="479">
        <f t="shared" si="83"/>
        <v>500</v>
      </c>
      <c r="AN377" s="219"/>
      <c r="AO377" s="219"/>
      <c r="AP377" s="219"/>
      <c r="AQ377" s="221">
        <f t="shared" si="81"/>
        <v>500</v>
      </c>
      <c r="AR377" s="596"/>
      <c r="AS377" s="596"/>
      <c r="AT377" s="597"/>
      <c r="AU377" s="482">
        <f t="shared" si="74"/>
        <v>500</v>
      </c>
      <c r="AV377" s="482">
        <f t="shared" si="82"/>
        <v>542845</v>
      </c>
      <c r="AW377" s="598"/>
      <c r="AX377" s="605"/>
    </row>
    <row r="378" s="222" customFormat="1" ht="39" customHeight="1" spans="1:50">
      <c r="A378" s="585">
        <v>45877</v>
      </c>
      <c r="B378" s="586" t="s">
        <v>986</v>
      </c>
      <c r="C378" s="465" t="s">
        <v>622</v>
      </c>
      <c r="D378" s="587">
        <v>4500176417</v>
      </c>
      <c r="E378" s="588" t="s">
        <v>2200</v>
      </c>
      <c r="F378" s="587" t="s">
        <v>2201</v>
      </c>
      <c r="G378" s="589" t="s">
        <v>989</v>
      </c>
      <c r="H378" s="469" t="s">
        <v>555</v>
      </c>
      <c r="I378" s="470">
        <v>500</v>
      </c>
      <c r="J378" s="470">
        <v>0</v>
      </c>
      <c r="K378" s="470">
        <v>1</v>
      </c>
      <c r="L378" s="470">
        <f t="shared" si="73"/>
        <v>500</v>
      </c>
      <c r="M378" s="471">
        <v>45929</v>
      </c>
      <c r="N378" s="471">
        <v>45925</v>
      </c>
      <c r="O378" s="590"/>
      <c r="P378" s="590" t="s">
        <v>571</v>
      </c>
      <c r="Q378" s="590">
        <v>45929</v>
      </c>
      <c r="R378" s="591" t="s">
        <v>1709</v>
      </c>
      <c r="S378" s="473" t="s">
        <v>572</v>
      </c>
      <c r="T378" s="473" t="s">
        <v>2159</v>
      </c>
      <c r="U378" s="473" t="s">
        <v>335</v>
      </c>
      <c r="V378" s="591"/>
      <c r="W378" s="217"/>
      <c r="X378" s="217"/>
      <c r="Y378" s="555" t="s">
        <v>1269</v>
      </c>
      <c r="Z378" s="590" t="s">
        <v>992</v>
      </c>
      <c r="AA378" s="475">
        <v>3.2512</v>
      </c>
      <c r="AB378" s="475">
        <f>AA378*I378</f>
        <v>1625.6</v>
      </c>
      <c r="AC378" s="592" t="s">
        <v>2202</v>
      </c>
      <c r="AD378" s="468" t="s">
        <v>989</v>
      </c>
      <c r="AE378" s="476" t="s">
        <v>566</v>
      </c>
      <c r="AF378" s="603"/>
      <c r="AG378" s="604"/>
      <c r="AH378" s="593"/>
      <c r="AI378" s="480">
        <f t="shared" si="79"/>
        <v>500</v>
      </c>
      <c r="AJ378" s="593"/>
      <c r="AK378" s="593"/>
      <c r="AL378" s="593"/>
      <c r="AM378" s="479">
        <f t="shared" si="83"/>
        <v>500</v>
      </c>
      <c r="AN378" s="219"/>
      <c r="AO378" s="219"/>
      <c r="AP378" s="219"/>
      <c r="AQ378" s="221">
        <f t="shared" si="81"/>
        <v>500</v>
      </c>
      <c r="AR378" s="596"/>
      <c r="AS378" s="596"/>
      <c r="AT378" s="597"/>
      <c r="AU378" s="482">
        <f t="shared" si="74"/>
        <v>500</v>
      </c>
      <c r="AV378" s="482">
        <f t="shared" si="82"/>
        <v>543345</v>
      </c>
      <c r="AW378" s="598"/>
      <c r="AX378" s="605"/>
    </row>
    <row r="379" s="355" customFormat="1" ht="39" customHeight="1" spans="1:50">
      <c r="A379" s="463">
        <v>45882</v>
      </c>
      <c r="B379" s="464" t="s">
        <v>611</v>
      </c>
      <c r="C379" s="465" t="s">
        <v>612</v>
      </c>
      <c r="D379" s="466">
        <v>4500176698</v>
      </c>
      <c r="E379" s="486" t="s">
        <v>2143</v>
      </c>
      <c r="F379" s="466" t="s">
        <v>2203</v>
      </c>
      <c r="G379" s="468" t="s">
        <v>554</v>
      </c>
      <c r="H379" s="469" t="s">
        <v>555</v>
      </c>
      <c r="I379" s="470">
        <v>3768</v>
      </c>
      <c r="J379" s="470">
        <v>0</v>
      </c>
      <c r="K379" s="470">
        <v>4</v>
      </c>
      <c r="L379" s="470">
        <f t="shared" si="73"/>
        <v>942</v>
      </c>
      <c r="M379" s="471">
        <v>45929</v>
      </c>
      <c r="N379" s="471">
        <v>45925</v>
      </c>
      <c r="O379" s="472"/>
      <c r="P379" s="590" t="s">
        <v>571</v>
      </c>
      <c r="Q379" s="472"/>
      <c r="R379" s="473">
        <v>45883</v>
      </c>
      <c r="S379" s="473" t="s">
        <v>572</v>
      </c>
      <c r="T379" s="473" t="s">
        <v>2204</v>
      </c>
      <c r="U379" s="473" t="s">
        <v>335</v>
      </c>
      <c r="V379" s="473"/>
      <c r="W379" s="474"/>
      <c r="X379" s="474"/>
      <c r="Y379" s="467" t="s">
        <v>2205</v>
      </c>
      <c r="Z379" s="472" t="s">
        <v>248</v>
      </c>
      <c r="AA379" s="475">
        <v>5.3406</v>
      </c>
      <c r="AB379" s="475">
        <f>I379*AA379</f>
        <v>20123.3808</v>
      </c>
      <c r="AC379" s="464" t="s">
        <v>2206</v>
      </c>
      <c r="AD379" s="468" t="s">
        <v>554</v>
      </c>
      <c r="AE379" s="476" t="s">
        <v>566</v>
      </c>
      <c r="AF379" s="479"/>
      <c r="AG379" s="478"/>
      <c r="AH379" s="479"/>
      <c r="AI379" s="480">
        <f t="shared" si="79"/>
        <v>3768</v>
      </c>
      <c r="AK379" s="479"/>
      <c r="AM379" s="479">
        <f t="shared" si="83"/>
        <v>3768</v>
      </c>
      <c r="AN379" s="480"/>
      <c r="AO379" s="480"/>
      <c r="AQ379" s="221">
        <f t="shared" si="81"/>
        <v>3768</v>
      </c>
      <c r="AR379" s="221"/>
      <c r="AS379" s="221"/>
      <c r="AT379" s="481"/>
      <c r="AU379" s="482">
        <f t="shared" si="74"/>
        <v>3768</v>
      </c>
      <c r="AV379" s="482">
        <f>AV361+AU379</f>
        <v>516568</v>
      </c>
      <c r="AW379" s="482"/>
      <c r="AX379" s="483"/>
    </row>
    <row r="380" s="355" customFormat="1" ht="39" customHeight="1" spans="1:50">
      <c r="A380" s="463">
        <v>45882</v>
      </c>
      <c r="B380" s="464" t="s">
        <v>611</v>
      </c>
      <c r="C380" s="465" t="s">
        <v>612</v>
      </c>
      <c r="D380" s="466">
        <v>4500176698</v>
      </c>
      <c r="E380" s="486" t="s">
        <v>2150</v>
      </c>
      <c r="F380" s="466" t="s">
        <v>2207</v>
      </c>
      <c r="G380" s="468" t="s">
        <v>554</v>
      </c>
      <c r="H380" s="469" t="s">
        <v>555</v>
      </c>
      <c r="I380" s="470">
        <v>932</v>
      </c>
      <c r="J380" s="470">
        <v>0</v>
      </c>
      <c r="K380" s="470">
        <v>4</v>
      </c>
      <c r="L380" s="470">
        <f t="shared" si="73"/>
        <v>233</v>
      </c>
      <c r="M380" s="471">
        <v>45929</v>
      </c>
      <c r="N380" s="471">
        <v>45925</v>
      </c>
      <c r="O380" s="472"/>
      <c r="P380" s="590" t="s">
        <v>571</v>
      </c>
      <c r="Q380" s="472"/>
      <c r="R380" s="473">
        <v>45883</v>
      </c>
      <c r="S380" s="473" t="s">
        <v>572</v>
      </c>
      <c r="T380" s="473" t="s">
        <v>2208</v>
      </c>
      <c r="U380" s="473" t="s">
        <v>335</v>
      </c>
      <c r="V380" s="473"/>
      <c r="W380" s="474"/>
      <c r="X380" s="474"/>
      <c r="Y380" s="467" t="s">
        <v>2205</v>
      </c>
      <c r="Z380" s="472" t="s">
        <v>248</v>
      </c>
      <c r="AA380" s="475">
        <v>5.3406</v>
      </c>
      <c r="AB380" s="475">
        <f>I380*AA380</f>
        <v>4977.4392</v>
      </c>
      <c r="AC380" s="470" t="s">
        <v>2209</v>
      </c>
      <c r="AD380" s="468" t="s">
        <v>554</v>
      </c>
      <c r="AE380" s="476" t="s">
        <v>566</v>
      </c>
      <c r="AF380" s="479"/>
      <c r="AG380" s="478"/>
      <c r="AH380" s="479"/>
      <c r="AI380" s="480">
        <f t="shared" si="79"/>
        <v>932</v>
      </c>
      <c r="AK380" s="479"/>
      <c r="AM380" s="479">
        <f t="shared" si="83"/>
        <v>932</v>
      </c>
      <c r="AN380" s="480"/>
      <c r="AO380" s="480"/>
      <c r="AQ380" s="221">
        <f t="shared" si="81"/>
        <v>932</v>
      </c>
      <c r="AR380" s="221"/>
      <c r="AS380" s="221"/>
      <c r="AT380" s="481"/>
      <c r="AU380" s="482">
        <f t="shared" si="74"/>
        <v>932</v>
      </c>
      <c r="AV380" s="482">
        <f>AV379+AU380</f>
        <v>517500</v>
      </c>
      <c r="AW380" s="482"/>
      <c r="AX380" s="483"/>
    </row>
    <row r="381" s="222" customFormat="1" ht="39" customHeight="1" spans="1:50">
      <c r="A381" s="585">
        <v>45891</v>
      </c>
      <c r="B381" s="586" t="s">
        <v>986</v>
      </c>
      <c r="C381" s="465" t="s">
        <v>622</v>
      </c>
      <c r="D381" s="587">
        <v>4500177599</v>
      </c>
      <c r="E381" s="588" t="s">
        <v>2210</v>
      </c>
      <c r="F381" s="587" t="s">
        <v>2211</v>
      </c>
      <c r="G381" s="589" t="s">
        <v>989</v>
      </c>
      <c r="H381" s="469" t="s">
        <v>555</v>
      </c>
      <c r="I381" s="470">
        <v>500</v>
      </c>
      <c r="J381" s="470">
        <v>0</v>
      </c>
      <c r="K381" s="470">
        <v>1</v>
      </c>
      <c r="L381" s="470">
        <f t="shared" si="73"/>
        <v>500</v>
      </c>
      <c r="M381" s="471">
        <v>45939</v>
      </c>
      <c r="N381" s="471">
        <v>45936</v>
      </c>
      <c r="O381" s="590"/>
      <c r="P381" s="590" t="s">
        <v>571</v>
      </c>
      <c r="Q381" s="590"/>
      <c r="R381" s="591" t="s">
        <v>1709</v>
      </c>
      <c r="S381" s="473" t="s">
        <v>572</v>
      </c>
      <c r="T381" s="473" t="s">
        <v>2212</v>
      </c>
      <c r="U381" s="473" t="s">
        <v>335</v>
      </c>
      <c r="V381" s="591"/>
      <c r="W381" s="217"/>
      <c r="X381" s="217"/>
      <c r="Y381" s="555" t="s">
        <v>1269</v>
      </c>
      <c r="Z381" s="590" t="s">
        <v>992</v>
      </c>
      <c r="AA381" s="475">
        <v>3.2512</v>
      </c>
      <c r="AB381" s="475">
        <f>AA381*I381</f>
        <v>1625.6</v>
      </c>
      <c r="AC381" s="592" t="s">
        <v>2213</v>
      </c>
      <c r="AD381" s="468" t="s">
        <v>989</v>
      </c>
      <c r="AE381" s="476" t="s">
        <v>566</v>
      </c>
      <c r="AF381" s="603"/>
      <c r="AG381" s="604"/>
      <c r="AH381" s="593"/>
      <c r="AI381" s="480">
        <f t="shared" si="79"/>
        <v>500</v>
      </c>
      <c r="AJ381" s="593"/>
      <c r="AK381" s="593"/>
      <c r="AL381" s="593"/>
      <c r="AM381" s="479">
        <f t="shared" si="83"/>
        <v>500</v>
      </c>
      <c r="AN381" s="219"/>
      <c r="AO381" s="219"/>
      <c r="AP381" s="219"/>
      <c r="AQ381" s="221">
        <f t="shared" si="81"/>
        <v>500</v>
      </c>
      <c r="AR381" s="596"/>
      <c r="AS381" s="596"/>
      <c r="AT381" s="597"/>
      <c r="AU381" s="482">
        <f t="shared" si="74"/>
        <v>500</v>
      </c>
      <c r="AV381" s="482">
        <f>取消单!AU32+AU381</f>
        <v>545345</v>
      </c>
      <c r="AW381" s="598"/>
      <c r="AX381" s="605"/>
    </row>
    <row r="382" s="222" customFormat="1" ht="39" customHeight="1" spans="1:50">
      <c r="A382" s="585">
        <v>45891</v>
      </c>
      <c r="B382" s="586" t="s">
        <v>986</v>
      </c>
      <c r="C382" s="465" t="s">
        <v>622</v>
      </c>
      <c r="D382" s="587">
        <v>4500177601</v>
      </c>
      <c r="E382" s="588" t="s">
        <v>2214</v>
      </c>
      <c r="F382" s="587" t="s">
        <v>2215</v>
      </c>
      <c r="G382" s="589" t="s">
        <v>989</v>
      </c>
      <c r="H382" s="469" t="s">
        <v>555</v>
      </c>
      <c r="I382" s="470">
        <v>500</v>
      </c>
      <c r="J382" s="470">
        <v>0</v>
      </c>
      <c r="K382" s="470">
        <v>1</v>
      </c>
      <c r="L382" s="470">
        <f t="shared" si="73"/>
        <v>500</v>
      </c>
      <c r="M382" s="471">
        <v>45943</v>
      </c>
      <c r="N382" s="471">
        <v>45939</v>
      </c>
      <c r="O382" s="590"/>
      <c r="P382" s="590" t="s">
        <v>571</v>
      </c>
      <c r="Q382" s="590"/>
      <c r="R382" s="591" t="s">
        <v>1709</v>
      </c>
      <c r="S382" s="473" t="s">
        <v>572</v>
      </c>
      <c r="T382" s="473" t="s">
        <v>2159</v>
      </c>
      <c r="U382" s="473" t="s">
        <v>335</v>
      </c>
      <c r="V382" s="591"/>
      <c r="W382" s="217"/>
      <c r="X382" s="217"/>
      <c r="Y382" s="555" t="s">
        <v>1269</v>
      </c>
      <c r="Z382" s="590" t="s">
        <v>992</v>
      </c>
      <c r="AA382" s="475">
        <v>3.2512</v>
      </c>
      <c r="AB382" s="475">
        <f>AA382*I382</f>
        <v>1625.6</v>
      </c>
      <c r="AC382" s="592" t="s">
        <v>2216</v>
      </c>
      <c r="AD382" s="468" t="s">
        <v>989</v>
      </c>
      <c r="AE382" s="476" t="s">
        <v>566</v>
      </c>
      <c r="AF382" s="603"/>
      <c r="AG382" s="604"/>
      <c r="AH382" s="593"/>
      <c r="AI382" s="480">
        <f t="shared" si="79"/>
        <v>500</v>
      </c>
      <c r="AJ382" s="593"/>
      <c r="AK382" s="593"/>
      <c r="AL382" s="593"/>
      <c r="AM382" s="479">
        <f t="shared" si="83"/>
        <v>500</v>
      </c>
      <c r="AN382" s="219"/>
      <c r="AO382" s="219"/>
      <c r="AP382" s="219"/>
      <c r="AQ382" s="221">
        <f t="shared" si="81"/>
        <v>500</v>
      </c>
      <c r="AR382" s="596"/>
      <c r="AS382" s="596"/>
      <c r="AT382" s="597"/>
      <c r="AU382" s="482">
        <f t="shared" si="74"/>
        <v>500</v>
      </c>
      <c r="AV382" s="482">
        <f>AV381+AU382</f>
        <v>545845</v>
      </c>
      <c r="AW382" s="598"/>
      <c r="AX382" s="605"/>
    </row>
    <row r="383" s="222" customFormat="1" ht="39" customHeight="1" spans="1:50">
      <c r="A383" s="585">
        <v>45903</v>
      </c>
      <c r="B383" s="586" t="s">
        <v>1896</v>
      </c>
      <c r="C383" s="465" t="s">
        <v>903</v>
      </c>
      <c r="D383" s="587">
        <v>4500178665</v>
      </c>
      <c r="E383" s="588"/>
      <c r="F383" s="602" t="s">
        <v>2217</v>
      </c>
      <c r="G383" s="589" t="s">
        <v>554</v>
      </c>
      <c r="H383" s="469" t="s">
        <v>555</v>
      </c>
      <c r="I383" s="592">
        <v>480</v>
      </c>
      <c r="J383" s="592">
        <v>0</v>
      </c>
      <c r="K383" s="592">
        <v>4</v>
      </c>
      <c r="L383" s="470">
        <f t="shared" si="73"/>
        <v>120</v>
      </c>
      <c r="M383" s="471">
        <v>45945</v>
      </c>
      <c r="N383" s="471">
        <v>45941</v>
      </c>
      <c r="O383" s="590"/>
      <c r="P383" s="590" t="s">
        <v>571</v>
      </c>
      <c r="Q383" s="590"/>
      <c r="R383" s="591">
        <v>45910</v>
      </c>
      <c r="S383" s="473" t="s">
        <v>572</v>
      </c>
      <c r="T383" s="473" t="s">
        <v>1898</v>
      </c>
      <c r="U383" s="473" t="s">
        <v>335</v>
      </c>
      <c r="V383" s="591"/>
      <c r="W383" s="217"/>
      <c r="X383" s="217"/>
      <c r="Y383" s="555" t="s">
        <v>2218</v>
      </c>
      <c r="Z383" s="590" t="s">
        <v>908</v>
      </c>
      <c r="AA383" s="606">
        <v>5.3727</v>
      </c>
      <c r="AB383" s="475">
        <f>I383*AA383</f>
        <v>2578.896</v>
      </c>
      <c r="AC383" s="607" t="s">
        <v>2219</v>
      </c>
      <c r="AD383" s="589" t="s">
        <v>765</v>
      </c>
      <c r="AE383" s="608" t="s">
        <v>566</v>
      </c>
      <c r="AF383" s="603"/>
      <c r="AG383" s="599"/>
      <c r="AH383" s="593"/>
      <c r="AI383" s="480"/>
      <c r="AJ383" s="593"/>
      <c r="AK383" s="593">
        <f>I383</f>
        <v>480</v>
      </c>
      <c r="AL383" s="593"/>
      <c r="AM383" s="479"/>
      <c r="AN383" s="219">
        <f>I383</f>
        <v>480</v>
      </c>
      <c r="AO383" s="219">
        <f>I383</f>
        <v>480</v>
      </c>
      <c r="AP383" s="219"/>
      <c r="AQ383" s="221">
        <f t="shared" si="81"/>
        <v>480</v>
      </c>
      <c r="AR383" s="596"/>
      <c r="AS383" s="596"/>
      <c r="AT383" s="597"/>
      <c r="AU383" s="482">
        <f t="shared" si="74"/>
        <v>480</v>
      </c>
      <c r="AV383" s="482">
        <f>取消单!AU35+AU383</f>
        <v>550325</v>
      </c>
      <c r="AW383" s="598"/>
      <c r="AX383" s="600"/>
    </row>
    <row r="384" s="222" customFormat="1" ht="39" customHeight="1" spans="1:50">
      <c r="A384" s="585">
        <v>45839</v>
      </c>
      <c r="B384" s="586" t="s">
        <v>173</v>
      </c>
      <c r="C384" s="465" t="s">
        <v>685</v>
      </c>
      <c r="D384" s="587">
        <v>4500172155</v>
      </c>
      <c r="E384" s="588" t="s">
        <v>2220</v>
      </c>
      <c r="F384" s="587" t="s">
        <v>2221</v>
      </c>
      <c r="G384" s="589" t="s">
        <v>554</v>
      </c>
      <c r="H384" s="469" t="s">
        <v>555</v>
      </c>
      <c r="I384" s="470">
        <v>1900</v>
      </c>
      <c r="J384" s="470">
        <v>0</v>
      </c>
      <c r="K384" s="470">
        <v>4</v>
      </c>
      <c r="L384" s="470">
        <f t="shared" si="73"/>
        <v>475</v>
      </c>
      <c r="M384" s="471">
        <v>45946</v>
      </c>
      <c r="N384" s="471">
        <v>45943</v>
      </c>
      <c r="O384" s="590"/>
      <c r="P384" s="590" t="s">
        <v>571</v>
      </c>
      <c r="Q384" s="590"/>
      <c r="R384" s="591">
        <v>45842</v>
      </c>
      <c r="S384" s="473" t="s">
        <v>572</v>
      </c>
      <c r="T384" s="473" t="s">
        <v>1985</v>
      </c>
      <c r="U384" s="473" t="s">
        <v>335</v>
      </c>
      <c r="V384" s="591"/>
      <c r="W384" s="217"/>
      <c r="X384" s="217"/>
      <c r="Y384" s="555" t="s">
        <v>1986</v>
      </c>
      <c r="Z384" s="590" t="s">
        <v>1987</v>
      </c>
      <c r="AA384" s="475">
        <v>5.3566</v>
      </c>
      <c r="AB384" s="475">
        <f>I384*AA384</f>
        <v>10177.54</v>
      </c>
      <c r="AC384" s="592" t="s">
        <v>2222</v>
      </c>
      <c r="AD384" s="468" t="s">
        <v>554</v>
      </c>
      <c r="AE384" s="476" t="s">
        <v>566</v>
      </c>
      <c r="AF384" s="593"/>
      <c r="AG384" s="604"/>
      <c r="AH384" s="593"/>
      <c r="AI384" s="219">
        <f t="shared" ref="AI384:AI389" si="84">I384</f>
        <v>1900</v>
      </c>
      <c r="AJ384" s="595"/>
      <c r="AK384" s="593"/>
      <c r="AL384" s="595"/>
      <c r="AM384" s="593">
        <f t="shared" ref="AM384:AM393" si="85">I384</f>
        <v>1900</v>
      </c>
      <c r="AN384" s="219"/>
      <c r="AO384" s="219"/>
      <c r="AP384" s="595"/>
      <c r="AQ384" s="596">
        <f t="shared" si="81"/>
        <v>1900</v>
      </c>
      <c r="AR384" s="596"/>
      <c r="AS384" s="596"/>
      <c r="AT384" s="597"/>
      <c r="AU384" s="482">
        <f t="shared" si="74"/>
        <v>1900</v>
      </c>
      <c r="AV384" s="482">
        <f>AV378+AU384</f>
        <v>545245</v>
      </c>
      <c r="AW384" s="598"/>
      <c r="AX384" s="605"/>
    </row>
    <row r="385" s="222" customFormat="1" ht="39" customHeight="1" spans="1:50">
      <c r="A385" s="585">
        <v>45897</v>
      </c>
      <c r="B385" s="586" t="s">
        <v>986</v>
      </c>
      <c r="C385" s="465" t="s">
        <v>622</v>
      </c>
      <c r="D385" s="587">
        <v>4500178046</v>
      </c>
      <c r="E385" s="588" t="s">
        <v>2223</v>
      </c>
      <c r="F385" s="587" t="s">
        <v>2224</v>
      </c>
      <c r="G385" s="589" t="s">
        <v>989</v>
      </c>
      <c r="H385" s="469" t="s">
        <v>555</v>
      </c>
      <c r="I385" s="470">
        <v>500</v>
      </c>
      <c r="J385" s="470">
        <v>0</v>
      </c>
      <c r="K385" s="470">
        <v>1</v>
      </c>
      <c r="L385" s="470">
        <f t="shared" si="73"/>
        <v>500</v>
      </c>
      <c r="M385" s="471">
        <v>45947</v>
      </c>
      <c r="N385" s="471">
        <v>45943</v>
      </c>
      <c r="O385" s="590"/>
      <c r="P385" s="590" t="s">
        <v>571</v>
      </c>
      <c r="Q385" s="590"/>
      <c r="R385" s="591" t="s">
        <v>1709</v>
      </c>
      <c r="S385" s="473" t="s">
        <v>572</v>
      </c>
      <c r="T385" s="473" t="s">
        <v>1549</v>
      </c>
      <c r="U385" s="473" t="s">
        <v>335</v>
      </c>
      <c r="V385" s="591"/>
      <c r="W385" s="217"/>
      <c r="X385" s="217"/>
      <c r="Y385" s="555" t="s">
        <v>1269</v>
      </c>
      <c r="Z385" s="590" t="s">
        <v>992</v>
      </c>
      <c r="AA385" s="475">
        <v>3.2512</v>
      </c>
      <c r="AB385" s="475">
        <f>AA385*I385</f>
        <v>1625.6</v>
      </c>
      <c r="AC385" s="592" t="s">
        <v>2225</v>
      </c>
      <c r="AD385" s="468" t="s">
        <v>989</v>
      </c>
      <c r="AE385" s="608" t="s">
        <v>566</v>
      </c>
      <c r="AF385" s="593"/>
      <c r="AG385" s="604"/>
      <c r="AH385" s="593"/>
      <c r="AI385" s="480">
        <f t="shared" si="84"/>
        <v>500</v>
      </c>
      <c r="AJ385" s="595"/>
      <c r="AK385" s="593"/>
      <c r="AL385" s="595"/>
      <c r="AM385" s="479">
        <f t="shared" si="85"/>
        <v>500</v>
      </c>
      <c r="AN385" s="219"/>
      <c r="AO385" s="219"/>
      <c r="AP385" s="595"/>
      <c r="AQ385" s="221">
        <f t="shared" si="81"/>
        <v>500</v>
      </c>
      <c r="AR385" s="596"/>
      <c r="AS385" s="596"/>
      <c r="AT385" s="597"/>
      <c r="AU385" s="482">
        <f t="shared" si="74"/>
        <v>500</v>
      </c>
      <c r="AV385" s="482">
        <f>AV384+AU385</f>
        <v>545745</v>
      </c>
      <c r="AW385" s="598"/>
      <c r="AX385" s="605"/>
    </row>
    <row r="386" s="222" customFormat="1" ht="39" customHeight="1" spans="1:50">
      <c r="A386" s="585">
        <v>45903</v>
      </c>
      <c r="B386" s="586" t="s">
        <v>2226</v>
      </c>
      <c r="C386" s="465" t="s">
        <v>1215</v>
      </c>
      <c r="D386" s="587">
        <v>4500178685</v>
      </c>
      <c r="E386" s="588" t="s">
        <v>2227</v>
      </c>
      <c r="F386" s="602" t="s">
        <v>2228</v>
      </c>
      <c r="G386" s="589" t="s">
        <v>554</v>
      </c>
      <c r="H386" s="469" t="s">
        <v>555</v>
      </c>
      <c r="I386" s="470">
        <v>504</v>
      </c>
      <c r="J386" s="470">
        <v>0</v>
      </c>
      <c r="K386" s="470">
        <v>4</v>
      </c>
      <c r="L386" s="470">
        <f t="shared" si="73"/>
        <v>126</v>
      </c>
      <c r="M386" s="471">
        <v>45950</v>
      </c>
      <c r="N386" s="471">
        <v>45946</v>
      </c>
      <c r="O386" s="590"/>
      <c r="P386" s="590" t="s">
        <v>571</v>
      </c>
      <c r="Q386" s="590"/>
      <c r="R386" s="591">
        <v>45904</v>
      </c>
      <c r="S386" s="473" t="s">
        <v>572</v>
      </c>
      <c r="T386" s="473" t="s">
        <v>572</v>
      </c>
      <c r="U386" s="473" t="s">
        <v>335</v>
      </c>
      <c r="V386" s="591"/>
      <c r="W386" s="217"/>
      <c r="X386" s="217"/>
      <c r="Y386" s="555" t="s">
        <v>2037</v>
      </c>
      <c r="Z386" s="590" t="s">
        <v>2229</v>
      </c>
      <c r="AA386" s="475">
        <v>5.3566</v>
      </c>
      <c r="AB386" s="475">
        <f>I386*AA386</f>
        <v>2699.7264</v>
      </c>
      <c r="AC386" s="592"/>
      <c r="AD386" s="589" t="s">
        <v>554</v>
      </c>
      <c r="AE386" s="608" t="s">
        <v>566</v>
      </c>
      <c r="AF386" s="603"/>
      <c r="AG386" s="599"/>
      <c r="AH386" s="593"/>
      <c r="AI386" s="480">
        <f t="shared" si="84"/>
        <v>504</v>
      </c>
      <c r="AJ386" s="593"/>
      <c r="AK386" s="593"/>
      <c r="AL386" s="593"/>
      <c r="AM386" s="479">
        <f t="shared" si="85"/>
        <v>504</v>
      </c>
      <c r="AN386" s="219"/>
      <c r="AO386" s="219"/>
      <c r="AP386" s="219"/>
      <c r="AQ386" s="221">
        <f t="shared" si="81"/>
        <v>504</v>
      </c>
      <c r="AR386" s="596"/>
      <c r="AS386" s="596"/>
      <c r="AT386" s="597"/>
      <c r="AU386" s="482">
        <f t="shared" si="74"/>
        <v>504</v>
      </c>
      <c r="AV386" s="482">
        <f>AV381+AU386</f>
        <v>545849</v>
      </c>
      <c r="AW386" s="598"/>
      <c r="AX386" s="600"/>
    </row>
    <row r="387" s="222" customFormat="1" ht="39" customHeight="1" spans="1:50">
      <c r="A387" s="585">
        <v>45897</v>
      </c>
      <c r="B387" s="586" t="s">
        <v>986</v>
      </c>
      <c r="C387" s="465" t="s">
        <v>622</v>
      </c>
      <c r="D387" s="587">
        <v>4500178047</v>
      </c>
      <c r="E387" s="588" t="s">
        <v>2230</v>
      </c>
      <c r="F387" s="602" t="s">
        <v>2231</v>
      </c>
      <c r="G387" s="589" t="s">
        <v>989</v>
      </c>
      <c r="H387" s="469" t="s">
        <v>555</v>
      </c>
      <c r="I387" s="470">
        <v>500</v>
      </c>
      <c r="J387" s="470">
        <v>0</v>
      </c>
      <c r="K387" s="470">
        <v>1</v>
      </c>
      <c r="L387" s="470">
        <f t="shared" ref="L387:L450" si="86">I387/K387</f>
        <v>500</v>
      </c>
      <c r="M387" s="498">
        <v>45951</v>
      </c>
      <c r="N387" s="498">
        <f>M387-4</f>
        <v>45947</v>
      </c>
      <c r="O387" s="590"/>
      <c r="P387" s="590" t="s">
        <v>571</v>
      </c>
      <c r="Q387" s="590"/>
      <c r="R387" s="591" t="s">
        <v>1709</v>
      </c>
      <c r="S387" s="473" t="s">
        <v>572</v>
      </c>
      <c r="T387" s="473" t="s">
        <v>2232</v>
      </c>
      <c r="U387" s="473" t="s">
        <v>335</v>
      </c>
      <c r="V387" s="591"/>
      <c r="W387" s="217"/>
      <c r="X387" s="217"/>
      <c r="Y387" s="555" t="s">
        <v>1269</v>
      </c>
      <c r="Z387" s="590" t="s">
        <v>992</v>
      </c>
      <c r="AA387" s="475">
        <v>3.2512</v>
      </c>
      <c r="AB387" s="475">
        <f>AA387*I387</f>
        <v>1625.6</v>
      </c>
      <c r="AC387" s="592" t="s">
        <v>2233</v>
      </c>
      <c r="AD387" s="468" t="s">
        <v>989</v>
      </c>
      <c r="AE387" s="608" t="s">
        <v>566</v>
      </c>
      <c r="AF387" s="603"/>
      <c r="AG387" s="604"/>
      <c r="AH387" s="593"/>
      <c r="AI387" s="480">
        <f t="shared" si="84"/>
        <v>500</v>
      </c>
      <c r="AJ387" s="593"/>
      <c r="AK387" s="593"/>
      <c r="AL387" s="593"/>
      <c r="AM387" s="479">
        <f t="shared" si="85"/>
        <v>500</v>
      </c>
      <c r="AN387" s="219"/>
      <c r="AO387" s="219"/>
      <c r="AP387" s="219"/>
      <c r="AQ387" s="221">
        <f t="shared" si="81"/>
        <v>500</v>
      </c>
      <c r="AR387" s="596"/>
      <c r="AS387" s="596"/>
      <c r="AT387" s="597"/>
      <c r="AU387" s="482">
        <f t="shared" ref="AU387:AU450" si="87">I387</f>
        <v>500</v>
      </c>
      <c r="AV387" s="482">
        <f>AV390+AU387</f>
        <v>546545</v>
      </c>
      <c r="AW387" s="598"/>
      <c r="AX387" s="605"/>
    </row>
    <row r="388" s="222" customFormat="1" ht="39" customHeight="1" spans="1:50">
      <c r="A388" s="585">
        <v>45897</v>
      </c>
      <c r="B388" s="586" t="s">
        <v>986</v>
      </c>
      <c r="C388" s="465" t="s">
        <v>622</v>
      </c>
      <c r="D388" s="587">
        <v>4500178048</v>
      </c>
      <c r="E388" s="588" t="s">
        <v>2234</v>
      </c>
      <c r="F388" s="587" t="s">
        <v>2235</v>
      </c>
      <c r="G388" s="589" t="s">
        <v>989</v>
      </c>
      <c r="H388" s="469" t="s">
        <v>555</v>
      </c>
      <c r="I388" s="470">
        <v>500</v>
      </c>
      <c r="J388" s="470">
        <v>0</v>
      </c>
      <c r="K388" s="470">
        <v>1</v>
      </c>
      <c r="L388" s="470">
        <f t="shared" si="86"/>
        <v>500</v>
      </c>
      <c r="M388" s="498">
        <v>45951</v>
      </c>
      <c r="N388" s="498">
        <v>45947</v>
      </c>
      <c r="O388" s="590"/>
      <c r="P388" s="590" t="s">
        <v>571</v>
      </c>
      <c r="Q388" s="590"/>
      <c r="R388" s="591" t="s">
        <v>1709</v>
      </c>
      <c r="S388" s="473" t="s">
        <v>572</v>
      </c>
      <c r="T388" s="473" t="s">
        <v>2232</v>
      </c>
      <c r="U388" s="473" t="s">
        <v>335</v>
      </c>
      <c r="V388" s="591"/>
      <c r="W388" s="217"/>
      <c r="X388" s="217"/>
      <c r="Y388" s="555" t="s">
        <v>1269</v>
      </c>
      <c r="Z388" s="590" t="s">
        <v>992</v>
      </c>
      <c r="AA388" s="475">
        <v>3.2512</v>
      </c>
      <c r="AB388" s="475">
        <f>AA388*I388</f>
        <v>1625.6</v>
      </c>
      <c r="AC388" s="592" t="s">
        <v>2236</v>
      </c>
      <c r="AD388" s="468" t="s">
        <v>989</v>
      </c>
      <c r="AE388" s="608" t="s">
        <v>566</v>
      </c>
      <c r="AF388" s="603"/>
      <c r="AG388" s="604"/>
      <c r="AH388" s="593"/>
      <c r="AI388" s="480">
        <f t="shared" si="84"/>
        <v>500</v>
      </c>
      <c r="AJ388" s="593"/>
      <c r="AK388" s="593"/>
      <c r="AL388" s="593"/>
      <c r="AM388" s="479">
        <f t="shared" si="85"/>
        <v>500</v>
      </c>
      <c r="AN388" s="219"/>
      <c r="AO388" s="219"/>
      <c r="AP388" s="219"/>
      <c r="AQ388" s="221">
        <f t="shared" si="81"/>
        <v>500</v>
      </c>
      <c r="AR388" s="596"/>
      <c r="AS388" s="596"/>
      <c r="AT388" s="597"/>
      <c r="AU388" s="482">
        <f t="shared" si="87"/>
        <v>500</v>
      </c>
      <c r="AV388" s="482">
        <f>AV390+AU388</f>
        <v>546545</v>
      </c>
      <c r="AW388" s="598"/>
      <c r="AX388" s="605"/>
    </row>
    <row r="389" s="222" customFormat="1" ht="39" customHeight="1" spans="1:50">
      <c r="A389" s="585">
        <v>45897</v>
      </c>
      <c r="B389" s="586" t="s">
        <v>986</v>
      </c>
      <c r="C389" s="465" t="s">
        <v>622</v>
      </c>
      <c r="D389" s="587">
        <v>4500178048</v>
      </c>
      <c r="E389" s="588" t="s">
        <v>2237</v>
      </c>
      <c r="F389" s="587" t="s">
        <v>2238</v>
      </c>
      <c r="G389" s="589" t="s">
        <v>989</v>
      </c>
      <c r="H389" s="469" t="s">
        <v>555</v>
      </c>
      <c r="I389" s="470">
        <v>500</v>
      </c>
      <c r="J389" s="470">
        <v>0</v>
      </c>
      <c r="K389" s="470">
        <v>1</v>
      </c>
      <c r="L389" s="470">
        <f t="shared" si="86"/>
        <v>500</v>
      </c>
      <c r="M389" s="498">
        <v>45951</v>
      </c>
      <c r="N389" s="498">
        <v>45947</v>
      </c>
      <c r="O389" s="590"/>
      <c r="P389" s="590" t="s">
        <v>571</v>
      </c>
      <c r="Q389" s="590"/>
      <c r="R389" s="591" t="s">
        <v>1709</v>
      </c>
      <c r="S389" s="473" t="s">
        <v>572</v>
      </c>
      <c r="T389" s="473" t="s">
        <v>2232</v>
      </c>
      <c r="U389" s="473" t="s">
        <v>335</v>
      </c>
      <c r="V389" s="591"/>
      <c r="W389" s="217"/>
      <c r="X389" s="217"/>
      <c r="Y389" s="555" t="s">
        <v>1269</v>
      </c>
      <c r="Z389" s="590" t="s">
        <v>992</v>
      </c>
      <c r="AA389" s="475">
        <v>3.2512</v>
      </c>
      <c r="AB389" s="475">
        <f>AA389*I389</f>
        <v>1625.6</v>
      </c>
      <c r="AC389" s="592" t="s">
        <v>2239</v>
      </c>
      <c r="AD389" s="468" t="s">
        <v>989</v>
      </c>
      <c r="AE389" s="608" t="s">
        <v>566</v>
      </c>
      <c r="AF389" s="603"/>
      <c r="AG389" s="604"/>
      <c r="AH389" s="593"/>
      <c r="AI389" s="480">
        <f t="shared" si="84"/>
        <v>500</v>
      </c>
      <c r="AJ389" s="593"/>
      <c r="AK389" s="593"/>
      <c r="AL389" s="593"/>
      <c r="AM389" s="479">
        <f t="shared" si="85"/>
        <v>500</v>
      </c>
      <c r="AN389" s="219"/>
      <c r="AO389" s="219"/>
      <c r="AP389" s="219"/>
      <c r="AQ389" s="221">
        <f t="shared" si="81"/>
        <v>500</v>
      </c>
      <c r="AR389" s="596"/>
      <c r="AS389" s="596"/>
      <c r="AT389" s="597"/>
      <c r="AU389" s="482">
        <f t="shared" si="87"/>
        <v>500</v>
      </c>
      <c r="AV389" s="482">
        <f>AV388+AU389</f>
        <v>547045</v>
      </c>
      <c r="AW389" s="598"/>
      <c r="AX389" s="605"/>
    </row>
    <row r="390" s="222" customFormat="1" ht="39" customHeight="1" spans="1:50">
      <c r="A390" s="585">
        <v>45868</v>
      </c>
      <c r="B390" s="586" t="s">
        <v>884</v>
      </c>
      <c r="C390" s="465" t="s">
        <v>2240</v>
      </c>
      <c r="D390" s="587">
        <v>4500175451</v>
      </c>
      <c r="E390" s="588"/>
      <c r="F390" s="602" t="s">
        <v>2241</v>
      </c>
      <c r="G390" s="589" t="s">
        <v>554</v>
      </c>
      <c r="H390" s="469" t="s">
        <v>555</v>
      </c>
      <c r="I390" s="592">
        <v>800</v>
      </c>
      <c r="J390" s="592">
        <v>0</v>
      </c>
      <c r="K390" s="592">
        <v>4</v>
      </c>
      <c r="L390" s="470">
        <f t="shared" si="86"/>
        <v>200</v>
      </c>
      <c r="M390" s="471">
        <v>45954</v>
      </c>
      <c r="N390" s="471">
        <v>45950</v>
      </c>
      <c r="O390" s="590"/>
      <c r="P390" s="590" t="s">
        <v>571</v>
      </c>
      <c r="Q390" s="590"/>
      <c r="R390" s="591">
        <v>45928</v>
      </c>
      <c r="S390" s="473" t="s">
        <v>572</v>
      </c>
      <c r="T390" s="473" t="s">
        <v>2242</v>
      </c>
      <c r="U390" s="473" t="s">
        <v>335</v>
      </c>
      <c r="V390" s="591"/>
      <c r="W390" s="217"/>
      <c r="X390" s="217"/>
      <c r="Y390" s="555" t="s">
        <v>2243</v>
      </c>
      <c r="Z390" s="590" t="s">
        <v>2244</v>
      </c>
      <c r="AA390" s="606">
        <v>5.3566</v>
      </c>
      <c r="AB390" s="475">
        <f>I390*AA390</f>
        <v>4285.28</v>
      </c>
      <c r="AC390" s="592" t="s">
        <v>2245</v>
      </c>
      <c r="AD390" s="589" t="s">
        <v>668</v>
      </c>
      <c r="AE390" s="608" t="s">
        <v>566</v>
      </c>
      <c r="AF390" s="603"/>
      <c r="AG390" s="599"/>
      <c r="AH390" s="593"/>
      <c r="AI390" s="480"/>
      <c r="AJ390" s="593"/>
      <c r="AK390" s="593">
        <f>I390</f>
        <v>800</v>
      </c>
      <c r="AL390" s="593"/>
      <c r="AM390" s="479">
        <f t="shared" si="85"/>
        <v>800</v>
      </c>
      <c r="AN390" s="219"/>
      <c r="AO390" s="219"/>
      <c r="AP390" s="219"/>
      <c r="AQ390" s="221">
        <f t="shared" si="81"/>
        <v>800</v>
      </c>
      <c r="AR390" s="596"/>
      <c r="AS390" s="596"/>
      <c r="AT390" s="597"/>
      <c r="AU390" s="482">
        <f t="shared" si="87"/>
        <v>800</v>
      </c>
      <c r="AV390" s="482">
        <f>AV384+AU390</f>
        <v>546045</v>
      </c>
      <c r="AW390" s="598"/>
      <c r="AX390" s="600"/>
    </row>
    <row r="391" s="222" customFormat="1" ht="39" customHeight="1" spans="1:50">
      <c r="A391" s="585">
        <v>45917</v>
      </c>
      <c r="B391" s="586" t="s">
        <v>1714</v>
      </c>
      <c r="C391" s="465" t="s">
        <v>685</v>
      </c>
      <c r="D391" s="587">
        <v>4500179105</v>
      </c>
      <c r="E391" s="588" t="s">
        <v>2246</v>
      </c>
      <c r="F391" s="587" t="s">
        <v>2247</v>
      </c>
      <c r="G391" s="589" t="s">
        <v>554</v>
      </c>
      <c r="H391" s="469" t="s">
        <v>555</v>
      </c>
      <c r="I391" s="592">
        <v>500</v>
      </c>
      <c r="J391" s="592">
        <v>0</v>
      </c>
      <c r="K391" s="592">
        <v>4</v>
      </c>
      <c r="L391" s="470">
        <f t="shared" si="86"/>
        <v>125</v>
      </c>
      <c r="M391" s="471">
        <v>45967</v>
      </c>
      <c r="N391" s="471">
        <v>45964</v>
      </c>
      <c r="O391" s="590"/>
      <c r="P391" s="590" t="s">
        <v>571</v>
      </c>
      <c r="Q391" s="590"/>
      <c r="R391" s="591">
        <v>45919</v>
      </c>
      <c r="S391" s="473" t="s">
        <v>572</v>
      </c>
      <c r="T391" s="473" t="s">
        <v>1717</v>
      </c>
      <c r="U391" s="473" t="s">
        <v>335</v>
      </c>
      <c r="V391" s="591"/>
      <c r="W391" s="217"/>
      <c r="X391" s="217"/>
      <c r="Y391" s="555" t="s">
        <v>2248</v>
      </c>
      <c r="Z391" s="590" t="s">
        <v>901</v>
      </c>
      <c r="AA391" s="606">
        <v>5.3566</v>
      </c>
      <c r="AB391" s="475">
        <f>I391*AA391</f>
        <v>2678.3</v>
      </c>
      <c r="AC391" s="583" t="s">
        <v>2249</v>
      </c>
      <c r="AD391" s="589" t="s">
        <v>554</v>
      </c>
      <c r="AE391" s="608" t="s">
        <v>566</v>
      </c>
      <c r="AF391" s="603"/>
      <c r="AG391" s="190"/>
      <c r="AH391" s="594"/>
      <c r="AI391" s="480">
        <f t="shared" ref="AI391:AI403" si="88">I391</f>
        <v>500</v>
      </c>
      <c r="AJ391" s="593"/>
      <c r="AK391" s="593"/>
      <c r="AL391" s="593"/>
      <c r="AM391" s="479">
        <f t="shared" si="85"/>
        <v>500</v>
      </c>
      <c r="AN391" s="219"/>
      <c r="AO391" s="219"/>
      <c r="AP391" s="219"/>
      <c r="AQ391" s="221">
        <f t="shared" si="81"/>
        <v>500</v>
      </c>
      <c r="AR391" s="596"/>
      <c r="AS391" s="596"/>
      <c r="AT391" s="597"/>
      <c r="AU391" s="482">
        <f t="shared" si="87"/>
        <v>500</v>
      </c>
      <c r="AV391" s="482">
        <f>AV387+AU391</f>
        <v>547045</v>
      </c>
      <c r="AW391" s="598"/>
      <c r="AX391" s="197"/>
    </row>
    <row r="392" s="222" customFormat="1" ht="39" customHeight="1" spans="1:50">
      <c r="A392" s="585">
        <v>45929</v>
      </c>
      <c r="B392" s="586" t="s">
        <v>986</v>
      </c>
      <c r="C392" s="465" t="s">
        <v>622</v>
      </c>
      <c r="D392" s="587">
        <v>4500180986</v>
      </c>
      <c r="E392" s="588" t="s">
        <v>2250</v>
      </c>
      <c r="F392" s="587" t="s">
        <v>2251</v>
      </c>
      <c r="G392" s="589" t="s">
        <v>989</v>
      </c>
      <c r="H392" s="469" t="s">
        <v>555</v>
      </c>
      <c r="I392" s="470">
        <v>500</v>
      </c>
      <c r="J392" s="470">
        <v>0</v>
      </c>
      <c r="K392" s="470">
        <v>1</v>
      </c>
      <c r="L392" s="470">
        <f t="shared" si="86"/>
        <v>500</v>
      </c>
      <c r="M392" s="489">
        <v>45958</v>
      </c>
      <c r="N392" s="489">
        <v>45954</v>
      </c>
      <c r="O392" s="590" t="s">
        <v>2252</v>
      </c>
      <c r="P392" s="590" t="s">
        <v>571</v>
      </c>
      <c r="Q392" s="590"/>
      <c r="R392" s="591" t="s">
        <v>1709</v>
      </c>
      <c r="S392" s="473" t="s">
        <v>572</v>
      </c>
      <c r="T392" s="473" t="s">
        <v>1549</v>
      </c>
      <c r="U392" s="473" t="s">
        <v>335</v>
      </c>
      <c r="V392" s="591"/>
      <c r="W392" s="217"/>
      <c r="X392" s="217"/>
      <c r="Y392" s="555" t="s">
        <v>1269</v>
      </c>
      <c r="Z392" s="590" t="s">
        <v>992</v>
      </c>
      <c r="AA392" s="475">
        <v>3.2512</v>
      </c>
      <c r="AB392" s="475">
        <f>AA392*I392</f>
        <v>1625.6</v>
      </c>
      <c r="AC392" s="592" t="s">
        <v>2253</v>
      </c>
      <c r="AD392" s="468" t="s">
        <v>989</v>
      </c>
      <c r="AE392" s="608" t="s">
        <v>566</v>
      </c>
      <c r="AF392" s="603"/>
      <c r="AG392" s="604"/>
      <c r="AH392" s="593"/>
      <c r="AI392" s="480">
        <f t="shared" si="88"/>
        <v>500</v>
      </c>
      <c r="AJ392" s="593"/>
      <c r="AK392" s="593"/>
      <c r="AL392" s="593"/>
      <c r="AM392" s="479">
        <f t="shared" si="85"/>
        <v>500</v>
      </c>
      <c r="AN392" s="219"/>
      <c r="AO392" s="219"/>
      <c r="AP392" s="219"/>
      <c r="AQ392" s="221">
        <f t="shared" si="81"/>
        <v>500</v>
      </c>
      <c r="AR392" s="596"/>
      <c r="AS392" s="596"/>
      <c r="AT392" s="597"/>
      <c r="AU392" s="482">
        <f t="shared" si="87"/>
        <v>500</v>
      </c>
      <c r="AV392" s="482">
        <f>AV395+AU392</f>
        <v>547845</v>
      </c>
      <c r="AW392" s="598"/>
      <c r="AX392" s="605"/>
    </row>
    <row r="393" s="222" customFormat="1" ht="39" customHeight="1" spans="1:50">
      <c r="A393" s="585">
        <v>45929</v>
      </c>
      <c r="B393" s="586" t="s">
        <v>986</v>
      </c>
      <c r="C393" s="465" t="s">
        <v>622</v>
      </c>
      <c r="D393" s="587">
        <v>4500180985</v>
      </c>
      <c r="E393" s="588" t="s">
        <v>2254</v>
      </c>
      <c r="F393" s="587" t="s">
        <v>2255</v>
      </c>
      <c r="G393" s="589" t="s">
        <v>989</v>
      </c>
      <c r="H393" s="469" t="s">
        <v>555</v>
      </c>
      <c r="I393" s="470">
        <v>500</v>
      </c>
      <c r="J393" s="470">
        <v>0</v>
      </c>
      <c r="K393" s="470">
        <v>1</v>
      </c>
      <c r="L393" s="470">
        <f t="shared" si="86"/>
        <v>500</v>
      </c>
      <c r="M393" s="489">
        <v>45958</v>
      </c>
      <c r="N393" s="489">
        <f>M393-4</f>
        <v>45954</v>
      </c>
      <c r="O393" s="590" t="s">
        <v>2252</v>
      </c>
      <c r="P393" s="590" t="s">
        <v>571</v>
      </c>
      <c r="Q393" s="590"/>
      <c r="R393" s="591" t="s">
        <v>1709</v>
      </c>
      <c r="S393" s="473" t="s">
        <v>572</v>
      </c>
      <c r="T393" s="473" t="s">
        <v>1549</v>
      </c>
      <c r="U393" s="473" t="s">
        <v>335</v>
      </c>
      <c r="V393" s="591"/>
      <c r="W393" s="217"/>
      <c r="X393" s="217"/>
      <c r="Y393" s="555" t="s">
        <v>1269</v>
      </c>
      <c r="Z393" s="590" t="s">
        <v>992</v>
      </c>
      <c r="AA393" s="475">
        <v>3.2512</v>
      </c>
      <c r="AB393" s="475">
        <f>AA393*I393</f>
        <v>1625.6</v>
      </c>
      <c r="AC393" s="592" t="s">
        <v>2256</v>
      </c>
      <c r="AD393" s="468" t="s">
        <v>989</v>
      </c>
      <c r="AE393" s="608" t="s">
        <v>566</v>
      </c>
      <c r="AF393" s="603"/>
      <c r="AG393" s="604"/>
      <c r="AH393" s="593"/>
      <c r="AI393" s="480">
        <f t="shared" si="88"/>
        <v>500</v>
      </c>
      <c r="AJ393" s="593"/>
      <c r="AK393" s="593"/>
      <c r="AL393" s="593"/>
      <c r="AM393" s="479">
        <f t="shared" si="85"/>
        <v>500</v>
      </c>
      <c r="AN393" s="219"/>
      <c r="AO393" s="219"/>
      <c r="AP393" s="219"/>
      <c r="AQ393" s="221">
        <f t="shared" si="81"/>
        <v>500</v>
      </c>
      <c r="AR393" s="596"/>
      <c r="AS393" s="596"/>
      <c r="AT393" s="597"/>
      <c r="AU393" s="482">
        <f t="shared" si="87"/>
        <v>500</v>
      </c>
      <c r="AV393" s="482">
        <f>AV389+AU393</f>
        <v>547545</v>
      </c>
      <c r="AW393" s="598"/>
      <c r="AX393" s="605"/>
    </row>
    <row r="394" s="222" customFormat="1" ht="39" customHeight="1" spans="1:50">
      <c r="A394" s="585">
        <v>45910</v>
      </c>
      <c r="B394" s="586" t="s">
        <v>2180</v>
      </c>
      <c r="C394" s="465" t="s">
        <v>1180</v>
      </c>
      <c r="D394" s="587">
        <v>4500179217</v>
      </c>
      <c r="E394" s="588" t="s">
        <v>2257</v>
      </c>
      <c r="F394" s="587" t="s">
        <v>2258</v>
      </c>
      <c r="G394" s="589" t="s">
        <v>554</v>
      </c>
      <c r="H394" s="469" t="s">
        <v>555</v>
      </c>
      <c r="I394" s="592">
        <v>6000</v>
      </c>
      <c r="J394" s="592">
        <v>0</v>
      </c>
      <c r="K394" s="592">
        <v>4</v>
      </c>
      <c r="L394" s="470">
        <f t="shared" si="86"/>
        <v>1500</v>
      </c>
      <c r="M394" s="471">
        <v>45968</v>
      </c>
      <c r="N394" s="471">
        <v>45964</v>
      </c>
      <c r="O394" s="590"/>
      <c r="P394" s="590" t="s">
        <v>571</v>
      </c>
      <c r="Q394" s="590"/>
      <c r="R394" s="591" t="s">
        <v>1709</v>
      </c>
      <c r="S394" s="473" t="s">
        <v>572</v>
      </c>
      <c r="T394" s="473" t="s">
        <v>2182</v>
      </c>
      <c r="U394" s="473" t="s">
        <v>335</v>
      </c>
      <c r="V394" s="591"/>
      <c r="W394" s="217"/>
      <c r="X394" s="217"/>
      <c r="Y394" s="555" t="s">
        <v>2259</v>
      </c>
      <c r="Z394" s="590" t="s">
        <v>1540</v>
      </c>
      <c r="AA394" s="606">
        <v>5.0978</v>
      </c>
      <c r="AB394" s="475">
        <f>I394*AA394</f>
        <v>30586.8</v>
      </c>
      <c r="AC394" s="592" t="s">
        <v>2260</v>
      </c>
      <c r="AD394" s="468" t="s">
        <v>1186</v>
      </c>
      <c r="AE394" s="608" t="s">
        <v>566</v>
      </c>
      <c r="AF394" s="603"/>
      <c r="AG394" s="604"/>
      <c r="AH394" s="593"/>
      <c r="AI394" s="219">
        <f t="shared" si="88"/>
        <v>6000</v>
      </c>
      <c r="AJ394" s="593"/>
      <c r="AK394" s="593"/>
      <c r="AL394" s="593"/>
      <c r="AM394" s="479"/>
      <c r="AN394" s="219">
        <f>I394</f>
        <v>6000</v>
      </c>
      <c r="AO394" s="219">
        <f>I394</f>
        <v>6000</v>
      </c>
      <c r="AP394" s="219"/>
      <c r="AQ394" s="596">
        <f t="shared" si="81"/>
        <v>6000</v>
      </c>
      <c r="AR394" s="596"/>
      <c r="AS394" s="596"/>
      <c r="AT394" s="597"/>
      <c r="AU394" s="482">
        <f t="shared" si="87"/>
        <v>6000</v>
      </c>
      <c r="AV394" s="482">
        <f>AV387+AU394</f>
        <v>552545</v>
      </c>
      <c r="AW394" s="598"/>
      <c r="AX394" s="605"/>
    </row>
    <row r="395" s="222" customFormat="1" ht="39" customHeight="1" spans="1:50">
      <c r="A395" s="585">
        <v>45910</v>
      </c>
      <c r="B395" s="586" t="s">
        <v>2180</v>
      </c>
      <c r="C395" s="465" t="s">
        <v>1180</v>
      </c>
      <c r="D395" s="587">
        <v>4500179217</v>
      </c>
      <c r="E395" s="588" t="s">
        <v>2257</v>
      </c>
      <c r="F395" s="587" t="s">
        <v>2261</v>
      </c>
      <c r="G395" s="589" t="s">
        <v>554</v>
      </c>
      <c r="H395" s="469" t="s">
        <v>555</v>
      </c>
      <c r="I395" s="592">
        <v>800</v>
      </c>
      <c r="J395" s="592">
        <v>0</v>
      </c>
      <c r="K395" s="592">
        <v>4</v>
      </c>
      <c r="L395" s="470">
        <f t="shared" si="86"/>
        <v>200</v>
      </c>
      <c r="M395" s="471">
        <v>45968</v>
      </c>
      <c r="N395" s="471">
        <v>45964</v>
      </c>
      <c r="O395" s="590"/>
      <c r="P395" s="590" t="s">
        <v>571</v>
      </c>
      <c r="Q395" s="590"/>
      <c r="R395" s="591" t="s">
        <v>1709</v>
      </c>
      <c r="S395" s="473" t="s">
        <v>572</v>
      </c>
      <c r="T395" s="473" t="s">
        <v>2182</v>
      </c>
      <c r="U395" s="473" t="s">
        <v>335</v>
      </c>
      <c r="V395" s="591"/>
      <c r="W395" s="217"/>
      <c r="X395" s="217"/>
      <c r="Y395" s="555" t="s">
        <v>2259</v>
      </c>
      <c r="Z395" s="590" t="s">
        <v>1540</v>
      </c>
      <c r="AA395" s="606">
        <v>5.0978</v>
      </c>
      <c r="AB395" s="475">
        <f>I395*AA395</f>
        <v>4078.24</v>
      </c>
      <c r="AC395" s="592" t="s">
        <v>2260</v>
      </c>
      <c r="AD395" s="468" t="s">
        <v>1186</v>
      </c>
      <c r="AE395" s="608" t="s">
        <v>566</v>
      </c>
      <c r="AF395" s="603"/>
      <c r="AG395" s="604"/>
      <c r="AH395" s="593"/>
      <c r="AI395" s="219">
        <f t="shared" si="88"/>
        <v>800</v>
      </c>
      <c r="AJ395" s="593"/>
      <c r="AK395" s="593"/>
      <c r="AL395" s="593"/>
      <c r="AM395" s="479"/>
      <c r="AN395" s="219">
        <f>I395</f>
        <v>800</v>
      </c>
      <c r="AO395" s="219">
        <f>I395</f>
        <v>800</v>
      </c>
      <c r="AP395" s="219"/>
      <c r="AQ395" s="596">
        <f t="shared" si="81"/>
        <v>800</v>
      </c>
      <c r="AR395" s="596"/>
      <c r="AS395" s="596"/>
      <c r="AT395" s="597"/>
      <c r="AU395" s="482">
        <f t="shared" si="87"/>
        <v>800</v>
      </c>
      <c r="AV395" s="482">
        <f>AV388+AU395</f>
        <v>547345</v>
      </c>
      <c r="AW395" s="598"/>
      <c r="AX395" s="605"/>
    </row>
    <row r="396" s="222" customFormat="1" ht="39" customHeight="1" spans="1:50">
      <c r="A396" s="585">
        <v>45910</v>
      </c>
      <c r="B396" s="586" t="s">
        <v>2180</v>
      </c>
      <c r="C396" s="465" t="s">
        <v>1180</v>
      </c>
      <c r="D396" s="587">
        <v>4500179217</v>
      </c>
      <c r="E396" s="588" t="s">
        <v>2257</v>
      </c>
      <c r="F396" s="587" t="s">
        <v>2262</v>
      </c>
      <c r="G396" s="589" t="s">
        <v>554</v>
      </c>
      <c r="H396" s="469" t="s">
        <v>555</v>
      </c>
      <c r="I396" s="592">
        <v>360</v>
      </c>
      <c r="J396" s="592">
        <v>0</v>
      </c>
      <c r="K396" s="592">
        <v>4</v>
      </c>
      <c r="L396" s="470">
        <f t="shared" si="86"/>
        <v>90</v>
      </c>
      <c r="M396" s="471">
        <v>45968</v>
      </c>
      <c r="N396" s="471">
        <v>45964</v>
      </c>
      <c r="O396" s="590"/>
      <c r="P396" s="590" t="s">
        <v>571</v>
      </c>
      <c r="Q396" s="590"/>
      <c r="R396" s="591" t="s">
        <v>1709</v>
      </c>
      <c r="S396" s="473" t="s">
        <v>572</v>
      </c>
      <c r="T396" s="473" t="s">
        <v>2182</v>
      </c>
      <c r="U396" s="473" t="s">
        <v>335</v>
      </c>
      <c r="V396" s="591"/>
      <c r="W396" s="217"/>
      <c r="X396" s="217"/>
      <c r="Y396" s="555" t="s">
        <v>2259</v>
      </c>
      <c r="Z396" s="590" t="s">
        <v>1540</v>
      </c>
      <c r="AA396" s="606">
        <v>5.0978</v>
      </c>
      <c r="AB396" s="475">
        <f>I396*AA396</f>
        <v>1835.208</v>
      </c>
      <c r="AC396" s="592" t="s">
        <v>2260</v>
      </c>
      <c r="AD396" s="468" t="s">
        <v>1186</v>
      </c>
      <c r="AE396" s="608" t="s">
        <v>566</v>
      </c>
      <c r="AF396" s="603"/>
      <c r="AG396" s="604"/>
      <c r="AH396" s="593"/>
      <c r="AI396" s="219">
        <f t="shared" si="88"/>
        <v>360</v>
      </c>
      <c r="AJ396" s="593"/>
      <c r="AK396" s="593"/>
      <c r="AL396" s="593"/>
      <c r="AM396" s="479"/>
      <c r="AN396" s="219">
        <f>I396</f>
        <v>360</v>
      </c>
      <c r="AO396" s="219">
        <f>I396</f>
        <v>360</v>
      </c>
      <c r="AP396" s="219"/>
      <c r="AQ396" s="596">
        <f t="shared" si="81"/>
        <v>360</v>
      </c>
      <c r="AR396" s="596"/>
      <c r="AS396" s="596"/>
      <c r="AT396" s="597"/>
      <c r="AU396" s="482">
        <f t="shared" si="87"/>
        <v>360</v>
      </c>
      <c r="AV396" s="482">
        <f>AV389+AU396</f>
        <v>547405</v>
      </c>
      <c r="AW396" s="598"/>
      <c r="AX396" s="605"/>
    </row>
    <row r="397" s="222" customFormat="1" ht="39" customHeight="1" spans="1:50">
      <c r="A397" s="585">
        <v>45910</v>
      </c>
      <c r="B397" s="586" t="s">
        <v>2180</v>
      </c>
      <c r="C397" s="465" t="s">
        <v>1180</v>
      </c>
      <c r="D397" s="587">
        <v>4500179217</v>
      </c>
      <c r="E397" s="588" t="s">
        <v>2257</v>
      </c>
      <c r="F397" s="587" t="s">
        <v>2263</v>
      </c>
      <c r="G397" s="589" t="s">
        <v>554</v>
      </c>
      <c r="H397" s="469" t="s">
        <v>555</v>
      </c>
      <c r="I397" s="592">
        <v>800</v>
      </c>
      <c r="J397" s="592">
        <v>0</v>
      </c>
      <c r="K397" s="592">
        <v>4</v>
      </c>
      <c r="L397" s="470">
        <f t="shared" si="86"/>
        <v>200</v>
      </c>
      <c r="M397" s="471">
        <v>45968</v>
      </c>
      <c r="N397" s="471">
        <v>45964</v>
      </c>
      <c r="O397" s="590"/>
      <c r="P397" s="590" t="s">
        <v>571</v>
      </c>
      <c r="Q397" s="590"/>
      <c r="R397" s="591" t="s">
        <v>1709</v>
      </c>
      <c r="S397" s="473" t="s">
        <v>572</v>
      </c>
      <c r="T397" s="473" t="s">
        <v>2182</v>
      </c>
      <c r="U397" s="473" t="s">
        <v>335</v>
      </c>
      <c r="V397" s="591"/>
      <c r="W397" s="217"/>
      <c r="X397" s="217"/>
      <c r="Y397" s="555" t="s">
        <v>2259</v>
      </c>
      <c r="Z397" s="590" t="s">
        <v>1540</v>
      </c>
      <c r="AA397" s="606">
        <v>5.0978</v>
      </c>
      <c r="AB397" s="475">
        <f>I397*AA397</f>
        <v>4078.24</v>
      </c>
      <c r="AC397" s="592" t="s">
        <v>2260</v>
      </c>
      <c r="AD397" s="468" t="s">
        <v>1186</v>
      </c>
      <c r="AE397" s="608" t="s">
        <v>566</v>
      </c>
      <c r="AF397" s="603"/>
      <c r="AG397" s="604"/>
      <c r="AH397" s="593"/>
      <c r="AI397" s="219">
        <f t="shared" si="88"/>
        <v>800</v>
      </c>
      <c r="AJ397" s="593"/>
      <c r="AK397" s="593"/>
      <c r="AL397" s="593"/>
      <c r="AM397" s="479"/>
      <c r="AN397" s="219">
        <f>I397</f>
        <v>800</v>
      </c>
      <c r="AO397" s="219">
        <f>I397</f>
        <v>800</v>
      </c>
      <c r="AP397" s="219"/>
      <c r="AQ397" s="596">
        <f t="shared" si="81"/>
        <v>800</v>
      </c>
      <c r="AR397" s="596"/>
      <c r="AS397" s="596"/>
      <c r="AT397" s="597"/>
      <c r="AU397" s="482">
        <f t="shared" si="87"/>
        <v>800</v>
      </c>
      <c r="AV397" s="482">
        <f>AV393+AU397</f>
        <v>548345</v>
      </c>
      <c r="AW397" s="598"/>
      <c r="AX397" s="605"/>
    </row>
    <row r="398" s="222" customFormat="1" ht="39" customHeight="1" spans="1:50">
      <c r="A398" s="585">
        <v>45944</v>
      </c>
      <c r="B398" s="586" t="s">
        <v>1526</v>
      </c>
      <c r="C398" s="465" t="s">
        <v>1527</v>
      </c>
      <c r="D398" s="587">
        <v>4500181872</v>
      </c>
      <c r="E398" s="588" t="s">
        <v>2264</v>
      </c>
      <c r="F398" s="587" t="s">
        <v>2265</v>
      </c>
      <c r="G398" s="589" t="s">
        <v>554</v>
      </c>
      <c r="H398" s="469" t="s">
        <v>555</v>
      </c>
      <c r="I398" s="592">
        <v>252</v>
      </c>
      <c r="J398" s="592">
        <v>0</v>
      </c>
      <c r="K398" s="592">
        <v>4</v>
      </c>
      <c r="L398" s="470">
        <f t="shared" si="86"/>
        <v>63</v>
      </c>
      <c r="M398" s="471">
        <v>45973</v>
      </c>
      <c r="N398" s="471">
        <v>45969</v>
      </c>
      <c r="O398" s="590"/>
      <c r="P398" s="590" t="s">
        <v>571</v>
      </c>
      <c r="Q398" s="590"/>
      <c r="R398" s="591">
        <v>45946</v>
      </c>
      <c r="S398" s="473" t="s">
        <v>572</v>
      </c>
      <c r="T398" s="473" t="s">
        <v>2266</v>
      </c>
      <c r="U398" s="473" t="s">
        <v>335</v>
      </c>
      <c r="V398" s="591"/>
      <c r="W398" s="217"/>
      <c r="X398" s="217"/>
      <c r="Y398" s="555" t="s">
        <v>2267</v>
      </c>
      <c r="Z398" s="590" t="s">
        <v>575</v>
      </c>
      <c r="AA398" s="606">
        <v>5.1541</v>
      </c>
      <c r="AB398" s="475">
        <f>I398*AA398</f>
        <v>1298.8332</v>
      </c>
      <c r="AC398" s="592"/>
      <c r="AD398" s="589" t="s">
        <v>554</v>
      </c>
      <c r="AE398" s="608" t="s">
        <v>566</v>
      </c>
      <c r="AF398" s="603"/>
      <c r="AG398" s="599"/>
      <c r="AH398" s="593"/>
      <c r="AI398" s="480">
        <f t="shared" si="88"/>
        <v>252</v>
      </c>
      <c r="AJ398" s="593"/>
      <c r="AK398" s="593"/>
      <c r="AL398" s="593"/>
      <c r="AM398" s="479">
        <f t="shared" ref="AM398:AM407" si="89">I398</f>
        <v>252</v>
      </c>
      <c r="AN398" s="219"/>
      <c r="AO398" s="219"/>
      <c r="AP398" s="219"/>
      <c r="AQ398" s="221">
        <f t="shared" si="81"/>
        <v>252</v>
      </c>
      <c r="AR398" s="596"/>
      <c r="AS398" s="596"/>
      <c r="AT398" s="597"/>
      <c r="AU398" s="482">
        <f t="shared" si="87"/>
        <v>252</v>
      </c>
      <c r="AV398" s="482">
        <f>AV395+AU398</f>
        <v>547597</v>
      </c>
      <c r="AW398" s="598"/>
      <c r="AX398" s="600"/>
    </row>
    <row r="399" s="222" customFormat="1" ht="39" customHeight="1" spans="1:50">
      <c r="A399" s="585">
        <v>45945</v>
      </c>
      <c r="B399" s="586" t="s">
        <v>986</v>
      </c>
      <c r="C399" s="465" t="s">
        <v>622</v>
      </c>
      <c r="D399" s="587">
        <v>4500182037</v>
      </c>
      <c r="E399" s="588" t="s">
        <v>2268</v>
      </c>
      <c r="F399" s="587" t="s">
        <v>2269</v>
      </c>
      <c r="G399" s="589" t="s">
        <v>989</v>
      </c>
      <c r="H399" s="469" t="s">
        <v>555</v>
      </c>
      <c r="I399" s="470">
        <v>500</v>
      </c>
      <c r="J399" s="470">
        <v>0</v>
      </c>
      <c r="K399" s="470">
        <v>1</v>
      </c>
      <c r="L399" s="470">
        <f t="shared" si="86"/>
        <v>500</v>
      </c>
      <c r="M399" s="471">
        <v>45978</v>
      </c>
      <c r="N399" s="471">
        <v>45974</v>
      </c>
      <c r="O399" s="590"/>
      <c r="P399" s="590" t="s">
        <v>571</v>
      </c>
      <c r="Q399" s="590"/>
      <c r="R399" s="591" t="s">
        <v>1709</v>
      </c>
      <c r="S399" s="473" t="s">
        <v>572</v>
      </c>
      <c r="T399" s="473" t="s">
        <v>1549</v>
      </c>
      <c r="U399" s="473" t="s">
        <v>335</v>
      </c>
      <c r="V399" s="591"/>
      <c r="W399" s="217"/>
      <c r="X399" s="217"/>
      <c r="Y399" s="555" t="s">
        <v>1269</v>
      </c>
      <c r="Z399" s="590" t="s">
        <v>992</v>
      </c>
      <c r="AA399" s="475">
        <v>3.2512</v>
      </c>
      <c r="AB399" s="475">
        <f>AA399*I399</f>
        <v>1625.6</v>
      </c>
      <c r="AC399" s="586" t="s">
        <v>2270</v>
      </c>
      <c r="AD399" s="468" t="s">
        <v>989</v>
      </c>
      <c r="AE399" s="608" t="s">
        <v>566</v>
      </c>
      <c r="AF399" s="603"/>
      <c r="AG399" s="190"/>
      <c r="AH399" s="594"/>
      <c r="AI399" s="480">
        <f t="shared" si="88"/>
        <v>500</v>
      </c>
      <c r="AJ399" s="593"/>
      <c r="AK399" s="593"/>
      <c r="AL399" s="593"/>
      <c r="AM399" s="479">
        <f t="shared" si="89"/>
        <v>500</v>
      </c>
      <c r="AN399" s="219"/>
      <c r="AO399" s="219"/>
      <c r="AP399" s="219"/>
      <c r="AQ399" s="221">
        <f t="shared" si="81"/>
        <v>500</v>
      </c>
      <c r="AR399" s="596"/>
      <c r="AS399" s="596"/>
      <c r="AT399" s="597"/>
      <c r="AU399" s="482">
        <f t="shared" si="87"/>
        <v>500</v>
      </c>
      <c r="AV399" s="482">
        <f>AV397+AU399</f>
        <v>548845</v>
      </c>
      <c r="AW399" s="598"/>
      <c r="AX399" s="197"/>
    </row>
    <row r="400" s="222" customFormat="1" ht="39" customHeight="1" spans="1:50">
      <c r="A400" s="585">
        <v>45945</v>
      </c>
      <c r="B400" s="586" t="s">
        <v>986</v>
      </c>
      <c r="C400" s="465" t="s">
        <v>622</v>
      </c>
      <c r="D400" s="587">
        <v>4500182037</v>
      </c>
      <c r="E400" s="588" t="s">
        <v>2271</v>
      </c>
      <c r="F400" s="587" t="s">
        <v>2272</v>
      </c>
      <c r="G400" s="589" t="s">
        <v>989</v>
      </c>
      <c r="H400" s="469" t="s">
        <v>555</v>
      </c>
      <c r="I400" s="470">
        <v>500</v>
      </c>
      <c r="J400" s="470">
        <v>0</v>
      </c>
      <c r="K400" s="470">
        <v>1</v>
      </c>
      <c r="L400" s="470">
        <f t="shared" si="86"/>
        <v>500</v>
      </c>
      <c r="M400" s="471">
        <v>45978</v>
      </c>
      <c r="N400" s="471">
        <v>45974</v>
      </c>
      <c r="O400" s="590"/>
      <c r="P400" s="590" t="s">
        <v>571</v>
      </c>
      <c r="Q400" s="590"/>
      <c r="R400" s="591" t="s">
        <v>1709</v>
      </c>
      <c r="S400" s="473" t="s">
        <v>572</v>
      </c>
      <c r="T400" s="473" t="s">
        <v>1549</v>
      </c>
      <c r="U400" s="473" t="s">
        <v>335</v>
      </c>
      <c r="V400" s="591"/>
      <c r="W400" s="217"/>
      <c r="X400" s="217"/>
      <c r="Y400" s="555" t="s">
        <v>1269</v>
      </c>
      <c r="Z400" s="590" t="s">
        <v>992</v>
      </c>
      <c r="AA400" s="475">
        <v>3.2512</v>
      </c>
      <c r="AB400" s="475">
        <f>AA400*I400</f>
        <v>1625.6</v>
      </c>
      <c r="AC400" s="592"/>
      <c r="AD400" s="468" t="s">
        <v>989</v>
      </c>
      <c r="AE400" s="608" t="s">
        <v>566</v>
      </c>
      <c r="AF400" s="603"/>
      <c r="AG400" s="190"/>
      <c r="AH400" s="594"/>
      <c r="AI400" s="480">
        <f t="shared" si="88"/>
        <v>500</v>
      </c>
      <c r="AJ400" s="593"/>
      <c r="AK400" s="593"/>
      <c r="AL400" s="593"/>
      <c r="AM400" s="479">
        <f t="shared" si="89"/>
        <v>500</v>
      </c>
      <c r="AN400" s="219"/>
      <c r="AO400" s="219"/>
      <c r="AP400" s="219"/>
      <c r="AQ400" s="221">
        <f t="shared" si="81"/>
        <v>500</v>
      </c>
      <c r="AR400" s="596"/>
      <c r="AS400" s="596"/>
      <c r="AT400" s="597"/>
      <c r="AU400" s="482">
        <f t="shared" si="87"/>
        <v>500</v>
      </c>
      <c r="AV400" s="482">
        <f>AV411+AU400</f>
        <v>548625</v>
      </c>
      <c r="AW400" s="598"/>
      <c r="AX400" s="197"/>
    </row>
    <row r="401" s="222" customFormat="1" ht="39" customHeight="1" spans="1:50">
      <c r="A401" s="585">
        <v>45945</v>
      </c>
      <c r="B401" s="586" t="s">
        <v>986</v>
      </c>
      <c r="C401" s="465" t="s">
        <v>622</v>
      </c>
      <c r="D401" s="587">
        <v>4500182037</v>
      </c>
      <c r="E401" s="588" t="s">
        <v>2273</v>
      </c>
      <c r="F401" s="587" t="s">
        <v>2274</v>
      </c>
      <c r="G401" s="589" t="s">
        <v>989</v>
      </c>
      <c r="H401" s="469" t="s">
        <v>555</v>
      </c>
      <c r="I401" s="470">
        <v>500</v>
      </c>
      <c r="J401" s="470">
        <v>0</v>
      </c>
      <c r="K401" s="470">
        <v>1</v>
      </c>
      <c r="L401" s="470">
        <f t="shared" si="86"/>
        <v>500</v>
      </c>
      <c r="M401" s="471">
        <v>45978</v>
      </c>
      <c r="N401" s="471">
        <v>45974</v>
      </c>
      <c r="O401" s="590"/>
      <c r="P401" s="590" t="s">
        <v>571</v>
      </c>
      <c r="Q401" s="590"/>
      <c r="R401" s="591" t="s">
        <v>1709</v>
      </c>
      <c r="S401" s="473" t="s">
        <v>572</v>
      </c>
      <c r="T401" s="473" t="s">
        <v>1549</v>
      </c>
      <c r="U401" s="473" t="s">
        <v>335</v>
      </c>
      <c r="V401" s="591"/>
      <c r="W401" s="217"/>
      <c r="X401" s="217"/>
      <c r="Y401" s="555" t="s">
        <v>1269</v>
      </c>
      <c r="Z401" s="590" t="s">
        <v>992</v>
      </c>
      <c r="AA401" s="475">
        <v>3.2512</v>
      </c>
      <c r="AB401" s="475">
        <f>AA401*I401</f>
        <v>1625.6</v>
      </c>
      <c r="AC401" s="592" t="s">
        <v>2275</v>
      </c>
      <c r="AD401" s="468" t="s">
        <v>989</v>
      </c>
      <c r="AE401" s="608" t="s">
        <v>566</v>
      </c>
      <c r="AF401" s="603"/>
      <c r="AG401" s="190"/>
      <c r="AH401" s="594"/>
      <c r="AI401" s="480">
        <f t="shared" si="88"/>
        <v>500</v>
      </c>
      <c r="AJ401" s="593"/>
      <c r="AK401" s="593"/>
      <c r="AL401" s="593"/>
      <c r="AM401" s="479">
        <f t="shared" si="89"/>
        <v>500</v>
      </c>
      <c r="AN401" s="219"/>
      <c r="AO401" s="219"/>
      <c r="AP401" s="219"/>
      <c r="AQ401" s="221">
        <f t="shared" si="81"/>
        <v>500</v>
      </c>
      <c r="AR401" s="596"/>
      <c r="AS401" s="596"/>
      <c r="AT401" s="597"/>
      <c r="AU401" s="482">
        <f t="shared" si="87"/>
        <v>500</v>
      </c>
      <c r="AV401" s="482">
        <f>AV410+AU401</f>
        <v>548297</v>
      </c>
      <c r="AW401" s="598"/>
      <c r="AX401" s="197"/>
    </row>
    <row r="402" s="222" customFormat="1" ht="39" customHeight="1" spans="1:50">
      <c r="A402" s="585">
        <v>45922</v>
      </c>
      <c r="B402" s="586" t="s">
        <v>2276</v>
      </c>
      <c r="C402" s="465" t="s">
        <v>622</v>
      </c>
      <c r="D402" s="587">
        <v>4500179587</v>
      </c>
      <c r="E402" s="588" t="s">
        <v>2277</v>
      </c>
      <c r="F402" s="587" t="s">
        <v>2278</v>
      </c>
      <c r="G402" s="589" t="s">
        <v>818</v>
      </c>
      <c r="H402" s="469" t="s">
        <v>555</v>
      </c>
      <c r="I402" s="470">
        <v>700</v>
      </c>
      <c r="J402" s="470">
        <v>0</v>
      </c>
      <c r="K402" s="470">
        <v>2</v>
      </c>
      <c r="L402" s="470">
        <f t="shared" si="86"/>
        <v>350</v>
      </c>
      <c r="M402" s="471">
        <v>45972</v>
      </c>
      <c r="N402" s="471">
        <v>45968</v>
      </c>
      <c r="O402" s="590"/>
      <c r="P402" s="590" t="s">
        <v>571</v>
      </c>
      <c r="Q402" s="590"/>
      <c r="R402" s="591">
        <v>45985</v>
      </c>
      <c r="S402" s="473" t="s">
        <v>572</v>
      </c>
      <c r="T402" s="473" t="s">
        <v>572</v>
      </c>
      <c r="U402" s="473" t="s">
        <v>335</v>
      </c>
      <c r="V402" s="591"/>
      <c r="W402" s="217"/>
      <c r="X402" s="217"/>
      <c r="Y402" s="555" t="s">
        <v>2279</v>
      </c>
      <c r="Z402" s="590" t="s">
        <v>2138</v>
      </c>
      <c r="AA402" s="475">
        <v>3.5014</v>
      </c>
      <c r="AB402" s="475">
        <f>I402*AA402</f>
        <v>2450.98</v>
      </c>
      <c r="AC402" s="592" t="s">
        <v>2280</v>
      </c>
      <c r="AD402" s="589" t="s">
        <v>818</v>
      </c>
      <c r="AE402" s="608" t="s">
        <v>566</v>
      </c>
      <c r="AF402" s="603"/>
      <c r="AG402" s="604"/>
      <c r="AH402" s="593"/>
      <c r="AI402" s="480">
        <f t="shared" si="88"/>
        <v>700</v>
      </c>
      <c r="AJ402" s="593"/>
      <c r="AK402" s="593"/>
      <c r="AL402" s="593"/>
      <c r="AM402" s="479">
        <f t="shared" si="89"/>
        <v>700</v>
      </c>
      <c r="AN402" s="219"/>
      <c r="AO402" s="219"/>
      <c r="AP402" s="219"/>
      <c r="AQ402" s="221">
        <f t="shared" si="81"/>
        <v>700</v>
      </c>
      <c r="AR402" s="596"/>
      <c r="AS402" s="596"/>
      <c r="AT402" s="597"/>
      <c r="AU402" s="482">
        <f t="shared" si="87"/>
        <v>700</v>
      </c>
      <c r="AV402" s="482">
        <f>AV401+AU402</f>
        <v>548997</v>
      </c>
      <c r="AW402" s="598"/>
      <c r="AX402" s="605"/>
    </row>
    <row r="403" s="222" customFormat="1" ht="39" customHeight="1" spans="1:50">
      <c r="A403" s="585">
        <v>45922</v>
      </c>
      <c r="B403" s="586" t="s">
        <v>2276</v>
      </c>
      <c r="C403" s="465" t="s">
        <v>622</v>
      </c>
      <c r="D403" s="587">
        <v>4500179587</v>
      </c>
      <c r="E403" s="588" t="s">
        <v>2281</v>
      </c>
      <c r="F403" s="587" t="s">
        <v>2282</v>
      </c>
      <c r="G403" s="589" t="s">
        <v>818</v>
      </c>
      <c r="H403" s="469" t="s">
        <v>555</v>
      </c>
      <c r="I403" s="470">
        <v>1300</v>
      </c>
      <c r="J403" s="470">
        <v>0</v>
      </c>
      <c r="K403" s="470">
        <v>2</v>
      </c>
      <c r="L403" s="470">
        <f t="shared" si="86"/>
        <v>650</v>
      </c>
      <c r="M403" s="471">
        <v>45972</v>
      </c>
      <c r="N403" s="471">
        <v>45968</v>
      </c>
      <c r="O403" s="590"/>
      <c r="P403" s="590" t="s">
        <v>571</v>
      </c>
      <c r="Q403" s="590"/>
      <c r="R403" s="591">
        <v>45985</v>
      </c>
      <c r="S403" s="473" t="s">
        <v>572</v>
      </c>
      <c r="T403" s="473" t="s">
        <v>572</v>
      </c>
      <c r="U403" s="473" t="s">
        <v>335</v>
      </c>
      <c r="V403" s="591"/>
      <c r="W403" s="217"/>
      <c r="X403" s="217"/>
      <c r="Y403" s="555" t="s">
        <v>2279</v>
      </c>
      <c r="Z403" s="590" t="s">
        <v>2138</v>
      </c>
      <c r="AA403" s="475">
        <v>3.5014</v>
      </c>
      <c r="AB403" s="475">
        <f>I403*AA403</f>
        <v>4551.82</v>
      </c>
      <c r="AC403" s="592"/>
      <c r="AD403" s="589" t="s">
        <v>818</v>
      </c>
      <c r="AE403" s="608" t="s">
        <v>566</v>
      </c>
      <c r="AF403" s="603"/>
      <c r="AG403" s="604"/>
      <c r="AH403" s="593"/>
      <c r="AI403" s="480">
        <f t="shared" si="88"/>
        <v>1300</v>
      </c>
      <c r="AJ403" s="593"/>
      <c r="AK403" s="593"/>
      <c r="AL403" s="593"/>
      <c r="AM403" s="479">
        <f t="shared" si="89"/>
        <v>1300</v>
      </c>
      <c r="AN403" s="219"/>
      <c r="AO403" s="219"/>
      <c r="AP403" s="219"/>
      <c r="AQ403" s="221">
        <f t="shared" si="81"/>
        <v>1300</v>
      </c>
      <c r="AR403" s="596"/>
      <c r="AS403" s="596"/>
      <c r="AT403" s="597"/>
      <c r="AU403" s="482">
        <f t="shared" si="87"/>
        <v>1300</v>
      </c>
      <c r="AV403" s="482">
        <f>AV402+AU403</f>
        <v>550297</v>
      </c>
      <c r="AW403" s="598"/>
      <c r="AX403" s="605"/>
    </row>
    <row r="404" s="222" customFormat="1" ht="39" customHeight="1" spans="1:50">
      <c r="A404" s="585">
        <v>45941</v>
      </c>
      <c r="B404" s="586" t="s">
        <v>2283</v>
      </c>
      <c r="C404" s="465" t="s">
        <v>758</v>
      </c>
      <c r="D404" s="587">
        <v>4500181278</v>
      </c>
      <c r="E404" s="588" t="s">
        <v>2284</v>
      </c>
      <c r="F404" s="587" t="s">
        <v>2285</v>
      </c>
      <c r="G404" s="589" t="s">
        <v>663</v>
      </c>
      <c r="H404" s="469" t="s">
        <v>555</v>
      </c>
      <c r="I404" s="470">
        <v>372</v>
      </c>
      <c r="J404" s="470">
        <v>0</v>
      </c>
      <c r="K404" s="470">
        <v>4</v>
      </c>
      <c r="L404" s="470">
        <f t="shared" si="86"/>
        <v>93</v>
      </c>
      <c r="M404" s="471">
        <v>45981</v>
      </c>
      <c r="N404" s="471">
        <v>45978</v>
      </c>
      <c r="O404" s="590"/>
      <c r="P404" s="590" t="s">
        <v>571</v>
      </c>
      <c r="Q404" s="590"/>
      <c r="R404" s="591">
        <v>45964</v>
      </c>
      <c r="S404" s="473" t="s">
        <v>572</v>
      </c>
      <c r="T404" s="473" t="s">
        <v>2286</v>
      </c>
      <c r="U404" s="473" t="s">
        <v>335</v>
      </c>
      <c r="V404" s="591"/>
      <c r="W404" s="217"/>
      <c r="X404" s="217"/>
      <c r="Y404" s="609" t="s">
        <v>2287</v>
      </c>
      <c r="Z404" s="590" t="s">
        <v>2288</v>
      </c>
      <c r="AA404" s="475">
        <v>5.3566</v>
      </c>
      <c r="AB404" s="475">
        <f>I404*AA404</f>
        <v>1992.6552</v>
      </c>
      <c r="AC404" s="592" t="s">
        <v>2289</v>
      </c>
      <c r="AD404" s="589" t="s">
        <v>668</v>
      </c>
      <c r="AE404" s="608" t="s">
        <v>566</v>
      </c>
      <c r="AF404" s="603"/>
      <c r="AG404" s="599"/>
      <c r="AH404" s="593"/>
      <c r="AI404" s="480"/>
      <c r="AJ404" s="593"/>
      <c r="AK404" s="593">
        <f>I404</f>
        <v>372</v>
      </c>
      <c r="AL404" s="593"/>
      <c r="AM404" s="479">
        <f t="shared" si="89"/>
        <v>372</v>
      </c>
      <c r="AN404" s="219"/>
      <c r="AO404" s="219"/>
      <c r="AP404" s="219"/>
      <c r="AQ404" s="221">
        <f t="shared" si="81"/>
        <v>372</v>
      </c>
      <c r="AR404" s="596"/>
      <c r="AS404" s="596"/>
      <c r="AT404" s="597"/>
      <c r="AU404" s="482">
        <f t="shared" si="87"/>
        <v>372</v>
      </c>
      <c r="AV404" s="482">
        <f>AV378+AU404</f>
        <v>543717</v>
      </c>
      <c r="AW404" s="598"/>
      <c r="AX404" s="600"/>
    </row>
    <row r="405" s="222" customFormat="1" ht="39" customHeight="1" spans="1:50">
      <c r="A405" s="585">
        <v>45953</v>
      </c>
      <c r="B405" s="586" t="s">
        <v>986</v>
      </c>
      <c r="C405" s="465" t="s">
        <v>622</v>
      </c>
      <c r="D405" s="587">
        <v>4500182920</v>
      </c>
      <c r="E405" s="588" t="s">
        <v>2290</v>
      </c>
      <c r="F405" s="587" t="s">
        <v>2291</v>
      </c>
      <c r="G405" s="589" t="s">
        <v>989</v>
      </c>
      <c r="H405" s="469" t="s">
        <v>555</v>
      </c>
      <c r="I405" s="470">
        <v>1288</v>
      </c>
      <c r="J405" s="470">
        <v>0</v>
      </c>
      <c r="K405" s="470">
        <v>1</v>
      </c>
      <c r="L405" s="470">
        <f t="shared" si="86"/>
        <v>1288</v>
      </c>
      <c r="M405" s="498">
        <v>45982</v>
      </c>
      <c r="N405" s="498">
        <v>45978</v>
      </c>
      <c r="O405" s="590"/>
      <c r="P405" s="590" t="s">
        <v>571</v>
      </c>
      <c r="Q405" s="590"/>
      <c r="R405" s="591" t="s">
        <v>1709</v>
      </c>
      <c r="S405" s="473" t="s">
        <v>572</v>
      </c>
      <c r="T405" s="473" t="s">
        <v>1549</v>
      </c>
      <c r="U405" s="473" t="s">
        <v>335</v>
      </c>
      <c r="V405" s="591"/>
      <c r="W405" s="217"/>
      <c r="X405" s="217"/>
      <c r="Y405" s="555" t="s">
        <v>1269</v>
      </c>
      <c r="Z405" s="590" t="s">
        <v>992</v>
      </c>
      <c r="AA405" s="475">
        <v>3.2416</v>
      </c>
      <c r="AB405" s="475">
        <f>AA405*I405</f>
        <v>4175.1808</v>
      </c>
      <c r="AC405" s="592" t="s">
        <v>2292</v>
      </c>
      <c r="AD405" s="468" t="s">
        <v>989</v>
      </c>
      <c r="AE405" s="608" t="s">
        <v>566</v>
      </c>
      <c r="AF405" s="603"/>
      <c r="AG405" s="604"/>
      <c r="AH405" s="593"/>
      <c r="AI405" s="480">
        <f>I405</f>
        <v>1288</v>
      </c>
      <c r="AJ405" s="593"/>
      <c r="AK405" s="593"/>
      <c r="AL405" s="593"/>
      <c r="AM405" s="479">
        <f t="shared" si="89"/>
        <v>1288</v>
      </c>
      <c r="AN405" s="219"/>
      <c r="AO405" s="219"/>
      <c r="AP405" s="219"/>
      <c r="AQ405" s="221">
        <f t="shared" si="81"/>
        <v>1288</v>
      </c>
      <c r="AR405" s="596"/>
      <c r="AS405" s="596"/>
      <c r="AT405" s="597"/>
      <c r="AU405" s="482">
        <f t="shared" si="87"/>
        <v>1288</v>
      </c>
      <c r="AV405" s="482">
        <f>AV401+AU405</f>
        <v>549585</v>
      </c>
      <c r="AW405" s="598"/>
      <c r="AX405" s="605"/>
    </row>
    <row r="406" s="222" customFormat="1" ht="39" customHeight="1" spans="1:50">
      <c r="A406" s="585">
        <v>45953</v>
      </c>
      <c r="B406" s="586" t="s">
        <v>986</v>
      </c>
      <c r="C406" s="465" t="s">
        <v>622</v>
      </c>
      <c r="D406" s="587">
        <v>4500182920</v>
      </c>
      <c r="E406" s="588" t="s">
        <v>2293</v>
      </c>
      <c r="F406" s="587" t="s">
        <v>2294</v>
      </c>
      <c r="G406" s="589" t="s">
        <v>989</v>
      </c>
      <c r="H406" s="469" t="s">
        <v>555</v>
      </c>
      <c r="I406" s="470">
        <v>1387</v>
      </c>
      <c r="J406" s="470">
        <v>0</v>
      </c>
      <c r="K406" s="470">
        <v>1</v>
      </c>
      <c r="L406" s="470">
        <f t="shared" si="86"/>
        <v>1387</v>
      </c>
      <c r="M406" s="498">
        <v>45982</v>
      </c>
      <c r="N406" s="498">
        <v>45978</v>
      </c>
      <c r="O406" s="590"/>
      <c r="P406" s="590" t="s">
        <v>571</v>
      </c>
      <c r="Q406" s="590"/>
      <c r="R406" s="591" t="s">
        <v>1709</v>
      </c>
      <c r="S406" s="473" t="s">
        <v>572</v>
      </c>
      <c r="T406" s="473" t="s">
        <v>1549</v>
      </c>
      <c r="U406" s="473" t="s">
        <v>335</v>
      </c>
      <c r="V406" s="591"/>
      <c r="W406" s="217"/>
      <c r="X406" s="217"/>
      <c r="Y406" s="555" t="s">
        <v>1269</v>
      </c>
      <c r="Z406" s="590" t="s">
        <v>992</v>
      </c>
      <c r="AA406" s="475">
        <v>3.2416</v>
      </c>
      <c r="AB406" s="475">
        <f>AA406*I406</f>
        <v>4496.0992</v>
      </c>
      <c r="AC406" s="592"/>
      <c r="AD406" s="468" t="s">
        <v>989</v>
      </c>
      <c r="AE406" s="608" t="s">
        <v>566</v>
      </c>
      <c r="AF406" s="603"/>
      <c r="AG406" s="604"/>
      <c r="AH406" s="593"/>
      <c r="AI406" s="480">
        <f>I406</f>
        <v>1387</v>
      </c>
      <c r="AJ406" s="593"/>
      <c r="AK406" s="593"/>
      <c r="AL406" s="593"/>
      <c r="AM406" s="479">
        <f t="shared" si="89"/>
        <v>1387</v>
      </c>
      <c r="AN406" s="219"/>
      <c r="AO406" s="219"/>
      <c r="AP406" s="219"/>
      <c r="AQ406" s="221">
        <f t="shared" si="81"/>
        <v>1387</v>
      </c>
      <c r="AR406" s="596"/>
      <c r="AS406" s="596"/>
      <c r="AT406" s="597"/>
      <c r="AU406" s="482">
        <f t="shared" si="87"/>
        <v>1387</v>
      </c>
      <c r="AV406" s="482">
        <f>AV404+AU406</f>
        <v>545104</v>
      </c>
      <c r="AW406" s="598"/>
      <c r="AX406" s="605"/>
    </row>
    <row r="407" s="222" customFormat="1" ht="39" customHeight="1" spans="1:50">
      <c r="A407" s="585">
        <v>45953</v>
      </c>
      <c r="B407" s="586" t="s">
        <v>986</v>
      </c>
      <c r="C407" s="465" t="s">
        <v>622</v>
      </c>
      <c r="D407" s="587">
        <v>4500182920</v>
      </c>
      <c r="E407" s="588" t="s">
        <v>2295</v>
      </c>
      <c r="F407" s="587" t="s">
        <v>2296</v>
      </c>
      <c r="G407" s="589" t="s">
        <v>989</v>
      </c>
      <c r="H407" s="469" t="s">
        <v>555</v>
      </c>
      <c r="I407" s="470">
        <v>925</v>
      </c>
      <c r="J407" s="470">
        <v>0</v>
      </c>
      <c r="K407" s="470">
        <v>1</v>
      </c>
      <c r="L407" s="470">
        <f t="shared" si="86"/>
        <v>925</v>
      </c>
      <c r="M407" s="498">
        <v>45982</v>
      </c>
      <c r="N407" s="498">
        <v>45978</v>
      </c>
      <c r="O407" s="590"/>
      <c r="P407" s="590" t="s">
        <v>571</v>
      </c>
      <c r="Q407" s="590"/>
      <c r="R407" s="591" t="s">
        <v>1709</v>
      </c>
      <c r="S407" s="473" t="s">
        <v>572</v>
      </c>
      <c r="T407" s="473" t="s">
        <v>1549</v>
      </c>
      <c r="U407" s="473" t="s">
        <v>335</v>
      </c>
      <c r="V407" s="591"/>
      <c r="W407" s="217"/>
      <c r="X407" s="217"/>
      <c r="Y407" s="555" t="s">
        <v>1269</v>
      </c>
      <c r="Z407" s="590" t="s">
        <v>992</v>
      </c>
      <c r="AA407" s="475">
        <v>3.2416</v>
      </c>
      <c r="AB407" s="475">
        <f>AA407*I407</f>
        <v>2998.48</v>
      </c>
      <c r="AC407" s="592" t="s">
        <v>2297</v>
      </c>
      <c r="AD407" s="468" t="s">
        <v>989</v>
      </c>
      <c r="AE407" s="608" t="s">
        <v>566</v>
      </c>
      <c r="AF407" s="603"/>
      <c r="AG407" s="604"/>
      <c r="AH407" s="593"/>
      <c r="AI407" s="480">
        <f>I407</f>
        <v>925</v>
      </c>
      <c r="AJ407" s="593"/>
      <c r="AK407" s="593"/>
      <c r="AL407" s="593"/>
      <c r="AM407" s="479">
        <f t="shared" si="89"/>
        <v>925</v>
      </c>
      <c r="AN407" s="219"/>
      <c r="AO407" s="219"/>
      <c r="AP407" s="219"/>
      <c r="AQ407" s="221">
        <f t="shared" si="81"/>
        <v>925</v>
      </c>
      <c r="AR407" s="596"/>
      <c r="AS407" s="596"/>
      <c r="AT407" s="597"/>
      <c r="AU407" s="482">
        <f t="shared" si="87"/>
        <v>925</v>
      </c>
      <c r="AV407" s="482">
        <f>AV408+AU407</f>
        <v>548870</v>
      </c>
      <c r="AW407" s="598"/>
      <c r="AX407" s="605"/>
    </row>
    <row r="408" s="222" customFormat="1" ht="39" customHeight="1" spans="1:50">
      <c r="A408" s="585">
        <v>45928</v>
      </c>
      <c r="B408" s="586" t="s">
        <v>1821</v>
      </c>
      <c r="C408" s="465" t="s">
        <v>758</v>
      </c>
      <c r="D408" s="587">
        <v>4500180068</v>
      </c>
      <c r="E408" s="588"/>
      <c r="F408" s="587" t="s">
        <v>2298</v>
      </c>
      <c r="G408" s="589" t="s">
        <v>554</v>
      </c>
      <c r="H408" s="469" t="s">
        <v>555</v>
      </c>
      <c r="I408" s="592">
        <v>600</v>
      </c>
      <c r="J408" s="592">
        <v>0</v>
      </c>
      <c r="K408" s="592">
        <v>4</v>
      </c>
      <c r="L408" s="470">
        <f t="shared" si="86"/>
        <v>150</v>
      </c>
      <c r="M408" s="471">
        <v>45985</v>
      </c>
      <c r="N408" s="471">
        <v>45981</v>
      </c>
      <c r="O408" s="590"/>
      <c r="P408" s="590" t="s">
        <v>571</v>
      </c>
      <c r="Q408" s="590"/>
      <c r="R408" s="591">
        <v>45940</v>
      </c>
      <c r="S408" s="473" t="s">
        <v>572</v>
      </c>
      <c r="T408" s="473" t="s">
        <v>2299</v>
      </c>
      <c r="U408" s="473" t="s">
        <v>335</v>
      </c>
      <c r="V408" s="591"/>
      <c r="W408" s="217"/>
      <c r="X408" s="217"/>
      <c r="Y408" s="555" t="s">
        <v>2300</v>
      </c>
      <c r="Z408" s="590" t="s">
        <v>352</v>
      </c>
      <c r="AA408" s="606">
        <v>5.3566</v>
      </c>
      <c r="AB408" s="475">
        <f t="shared" ref="AB408:AB424" si="90">I408*AA408</f>
        <v>3213.96</v>
      </c>
      <c r="AC408" s="610" t="s">
        <v>2301</v>
      </c>
      <c r="AD408" s="468" t="s">
        <v>765</v>
      </c>
      <c r="AE408" s="608" t="s">
        <v>566</v>
      </c>
      <c r="AF408" s="603"/>
      <c r="AG408" s="604"/>
      <c r="AH408" s="593"/>
      <c r="AI408" s="480"/>
      <c r="AJ408" s="593"/>
      <c r="AK408" s="479">
        <f>I408</f>
        <v>600</v>
      </c>
      <c r="AL408" s="593"/>
      <c r="AM408" s="479"/>
      <c r="AN408" s="480">
        <f>I408</f>
        <v>600</v>
      </c>
      <c r="AO408" s="480">
        <f>I408</f>
        <v>600</v>
      </c>
      <c r="AP408" s="219"/>
      <c r="AQ408" s="221">
        <f t="shared" si="81"/>
        <v>600</v>
      </c>
      <c r="AR408" s="596"/>
      <c r="AS408" s="596"/>
      <c r="AT408" s="597"/>
      <c r="AU408" s="482">
        <f t="shared" si="87"/>
        <v>600</v>
      </c>
      <c r="AV408" s="482">
        <f>AV395+AU408</f>
        <v>547945</v>
      </c>
      <c r="AW408" s="598"/>
      <c r="AX408" s="605"/>
    </row>
    <row r="409" s="222" customFormat="1" ht="39" customHeight="1" spans="1:50">
      <c r="A409" s="585">
        <v>45950</v>
      </c>
      <c r="B409" s="586" t="s">
        <v>362</v>
      </c>
      <c r="C409" s="465" t="s">
        <v>2302</v>
      </c>
      <c r="D409" s="587">
        <v>4500182298</v>
      </c>
      <c r="E409" s="588" t="s">
        <v>2303</v>
      </c>
      <c r="F409" s="587" t="s">
        <v>2304</v>
      </c>
      <c r="G409" s="589" t="s">
        <v>554</v>
      </c>
      <c r="H409" s="469" t="s">
        <v>555</v>
      </c>
      <c r="I409" s="592">
        <v>2400</v>
      </c>
      <c r="J409" s="592">
        <v>0</v>
      </c>
      <c r="K409" s="592">
        <v>4</v>
      </c>
      <c r="L409" s="470">
        <f t="shared" si="86"/>
        <v>600</v>
      </c>
      <c r="M409" s="471">
        <v>45985</v>
      </c>
      <c r="N409" s="471">
        <v>45981</v>
      </c>
      <c r="O409" s="590"/>
      <c r="P409" s="590" t="s">
        <v>571</v>
      </c>
      <c r="Q409" s="590"/>
      <c r="R409" s="591">
        <v>45967</v>
      </c>
      <c r="S409" s="473" t="s">
        <v>572</v>
      </c>
      <c r="T409" s="473" t="s">
        <v>2305</v>
      </c>
      <c r="U409" s="473" t="s">
        <v>335</v>
      </c>
      <c r="V409" s="591"/>
      <c r="W409" s="217"/>
      <c r="X409" s="217"/>
      <c r="Y409" s="555" t="s">
        <v>2306</v>
      </c>
      <c r="Z409" s="590" t="s">
        <v>2229</v>
      </c>
      <c r="AA409" s="606">
        <v>5.1219</v>
      </c>
      <c r="AB409" s="475">
        <f t="shared" si="90"/>
        <v>12292.56</v>
      </c>
      <c r="AC409" s="592" t="s">
        <v>2307</v>
      </c>
      <c r="AD409" s="589" t="s">
        <v>2308</v>
      </c>
      <c r="AE409" s="608" t="s">
        <v>566</v>
      </c>
      <c r="AF409" s="603"/>
      <c r="AG409" s="599"/>
      <c r="AH409" s="593"/>
      <c r="AI409" s="480">
        <f t="shared" ref="AI409:AI419" si="91">I409</f>
        <v>2400</v>
      </c>
      <c r="AJ409" s="593"/>
      <c r="AK409" s="593"/>
      <c r="AL409" s="593"/>
      <c r="AM409" s="479"/>
      <c r="AN409" s="219">
        <f>I409</f>
        <v>2400</v>
      </c>
      <c r="AO409" s="219">
        <f>I409</f>
        <v>2400</v>
      </c>
      <c r="AP409" s="219"/>
      <c r="AQ409" s="221">
        <f t="shared" si="81"/>
        <v>2400</v>
      </c>
      <c r="AR409" s="596"/>
      <c r="AS409" s="596"/>
      <c r="AT409" s="597"/>
      <c r="AU409" s="482">
        <f t="shared" si="87"/>
        <v>2400</v>
      </c>
      <c r="AV409" s="482">
        <f>AV398+AU409</f>
        <v>549997</v>
      </c>
      <c r="AW409" s="598"/>
      <c r="AX409" s="600"/>
    </row>
    <row r="410" s="222" customFormat="1" ht="39" customHeight="1" spans="1:50">
      <c r="A410" s="585">
        <v>45928</v>
      </c>
      <c r="B410" s="586" t="s">
        <v>824</v>
      </c>
      <c r="C410" s="465" t="s">
        <v>825</v>
      </c>
      <c r="D410" s="587">
        <v>4500180453</v>
      </c>
      <c r="E410" s="588" t="s">
        <v>2309</v>
      </c>
      <c r="F410" s="611" t="s">
        <v>2310</v>
      </c>
      <c r="G410" s="589" t="s">
        <v>554</v>
      </c>
      <c r="H410" s="469" t="s">
        <v>555</v>
      </c>
      <c r="I410" s="612">
        <v>752</v>
      </c>
      <c r="J410" s="592">
        <v>0</v>
      </c>
      <c r="K410" s="592">
        <v>4</v>
      </c>
      <c r="L410" s="470">
        <f t="shared" si="86"/>
        <v>188</v>
      </c>
      <c r="M410" s="498">
        <v>45985</v>
      </c>
      <c r="N410" s="498">
        <v>45981</v>
      </c>
      <c r="O410" s="590"/>
      <c r="P410" s="590" t="s">
        <v>571</v>
      </c>
      <c r="Q410" s="590"/>
      <c r="R410" s="591">
        <v>45944</v>
      </c>
      <c r="S410" s="473" t="s">
        <v>572</v>
      </c>
      <c r="T410" s="473" t="s">
        <v>2311</v>
      </c>
      <c r="U410" s="473" t="s">
        <v>335</v>
      </c>
      <c r="V410" s="591"/>
      <c r="W410" s="217"/>
      <c r="X410" s="217"/>
      <c r="Y410" s="564" t="s">
        <v>2312</v>
      </c>
      <c r="Z410" s="590" t="s">
        <v>2244</v>
      </c>
      <c r="AA410" s="606">
        <v>5.1541</v>
      </c>
      <c r="AB410" s="475">
        <f t="shared" si="90"/>
        <v>3875.8832</v>
      </c>
      <c r="AC410" s="592" t="s">
        <v>2313</v>
      </c>
      <c r="AD410" s="589" t="s">
        <v>554</v>
      </c>
      <c r="AE410" s="608" t="s">
        <v>566</v>
      </c>
      <c r="AF410" s="603"/>
      <c r="AG410" s="599"/>
      <c r="AH410" s="593"/>
      <c r="AI410" s="219">
        <f t="shared" si="91"/>
        <v>752</v>
      </c>
      <c r="AJ410" s="593"/>
      <c r="AK410" s="593"/>
      <c r="AL410" s="593"/>
      <c r="AM410" s="479">
        <f t="shared" ref="AM410:AM422" si="92">I410</f>
        <v>752</v>
      </c>
      <c r="AN410" s="219"/>
      <c r="AO410" s="219"/>
      <c r="AP410" s="219"/>
      <c r="AQ410" s="596">
        <f t="shared" si="81"/>
        <v>752</v>
      </c>
      <c r="AR410" s="596"/>
      <c r="AS410" s="596"/>
      <c r="AT410" s="597"/>
      <c r="AU410" s="482">
        <f t="shared" si="87"/>
        <v>752</v>
      </c>
      <c r="AV410" s="482">
        <f>AV391+AU410</f>
        <v>547797</v>
      </c>
      <c r="AW410" s="598"/>
      <c r="AX410" s="600"/>
    </row>
    <row r="411" s="222" customFormat="1" ht="39" customHeight="1" spans="1:50">
      <c r="A411" s="585">
        <v>45926</v>
      </c>
      <c r="B411" s="586" t="s">
        <v>830</v>
      </c>
      <c r="C411" s="465" t="s">
        <v>831</v>
      </c>
      <c r="D411" s="587">
        <v>4500180436</v>
      </c>
      <c r="E411" s="588" t="s">
        <v>2314</v>
      </c>
      <c r="F411" s="611" t="s">
        <v>2315</v>
      </c>
      <c r="G411" s="589" t="s">
        <v>554</v>
      </c>
      <c r="H411" s="469" t="s">
        <v>555</v>
      </c>
      <c r="I411" s="612">
        <v>1080</v>
      </c>
      <c r="J411" s="592">
        <v>0</v>
      </c>
      <c r="K411" s="592">
        <v>4</v>
      </c>
      <c r="L411" s="470">
        <f t="shared" si="86"/>
        <v>270</v>
      </c>
      <c r="M411" s="498">
        <v>45985</v>
      </c>
      <c r="N411" s="498">
        <v>45981</v>
      </c>
      <c r="O411" s="590"/>
      <c r="P411" s="590" t="s">
        <v>571</v>
      </c>
      <c r="Q411" s="590"/>
      <c r="R411" s="591">
        <v>45944</v>
      </c>
      <c r="S411" s="473" t="s">
        <v>572</v>
      </c>
      <c r="T411" s="473" t="s">
        <v>2311</v>
      </c>
      <c r="U411" s="473" t="s">
        <v>335</v>
      </c>
      <c r="V411" s="591"/>
      <c r="W411" s="217"/>
      <c r="X411" s="217"/>
      <c r="Y411" s="564" t="s">
        <v>2316</v>
      </c>
      <c r="Z411" s="590" t="s">
        <v>2244</v>
      </c>
      <c r="AA411" s="606">
        <v>5.1541</v>
      </c>
      <c r="AB411" s="475">
        <f t="shared" si="90"/>
        <v>5566.428</v>
      </c>
      <c r="AC411" s="592" t="s">
        <v>2317</v>
      </c>
      <c r="AD411" s="589" t="s">
        <v>554</v>
      </c>
      <c r="AE411" s="608" t="s">
        <v>566</v>
      </c>
      <c r="AF411" s="603"/>
      <c r="AG411" s="599"/>
      <c r="AH411" s="593"/>
      <c r="AI411" s="219">
        <f t="shared" si="91"/>
        <v>1080</v>
      </c>
      <c r="AJ411" s="593"/>
      <c r="AK411" s="593"/>
      <c r="AL411" s="593"/>
      <c r="AM411" s="479">
        <f t="shared" si="92"/>
        <v>1080</v>
      </c>
      <c r="AN411" s="219"/>
      <c r="AO411" s="219"/>
      <c r="AP411" s="219"/>
      <c r="AQ411" s="596">
        <f t="shared" si="81"/>
        <v>1080</v>
      </c>
      <c r="AR411" s="596"/>
      <c r="AS411" s="596"/>
      <c r="AT411" s="597"/>
      <c r="AU411" s="482">
        <f t="shared" si="87"/>
        <v>1080</v>
      </c>
      <c r="AV411" s="482">
        <f>AV389+AU411</f>
        <v>548125</v>
      </c>
      <c r="AW411" s="598"/>
      <c r="AX411" s="600"/>
    </row>
    <row r="412" s="222" customFormat="1" ht="39" customHeight="1" spans="1:50">
      <c r="A412" s="585">
        <v>45947</v>
      </c>
      <c r="B412" s="586" t="s">
        <v>2318</v>
      </c>
      <c r="C412" s="465" t="s">
        <v>612</v>
      </c>
      <c r="D412" s="587">
        <v>4500181871</v>
      </c>
      <c r="E412" s="588"/>
      <c r="F412" s="587" t="s">
        <v>2319</v>
      </c>
      <c r="G412" s="589" t="s">
        <v>554</v>
      </c>
      <c r="H412" s="469" t="s">
        <v>555</v>
      </c>
      <c r="I412" s="592">
        <v>400</v>
      </c>
      <c r="J412" s="592">
        <v>0</v>
      </c>
      <c r="K412" s="592">
        <v>4</v>
      </c>
      <c r="L412" s="470">
        <f t="shared" si="86"/>
        <v>100</v>
      </c>
      <c r="M412" s="471">
        <v>45987</v>
      </c>
      <c r="N412" s="471">
        <v>45983</v>
      </c>
      <c r="O412" s="590"/>
      <c r="P412" s="590" t="s">
        <v>571</v>
      </c>
      <c r="Q412" s="590"/>
      <c r="R412" s="591">
        <v>45952</v>
      </c>
      <c r="S412" s="473" t="s">
        <v>572</v>
      </c>
      <c r="T412" s="473" t="s">
        <v>2320</v>
      </c>
      <c r="U412" s="473" t="s">
        <v>335</v>
      </c>
      <c r="V412" s="591"/>
      <c r="W412" s="217"/>
      <c r="X412" s="217"/>
      <c r="Y412" s="555" t="s">
        <v>2321</v>
      </c>
      <c r="Z412" s="590" t="s">
        <v>618</v>
      </c>
      <c r="AA412" s="606">
        <v>5.3727</v>
      </c>
      <c r="AB412" s="475">
        <f t="shared" si="90"/>
        <v>2149.08</v>
      </c>
      <c r="AC412" s="592" t="s">
        <v>2322</v>
      </c>
      <c r="AD412" s="589" t="s">
        <v>554</v>
      </c>
      <c r="AE412" s="608" t="s">
        <v>566</v>
      </c>
      <c r="AF412" s="603"/>
      <c r="AG412" s="599"/>
      <c r="AH412" s="593"/>
      <c r="AI412" s="480">
        <f t="shared" si="91"/>
        <v>400</v>
      </c>
      <c r="AJ412" s="593"/>
      <c r="AK412" s="593"/>
      <c r="AL412" s="593"/>
      <c r="AM412" s="479">
        <f t="shared" si="92"/>
        <v>400</v>
      </c>
      <c r="AN412" s="219"/>
      <c r="AO412" s="219"/>
      <c r="AP412" s="219"/>
      <c r="AQ412" s="221">
        <f t="shared" si="81"/>
        <v>400</v>
      </c>
      <c r="AR412" s="596"/>
      <c r="AS412" s="596"/>
      <c r="AT412" s="597"/>
      <c r="AU412" s="482">
        <f t="shared" si="87"/>
        <v>400</v>
      </c>
      <c r="AV412" s="482">
        <f>AV396+AU412</f>
        <v>547805</v>
      </c>
      <c r="AW412" s="598"/>
      <c r="AX412" s="600"/>
    </row>
    <row r="413" s="222" customFormat="1" ht="39" customHeight="1" spans="1:50">
      <c r="A413" s="585">
        <v>45960</v>
      </c>
      <c r="B413" s="613" t="s">
        <v>2323</v>
      </c>
      <c r="C413" s="614" t="s">
        <v>622</v>
      </c>
      <c r="D413" s="587">
        <v>4500183797</v>
      </c>
      <c r="E413" s="615" t="s">
        <v>2324</v>
      </c>
      <c r="F413" s="587" t="s">
        <v>2325</v>
      </c>
      <c r="G413" s="589" t="s">
        <v>554</v>
      </c>
      <c r="H413" s="469" t="s">
        <v>555</v>
      </c>
      <c r="I413" s="592">
        <v>1000</v>
      </c>
      <c r="J413" s="592">
        <v>0</v>
      </c>
      <c r="K413" s="592">
        <v>4</v>
      </c>
      <c r="L413" s="470">
        <f t="shared" si="86"/>
        <v>250</v>
      </c>
      <c r="M413" s="616">
        <v>45996</v>
      </c>
      <c r="N413" s="617">
        <v>45992</v>
      </c>
      <c r="O413" s="590"/>
      <c r="P413" s="590" t="s">
        <v>571</v>
      </c>
      <c r="Q413" s="590"/>
      <c r="R413" s="591">
        <v>45971</v>
      </c>
      <c r="S413" s="473" t="s">
        <v>572</v>
      </c>
      <c r="T413" s="473" t="s">
        <v>2326</v>
      </c>
      <c r="U413" s="473" t="s">
        <v>335</v>
      </c>
      <c r="V413" s="591"/>
      <c r="W413" s="217" t="s">
        <v>2326</v>
      </c>
      <c r="X413" s="217"/>
      <c r="Y413" s="618" t="s">
        <v>2327</v>
      </c>
      <c r="Z413" s="619" t="s">
        <v>2328</v>
      </c>
      <c r="AA413" s="606">
        <v>3.366</v>
      </c>
      <c r="AB413" s="475">
        <f t="shared" si="90"/>
        <v>3366</v>
      </c>
      <c r="AC413" s="592"/>
      <c r="AD413" s="589" t="s">
        <v>554</v>
      </c>
      <c r="AE413" s="608" t="s">
        <v>566</v>
      </c>
      <c r="AF413" s="603"/>
      <c r="AG413" s="604"/>
      <c r="AH413" s="593"/>
      <c r="AI413" s="480">
        <f t="shared" si="91"/>
        <v>1000</v>
      </c>
      <c r="AJ413" s="593"/>
      <c r="AK413" s="593"/>
      <c r="AL413" s="593"/>
      <c r="AM413" s="479">
        <f t="shared" si="92"/>
        <v>1000</v>
      </c>
      <c r="AN413" s="219"/>
      <c r="AO413" s="219"/>
      <c r="AP413" s="219"/>
      <c r="AQ413" s="221">
        <f t="shared" si="81"/>
        <v>1000</v>
      </c>
      <c r="AR413" s="596"/>
      <c r="AS413" s="596"/>
      <c r="AT413" s="597"/>
      <c r="AU413" s="482">
        <f t="shared" si="87"/>
        <v>1000</v>
      </c>
      <c r="AV413" s="482">
        <f>AV399+AU413</f>
        <v>549845</v>
      </c>
      <c r="AW413" s="598"/>
      <c r="AX413" s="605"/>
    </row>
    <row r="414" s="222" customFormat="1" ht="39" customHeight="1" spans="1:50">
      <c r="A414" s="585">
        <v>45960</v>
      </c>
      <c r="B414" s="613" t="s">
        <v>2323</v>
      </c>
      <c r="C414" s="614" t="s">
        <v>622</v>
      </c>
      <c r="D414" s="587">
        <v>4500183798</v>
      </c>
      <c r="E414" s="615" t="s">
        <v>2329</v>
      </c>
      <c r="F414" s="587" t="s">
        <v>2330</v>
      </c>
      <c r="G414" s="589" t="s">
        <v>554</v>
      </c>
      <c r="H414" s="469" t="s">
        <v>555</v>
      </c>
      <c r="I414" s="592">
        <v>1200</v>
      </c>
      <c r="J414" s="592">
        <v>0</v>
      </c>
      <c r="K414" s="592">
        <v>4</v>
      </c>
      <c r="L414" s="470">
        <f t="shared" si="86"/>
        <v>300</v>
      </c>
      <c r="M414" s="616">
        <v>45996</v>
      </c>
      <c r="N414" s="617">
        <v>45992</v>
      </c>
      <c r="O414" s="590"/>
      <c r="P414" s="590" t="s">
        <v>571</v>
      </c>
      <c r="Q414" s="590"/>
      <c r="R414" s="591">
        <v>45971</v>
      </c>
      <c r="S414" s="473" t="s">
        <v>572</v>
      </c>
      <c r="T414" s="473" t="s">
        <v>2326</v>
      </c>
      <c r="U414" s="473" t="s">
        <v>335</v>
      </c>
      <c r="V414" s="591"/>
      <c r="W414" s="217" t="s">
        <v>2326</v>
      </c>
      <c r="X414" s="217"/>
      <c r="Y414" s="620" t="s">
        <v>2331</v>
      </c>
      <c r="Z414" s="619" t="s">
        <v>1124</v>
      </c>
      <c r="AA414" s="606">
        <v>3.366</v>
      </c>
      <c r="AB414" s="475">
        <f t="shared" si="90"/>
        <v>4039.2</v>
      </c>
      <c r="AC414" s="592"/>
      <c r="AD414" s="589" t="s">
        <v>554</v>
      </c>
      <c r="AE414" s="608" t="s">
        <v>566</v>
      </c>
      <c r="AF414" s="603"/>
      <c r="AG414" s="604"/>
      <c r="AH414" s="593"/>
      <c r="AI414" s="480">
        <f t="shared" si="91"/>
        <v>1200</v>
      </c>
      <c r="AJ414" s="593"/>
      <c r="AK414" s="593"/>
      <c r="AL414" s="593"/>
      <c r="AM414" s="479">
        <f t="shared" si="92"/>
        <v>1200</v>
      </c>
      <c r="AN414" s="219"/>
      <c r="AO414" s="219"/>
      <c r="AP414" s="219"/>
      <c r="AQ414" s="221">
        <f t="shared" si="81"/>
        <v>1200</v>
      </c>
      <c r="AR414" s="596"/>
      <c r="AS414" s="596"/>
      <c r="AT414" s="597"/>
      <c r="AU414" s="482">
        <f t="shared" si="87"/>
        <v>1200</v>
      </c>
      <c r="AV414" s="482">
        <f>AV400+AU414</f>
        <v>549825</v>
      </c>
      <c r="AW414" s="598"/>
      <c r="AX414" s="605"/>
    </row>
    <row r="415" s="222" customFormat="1" ht="39" customHeight="1" spans="1:50">
      <c r="A415" s="585">
        <v>45968</v>
      </c>
      <c r="B415" s="586" t="s">
        <v>986</v>
      </c>
      <c r="C415" s="465" t="s">
        <v>622</v>
      </c>
      <c r="D415" s="587">
        <v>4500184851</v>
      </c>
      <c r="E415" s="588" t="s">
        <v>2332</v>
      </c>
      <c r="F415" s="587" t="s">
        <v>2333</v>
      </c>
      <c r="G415" s="589" t="s">
        <v>989</v>
      </c>
      <c r="H415" s="469" t="s">
        <v>555</v>
      </c>
      <c r="I415" s="592">
        <v>2340</v>
      </c>
      <c r="J415" s="592">
        <v>0</v>
      </c>
      <c r="K415" s="592">
        <v>1</v>
      </c>
      <c r="L415" s="470">
        <f t="shared" si="86"/>
        <v>2340</v>
      </c>
      <c r="M415" s="498">
        <v>46001</v>
      </c>
      <c r="N415" s="498">
        <v>45997</v>
      </c>
      <c r="O415" s="590"/>
      <c r="P415" s="590" t="s">
        <v>571</v>
      </c>
      <c r="Q415" s="590"/>
      <c r="R415" s="591" t="s">
        <v>1709</v>
      </c>
      <c r="S415" s="473" t="s">
        <v>572</v>
      </c>
      <c r="T415" s="473" t="s">
        <v>1549</v>
      </c>
      <c r="U415" s="473" t="s">
        <v>335</v>
      </c>
      <c r="V415" s="591"/>
      <c r="W415" s="217"/>
      <c r="X415" s="217"/>
      <c r="Y415" s="555" t="s">
        <v>1269</v>
      </c>
      <c r="Z415" s="590" t="s">
        <v>992</v>
      </c>
      <c r="AA415" s="606">
        <v>3.379</v>
      </c>
      <c r="AB415" s="475">
        <f t="shared" si="90"/>
        <v>7906.86</v>
      </c>
      <c r="AC415" s="592"/>
      <c r="AD415" s="468" t="s">
        <v>989</v>
      </c>
      <c r="AE415" s="608" t="s">
        <v>566</v>
      </c>
      <c r="AF415" s="603"/>
      <c r="AG415" s="599"/>
      <c r="AH415" s="593"/>
      <c r="AI415" s="480">
        <f t="shared" si="91"/>
        <v>2340</v>
      </c>
      <c r="AJ415" s="219"/>
      <c r="AL415" s="593"/>
      <c r="AM415" s="479">
        <f t="shared" si="92"/>
        <v>2340</v>
      </c>
      <c r="AN415" s="219"/>
      <c r="AO415" s="219"/>
      <c r="AP415" s="219"/>
      <c r="AQ415" s="221">
        <f t="shared" si="81"/>
        <v>2340</v>
      </c>
      <c r="AR415" s="596"/>
      <c r="AS415" s="596"/>
      <c r="AT415" s="597"/>
      <c r="AU415" s="482">
        <f t="shared" si="87"/>
        <v>2340</v>
      </c>
      <c r="AV415" s="482">
        <f>AV397+AU415</f>
        <v>550685</v>
      </c>
      <c r="AW415" s="598"/>
      <c r="AX415" s="600"/>
    </row>
    <row r="416" s="222" customFormat="1" ht="39" customHeight="1" spans="1:50">
      <c r="A416" s="585">
        <v>45968</v>
      </c>
      <c r="B416" s="586" t="s">
        <v>986</v>
      </c>
      <c r="C416" s="465" t="s">
        <v>622</v>
      </c>
      <c r="D416" s="587">
        <v>4500184851</v>
      </c>
      <c r="E416" s="588" t="s">
        <v>2334</v>
      </c>
      <c r="F416" s="587" t="s">
        <v>2335</v>
      </c>
      <c r="G416" s="589" t="s">
        <v>989</v>
      </c>
      <c r="H416" s="469" t="s">
        <v>555</v>
      </c>
      <c r="I416" s="592">
        <v>2820</v>
      </c>
      <c r="J416" s="592">
        <v>0</v>
      </c>
      <c r="K416" s="592">
        <v>1</v>
      </c>
      <c r="L416" s="470">
        <f t="shared" si="86"/>
        <v>2820</v>
      </c>
      <c r="M416" s="498">
        <v>46001</v>
      </c>
      <c r="N416" s="498">
        <v>45997</v>
      </c>
      <c r="O416" s="590"/>
      <c r="P416" s="590" t="s">
        <v>571</v>
      </c>
      <c r="Q416" s="590"/>
      <c r="R416" s="591" t="s">
        <v>1709</v>
      </c>
      <c r="S416" s="473" t="s">
        <v>572</v>
      </c>
      <c r="T416" s="473" t="s">
        <v>1549</v>
      </c>
      <c r="U416" s="473" t="s">
        <v>335</v>
      </c>
      <c r="V416" s="591"/>
      <c r="W416" s="217"/>
      <c r="X416" s="217"/>
      <c r="Y416" s="555" t="s">
        <v>1269</v>
      </c>
      <c r="Z416" s="590" t="s">
        <v>992</v>
      </c>
      <c r="AA416" s="606">
        <v>3.379</v>
      </c>
      <c r="AB416" s="475">
        <f t="shared" si="90"/>
        <v>9528.78</v>
      </c>
      <c r="AC416" s="592"/>
      <c r="AD416" s="468" t="s">
        <v>989</v>
      </c>
      <c r="AE416" s="608" t="s">
        <v>566</v>
      </c>
      <c r="AF416" s="603"/>
      <c r="AG416" s="599"/>
      <c r="AH416" s="593"/>
      <c r="AI416" s="480">
        <f t="shared" si="91"/>
        <v>2820</v>
      </c>
      <c r="AJ416" s="219"/>
      <c r="AL416" s="593"/>
      <c r="AM416" s="479">
        <f t="shared" si="92"/>
        <v>2820</v>
      </c>
      <c r="AN416" s="219"/>
      <c r="AO416" s="219"/>
      <c r="AP416" s="219"/>
      <c r="AQ416" s="221">
        <f t="shared" si="81"/>
        <v>2820</v>
      </c>
      <c r="AR416" s="596"/>
      <c r="AS416" s="596"/>
      <c r="AT416" s="597"/>
      <c r="AU416" s="482">
        <f t="shared" si="87"/>
        <v>2820</v>
      </c>
      <c r="AV416" s="482">
        <f>AV399+AU416</f>
        <v>551665</v>
      </c>
      <c r="AW416" s="598"/>
      <c r="AX416" s="600"/>
    </row>
    <row r="417" s="222" customFormat="1" ht="39" customHeight="1" spans="1:50">
      <c r="A417" s="585">
        <v>45968</v>
      </c>
      <c r="B417" s="586" t="s">
        <v>986</v>
      </c>
      <c r="C417" s="465" t="s">
        <v>622</v>
      </c>
      <c r="D417" s="587">
        <v>4500184851</v>
      </c>
      <c r="E417" s="588" t="s">
        <v>2336</v>
      </c>
      <c r="F417" s="587" t="s">
        <v>2337</v>
      </c>
      <c r="G417" s="589" t="s">
        <v>989</v>
      </c>
      <c r="H417" s="469" t="s">
        <v>555</v>
      </c>
      <c r="I417" s="592">
        <v>1740</v>
      </c>
      <c r="J417" s="592">
        <v>0</v>
      </c>
      <c r="K417" s="592">
        <v>1</v>
      </c>
      <c r="L417" s="470">
        <f t="shared" si="86"/>
        <v>1740</v>
      </c>
      <c r="M417" s="498">
        <v>46001</v>
      </c>
      <c r="N417" s="498">
        <v>45997</v>
      </c>
      <c r="O417" s="590"/>
      <c r="P417" s="590" t="s">
        <v>571</v>
      </c>
      <c r="Q417" s="590"/>
      <c r="R417" s="591" t="s">
        <v>1709</v>
      </c>
      <c r="S417" s="473" t="s">
        <v>572</v>
      </c>
      <c r="T417" s="473" t="s">
        <v>1549</v>
      </c>
      <c r="U417" s="473" t="s">
        <v>335</v>
      </c>
      <c r="V417" s="591"/>
      <c r="W417" s="217"/>
      <c r="X417" s="217"/>
      <c r="Y417" s="555" t="s">
        <v>1269</v>
      </c>
      <c r="Z417" s="590" t="s">
        <v>992</v>
      </c>
      <c r="AA417" s="606">
        <v>3.379</v>
      </c>
      <c r="AB417" s="475">
        <f t="shared" si="90"/>
        <v>5879.46</v>
      </c>
      <c r="AC417" s="592"/>
      <c r="AD417" s="468" t="s">
        <v>989</v>
      </c>
      <c r="AE417" s="608" t="s">
        <v>566</v>
      </c>
      <c r="AF417" s="603"/>
      <c r="AG417" s="599"/>
      <c r="AH417" s="593"/>
      <c r="AI417" s="480">
        <f t="shared" si="91"/>
        <v>1740</v>
      </c>
      <c r="AJ417" s="219"/>
      <c r="AL417" s="593"/>
      <c r="AM417" s="479">
        <f t="shared" si="92"/>
        <v>1740</v>
      </c>
      <c r="AN417" s="219"/>
      <c r="AO417" s="219"/>
      <c r="AP417" s="219"/>
      <c r="AQ417" s="221">
        <f t="shared" si="81"/>
        <v>1740</v>
      </c>
      <c r="AR417" s="596"/>
      <c r="AS417" s="596"/>
      <c r="AT417" s="597"/>
      <c r="AU417" s="482">
        <f t="shared" si="87"/>
        <v>1740</v>
      </c>
      <c r="AV417" s="482">
        <f>AV400+AU417</f>
        <v>550365</v>
      </c>
      <c r="AW417" s="598"/>
      <c r="AX417" s="600"/>
    </row>
    <row r="418" s="222" customFormat="1" ht="39" customHeight="1" spans="1:50">
      <c r="A418" s="585">
        <v>45897</v>
      </c>
      <c r="B418" s="586" t="s">
        <v>2338</v>
      </c>
      <c r="C418" s="465" t="s">
        <v>1001</v>
      </c>
      <c r="D418" s="587">
        <v>4500177859</v>
      </c>
      <c r="E418" s="588" t="s">
        <v>2339</v>
      </c>
      <c r="F418" s="587" t="s">
        <v>2340</v>
      </c>
      <c r="G418" s="589" t="s">
        <v>554</v>
      </c>
      <c r="H418" s="469" t="s">
        <v>555</v>
      </c>
      <c r="I418" s="592">
        <v>800</v>
      </c>
      <c r="J418" s="592">
        <v>0</v>
      </c>
      <c r="K418" s="592">
        <v>4</v>
      </c>
      <c r="L418" s="470">
        <f t="shared" si="86"/>
        <v>200</v>
      </c>
      <c r="M418" s="471">
        <v>46006</v>
      </c>
      <c r="N418" s="471">
        <v>46002</v>
      </c>
      <c r="O418" s="590"/>
      <c r="P418" s="590" t="s">
        <v>571</v>
      </c>
      <c r="Q418" s="590"/>
      <c r="R418" s="591" t="s">
        <v>2341</v>
      </c>
      <c r="S418" s="473" t="s">
        <v>572</v>
      </c>
      <c r="T418" s="473" t="s">
        <v>2342</v>
      </c>
      <c r="U418" s="473" t="s">
        <v>335</v>
      </c>
      <c r="V418" s="591"/>
      <c r="W418" s="217"/>
      <c r="X418" s="217"/>
      <c r="Y418" s="609" t="s">
        <v>2343</v>
      </c>
      <c r="Z418" s="590" t="s">
        <v>784</v>
      </c>
      <c r="AA418" s="606">
        <v>5.3566</v>
      </c>
      <c r="AB418" s="475">
        <f t="shared" si="90"/>
        <v>4285.28</v>
      </c>
      <c r="AC418" s="592" t="s">
        <v>2344</v>
      </c>
      <c r="AD418" s="589" t="s">
        <v>668</v>
      </c>
      <c r="AE418" s="608" t="s">
        <v>566</v>
      </c>
      <c r="AF418" s="603"/>
      <c r="AG418" s="599"/>
      <c r="AH418" s="593"/>
      <c r="AI418" s="480"/>
      <c r="AJ418" s="593"/>
      <c r="AK418" s="593">
        <f>I418</f>
        <v>800</v>
      </c>
      <c r="AL418" s="593"/>
      <c r="AM418" s="479">
        <f t="shared" si="92"/>
        <v>800</v>
      </c>
      <c r="AN418" s="219"/>
      <c r="AO418" s="219"/>
      <c r="AP418" s="219"/>
      <c r="AQ418" s="221">
        <f t="shared" si="81"/>
        <v>800</v>
      </c>
      <c r="AR418" s="596"/>
      <c r="AS418" s="596"/>
      <c r="AT418" s="597"/>
      <c r="AU418" s="482">
        <f t="shared" si="87"/>
        <v>800</v>
      </c>
      <c r="AV418" s="482">
        <f>AV388+AU418</f>
        <v>547345</v>
      </c>
      <c r="AW418" s="598"/>
      <c r="AX418" s="600"/>
    </row>
    <row r="419" s="222" customFormat="1" ht="39" customHeight="1" spans="1:50">
      <c r="A419" s="585">
        <v>45915</v>
      </c>
      <c r="B419" s="586" t="s">
        <v>1654</v>
      </c>
      <c r="C419" s="465" t="s">
        <v>1001</v>
      </c>
      <c r="D419" s="587">
        <v>4500179539</v>
      </c>
      <c r="E419" s="588" t="s">
        <v>2345</v>
      </c>
      <c r="F419" s="587" t="s">
        <v>2346</v>
      </c>
      <c r="G419" s="589" t="s">
        <v>554</v>
      </c>
      <c r="H419" s="469" t="s">
        <v>555</v>
      </c>
      <c r="I419" s="592">
        <v>600</v>
      </c>
      <c r="J419" s="592">
        <v>0</v>
      </c>
      <c r="K419" s="592">
        <v>4</v>
      </c>
      <c r="L419" s="470">
        <f t="shared" si="86"/>
        <v>150</v>
      </c>
      <c r="M419" s="471">
        <v>46006</v>
      </c>
      <c r="N419" s="471">
        <v>46002</v>
      </c>
      <c r="O419" s="590"/>
      <c r="P419" s="590" t="s">
        <v>571</v>
      </c>
      <c r="Q419" s="590"/>
      <c r="R419" s="591">
        <v>45917</v>
      </c>
      <c r="S419" s="473" t="s">
        <v>572</v>
      </c>
      <c r="T419" s="473" t="s">
        <v>2347</v>
      </c>
      <c r="U419" s="473" t="s">
        <v>335</v>
      </c>
      <c r="V419" s="591"/>
      <c r="W419" s="217"/>
      <c r="X419" s="217"/>
      <c r="Y419" s="609" t="s">
        <v>2348</v>
      </c>
      <c r="Z419" s="590" t="s">
        <v>1660</v>
      </c>
      <c r="AA419" s="606">
        <v>5.3566</v>
      </c>
      <c r="AB419" s="475">
        <f t="shared" si="90"/>
        <v>3213.96</v>
      </c>
      <c r="AC419" s="592"/>
      <c r="AD419" s="468" t="s">
        <v>668</v>
      </c>
      <c r="AE419" s="608" t="s">
        <v>566</v>
      </c>
      <c r="AF419" s="603"/>
      <c r="AG419" s="604"/>
      <c r="AH419" s="593"/>
      <c r="AI419" s="480"/>
      <c r="AJ419" s="593"/>
      <c r="AK419" s="479">
        <f>I419</f>
        <v>600</v>
      </c>
      <c r="AL419" s="593"/>
      <c r="AM419" s="479">
        <f t="shared" si="92"/>
        <v>600</v>
      </c>
      <c r="AN419" s="219"/>
      <c r="AO419" s="219"/>
      <c r="AP419" s="219"/>
      <c r="AQ419" s="221">
        <f t="shared" si="81"/>
        <v>600</v>
      </c>
      <c r="AR419" s="596"/>
      <c r="AS419" s="596"/>
      <c r="AT419" s="597"/>
      <c r="AU419" s="482">
        <f t="shared" si="87"/>
        <v>600</v>
      </c>
      <c r="AV419" s="482">
        <f>AV389+AU419</f>
        <v>547645</v>
      </c>
      <c r="AW419" s="598"/>
      <c r="AX419" s="605"/>
    </row>
    <row r="420" s="222" customFormat="1" ht="39" customHeight="1" spans="1:50">
      <c r="A420" s="585">
        <v>45952</v>
      </c>
      <c r="B420" s="586" t="s">
        <v>2338</v>
      </c>
      <c r="C420" s="465" t="s">
        <v>1001</v>
      </c>
      <c r="D420" s="587">
        <v>4500182578</v>
      </c>
      <c r="E420" s="588" t="s">
        <v>2349</v>
      </c>
      <c r="F420" s="587" t="s">
        <v>2350</v>
      </c>
      <c r="G420" s="589" t="s">
        <v>554</v>
      </c>
      <c r="H420" s="469" t="s">
        <v>555</v>
      </c>
      <c r="I420" s="592">
        <v>120</v>
      </c>
      <c r="J420" s="592">
        <v>0</v>
      </c>
      <c r="K420" s="592">
        <v>4</v>
      </c>
      <c r="L420" s="470">
        <f t="shared" si="86"/>
        <v>30</v>
      </c>
      <c r="M420" s="471">
        <v>46006</v>
      </c>
      <c r="N420" s="471">
        <v>46002</v>
      </c>
      <c r="O420" s="590"/>
      <c r="P420" s="590" t="s">
        <v>571</v>
      </c>
      <c r="Q420" s="590"/>
      <c r="R420" s="591" t="s">
        <v>2341</v>
      </c>
      <c r="S420" s="473" t="s">
        <v>572</v>
      </c>
      <c r="T420" s="473" t="s">
        <v>2342</v>
      </c>
      <c r="U420" s="473" t="s">
        <v>335</v>
      </c>
      <c r="V420" s="591"/>
      <c r="W420" s="217"/>
      <c r="X420" s="217"/>
      <c r="Y420" s="555" t="s">
        <v>2351</v>
      </c>
      <c r="Z420" s="590" t="s">
        <v>784</v>
      </c>
      <c r="AA420" s="606">
        <v>5.6264</v>
      </c>
      <c r="AB420" s="475">
        <f t="shared" si="90"/>
        <v>675.168</v>
      </c>
      <c r="AC420" s="621" t="s">
        <v>2352</v>
      </c>
      <c r="AD420" s="589" t="s">
        <v>668</v>
      </c>
      <c r="AE420" s="608" t="s">
        <v>566</v>
      </c>
      <c r="AF420" s="603"/>
      <c r="AG420" s="604"/>
      <c r="AH420" s="593"/>
      <c r="AI420" s="480"/>
      <c r="AJ420" s="593"/>
      <c r="AK420" s="593">
        <f>I420</f>
        <v>120</v>
      </c>
      <c r="AL420" s="593"/>
      <c r="AM420" s="479">
        <f t="shared" si="92"/>
        <v>120</v>
      </c>
      <c r="AN420" s="219"/>
      <c r="AO420" s="219"/>
      <c r="AP420" s="219"/>
      <c r="AQ420" s="221">
        <f t="shared" si="81"/>
        <v>120</v>
      </c>
      <c r="AR420" s="596"/>
      <c r="AS420" s="596"/>
      <c r="AT420" s="597"/>
      <c r="AU420" s="482">
        <f t="shared" si="87"/>
        <v>120</v>
      </c>
      <c r="AV420" s="482">
        <f>AV390+AU420</f>
        <v>546165</v>
      </c>
      <c r="AW420" s="598"/>
      <c r="AX420" s="605"/>
    </row>
    <row r="421" s="364" customFormat="1" ht="39" customHeight="1" spans="1:50">
      <c r="A421" s="622">
        <v>45968</v>
      </c>
      <c r="B421" s="623" t="s">
        <v>986</v>
      </c>
      <c r="C421" s="624" t="s">
        <v>622</v>
      </c>
      <c r="D421" s="625">
        <v>4500184851</v>
      </c>
      <c r="E421" s="626" t="s">
        <v>2353</v>
      </c>
      <c r="F421" s="625" t="s">
        <v>2354</v>
      </c>
      <c r="G421" s="627" t="s">
        <v>989</v>
      </c>
      <c r="H421" s="628" t="s">
        <v>555</v>
      </c>
      <c r="I421" s="629">
        <v>1200</v>
      </c>
      <c r="J421" s="629">
        <v>0</v>
      </c>
      <c r="K421" s="629">
        <v>1</v>
      </c>
      <c r="L421" s="630">
        <f t="shared" si="86"/>
        <v>1200</v>
      </c>
      <c r="M421" s="631">
        <v>46006</v>
      </c>
      <c r="N421" s="631">
        <v>46002</v>
      </c>
      <c r="O421" s="632"/>
      <c r="P421" s="632" t="s">
        <v>571</v>
      </c>
      <c r="Q421" s="632"/>
      <c r="R421" s="633" t="s">
        <v>1709</v>
      </c>
      <c r="S421" s="634" t="s">
        <v>572</v>
      </c>
      <c r="T421" s="634" t="s">
        <v>1549</v>
      </c>
      <c r="U421" s="634" t="s">
        <v>335</v>
      </c>
      <c r="V421" s="633"/>
      <c r="W421" s="635"/>
      <c r="X421" s="635"/>
      <c r="Y421" s="636" t="s">
        <v>1269</v>
      </c>
      <c r="Z421" s="632" t="s">
        <v>992</v>
      </c>
      <c r="AA421" s="637">
        <v>3.379</v>
      </c>
      <c r="AB421" s="638">
        <f t="shared" si="90"/>
        <v>4054.8</v>
      </c>
      <c r="AC421" s="629"/>
      <c r="AD421" s="639" t="s">
        <v>989</v>
      </c>
      <c r="AE421" s="640" t="s">
        <v>566</v>
      </c>
      <c r="AF421" s="641"/>
      <c r="AG421" s="198"/>
      <c r="AH421" s="594"/>
      <c r="AI421" s="642">
        <f>I421</f>
        <v>1200</v>
      </c>
      <c r="AJ421" s="643"/>
      <c r="AL421" s="644"/>
      <c r="AM421" s="645">
        <f t="shared" si="92"/>
        <v>1200</v>
      </c>
      <c r="AN421" s="643"/>
      <c r="AO421" s="643"/>
      <c r="AP421" s="643"/>
      <c r="AQ421" s="646">
        <f t="shared" si="81"/>
        <v>1200</v>
      </c>
      <c r="AR421" s="647"/>
      <c r="AS421" s="647"/>
      <c r="AT421" s="648"/>
      <c r="AU421" s="649">
        <f t="shared" si="87"/>
        <v>1200</v>
      </c>
      <c r="AV421" s="649">
        <f>AV398+AU421</f>
        <v>548797</v>
      </c>
      <c r="AW421" s="650"/>
      <c r="AX421" s="200"/>
    </row>
    <row r="422" s="364" customFormat="1" ht="39" customHeight="1" spans="1:50">
      <c r="A422" s="622">
        <v>45957</v>
      </c>
      <c r="B422" s="623" t="s">
        <v>2226</v>
      </c>
      <c r="C422" s="624" t="s">
        <v>1215</v>
      </c>
      <c r="D422" s="625">
        <v>4500183131</v>
      </c>
      <c r="E422" s="626" t="s">
        <v>2355</v>
      </c>
      <c r="F422" s="625" t="s">
        <v>2356</v>
      </c>
      <c r="G422" s="627" t="s">
        <v>554</v>
      </c>
      <c r="H422" s="628" t="s">
        <v>555</v>
      </c>
      <c r="I422" s="629">
        <v>760</v>
      </c>
      <c r="J422" s="629">
        <v>0</v>
      </c>
      <c r="K422" s="629">
        <v>4</v>
      </c>
      <c r="L422" s="630">
        <f t="shared" si="86"/>
        <v>190</v>
      </c>
      <c r="M422" s="631">
        <v>46006</v>
      </c>
      <c r="N422" s="631">
        <v>46002</v>
      </c>
      <c r="O422" s="632"/>
      <c r="P422" s="632" t="s">
        <v>571</v>
      </c>
      <c r="Q422" s="632"/>
      <c r="R422" s="633">
        <v>45957</v>
      </c>
      <c r="S422" s="634" t="s">
        <v>572</v>
      </c>
      <c r="T422" s="634" t="s">
        <v>572</v>
      </c>
      <c r="U422" s="634" t="s">
        <v>335</v>
      </c>
      <c r="V422" s="633"/>
      <c r="W422" s="635"/>
      <c r="X422" s="635"/>
      <c r="Y422" s="636" t="s">
        <v>2037</v>
      </c>
      <c r="Z422" s="632" t="s">
        <v>2229</v>
      </c>
      <c r="AA422" s="637">
        <v>5.6916</v>
      </c>
      <c r="AB422" s="638">
        <f t="shared" si="90"/>
        <v>4325.616</v>
      </c>
      <c r="AC422" s="629"/>
      <c r="AD422" s="627" t="s">
        <v>554</v>
      </c>
      <c r="AE422" s="640" t="s">
        <v>566</v>
      </c>
      <c r="AF422" s="641"/>
      <c r="AG422" s="198"/>
      <c r="AH422" s="594"/>
      <c r="AI422" s="642">
        <f>I422</f>
        <v>760</v>
      </c>
      <c r="AJ422" s="644"/>
      <c r="AK422" s="644"/>
      <c r="AL422" s="644"/>
      <c r="AM422" s="645">
        <f t="shared" si="92"/>
        <v>760</v>
      </c>
      <c r="AN422" s="643"/>
      <c r="AO422" s="643"/>
      <c r="AP422" s="643"/>
      <c r="AQ422" s="646">
        <f t="shared" si="81"/>
        <v>760</v>
      </c>
      <c r="AR422" s="647"/>
      <c r="AS422" s="647"/>
      <c r="AT422" s="648"/>
      <c r="AU422" s="649">
        <f t="shared" si="87"/>
        <v>760</v>
      </c>
      <c r="AV422" s="649">
        <f>AV391+AU422</f>
        <v>547805</v>
      </c>
      <c r="AW422" s="650"/>
      <c r="AX422" s="200"/>
    </row>
    <row r="423" s="364" customFormat="1" ht="39" customHeight="1" spans="1:50">
      <c r="A423" s="622">
        <v>45972</v>
      </c>
      <c r="B423" s="623" t="s">
        <v>2180</v>
      </c>
      <c r="C423" s="624" t="s">
        <v>1180</v>
      </c>
      <c r="D423" s="625">
        <v>4500185221</v>
      </c>
      <c r="E423" s="626" t="s">
        <v>2357</v>
      </c>
      <c r="F423" s="625" t="s">
        <v>2358</v>
      </c>
      <c r="G423" s="627" t="s">
        <v>554</v>
      </c>
      <c r="H423" s="628" t="s">
        <v>555</v>
      </c>
      <c r="I423" s="629">
        <v>600</v>
      </c>
      <c r="J423" s="629">
        <v>0</v>
      </c>
      <c r="K423" s="629">
        <v>4</v>
      </c>
      <c r="L423" s="630">
        <f t="shared" si="86"/>
        <v>150</v>
      </c>
      <c r="M423" s="631">
        <v>46008</v>
      </c>
      <c r="N423" s="631">
        <v>46004</v>
      </c>
      <c r="O423" s="632"/>
      <c r="P423" s="632" t="s">
        <v>571</v>
      </c>
      <c r="Q423" s="632"/>
      <c r="R423" s="633" t="s">
        <v>1709</v>
      </c>
      <c r="S423" s="634" t="s">
        <v>572</v>
      </c>
      <c r="T423" s="634" t="s">
        <v>2182</v>
      </c>
      <c r="U423" s="634" t="s">
        <v>335</v>
      </c>
      <c r="V423" s="633"/>
      <c r="W423" s="635"/>
      <c r="X423" s="635"/>
      <c r="Y423" s="636" t="s">
        <v>2359</v>
      </c>
      <c r="Z423" s="632" t="s">
        <v>1540</v>
      </c>
      <c r="AA423" s="637">
        <v>5.3914</v>
      </c>
      <c r="AB423" s="638">
        <f t="shared" si="90"/>
        <v>3234.84</v>
      </c>
      <c r="AC423" s="629"/>
      <c r="AD423" s="639" t="s">
        <v>2360</v>
      </c>
      <c r="AE423" s="640" t="s">
        <v>566</v>
      </c>
      <c r="AF423" s="641"/>
      <c r="AG423" s="190"/>
      <c r="AH423" s="594"/>
      <c r="AI423" s="643">
        <f>I423</f>
        <v>600</v>
      </c>
      <c r="AJ423" s="644"/>
      <c r="AK423" s="644"/>
      <c r="AL423" s="644"/>
      <c r="AM423" s="645"/>
      <c r="AN423" s="643">
        <f>I423</f>
        <v>600</v>
      </c>
      <c r="AO423" s="643">
        <f>I423</f>
        <v>600</v>
      </c>
      <c r="AP423" s="643"/>
      <c r="AQ423" s="647">
        <f t="shared" si="81"/>
        <v>600</v>
      </c>
      <c r="AR423" s="647"/>
      <c r="AS423" s="647"/>
      <c r="AT423" s="648"/>
      <c r="AU423" s="649">
        <f t="shared" si="87"/>
        <v>600</v>
      </c>
      <c r="AV423" s="649">
        <f>AV392+AU423</f>
        <v>548445</v>
      </c>
      <c r="AW423" s="650"/>
      <c r="AX423" s="197"/>
    </row>
    <row r="424" s="364" customFormat="1" ht="39" customHeight="1" spans="1:50">
      <c r="A424" s="622">
        <v>46003</v>
      </c>
      <c r="B424" s="623"/>
      <c r="C424" s="624"/>
      <c r="D424" s="625" t="s">
        <v>2361</v>
      </c>
      <c r="E424" s="626"/>
      <c r="F424" s="625" t="s">
        <v>2362</v>
      </c>
      <c r="G424" s="627" t="s">
        <v>989</v>
      </c>
      <c r="H424" s="628" t="s">
        <v>555</v>
      </c>
      <c r="I424" s="629">
        <v>2</v>
      </c>
      <c r="J424" s="629">
        <v>0</v>
      </c>
      <c r="K424" s="629">
        <v>1</v>
      </c>
      <c r="L424" s="630">
        <f t="shared" si="86"/>
        <v>2</v>
      </c>
      <c r="M424" s="631">
        <v>46010</v>
      </c>
      <c r="N424" s="631">
        <v>46006</v>
      </c>
      <c r="O424" s="632"/>
      <c r="P424" s="632"/>
      <c r="Q424" s="632"/>
      <c r="R424" s="633"/>
      <c r="S424" s="634"/>
      <c r="T424" s="634"/>
      <c r="U424" s="634"/>
      <c r="V424" s="633"/>
      <c r="W424" s="635"/>
      <c r="X424" s="635"/>
      <c r="Y424" s="636" t="s">
        <v>2363</v>
      </c>
      <c r="Z424" s="632"/>
      <c r="AA424" s="637"/>
      <c r="AB424" s="638"/>
      <c r="AC424" s="629"/>
      <c r="AD424" s="627" t="s">
        <v>989</v>
      </c>
      <c r="AE424" s="640" t="s">
        <v>566</v>
      </c>
      <c r="AF424" s="641"/>
      <c r="AG424" s="651"/>
      <c r="AH424" s="644"/>
      <c r="AI424" s="643">
        <f>I424</f>
        <v>2</v>
      </c>
      <c r="AJ424" s="644"/>
      <c r="AK424" s="644"/>
      <c r="AL424" s="644"/>
      <c r="AM424" s="645">
        <f>I424</f>
        <v>2</v>
      </c>
      <c r="AN424" s="643"/>
      <c r="AO424" s="643"/>
      <c r="AP424" s="643"/>
      <c r="AQ424" s="647">
        <f t="shared" si="81"/>
        <v>2</v>
      </c>
      <c r="AR424" s="647"/>
      <c r="AS424" s="647"/>
      <c r="AT424" s="648"/>
      <c r="AU424" s="649">
        <f t="shared" si="87"/>
        <v>2</v>
      </c>
      <c r="AV424" s="649">
        <f>AV401+AU424</f>
        <v>548299</v>
      </c>
      <c r="AW424" s="650"/>
      <c r="AX424" s="652"/>
    </row>
    <row r="425" s="364" customFormat="1" ht="39" customHeight="1" spans="1:50">
      <c r="A425" s="622">
        <v>45975</v>
      </c>
      <c r="B425" s="623" t="s">
        <v>2364</v>
      </c>
      <c r="C425" s="624" t="s">
        <v>622</v>
      </c>
      <c r="D425" s="625">
        <v>4500185315</v>
      </c>
      <c r="E425" s="626"/>
      <c r="F425" s="625" t="s">
        <v>2365</v>
      </c>
      <c r="G425" s="627" t="s">
        <v>554</v>
      </c>
      <c r="H425" s="628" t="s">
        <v>555</v>
      </c>
      <c r="I425" s="629">
        <v>1000</v>
      </c>
      <c r="J425" s="629">
        <v>0</v>
      </c>
      <c r="K425" s="629">
        <v>4</v>
      </c>
      <c r="L425" s="630">
        <f t="shared" si="86"/>
        <v>250</v>
      </c>
      <c r="M425" s="631">
        <v>46011</v>
      </c>
      <c r="N425" s="631">
        <v>46007</v>
      </c>
      <c r="O425" s="632"/>
      <c r="P425" s="632" t="s">
        <v>571</v>
      </c>
      <c r="Q425" s="632"/>
      <c r="R425" s="633">
        <v>45976</v>
      </c>
      <c r="S425" s="634" t="s">
        <v>572</v>
      </c>
      <c r="T425" s="634" t="s">
        <v>2366</v>
      </c>
      <c r="U425" s="634" t="s">
        <v>335</v>
      </c>
      <c r="V425" s="633"/>
      <c r="W425" s="635"/>
      <c r="X425" s="635"/>
      <c r="Y425" s="636" t="s">
        <v>2367</v>
      </c>
      <c r="Z425" s="632" t="s">
        <v>2368</v>
      </c>
      <c r="AA425" s="637">
        <v>3.366</v>
      </c>
      <c r="AB425" s="638">
        <f>I425*AA425</f>
        <v>3366</v>
      </c>
      <c r="AC425" s="629"/>
      <c r="AD425" s="627" t="s">
        <v>554</v>
      </c>
      <c r="AE425" s="640" t="s">
        <v>566</v>
      </c>
      <c r="AF425" s="641"/>
      <c r="AG425" s="198"/>
      <c r="AH425" s="594"/>
      <c r="AI425" s="643">
        <f>I425</f>
        <v>1000</v>
      </c>
      <c r="AJ425" s="644"/>
      <c r="AK425" s="644"/>
      <c r="AL425" s="644"/>
      <c r="AM425" s="645">
        <f>I425</f>
        <v>1000</v>
      </c>
      <c r="AN425" s="643"/>
      <c r="AO425" s="643"/>
      <c r="AP425" s="643"/>
      <c r="AQ425" s="647">
        <f t="shared" si="81"/>
        <v>1000</v>
      </c>
      <c r="AR425" s="647"/>
      <c r="AS425" s="647"/>
      <c r="AT425" s="648"/>
      <c r="AU425" s="649">
        <f t="shared" si="87"/>
        <v>1000</v>
      </c>
      <c r="AV425" s="649">
        <f>AV393+AU425</f>
        <v>548545</v>
      </c>
      <c r="AW425" s="650"/>
      <c r="AX425" s="200"/>
    </row>
    <row r="426" s="364" customFormat="1" ht="39" customHeight="1" spans="1:50">
      <c r="A426" s="622">
        <v>45980</v>
      </c>
      <c r="B426" s="623" t="s">
        <v>2369</v>
      </c>
      <c r="C426" s="624" t="s">
        <v>1422</v>
      </c>
      <c r="D426" s="625">
        <v>4500186145</v>
      </c>
      <c r="E426" s="626"/>
      <c r="F426" s="625" t="s">
        <v>2370</v>
      </c>
      <c r="G426" s="627" t="s">
        <v>554</v>
      </c>
      <c r="H426" s="628" t="s">
        <v>555</v>
      </c>
      <c r="I426" s="629">
        <v>504</v>
      </c>
      <c r="J426" s="629">
        <v>0</v>
      </c>
      <c r="K426" s="629">
        <v>4</v>
      </c>
      <c r="L426" s="630">
        <f t="shared" si="86"/>
        <v>126</v>
      </c>
      <c r="M426" s="631">
        <v>46017</v>
      </c>
      <c r="N426" s="631">
        <v>46013</v>
      </c>
      <c r="O426" s="632"/>
      <c r="P426" s="632" t="s">
        <v>571</v>
      </c>
      <c r="Q426" s="632"/>
      <c r="R426" s="633">
        <v>45981</v>
      </c>
      <c r="S426" s="634" t="s">
        <v>572</v>
      </c>
      <c r="T426" s="634" t="s">
        <v>2371</v>
      </c>
      <c r="U426" s="634" t="s">
        <v>335</v>
      </c>
      <c r="V426" s="633"/>
      <c r="W426" s="635"/>
      <c r="X426" s="635"/>
      <c r="Y426" s="653" t="s">
        <v>2372</v>
      </c>
      <c r="Z426" s="632" t="s">
        <v>1066</v>
      </c>
      <c r="AA426" s="637">
        <v>5.3914</v>
      </c>
      <c r="AB426" s="638">
        <f>I426*AA426</f>
        <v>2717.2656</v>
      </c>
      <c r="AC426" s="629" t="s">
        <v>2373</v>
      </c>
      <c r="AD426" s="654" t="s">
        <v>668</v>
      </c>
      <c r="AE426" s="640" t="s">
        <v>566</v>
      </c>
      <c r="AF426" s="641"/>
      <c r="AG426" s="198"/>
      <c r="AH426" s="594"/>
      <c r="AI426" s="643"/>
      <c r="AJ426" s="644"/>
      <c r="AK426" s="644">
        <f>I426</f>
        <v>504</v>
      </c>
      <c r="AL426" s="644"/>
      <c r="AM426" s="643">
        <f>I426</f>
        <v>504</v>
      </c>
      <c r="AO426" s="643"/>
      <c r="AP426" s="643"/>
      <c r="AQ426" s="647">
        <f t="shared" si="81"/>
        <v>504</v>
      </c>
      <c r="AR426" s="647"/>
      <c r="AS426" s="647"/>
      <c r="AT426" s="648"/>
      <c r="AU426" s="649">
        <f t="shared" si="87"/>
        <v>504</v>
      </c>
      <c r="AV426" s="649">
        <f>AV393+AU426</f>
        <v>548049</v>
      </c>
      <c r="AW426" s="650"/>
      <c r="AX426" s="200"/>
    </row>
    <row r="427" s="364" customFormat="1" ht="39" customHeight="1" spans="1:50">
      <c r="A427" s="622">
        <v>45986</v>
      </c>
      <c r="B427" s="623" t="s">
        <v>986</v>
      </c>
      <c r="C427" s="624" t="s">
        <v>622</v>
      </c>
      <c r="D427" s="625">
        <v>4500186936</v>
      </c>
      <c r="E427" s="626" t="s">
        <v>2374</v>
      </c>
      <c r="F427" s="625" t="s">
        <v>2375</v>
      </c>
      <c r="G427" s="627" t="s">
        <v>989</v>
      </c>
      <c r="H427" s="628" t="s">
        <v>555</v>
      </c>
      <c r="I427" s="629">
        <v>3420</v>
      </c>
      <c r="J427" s="629">
        <v>0</v>
      </c>
      <c r="K427" s="629">
        <v>1</v>
      </c>
      <c r="L427" s="630">
        <f t="shared" si="86"/>
        <v>3420</v>
      </c>
      <c r="M427" s="631">
        <v>46016</v>
      </c>
      <c r="N427" s="631">
        <v>46013</v>
      </c>
      <c r="O427" s="632"/>
      <c r="P427" s="632" t="s">
        <v>571</v>
      </c>
      <c r="Q427" s="632"/>
      <c r="R427" s="633" t="s">
        <v>1709</v>
      </c>
      <c r="S427" s="634" t="s">
        <v>572</v>
      </c>
      <c r="T427" s="634" t="s">
        <v>1549</v>
      </c>
      <c r="U427" s="634" t="s">
        <v>335</v>
      </c>
      <c r="V427" s="633"/>
      <c r="W427" s="635"/>
      <c r="X427" s="635"/>
      <c r="Y427" s="636" t="s">
        <v>1269</v>
      </c>
      <c r="Z427" s="632" t="s">
        <v>992</v>
      </c>
      <c r="AA427" s="637">
        <v>3.3568</v>
      </c>
      <c r="AB427" s="638">
        <f t="shared" ref="AB427:AB434" si="93">I427*AA427</f>
        <v>11480.256</v>
      </c>
      <c r="AC427" s="629"/>
      <c r="AD427" s="639" t="s">
        <v>989</v>
      </c>
      <c r="AE427" s="640" t="s">
        <v>566</v>
      </c>
      <c r="AF427" s="641"/>
      <c r="AG427" s="190"/>
      <c r="AH427" s="594"/>
      <c r="AI427" s="642">
        <f t="shared" ref="AI427:AI435" si="94">I427</f>
        <v>3420</v>
      </c>
      <c r="AJ427" s="644"/>
      <c r="AK427" s="644"/>
      <c r="AL427" s="644"/>
      <c r="AM427" s="645">
        <f t="shared" ref="AM427:AM433" si="95">I427</f>
        <v>3420</v>
      </c>
      <c r="AN427" s="643"/>
      <c r="AO427" s="643"/>
      <c r="AP427" s="643"/>
      <c r="AQ427" s="646">
        <f t="shared" ref="AQ427:AQ470" si="96">I427</f>
        <v>3420</v>
      </c>
      <c r="AR427" s="647"/>
      <c r="AS427" s="647"/>
      <c r="AT427" s="648"/>
      <c r="AU427" s="649">
        <f t="shared" si="87"/>
        <v>3420</v>
      </c>
      <c r="AV427" s="649">
        <f>AV413+AU427</f>
        <v>553265</v>
      </c>
      <c r="AW427" s="650"/>
      <c r="AX427" s="197"/>
    </row>
    <row r="428" s="364" customFormat="1" ht="39" customHeight="1" spans="1:50">
      <c r="A428" s="622">
        <v>45986</v>
      </c>
      <c r="B428" s="623" t="s">
        <v>986</v>
      </c>
      <c r="C428" s="624" t="s">
        <v>622</v>
      </c>
      <c r="D428" s="625">
        <v>4500186936</v>
      </c>
      <c r="E428" s="626" t="s">
        <v>2376</v>
      </c>
      <c r="F428" s="625" t="s">
        <v>2377</v>
      </c>
      <c r="G428" s="627" t="s">
        <v>989</v>
      </c>
      <c r="H428" s="628" t="s">
        <v>555</v>
      </c>
      <c r="I428" s="629">
        <v>4860</v>
      </c>
      <c r="J428" s="629">
        <v>0</v>
      </c>
      <c r="K428" s="629">
        <v>1</v>
      </c>
      <c r="L428" s="630">
        <f t="shared" si="86"/>
        <v>4860</v>
      </c>
      <c r="M428" s="631">
        <v>46016</v>
      </c>
      <c r="N428" s="631">
        <v>46013</v>
      </c>
      <c r="O428" s="632"/>
      <c r="P428" s="632" t="s">
        <v>571</v>
      </c>
      <c r="Q428" s="632"/>
      <c r="R428" s="633" t="s">
        <v>1709</v>
      </c>
      <c r="S428" s="634" t="s">
        <v>572</v>
      </c>
      <c r="T428" s="634" t="s">
        <v>1549</v>
      </c>
      <c r="U428" s="634" t="s">
        <v>335</v>
      </c>
      <c r="V428" s="633"/>
      <c r="W428" s="635"/>
      <c r="X428" s="635"/>
      <c r="Y428" s="636" t="s">
        <v>1269</v>
      </c>
      <c r="Z428" s="632" t="s">
        <v>992</v>
      </c>
      <c r="AA428" s="637">
        <v>3.3568</v>
      </c>
      <c r="AB428" s="638">
        <f t="shared" si="93"/>
        <v>16314.048</v>
      </c>
      <c r="AC428" s="629"/>
      <c r="AD428" s="639" t="s">
        <v>989</v>
      </c>
      <c r="AE428" s="640" t="s">
        <v>566</v>
      </c>
      <c r="AF428" s="641"/>
      <c r="AG428" s="190"/>
      <c r="AH428" s="594"/>
      <c r="AI428" s="642">
        <f t="shared" si="94"/>
        <v>4860</v>
      </c>
      <c r="AJ428" s="644"/>
      <c r="AK428" s="644"/>
      <c r="AL428" s="644"/>
      <c r="AM428" s="645">
        <f t="shared" si="95"/>
        <v>4860</v>
      </c>
      <c r="AN428" s="643"/>
      <c r="AO428" s="643"/>
      <c r="AP428" s="643"/>
      <c r="AQ428" s="646">
        <f t="shared" si="96"/>
        <v>4860</v>
      </c>
      <c r="AR428" s="647"/>
      <c r="AS428" s="647"/>
      <c r="AT428" s="648"/>
      <c r="AU428" s="649">
        <f t="shared" si="87"/>
        <v>4860</v>
      </c>
      <c r="AV428" s="649">
        <f>AV414+AU428</f>
        <v>554685</v>
      </c>
      <c r="AW428" s="650"/>
      <c r="AX428" s="197"/>
    </row>
    <row r="429" s="364" customFormat="1" ht="39" customHeight="1" spans="1:50">
      <c r="A429" s="622">
        <v>45986</v>
      </c>
      <c r="B429" s="623" t="s">
        <v>986</v>
      </c>
      <c r="C429" s="624" t="s">
        <v>622</v>
      </c>
      <c r="D429" s="625">
        <v>4500186936</v>
      </c>
      <c r="E429" s="626" t="s">
        <v>2378</v>
      </c>
      <c r="F429" s="625" t="s">
        <v>2379</v>
      </c>
      <c r="G429" s="627" t="s">
        <v>989</v>
      </c>
      <c r="H429" s="628" t="s">
        <v>555</v>
      </c>
      <c r="I429" s="629">
        <v>2820</v>
      </c>
      <c r="J429" s="629">
        <v>0</v>
      </c>
      <c r="K429" s="629">
        <v>1</v>
      </c>
      <c r="L429" s="630">
        <f t="shared" si="86"/>
        <v>2820</v>
      </c>
      <c r="M429" s="631">
        <v>46016</v>
      </c>
      <c r="N429" s="631">
        <v>46013</v>
      </c>
      <c r="O429" s="632"/>
      <c r="P429" s="632" t="s">
        <v>571</v>
      </c>
      <c r="Q429" s="632"/>
      <c r="R429" s="633" t="s">
        <v>1709</v>
      </c>
      <c r="S429" s="634" t="s">
        <v>572</v>
      </c>
      <c r="T429" s="634" t="s">
        <v>1549</v>
      </c>
      <c r="U429" s="634" t="s">
        <v>335</v>
      </c>
      <c r="V429" s="633"/>
      <c r="W429" s="635"/>
      <c r="X429" s="635"/>
      <c r="Y429" s="636" t="s">
        <v>1269</v>
      </c>
      <c r="Z429" s="632" t="s">
        <v>992</v>
      </c>
      <c r="AA429" s="637">
        <v>3.3568</v>
      </c>
      <c r="AB429" s="638">
        <f t="shared" si="93"/>
        <v>9466.176</v>
      </c>
      <c r="AC429" s="629"/>
      <c r="AD429" s="639" t="s">
        <v>989</v>
      </c>
      <c r="AE429" s="640" t="s">
        <v>566</v>
      </c>
      <c r="AF429" s="641"/>
      <c r="AG429" s="190"/>
      <c r="AH429" s="594"/>
      <c r="AI429" s="642">
        <f t="shared" si="94"/>
        <v>2820</v>
      </c>
      <c r="AJ429" s="644"/>
      <c r="AK429" s="644"/>
      <c r="AL429" s="644"/>
      <c r="AM429" s="645">
        <f t="shared" si="95"/>
        <v>2820</v>
      </c>
      <c r="AN429" s="643"/>
      <c r="AO429" s="643"/>
      <c r="AP429" s="643"/>
      <c r="AQ429" s="646">
        <f t="shared" si="96"/>
        <v>2820</v>
      </c>
      <c r="AR429" s="647"/>
      <c r="AS429" s="647"/>
      <c r="AT429" s="648"/>
      <c r="AU429" s="649">
        <f t="shared" si="87"/>
        <v>2820</v>
      </c>
      <c r="AV429" s="649">
        <f>AV434+AU429</f>
        <v>550537</v>
      </c>
      <c r="AW429" s="650"/>
      <c r="AX429" s="197"/>
    </row>
    <row r="430" s="364" customFormat="1" ht="39" customHeight="1" spans="1:50">
      <c r="A430" s="622">
        <v>45986</v>
      </c>
      <c r="B430" s="623" t="s">
        <v>986</v>
      </c>
      <c r="C430" s="624" t="s">
        <v>622</v>
      </c>
      <c r="D430" s="625">
        <v>4500186936</v>
      </c>
      <c r="E430" s="626" t="s">
        <v>2380</v>
      </c>
      <c r="F430" s="625" t="s">
        <v>2381</v>
      </c>
      <c r="G430" s="627" t="s">
        <v>989</v>
      </c>
      <c r="H430" s="628" t="s">
        <v>555</v>
      </c>
      <c r="I430" s="629">
        <v>4020</v>
      </c>
      <c r="J430" s="629">
        <v>0</v>
      </c>
      <c r="K430" s="629">
        <v>1</v>
      </c>
      <c r="L430" s="630">
        <f t="shared" si="86"/>
        <v>4020</v>
      </c>
      <c r="M430" s="631">
        <v>46016</v>
      </c>
      <c r="N430" s="631">
        <v>46013</v>
      </c>
      <c r="O430" s="632"/>
      <c r="P430" s="632" t="s">
        <v>571</v>
      </c>
      <c r="Q430" s="632"/>
      <c r="R430" s="633" t="s">
        <v>1709</v>
      </c>
      <c r="S430" s="634" t="s">
        <v>572</v>
      </c>
      <c r="T430" s="634" t="s">
        <v>1549</v>
      </c>
      <c r="U430" s="634" t="s">
        <v>335</v>
      </c>
      <c r="V430" s="633"/>
      <c r="W430" s="635"/>
      <c r="X430" s="635"/>
      <c r="Y430" s="636" t="s">
        <v>1269</v>
      </c>
      <c r="Z430" s="632" t="s">
        <v>992</v>
      </c>
      <c r="AA430" s="637">
        <v>3.3568</v>
      </c>
      <c r="AB430" s="638">
        <f t="shared" si="93"/>
        <v>13494.336</v>
      </c>
      <c r="AC430" s="629"/>
      <c r="AD430" s="639" t="s">
        <v>989</v>
      </c>
      <c r="AE430" s="640" t="s">
        <v>566</v>
      </c>
      <c r="AF430" s="641"/>
      <c r="AG430" s="190"/>
      <c r="AH430" s="594"/>
      <c r="AI430" s="642">
        <f t="shared" si="94"/>
        <v>4020</v>
      </c>
      <c r="AJ430" s="644"/>
      <c r="AK430" s="644"/>
      <c r="AL430" s="644"/>
      <c r="AM430" s="645">
        <f t="shared" si="95"/>
        <v>4020</v>
      </c>
      <c r="AN430" s="643"/>
      <c r="AO430" s="643"/>
      <c r="AP430" s="643"/>
      <c r="AQ430" s="646">
        <f t="shared" si="96"/>
        <v>4020</v>
      </c>
      <c r="AR430" s="647"/>
      <c r="AS430" s="647"/>
      <c r="AT430" s="648"/>
      <c r="AU430" s="649">
        <f t="shared" si="87"/>
        <v>4020</v>
      </c>
      <c r="AV430" s="649">
        <f>AV415+AU430</f>
        <v>554705</v>
      </c>
      <c r="AW430" s="650"/>
      <c r="AX430" s="197"/>
    </row>
    <row r="431" s="364" customFormat="1" ht="39" customHeight="1" spans="1:50">
      <c r="A431" s="622">
        <v>45986</v>
      </c>
      <c r="B431" s="623" t="s">
        <v>986</v>
      </c>
      <c r="C431" s="624" t="s">
        <v>622</v>
      </c>
      <c r="D431" s="625">
        <v>4500186936</v>
      </c>
      <c r="E431" s="626" t="s">
        <v>2382</v>
      </c>
      <c r="F431" s="625" t="s">
        <v>2383</v>
      </c>
      <c r="G431" s="627" t="s">
        <v>989</v>
      </c>
      <c r="H431" s="628" t="s">
        <v>555</v>
      </c>
      <c r="I431" s="629">
        <v>4980</v>
      </c>
      <c r="J431" s="629">
        <v>0</v>
      </c>
      <c r="K431" s="629">
        <v>1</v>
      </c>
      <c r="L431" s="630">
        <f t="shared" si="86"/>
        <v>4980</v>
      </c>
      <c r="M431" s="631">
        <v>46016</v>
      </c>
      <c r="N431" s="631">
        <v>46013</v>
      </c>
      <c r="O431" s="632"/>
      <c r="P431" s="632" t="s">
        <v>571</v>
      </c>
      <c r="Q431" s="632"/>
      <c r="R431" s="633" t="s">
        <v>1709</v>
      </c>
      <c r="S431" s="634" t="s">
        <v>572</v>
      </c>
      <c r="T431" s="634" t="s">
        <v>1549</v>
      </c>
      <c r="U431" s="634" t="s">
        <v>335</v>
      </c>
      <c r="V431" s="633"/>
      <c r="W431" s="635"/>
      <c r="X431" s="635"/>
      <c r="Y431" s="636" t="s">
        <v>1269</v>
      </c>
      <c r="Z431" s="632" t="s">
        <v>992</v>
      </c>
      <c r="AA431" s="637">
        <v>3.3568</v>
      </c>
      <c r="AB431" s="638">
        <f t="shared" si="93"/>
        <v>16716.864</v>
      </c>
      <c r="AC431" s="629"/>
      <c r="AD431" s="639" t="s">
        <v>989</v>
      </c>
      <c r="AE431" s="640" t="s">
        <v>566</v>
      </c>
      <c r="AF431" s="641"/>
      <c r="AG431" s="190"/>
      <c r="AH431" s="594"/>
      <c r="AI431" s="642">
        <f t="shared" si="94"/>
        <v>4980</v>
      </c>
      <c r="AJ431" s="644"/>
      <c r="AK431" s="644"/>
      <c r="AL431" s="644"/>
      <c r="AM431" s="645">
        <f t="shared" si="95"/>
        <v>4980</v>
      </c>
      <c r="AN431" s="643"/>
      <c r="AO431" s="643"/>
      <c r="AP431" s="643"/>
      <c r="AQ431" s="646">
        <f t="shared" si="96"/>
        <v>4980</v>
      </c>
      <c r="AR431" s="647"/>
      <c r="AS431" s="647"/>
      <c r="AT431" s="648"/>
      <c r="AU431" s="649">
        <f t="shared" si="87"/>
        <v>4980</v>
      </c>
      <c r="AV431" s="649">
        <f>AV416+AU431</f>
        <v>556645</v>
      </c>
      <c r="AW431" s="650"/>
      <c r="AX431" s="197"/>
    </row>
    <row r="432" s="364" customFormat="1" ht="39" customHeight="1" spans="1:50">
      <c r="A432" s="622">
        <v>45986</v>
      </c>
      <c r="B432" s="623" t="s">
        <v>986</v>
      </c>
      <c r="C432" s="624" t="s">
        <v>622</v>
      </c>
      <c r="D432" s="625">
        <v>4500186936</v>
      </c>
      <c r="E432" s="626" t="s">
        <v>2384</v>
      </c>
      <c r="F432" s="625" t="s">
        <v>2385</v>
      </c>
      <c r="G432" s="627" t="s">
        <v>989</v>
      </c>
      <c r="H432" s="628" t="s">
        <v>555</v>
      </c>
      <c r="I432" s="629">
        <v>4740</v>
      </c>
      <c r="J432" s="629">
        <v>0</v>
      </c>
      <c r="K432" s="629">
        <v>1</v>
      </c>
      <c r="L432" s="630">
        <f t="shared" si="86"/>
        <v>4740</v>
      </c>
      <c r="M432" s="631">
        <v>46016</v>
      </c>
      <c r="N432" s="631">
        <v>46013</v>
      </c>
      <c r="O432" s="632"/>
      <c r="P432" s="632" t="s">
        <v>571</v>
      </c>
      <c r="Q432" s="632"/>
      <c r="R432" s="633" t="s">
        <v>1709</v>
      </c>
      <c r="S432" s="634" t="s">
        <v>572</v>
      </c>
      <c r="T432" s="634" t="s">
        <v>1549</v>
      </c>
      <c r="U432" s="634" t="s">
        <v>335</v>
      </c>
      <c r="V432" s="633"/>
      <c r="W432" s="635"/>
      <c r="X432" s="635"/>
      <c r="Y432" s="636" t="s">
        <v>1269</v>
      </c>
      <c r="Z432" s="632" t="s">
        <v>992</v>
      </c>
      <c r="AA432" s="637">
        <v>3.3568</v>
      </c>
      <c r="AB432" s="638">
        <f t="shared" si="93"/>
        <v>15911.232</v>
      </c>
      <c r="AC432" s="629"/>
      <c r="AD432" s="639" t="s">
        <v>989</v>
      </c>
      <c r="AE432" s="640" t="s">
        <v>566</v>
      </c>
      <c r="AF432" s="641"/>
      <c r="AG432" s="190"/>
      <c r="AH432" s="594"/>
      <c r="AI432" s="642">
        <f t="shared" si="94"/>
        <v>4740</v>
      </c>
      <c r="AJ432" s="644"/>
      <c r="AK432" s="644"/>
      <c r="AL432" s="644"/>
      <c r="AM432" s="645">
        <f t="shared" si="95"/>
        <v>4740</v>
      </c>
      <c r="AN432" s="643"/>
      <c r="AO432" s="643"/>
      <c r="AP432" s="643"/>
      <c r="AQ432" s="646">
        <f t="shared" si="96"/>
        <v>4740</v>
      </c>
      <c r="AR432" s="647"/>
      <c r="AS432" s="647"/>
      <c r="AT432" s="648"/>
      <c r="AU432" s="649">
        <f t="shared" si="87"/>
        <v>4740</v>
      </c>
      <c r="AV432" s="649">
        <f>AV417+AU432</f>
        <v>555105</v>
      </c>
      <c r="AW432" s="650"/>
      <c r="AX432" s="197"/>
    </row>
    <row r="433" s="364" customFormat="1" ht="39" customHeight="1" spans="1:50">
      <c r="A433" s="622">
        <v>45986</v>
      </c>
      <c r="B433" s="623" t="s">
        <v>986</v>
      </c>
      <c r="C433" s="624" t="s">
        <v>622</v>
      </c>
      <c r="D433" s="625">
        <v>4500186936</v>
      </c>
      <c r="E433" s="626" t="s">
        <v>2386</v>
      </c>
      <c r="F433" s="625" t="s">
        <v>2387</v>
      </c>
      <c r="G433" s="627" t="s">
        <v>989</v>
      </c>
      <c r="H433" s="628" t="s">
        <v>555</v>
      </c>
      <c r="I433" s="629">
        <v>2580</v>
      </c>
      <c r="J433" s="629">
        <v>0</v>
      </c>
      <c r="K433" s="629">
        <v>1</v>
      </c>
      <c r="L433" s="630">
        <f t="shared" si="86"/>
        <v>2580</v>
      </c>
      <c r="M433" s="631">
        <v>46016</v>
      </c>
      <c r="N433" s="631">
        <v>46013</v>
      </c>
      <c r="O433" s="632"/>
      <c r="P433" s="632" t="s">
        <v>571</v>
      </c>
      <c r="Q433" s="632"/>
      <c r="R433" s="633" t="s">
        <v>1709</v>
      </c>
      <c r="S433" s="634" t="s">
        <v>572</v>
      </c>
      <c r="T433" s="634" t="s">
        <v>1549</v>
      </c>
      <c r="U433" s="634" t="s">
        <v>335</v>
      </c>
      <c r="V433" s="633"/>
      <c r="W433" s="635"/>
      <c r="X433" s="635"/>
      <c r="Y433" s="636" t="s">
        <v>1269</v>
      </c>
      <c r="Z433" s="632" t="s">
        <v>992</v>
      </c>
      <c r="AA433" s="637">
        <v>3.3568</v>
      </c>
      <c r="AB433" s="638">
        <f t="shared" si="93"/>
        <v>8660.544</v>
      </c>
      <c r="AC433" s="629"/>
      <c r="AD433" s="639" t="s">
        <v>989</v>
      </c>
      <c r="AE433" s="640" t="s">
        <v>566</v>
      </c>
      <c r="AF433" s="641"/>
      <c r="AG433" s="190"/>
      <c r="AH433" s="594"/>
      <c r="AI433" s="642">
        <f t="shared" si="94"/>
        <v>2580</v>
      </c>
      <c r="AJ433" s="644"/>
      <c r="AK433" s="644"/>
      <c r="AL433" s="644"/>
      <c r="AM433" s="645">
        <f t="shared" si="95"/>
        <v>2580</v>
      </c>
      <c r="AN433" s="643"/>
      <c r="AO433" s="643"/>
      <c r="AP433" s="643"/>
      <c r="AQ433" s="646">
        <f t="shared" si="96"/>
        <v>2580</v>
      </c>
      <c r="AR433" s="647"/>
      <c r="AS433" s="647"/>
      <c r="AT433" s="648"/>
      <c r="AU433" s="649">
        <f t="shared" si="87"/>
        <v>2580</v>
      </c>
      <c r="AV433" s="649">
        <f>AV421+AU433</f>
        <v>551377</v>
      </c>
      <c r="AW433" s="650"/>
      <c r="AX433" s="197"/>
    </row>
    <row r="434" s="364" customFormat="1" ht="39" customHeight="1" spans="1:50">
      <c r="A434" s="622">
        <v>45944</v>
      </c>
      <c r="B434" s="623" t="s">
        <v>824</v>
      </c>
      <c r="C434" s="624" t="s">
        <v>834</v>
      </c>
      <c r="D434" s="625">
        <v>4500180758</v>
      </c>
      <c r="E434" s="626" t="s">
        <v>835</v>
      </c>
      <c r="F434" s="625" t="s">
        <v>2388</v>
      </c>
      <c r="G434" s="627" t="s">
        <v>554</v>
      </c>
      <c r="H434" s="628" t="s">
        <v>555</v>
      </c>
      <c r="I434" s="655">
        <v>312</v>
      </c>
      <c r="J434" s="629">
        <v>0</v>
      </c>
      <c r="K434" s="629">
        <v>4</v>
      </c>
      <c r="L434" s="630">
        <f t="shared" si="86"/>
        <v>78</v>
      </c>
      <c r="M434" s="656">
        <v>46016</v>
      </c>
      <c r="N434" s="656">
        <v>46013</v>
      </c>
      <c r="O434" s="632"/>
      <c r="P434" s="632" t="s">
        <v>571</v>
      </c>
      <c r="Q434" s="632"/>
      <c r="R434" s="633">
        <v>45980</v>
      </c>
      <c r="S434" s="634" t="s">
        <v>572</v>
      </c>
      <c r="T434" s="634" t="s">
        <v>2389</v>
      </c>
      <c r="U434" s="634" t="s">
        <v>335</v>
      </c>
      <c r="V434" s="633"/>
      <c r="W434" s="635"/>
      <c r="X434" s="635"/>
      <c r="Y434" s="653" t="s">
        <v>2390</v>
      </c>
      <c r="Z434" s="632" t="s">
        <v>2244</v>
      </c>
      <c r="AA434" s="657">
        <v>5.4077</v>
      </c>
      <c r="AB434" s="638">
        <f t="shared" si="93"/>
        <v>1687.2024</v>
      </c>
      <c r="AC434" s="629" t="s">
        <v>2391</v>
      </c>
      <c r="AD434" s="627" t="s">
        <v>668</v>
      </c>
      <c r="AE434" s="640" t="s">
        <v>566</v>
      </c>
      <c r="AG434" s="198"/>
      <c r="AH434" s="594"/>
      <c r="AI434" s="642">
        <f t="shared" si="94"/>
        <v>312</v>
      </c>
      <c r="AJ434" s="658"/>
      <c r="AL434" s="644">
        <f>I434</f>
        <v>312</v>
      </c>
      <c r="AM434" s="645"/>
      <c r="AN434" s="643"/>
      <c r="AO434" s="643"/>
      <c r="AP434" s="643"/>
      <c r="AQ434" s="646">
        <f t="shared" si="96"/>
        <v>312</v>
      </c>
      <c r="AR434" s="647"/>
      <c r="AS434" s="647"/>
      <c r="AT434" s="648"/>
      <c r="AU434" s="649">
        <f t="shared" si="87"/>
        <v>312</v>
      </c>
      <c r="AV434" s="649">
        <f>AV396+AU434</f>
        <v>547717</v>
      </c>
      <c r="AW434" s="650"/>
      <c r="AX434" s="200"/>
    </row>
    <row r="435" s="364" customFormat="1" ht="39" customHeight="1" spans="1:50">
      <c r="A435" s="622">
        <v>46000</v>
      </c>
      <c r="B435" s="623"/>
      <c r="C435" s="624"/>
      <c r="D435" s="625" t="s">
        <v>2392</v>
      </c>
      <c r="E435" s="626"/>
      <c r="F435" s="625" t="s">
        <v>2393</v>
      </c>
      <c r="G435" s="627" t="s">
        <v>554</v>
      </c>
      <c r="H435" s="628" t="s">
        <v>555</v>
      </c>
      <c r="I435" s="629">
        <v>120</v>
      </c>
      <c r="J435" s="629">
        <v>0</v>
      </c>
      <c r="K435" s="629">
        <v>4</v>
      </c>
      <c r="L435" s="630">
        <f t="shared" si="86"/>
        <v>30</v>
      </c>
      <c r="M435" s="631">
        <v>46017</v>
      </c>
      <c r="N435" s="631">
        <v>46013</v>
      </c>
      <c r="O435" s="632" t="s">
        <v>2394</v>
      </c>
      <c r="P435" s="632"/>
      <c r="Q435" s="632"/>
      <c r="R435" s="633"/>
      <c r="S435" s="634"/>
      <c r="T435" s="634"/>
      <c r="U435" s="634"/>
      <c r="V435" s="633"/>
      <c r="W435" s="635"/>
      <c r="X435" s="635"/>
      <c r="Y435" s="636" t="s">
        <v>2395</v>
      </c>
      <c r="Z435" s="632"/>
      <c r="AA435" s="637"/>
      <c r="AB435" s="638"/>
      <c r="AC435" s="629"/>
      <c r="AD435" s="627" t="s">
        <v>554</v>
      </c>
      <c r="AE435" s="640" t="s">
        <v>566</v>
      </c>
      <c r="AF435" s="641"/>
      <c r="AG435" s="659"/>
      <c r="AH435" s="644"/>
      <c r="AI435" s="642">
        <f t="shared" si="94"/>
        <v>120</v>
      </c>
      <c r="AJ435" s="644"/>
      <c r="AK435" s="645"/>
      <c r="AL435" s="644"/>
      <c r="AM435" s="645">
        <f t="shared" ref="AM435:AM451" si="97">I435</f>
        <v>120</v>
      </c>
      <c r="AN435" s="643"/>
      <c r="AO435" s="643"/>
      <c r="AP435" s="643"/>
      <c r="AQ435" s="646">
        <f t="shared" si="96"/>
        <v>120</v>
      </c>
      <c r="AR435" s="647"/>
      <c r="AS435" s="647"/>
      <c r="AT435" s="648"/>
      <c r="AU435" s="649">
        <f t="shared" si="87"/>
        <v>120</v>
      </c>
      <c r="AV435" s="649">
        <f>AV396+AU435</f>
        <v>547525</v>
      </c>
      <c r="AW435" s="650"/>
      <c r="AX435" s="660"/>
    </row>
    <row r="436" s="364" customFormat="1" ht="39" customHeight="1" spans="1:50">
      <c r="A436" s="622">
        <v>45972</v>
      </c>
      <c r="B436" s="623" t="s">
        <v>143</v>
      </c>
      <c r="C436" s="624" t="s">
        <v>1834</v>
      </c>
      <c r="D436" s="625">
        <v>4500185070</v>
      </c>
      <c r="E436" s="626"/>
      <c r="F436" s="625" t="s">
        <v>2396</v>
      </c>
      <c r="G436" s="627" t="s">
        <v>554</v>
      </c>
      <c r="H436" s="628" t="s">
        <v>555</v>
      </c>
      <c r="I436" s="629">
        <v>760</v>
      </c>
      <c r="J436" s="629">
        <v>0</v>
      </c>
      <c r="K436" s="629">
        <v>4</v>
      </c>
      <c r="L436" s="630">
        <f t="shared" si="86"/>
        <v>190</v>
      </c>
      <c r="M436" s="631">
        <v>46021</v>
      </c>
      <c r="N436" s="631">
        <v>46017</v>
      </c>
      <c r="O436" s="632"/>
      <c r="P436" s="632" t="s">
        <v>571</v>
      </c>
      <c r="Q436" s="632"/>
      <c r="R436" s="633">
        <v>45989</v>
      </c>
      <c r="S436" s="634" t="s">
        <v>572</v>
      </c>
      <c r="T436" s="634" t="s">
        <v>1836</v>
      </c>
      <c r="U436" s="634" t="s">
        <v>335</v>
      </c>
      <c r="V436" s="633"/>
      <c r="W436" s="635"/>
      <c r="X436" s="635" t="s">
        <v>2397</v>
      </c>
      <c r="Y436" s="653" t="s">
        <v>2398</v>
      </c>
      <c r="Z436" s="632" t="s">
        <v>1402</v>
      </c>
      <c r="AA436" s="637">
        <v>5.61</v>
      </c>
      <c r="AB436" s="638">
        <f t="shared" ref="AB436:AB472" si="98">I436*AA436</f>
        <v>4263.6</v>
      </c>
      <c r="AC436" s="629"/>
      <c r="AD436" s="627" t="s">
        <v>668</v>
      </c>
      <c r="AE436" s="640" t="s">
        <v>566</v>
      </c>
      <c r="AF436" s="641"/>
      <c r="AG436" s="659"/>
      <c r="AH436" s="644"/>
      <c r="AI436" s="642"/>
      <c r="AJ436" s="644"/>
      <c r="AK436" s="645">
        <f>I436</f>
        <v>760</v>
      </c>
      <c r="AL436" s="644"/>
      <c r="AM436" s="645">
        <f t="shared" si="97"/>
        <v>760</v>
      </c>
      <c r="AN436" s="643"/>
      <c r="AO436" s="643"/>
      <c r="AP436" s="643"/>
      <c r="AQ436" s="646">
        <f t="shared" si="96"/>
        <v>760</v>
      </c>
      <c r="AR436" s="647"/>
      <c r="AS436" s="647"/>
      <c r="AT436" s="648"/>
      <c r="AU436" s="649">
        <f t="shared" si="87"/>
        <v>760</v>
      </c>
      <c r="AV436" s="649">
        <f>AV395+AU436</f>
        <v>548105</v>
      </c>
      <c r="AW436" s="650"/>
      <c r="AX436" s="660"/>
    </row>
    <row r="437" s="364" customFormat="1" ht="39" customHeight="1" spans="1:50">
      <c r="A437" s="622">
        <v>45967</v>
      </c>
      <c r="B437" s="623" t="s">
        <v>2399</v>
      </c>
      <c r="C437" s="624" t="s">
        <v>2400</v>
      </c>
      <c r="D437" s="625">
        <v>4500184600</v>
      </c>
      <c r="E437" s="626"/>
      <c r="F437" s="625" t="s">
        <v>2401</v>
      </c>
      <c r="G437" s="627" t="s">
        <v>554</v>
      </c>
      <c r="H437" s="628" t="s">
        <v>555</v>
      </c>
      <c r="I437" s="629">
        <v>152</v>
      </c>
      <c r="J437" s="629">
        <v>0</v>
      </c>
      <c r="K437" s="629">
        <v>4</v>
      </c>
      <c r="L437" s="630">
        <f t="shared" si="86"/>
        <v>38</v>
      </c>
      <c r="M437" s="631">
        <v>46009</v>
      </c>
      <c r="N437" s="631">
        <v>46006</v>
      </c>
      <c r="O437" s="632"/>
      <c r="P437" s="632" t="s">
        <v>571</v>
      </c>
      <c r="Q437" s="632"/>
      <c r="R437" s="633">
        <v>45968</v>
      </c>
      <c r="S437" s="634" t="s">
        <v>572</v>
      </c>
      <c r="T437" s="634" t="s">
        <v>1029</v>
      </c>
      <c r="U437" s="634" t="s">
        <v>335</v>
      </c>
      <c r="V437" s="633"/>
      <c r="W437" s="635"/>
      <c r="X437" s="635"/>
      <c r="Y437" s="636" t="s">
        <v>2402</v>
      </c>
      <c r="Z437" s="632" t="s">
        <v>618</v>
      </c>
      <c r="AA437" s="637">
        <v>5.6264</v>
      </c>
      <c r="AB437" s="638">
        <f t="shared" si="98"/>
        <v>855.2128</v>
      </c>
      <c r="AC437" s="629"/>
      <c r="AD437" s="627" t="s">
        <v>554</v>
      </c>
      <c r="AE437" s="640" t="s">
        <v>566</v>
      </c>
      <c r="AF437" s="641"/>
      <c r="AG437" s="659"/>
      <c r="AH437" s="644"/>
      <c r="AI437" s="642">
        <f t="shared" ref="AI437:AI442" si="99">I437</f>
        <v>152</v>
      </c>
      <c r="AJ437" s="644"/>
      <c r="AK437" s="645"/>
      <c r="AL437" s="644"/>
      <c r="AM437" s="645">
        <f t="shared" si="97"/>
        <v>152</v>
      </c>
      <c r="AN437" s="643"/>
      <c r="AO437" s="643"/>
      <c r="AP437" s="643"/>
      <c r="AQ437" s="646">
        <f t="shared" si="96"/>
        <v>152</v>
      </c>
      <c r="AR437" s="647"/>
      <c r="AS437" s="647"/>
      <c r="AT437" s="648"/>
      <c r="AU437" s="649">
        <f t="shared" si="87"/>
        <v>152</v>
      </c>
      <c r="AV437" s="649">
        <f>AV394+AU437</f>
        <v>552697</v>
      </c>
      <c r="AW437" s="650"/>
      <c r="AX437" s="660"/>
    </row>
    <row r="438" s="364" customFormat="1" ht="39" customHeight="1" spans="1:50">
      <c r="A438" s="622">
        <v>45961</v>
      </c>
      <c r="B438" s="623" t="s">
        <v>2185</v>
      </c>
      <c r="C438" s="624" t="s">
        <v>1027</v>
      </c>
      <c r="D438" s="625">
        <v>4500183736</v>
      </c>
      <c r="E438" s="626"/>
      <c r="F438" s="625" t="s">
        <v>2403</v>
      </c>
      <c r="G438" s="627" t="s">
        <v>554</v>
      </c>
      <c r="H438" s="628" t="s">
        <v>555</v>
      </c>
      <c r="I438" s="629">
        <v>168</v>
      </c>
      <c r="J438" s="629">
        <v>0</v>
      </c>
      <c r="K438" s="629">
        <v>4</v>
      </c>
      <c r="L438" s="630">
        <f t="shared" si="86"/>
        <v>42</v>
      </c>
      <c r="M438" s="631">
        <v>46017</v>
      </c>
      <c r="N438" s="631">
        <v>46013</v>
      </c>
      <c r="O438" s="632"/>
      <c r="P438" s="632" t="s">
        <v>571</v>
      </c>
      <c r="Q438" s="632"/>
      <c r="R438" s="633">
        <v>45967</v>
      </c>
      <c r="S438" s="634" t="s">
        <v>572</v>
      </c>
      <c r="T438" s="634" t="s">
        <v>1029</v>
      </c>
      <c r="U438" s="634" t="s">
        <v>335</v>
      </c>
      <c r="V438" s="633"/>
      <c r="W438" s="635"/>
      <c r="X438" s="635"/>
      <c r="Y438" s="636" t="s">
        <v>2188</v>
      </c>
      <c r="Z438" s="632" t="s">
        <v>2189</v>
      </c>
      <c r="AA438" s="637">
        <v>5.6264</v>
      </c>
      <c r="AB438" s="638">
        <f t="shared" si="98"/>
        <v>945.2352</v>
      </c>
      <c r="AC438" s="629"/>
      <c r="AD438" s="627" t="s">
        <v>554</v>
      </c>
      <c r="AE438" s="640" t="s">
        <v>566</v>
      </c>
      <c r="AF438" s="641"/>
      <c r="AG438" s="659"/>
      <c r="AH438" s="644"/>
      <c r="AI438" s="642">
        <f t="shared" si="99"/>
        <v>168</v>
      </c>
      <c r="AJ438" s="644"/>
      <c r="AK438" s="644"/>
      <c r="AL438" s="644"/>
      <c r="AM438" s="645">
        <f t="shared" si="97"/>
        <v>168</v>
      </c>
      <c r="AN438" s="643"/>
      <c r="AO438" s="643"/>
      <c r="AP438" s="643"/>
      <c r="AQ438" s="646">
        <f t="shared" si="96"/>
        <v>168</v>
      </c>
      <c r="AR438" s="647"/>
      <c r="AS438" s="647"/>
      <c r="AT438" s="648"/>
      <c r="AU438" s="649">
        <f t="shared" si="87"/>
        <v>168</v>
      </c>
      <c r="AV438" s="649">
        <f>AV392+AU438</f>
        <v>548013</v>
      </c>
      <c r="AW438" s="650"/>
      <c r="AX438" s="660"/>
    </row>
    <row r="439" s="222" customFormat="1" ht="39" customHeight="1" spans="1:50">
      <c r="A439" s="585">
        <v>45961</v>
      </c>
      <c r="B439" s="586" t="s">
        <v>2404</v>
      </c>
      <c r="C439" s="465" t="s">
        <v>2400</v>
      </c>
      <c r="D439" s="587">
        <v>4500183545</v>
      </c>
      <c r="E439" s="588"/>
      <c r="F439" s="587" t="s">
        <v>2405</v>
      </c>
      <c r="G439" s="589" t="s">
        <v>554</v>
      </c>
      <c r="H439" s="469" t="s">
        <v>555</v>
      </c>
      <c r="I439" s="592">
        <v>120</v>
      </c>
      <c r="J439" s="592">
        <v>0</v>
      </c>
      <c r="K439" s="592">
        <v>4</v>
      </c>
      <c r="L439" s="470">
        <f t="shared" si="86"/>
        <v>30</v>
      </c>
      <c r="M439" s="471">
        <v>46009</v>
      </c>
      <c r="N439" s="471">
        <v>46006</v>
      </c>
      <c r="O439" s="590"/>
      <c r="P439" s="632" t="s">
        <v>571</v>
      </c>
      <c r="Q439" s="590"/>
      <c r="R439" s="591">
        <v>45964</v>
      </c>
      <c r="S439" s="473" t="s">
        <v>572</v>
      </c>
      <c r="T439" s="473" t="s">
        <v>1029</v>
      </c>
      <c r="U439" s="473" t="s">
        <v>335</v>
      </c>
      <c r="V439" s="591"/>
      <c r="W439" s="217"/>
      <c r="X439" s="217"/>
      <c r="Y439" s="555" t="s">
        <v>2406</v>
      </c>
      <c r="Z439" s="590" t="s">
        <v>248</v>
      </c>
      <c r="AA439" s="606">
        <v>5.6264</v>
      </c>
      <c r="AB439" s="475">
        <f t="shared" si="98"/>
        <v>675.168</v>
      </c>
      <c r="AC439" s="592"/>
      <c r="AD439" s="589" t="s">
        <v>554</v>
      </c>
      <c r="AE439" s="608" t="s">
        <v>566</v>
      </c>
      <c r="AF439" s="603"/>
      <c r="AG439" s="599"/>
      <c r="AH439" s="593"/>
      <c r="AI439" s="593">
        <f t="shared" si="99"/>
        <v>120</v>
      </c>
      <c r="AJ439" s="593"/>
      <c r="AK439" s="355"/>
      <c r="AL439" s="593"/>
      <c r="AM439" s="479">
        <f t="shared" si="97"/>
        <v>120</v>
      </c>
      <c r="AN439" s="219"/>
      <c r="AO439" s="219"/>
      <c r="AP439" s="219"/>
      <c r="AQ439" s="221">
        <f t="shared" si="96"/>
        <v>120</v>
      </c>
      <c r="AR439" s="596"/>
      <c r="AS439" s="596"/>
      <c r="AT439" s="597"/>
      <c r="AU439" s="482">
        <f t="shared" si="87"/>
        <v>120</v>
      </c>
      <c r="AV439" s="482">
        <f>AV393+AU439</f>
        <v>547665</v>
      </c>
      <c r="AW439" s="598"/>
      <c r="AX439" s="600"/>
    </row>
    <row r="440" s="222" customFormat="1" ht="47" customHeight="1" spans="1:50">
      <c r="A440" s="585">
        <v>45985</v>
      </c>
      <c r="B440" s="586" t="s">
        <v>2407</v>
      </c>
      <c r="C440" s="465" t="s">
        <v>2408</v>
      </c>
      <c r="D440" s="587">
        <v>4500186837</v>
      </c>
      <c r="E440" s="588"/>
      <c r="F440" s="587" t="s">
        <v>2409</v>
      </c>
      <c r="G440" s="589" t="s">
        <v>554</v>
      </c>
      <c r="H440" s="469" t="s">
        <v>555</v>
      </c>
      <c r="I440" s="592">
        <v>200</v>
      </c>
      <c r="J440" s="592">
        <v>0</v>
      </c>
      <c r="K440" s="592">
        <v>4</v>
      </c>
      <c r="L440" s="470">
        <f t="shared" si="86"/>
        <v>50</v>
      </c>
      <c r="M440" s="471">
        <v>46016</v>
      </c>
      <c r="N440" s="471">
        <v>46013</v>
      </c>
      <c r="O440" s="590"/>
      <c r="P440" s="632" t="s">
        <v>571</v>
      </c>
      <c r="Q440" s="590"/>
      <c r="R440" s="591">
        <v>45986</v>
      </c>
      <c r="S440" s="473" t="s">
        <v>572</v>
      </c>
      <c r="T440" s="473" t="s">
        <v>572</v>
      </c>
      <c r="U440" s="473" t="s">
        <v>335</v>
      </c>
      <c r="V440" s="591"/>
      <c r="W440" s="217"/>
      <c r="X440" s="217"/>
      <c r="Y440" s="555" t="s">
        <v>2410</v>
      </c>
      <c r="Z440" s="590" t="s">
        <v>2229</v>
      </c>
      <c r="AA440" s="606">
        <v>5.4077</v>
      </c>
      <c r="AB440" s="475">
        <f t="shared" si="98"/>
        <v>1081.54</v>
      </c>
      <c r="AC440" s="592"/>
      <c r="AD440" s="589" t="s">
        <v>554</v>
      </c>
      <c r="AE440" s="608" t="s">
        <v>566</v>
      </c>
      <c r="AF440" s="603"/>
      <c r="AG440" s="599"/>
      <c r="AH440" s="593"/>
      <c r="AI440" s="480">
        <f t="shared" si="99"/>
        <v>200</v>
      </c>
      <c r="AJ440" s="593"/>
      <c r="AK440" s="479"/>
      <c r="AL440" s="593"/>
      <c r="AM440" s="479">
        <f t="shared" si="97"/>
        <v>200</v>
      </c>
      <c r="AN440" s="219"/>
      <c r="AO440" s="219"/>
      <c r="AP440" s="219"/>
      <c r="AQ440" s="221">
        <f t="shared" si="96"/>
        <v>200</v>
      </c>
      <c r="AR440" s="596"/>
      <c r="AS440" s="596"/>
      <c r="AT440" s="597"/>
      <c r="AU440" s="482">
        <f t="shared" si="87"/>
        <v>200</v>
      </c>
      <c r="AV440" s="482">
        <f>AV395+AU440</f>
        <v>547545</v>
      </c>
      <c r="AW440" s="598"/>
      <c r="AX440" s="600"/>
    </row>
    <row r="441" s="222" customFormat="1" ht="39" customHeight="1" spans="1:50">
      <c r="A441" s="585">
        <v>45960</v>
      </c>
      <c r="B441" s="586" t="s">
        <v>2411</v>
      </c>
      <c r="C441" s="465" t="s">
        <v>622</v>
      </c>
      <c r="D441" s="587">
        <v>4500183805</v>
      </c>
      <c r="E441" s="588" t="s">
        <v>2412</v>
      </c>
      <c r="F441" s="587" t="s">
        <v>2413</v>
      </c>
      <c r="G441" s="589" t="s">
        <v>554</v>
      </c>
      <c r="H441" s="469" t="s">
        <v>555</v>
      </c>
      <c r="I441" s="592">
        <v>1000</v>
      </c>
      <c r="J441" s="592">
        <v>0</v>
      </c>
      <c r="K441" s="592">
        <v>4</v>
      </c>
      <c r="L441" s="470">
        <f t="shared" si="86"/>
        <v>250</v>
      </c>
      <c r="M441" s="471">
        <v>46022</v>
      </c>
      <c r="N441" s="471">
        <v>46018</v>
      </c>
      <c r="O441" s="590"/>
      <c r="P441" s="590" t="s">
        <v>571</v>
      </c>
      <c r="Q441" s="590"/>
      <c r="R441" s="591">
        <v>45971</v>
      </c>
      <c r="S441" s="473" t="s">
        <v>572</v>
      </c>
      <c r="T441" s="473" t="s">
        <v>2326</v>
      </c>
      <c r="U441" s="473" t="s">
        <v>335</v>
      </c>
      <c r="V441" s="591"/>
      <c r="W441" s="217" t="s">
        <v>2326</v>
      </c>
      <c r="X441" s="217"/>
      <c r="Y441" s="555" t="s">
        <v>2327</v>
      </c>
      <c r="Z441" s="590" t="s">
        <v>2328</v>
      </c>
      <c r="AA441" s="606">
        <v>3.366</v>
      </c>
      <c r="AB441" s="475">
        <f t="shared" si="98"/>
        <v>3366</v>
      </c>
      <c r="AC441" s="592"/>
      <c r="AD441" s="589" t="s">
        <v>554</v>
      </c>
      <c r="AE441" s="608" t="s">
        <v>566</v>
      </c>
      <c r="AF441" s="603"/>
      <c r="AG441" s="604"/>
      <c r="AH441" s="593"/>
      <c r="AI441" s="480">
        <f t="shared" si="99"/>
        <v>1000</v>
      </c>
      <c r="AJ441" s="593"/>
      <c r="AK441" s="593"/>
      <c r="AL441" s="593"/>
      <c r="AM441" s="479">
        <f t="shared" si="97"/>
        <v>1000</v>
      </c>
      <c r="AN441" s="219"/>
      <c r="AO441" s="219"/>
      <c r="AP441" s="219"/>
      <c r="AQ441" s="221">
        <f t="shared" si="96"/>
        <v>1000</v>
      </c>
      <c r="AR441" s="596"/>
      <c r="AS441" s="596"/>
      <c r="AT441" s="597"/>
      <c r="AU441" s="482">
        <f t="shared" si="87"/>
        <v>1000</v>
      </c>
      <c r="AV441" s="482">
        <f>AV391+AU441</f>
        <v>548045</v>
      </c>
      <c r="AW441" s="598"/>
      <c r="AX441" s="605"/>
    </row>
    <row r="442" s="222" customFormat="1" ht="39" customHeight="1" spans="1:50">
      <c r="A442" s="585">
        <v>45960</v>
      </c>
      <c r="B442" s="586" t="s">
        <v>2323</v>
      </c>
      <c r="C442" s="465" t="s">
        <v>622</v>
      </c>
      <c r="D442" s="587">
        <v>4500183809</v>
      </c>
      <c r="E442" s="588" t="s">
        <v>2414</v>
      </c>
      <c r="F442" s="587" t="s">
        <v>2415</v>
      </c>
      <c r="G442" s="589" t="s">
        <v>554</v>
      </c>
      <c r="H442" s="469" t="s">
        <v>555</v>
      </c>
      <c r="I442" s="592">
        <v>1200</v>
      </c>
      <c r="J442" s="592">
        <v>0</v>
      </c>
      <c r="K442" s="592">
        <v>4</v>
      </c>
      <c r="L442" s="470">
        <f t="shared" si="86"/>
        <v>300</v>
      </c>
      <c r="M442" s="471">
        <v>46022</v>
      </c>
      <c r="N442" s="471">
        <v>46018</v>
      </c>
      <c r="O442" s="590"/>
      <c r="P442" s="590" t="s">
        <v>571</v>
      </c>
      <c r="Q442" s="590"/>
      <c r="R442" s="591">
        <v>45971</v>
      </c>
      <c r="S442" s="473" t="s">
        <v>572</v>
      </c>
      <c r="T442" s="473" t="s">
        <v>2326</v>
      </c>
      <c r="U442" s="473" t="s">
        <v>335</v>
      </c>
      <c r="V442" s="591"/>
      <c r="W442" s="217" t="s">
        <v>2326</v>
      </c>
      <c r="X442" s="217"/>
      <c r="Y442" s="555" t="s">
        <v>2331</v>
      </c>
      <c r="Z442" s="590" t="s">
        <v>1124</v>
      </c>
      <c r="AA442" s="606">
        <v>3.366</v>
      </c>
      <c r="AB442" s="475">
        <f t="shared" si="98"/>
        <v>4039.2</v>
      </c>
      <c r="AC442" s="592"/>
      <c r="AD442" s="589" t="s">
        <v>554</v>
      </c>
      <c r="AE442" s="608" t="s">
        <v>566</v>
      </c>
      <c r="AF442" s="603"/>
      <c r="AG442" s="604"/>
      <c r="AH442" s="593"/>
      <c r="AI442" s="480">
        <f t="shared" si="99"/>
        <v>1200</v>
      </c>
      <c r="AJ442" s="593"/>
      <c r="AK442" s="593"/>
      <c r="AL442" s="593"/>
      <c r="AM442" s="479">
        <f t="shared" si="97"/>
        <v>1200</v>
      </c>
      <c r="AN442" s="219"/>
      <c r="AO442" s="219"/>
      <c r="AP442" s="219"/>
      <c r="AQ442" s="221">
        <f t="shared" si="96"/>
        <v>1200</v>
      </c>
      <c r="AR442" s="596"/>
      <c r="AS442" s="596"/>
      <c r="AT442" s="597"/>
      <c r="AU442" s="482">
        <f t="shared" si="87"/>
        <v>1200</v>
      </c>
      <c r="AV442" s="482">
        <f>AV392+AU442</f>
        <v>549045</v>
      </c>
      <c r="AW442" s="598"/>
      <c r="AX442" s="605"/>
    </row>
    <row r="443" s="222" customFormat="1" ht="39" customHeight="1" spans="1:50">
      <c r="A443" s="585">
        <v>45953</v>
      </c>
      <c r="B443" s="586" t="s">
        <v>611</v>
      </c>
      <c r="C443" s="465" t="s">
        <v>612</v>
      </c>
      <c r="D443" s="587">
        <v>4500182880</v>
      </c>
      <c r="E443" s="661" t="s">
        <v>2416</v>
      </c>
      <c r="F443" s="587" t="s">
        <v>2417</v>
      </c>
      <c r="G443" s="589" t="s">
        <v>554</v>
      </c>
      <c r="H443" s="469" t="s">
        <v>555</v>
      </c>
      <c r="I443" s="592">
        <v>1496</v>
      </c>
      <c r="J443" s="592">
        <v>0</v>
      </c>
      <c r="K443" s="592">
        <v>4</v>
      </c>
      <c r="L443" s="470">
        <f t="shared" si="86"/>
        <v>374</v>
      </c>
      <c r="M443" s="471">
        <v>46024</v>
      </c>
      <c r="N443" s="471">
        <f>M443-4</f>
        <v>46020</v>
      </c>
      <c r="O443" s="590" t="s">
        <v>2418</v>
      </c>
      <c r="P443" s="590" t="s">
        <v>571</v>
      </c>
      <c r="Q443" s="590"/>
      <c r="R443" s="591">
        <v>45982</v>
      </c>
      <c r="S443" s="473" t="s">
        <v>599</v>
      </c>
      <c r="T443" s="473" t="s">
        <v>2419</v>
      </c>
      <c r="U443" s="473" t="s">
        <v>335</v>
      </c>
      <c r="V443" s="591"/>
      <c r="W443" s="217"/>
      <c r="X443" s="217"/>
      <c r="Y443" s="609" t="s">
        <v>2420</v>
      </c>
      <c r="Z443" s="590" t="s">
        <v>248</v>
      </c>
      <c r="AA443" s="606">
        <v>5.5937</v>
      </c>
      <c r="AB443" s="475">
        <f t="shared" si="98"/>
        <v>8368.1752</v>
      </c>
      <c r="AC443" s="592" t="s">
        <v>2421</v>
      </c>
      <c r="AD443" s="468" t="s">
        <v>554</v>
      </c>
      <c r="AE443" s="608" t="s">
        <v>566</v>
      </c>
      <c r="AF443" s="603"/>
      <c r="AG443" s="604"/>
      <c r="AH443" s="593"/>
      <c r="AI443" s="480"/>
      <c r="AJ443" s="593"/>
      <c r="AK443" s="480">
        <v>1496</v>
      </c>
      <c r="AL443" s="593"/>
      <c r="AM443" s="479">
        <f t="shared" si="97"/>
        <v>1496</v>
      </c>
      <c r="AN443" s="219"/>
      <c r="AO443" s="219"/>
      <c r="AP443" s="219"/>
      <c r="AQ443" s="221">
        <f t="shared" si="96"/>
        <v>1496</v>
      </c>
      <c r="AR443" s="596"/>
      <c r="AS443" s="596"/>
      <c r="AT443" s="597"/>
      <c r="AU443" s="482">
        <f t="shared" si="87"/>
        <v>1496</v>
      </c>
      <c r="AV443" s="482">
        <f>AV390+AU443</f>
        <v>547541</v>
      </c>
      <c r="AW443" s="598"/>
      <c r="AX443" s="605"/>
    </row>
    <row r="444" s="222" customFormat="1" ht="39" customHeight="1" spans="1:50">
      <c r="A444" s="585">
        <v>45953</v>
      </c>
      <c r="B444" s="586" t="s">
        <v>611</v>
      </c>
      <c r="C444" s="465" t="s">
        <v>612</v>
      </c>
      <c r="D444" s="587">
        <v>4500182880</v>
      </c>
      <c r="E444" s="661" t="s">
        <v>2422</v>
      </c>
      <c r="F444" s="587" t="s">
        <v>2423</v>
      </c>
      <c r="G444" s="589" t="s">
        <v>554</v>
      </c>
      <c r="H444" s="469" t="s">
        <v>555</v>
      </c>
      <c r="I444" s="592">
        <v>584</v>
      </c>
      <c r="J444" s="592">
        <v>0</v>
      </c>
      <c r="K444" s="592">
        <v>4</v>
      </c>
      <c r="L444" s="470">
        <f t="shared" si="86"/>
        <v>146</v>
      </c>
      <c r="M444" s="471">
        <v>46024</v>
      </c>
      <c r="N444" s="471">
        <f>M444-4</f>
        <v>46020</v>
      </c>
      <c r="O444" s="590" t="s">
        <v>2418</v>
      </c>
      <c r="P444" s="590" t="s">
        <v>571</v>
      </c>
      <c r="Q444" s="590"/>
      <c r="R444" s="591">
        <v>45982</v>
      </c>
      <c r="S444" s="473" t="s">
        <v>599</v>
      </c>
      <c r="T444" s="473" t="s">
        <v>2419</v>
      </c>
      <c r="U444" s="473" t="s">
        <v>335</v>
      </c>
      <c r="V444" s="591"/>
      <c r="W444" s="217"/>
      <c r="X444" s="217"/>
      <c r="Y444" s="609" t="s">
        <v>2420</v>
      </c>
      <c r="Z444" s="590" t="s">
        <v>248</v>
      </c>
      <c r="AA444" s="606">
        <v>5.5937</v>
      </c>
      <c r="AB444" s="475">
        <f t="shared" si="98"/>
        <v>3266.7208</v>
      </c>
      <c r="AC444" s="592" t="s">
        <v>2424</v>
      </c>
      <c r="AD444" s="468" t="s">
        <v>554</v>
      </c>
      <c r="AE444" s="608" t="s">
        <v>566</v>
      </c>
      <c r="AF444" s="603"/>
      <c r="AG444" s="604"/>
      <c r="AH444" s="593"/>
      <c r="AI444" s="480"/>
      <c r="AJ444" s="593"/>
      <c r="AK444" s="480">
        <v>584</v>
      </c>
      <c r="AL444" s="593"/>
      <c r="AM444" s="479">
        <f t="shared" si="97"/>
        <v>584</v>
      </c>
      <c r="AN444" s="219"/>
      <c r="AO444" s="219"/>
      <c r="AP444" s="219"/>
      <c r="AQ444" s="221">
        <f t="shared" si="96"/>
        <v>584</v>
      </c>
      <c r="AR444" s="596"/>
      <c r="AS444" s="596"/>
      <c r="AT444" s="597"/>
      <c r="AU444" s="482">
        <f t="shared" si="87"/>
        <v>584</v>
      </c>
      <c r="AV444" s="482">
        <f>AV391+AU444</f>
        <v>547629</v>
      </c>
      <c r="AW444" s="598"/>
      <c r="AX444" s="605"/>
    </row>
    <row r="445" s="364" customFormat="1" ht="39" customHeight="1" spans="1:50">
      <c r="A445" s="622">
        <v>45988</v>
      </c>
      <c r="B445" s="623" t="s">
        <v>2323</v>
      </c>
      <c r="C445" s="624" t="s">
        <v>622</v>
      </c>
      <c r="D445" s="625">
        <v>4500187228</v>
      </c>
      <c r="E445" s="626" t="s">
        <v>2425</v>
      </c>
      <c r="F445" s="625" t="s">
        <v>2426</v>
      </c>
      <c r="G445" s="627" t="s">
        <v>554</v>
      </c>
      <c r="H445" s="628" t="s">
        <v>555</v>
      </c>
      <c r="I445" s="629">
        <v>1000</v>
      </c>
      <c r="J445" s="629">
        <v>0</v>
      </c>
      <c r="K445" s="629">
        <v>4</v>
      </c>
      <c r="L445" s="630">
        <f t="shared" si="86"/>
        <v>250</v>
      </c>
      <c r="M445" s="631">
        <v>46029</v>
      </c>
      <c r="N445" s="631">
        <v>46025</v>
      </c>
      <c r="O445" s="632"/>
      <c r="P445" s="632" t="s">
        <v>571</v>
      </c>
      <c r="Q445" s="632"/>
      <c r="R445" s="633">
        <v>45992</v>
      </c>
      <c r="S445" s="634" t="s">
        <v>572</v>
      </c>
      <c r="T445" s="634" t="s">
        <v>2326</v>
      </c>
      <c r="U445" s="634" t="s">
        <v>335</v>
      </c>
      <c r="V445" s="633"/>
      <c r="W445" s="635" t="s">
        <v>2326</v>
      </c>
      <c r="X445" s="658"/>
      <c r="Y445" s="636" t="s">
        <v>2427</v>
      </c>
      <c r="Z445" s="632" t="s">
        <v>1124</v>
      </c>
      <c r="AA445" s="637">
        <v>3.366</v>
      </c>
      <c r="AB445" s="638">
        <f t="shared" si="98"/>
        <v>3366</v>
      </c>
      <c r="AC445" s="629"/>
      <c r="AD445" s="627" t="s">
        <v>554</v>
      </c>
      <c r="AE445" s="640" t="s">
        <v>566</v>
      </c>
      <c r="AF445" s="641"/>
      <c r="AG445" s="651"/>
      <c r="AH445" s="644"/>
      <c r="AI445" s="642">
        <f t="shared" ref="AI445:AI451" si="100">I445</f>
        <v>1000</v>
      </c>
      <c r="AJ445" s="644"/>
      <c r="AK445" s="645"/>
      <c r="AL445" s="644"/>
      <c r="AM445" s="645">
        <f t="shared" si="97"/>
        <v>1000</v>
      </c>
      <c r="AN445" s="643"/>
      <c r="AO445" s="643"/>
      <c r="AP445" s="643"/>
      <c r="AQ445" s="646">
        <f t="shared" si="96"/>
        <v>1000</v>
      </c>
      <c r="AR445" s="647"/>
      <c r="AS445" s="647"/>
      <c r="AT445" s="648"/>
      <c r="AU445" s="649">
        <f t="shared" si="87"/>
        <v>1000</v>
      </c>
      <c r="AV445" s="649">
        <f>AV392+AU445</f>
        <v>548845</v>
      </c>
      <c r="AW445" s="650"/>
      <c r="AX445" s="652"/>
    </row>
    <row r="446" s="364" customFormat="1" ht="39" customHeight="1" spans="1:50">
      <c r="A446" s="622">
        <v>45988</v>
      </c>
      <c r="B446" s="623" t="s">
        <v>2323</v>
      </c>
      <c r="C446" s="624" t="s">
        <v>622</v>
      </c>
      <c r="D446" s="625">
        <v>4500187232</v>
      </c>
      <c r="E446" s="626" t="s">
        <v>2428</v>
      </c>
      <c r="F446" s="625" t="s">
        <v>2429</v>
      </c>
      <c r="G446" s="627" t="s">
        <v>554</v>
      </c>
      <c r="H446" s="628" t="s">
        <v>555</v>
      </c>
      <c r="I446" s="629">
        <v>1200</v>
      </c>
      <c r="J446" s="629">
        <v>0</v>
      </c>
      <c r="K446" s="629">
        <v>4</v>
      </c>
      <c r="L446" s="630">
        <f t="shared" si="86"/>
        <v>300</v>
      </c>
      <c r="M446" s="631">
        <v>46029</v>
      </c>
      <c r="N446" s="631">
        <v>46025</v>
      </c>
      <c r="O446" s="632"/>
      <c r="P446" s="632" t="s">
        <v>571</v>
      </c>
      <c r="Q446" s="632"/>
      <c r="R446" s="633">
        <v>45992</v>
      </c>
      <c r="S446" s="634" t="s">
        <v>572</v>
      </c>
      <c r="T446" s="634" t="s">
        <v>2326</v>
      </c>
      <c r="U446" s="634" t="s">
        <v>335</v>
      </c>
      <c r="V446" s="633"/>
      <c r="W446" s="635" t="s">
        <v>2326</v>
      </c>
      <c r="X446" s="662"/>
      <c r="Y446" s="636" t="s">
        <v>2430</v>
      </c>
      <c r="Z446" s="632" t="s">
        <v>1124</v>
      </c>
      <c r="AA446" s="637">
        <v>3.2348</v>
      </c>
      <c r="AB446" s="638">
        <f t="shared" si="98"/>
        <v>3881.76</v>
      </c>
      <c r="AC446" s="629"/>
      <c r="AD446" s="627" t="s">
        <v>554</v>
      </c>
      <c r="AE446" s="640" t="s">
        <v>566</v>
      </c>
      <c r="AF446" s="641"/>
      <c r="AG446" s="651"/>
      <c r="AH446" s="644"/>
      <c r="AI446" s="642">
        <f t="shared" si="100"/>
        <v>1200</v>
      </c>
      <c r="AJ446" s="644"/>
      <c r="AK446" s="645"/>
      <c r="AL446" s="644"/>
      <c r="AM446" s="645">
        <f t="shared" si="97"/>
        <v>1200</v>
      </c>
      <c r="AN446" s="643"/>
      <c r="AO446" s="643"/>
      <c r="AP446" s="643"/>
      <c r="AQ446" s="646">
        <f t="shared" si="96"/>
        <v>1200</v>
      </c>
      <c r="AR446" s="647"/>
      <c r="AS446" s="647"/>
      <c r="AT446" s="648"/>
      <c r="AU446" s="649">
        <f t="shared" si="87"/>
        <v>1200</v>
      </c>
      <c r="AV446" s="649">
        <f>AV393+AU446</f>
        <v>548745</v>
      </c>
      <c r="AW446" s="650"/>
      <c r="AX446" s="652"/>
    </row>
    <row r="447" s="222" customFormat="1" ht="39" customHeight="1" spans="1:50">
      <c r="A447" s="585">
        <v>45996</v>
      </c>
      <c r="B447" s="586" t="s">
        <v>986</v>
      </c>
      <c r="C447" s="465" t="s">
        <v>622</v>
      </c>
      <c r="D447" s="587">
        <v>4500188161</v>
      </c>
      <c r="E447" s="588" t="s">
        <v>2431</v>
      </c>
      <c r="F447" s="587" t="s">
        <v>2432</v>
      </c>
      <c r="G447" s="589" t="s">
        <v>989</v>
      </c>
      <c r="H447" s="469" t="s">
        <v>555</v>
      </c>
      <c r="I447" s="592">
        <v>4740</v>
      </c>
      <c r="J447" s="592">
        <v>0</v>
      </c>
      <c r="K447" s="592">
        <v>1</v>
      </c>
      <c r="L447" s="470">
        <f t="shared" si="86"/>
        <v>4740</v>
      </c>
      <c r="M447" s="471">
        <v>46035</v>
      </c>
      <c r="N447" s="471">
        <v>46031</v>
      </c>
      <c r="O447" s="590"/>
      <c r="P447" s="590" t="s">
        <v>571</v>
      </c>
      <c r="Q447" s="590"/>
      <c r="R447" s="591" t="s">
        <v>1709</v>
      </c>
      <c r="S447" s="473" t="s">
        <v>572</v>
      </c>
      <c r="T447" s="473" t="s">
        <v>1549</v>
      </c>
      <c r="U447" s="473" t="s">
        <v>335</v>
      </c>
      <c r="V447" s="591"/>
      <c r="W447" s="217"/>
      <c r="X447" s="217"/>
      <c r="Y447" s="555" t="s">
        <v>1269</v>
      </c>
      <c r="Z447" s="590" t="s">
        <v>992</v>
      </c>
      <c r="AA447" s="606">
        <v>3.3568</v>
      </c>
      <c r="AB447" s="475">
        <f t="shared" si="98"/>
        <v>15911.232</v>
      </c>
      <c r="AC447" s="592"/>
      <c r="AD447" s="468" t="s">
        <v>989</v>
      </c>
      <c r="AE447" s="608" t="s">
        <v>566</v>
      </c>
      <c r="AF447" s="603"/>
      <c r="AG447" s="604"/>
      <c r="AH447" s="593"/>
      <c r="AI447" s="480">
        <f t="shared" si="100"/>
        <v>4740</v>
      </c>
      <c r="AJ447" s="593"/>
      <c r="AK447" s="479"/>
      <c r="AL447" s="593"/>
      <c r="AM447" s="479">
        <f t="shared" si="97"/>
        <v>4740</v>
      </c>
      <c r="AN447" s="219"/>
      <c r="AO447" s="219"/>
      <c r="AP447" s="219"/>
      <c r="AQ447" s="221">
        <f t="shared" si="96"/>
        <v>4740</v>
      </c>
      <c r="AR447" s="596"/>
      <c r="AS447" s="596"/>
      <c r="AT447" s="597"/>
      <c r="AU447" s="482">
        <f t="shared" si="87"/>
        <v>4740</v>
      </c>
      <c r="AV447" s="482">
        <f>AV438+AU447</f>
        <v>552753</v>
      </c>
      <c r="AW447" s="598"/>
      <c r="AX447" s="605"/>
    </row>
    <row r="448" s="222" customFormat="1" ht="39" customHeight="1" spans="1:50">
      <c r="A448" s="585">
        <v>45996</v>
      </c>
      <c r="B448" s="586" t="s">
        <v>986</v>
      </c>
      <c r="C448" s="465" t="s">
        <v>622</v>
      </c>
      <c r="D448" s="587">
        <v>4500188161</v>
      </c>
      <c r="E448" s="588" t="s">
        <v>2433</v>
      </c>
      <c r="F448" s="587" t="s">
        <v>2434</v>
      </c>
      <c r="G448" s="589" t="s">
        <v>989</v>
      </c>
      <c r="H448" s="469" t="s">
        <v>555</v>
      </c>
      <c r="I448" s="592">
        <v>2940</v>
      </c>
      <c r="J448" s="592">
        <v>0</v>
      </c>
      <c r="K448" s="592">
        <v>1</v>
      </c>
      <c r="L448" s="470">
        <f t="shared" si="86"/>
        <v>2940</v>
      </c>
      <c r="M448" s="471">
        <v>46035</v>
      </c>
      <c r="N448" s="471">
        <v>46031</v>
      </c>
      <c r="O448" s="590"/>
      <c r="P448" s="590" t="s">
        <v>571</v>
      </c>
      <c r="Q448" s="590"/>
      <c r="R448" s="591" t="s">
        <v>1709</v>
      </c>
      <c r="S448" s="473" t="s">
        <v>572</v>
      </c>
      <c r="T448" s="473" t="s">
        <v>1549</v>
      </c>
      <c r="U448" s="473" t="s">
        <v>335</v>
      </c>
      <c r="V448" s="591"/>
      <c r="W448" s="217"/>
      <c r="X448" s="217"/>
      <c r="Y448" s="555" t="s">
        <v>1269</v>
      </c>
      <c r="Z448" s="590" t="s">
        <v>992</v>
      </c>
      <c r="AA448" s="606">
        <v>3.3568</v>
      </c>
      <c r="AB448" s="475">
        <f t="shared" si="98"/>
        <v>9868.992</v>
      </c>
      <c r="AC448" s="592"/>
      <c r="AD448" s="468" t="s">
        <v>989</v>
      </c>
      <c r="AE448" s="608" t="s">
        <v>566</v>
      </c>
      <c r="AF448" s="603"/>
      <c r="AG448" s="604"/>
      <c r="AH448" s="593"/>
      <c r="AI448" s="480">
        <f t="shared" si="100"/>
        <v>2940</v>
      </c>
      <c r="AJ448" s="593"/>
      <c r="AK448" s="479"/>
      <c r="AL448" s="593"/>
      <c r="AM448" s="479">
        <f t="shared" si="97"/>
        <v>2940</v>
      </c>
      <c r="AN448" s="219"/>
      <c r="AO448" s="219"/>
      <c r="AP448" s="219"/>
      <c r="AQ448" s="221">
        <f t="shared" si="96"/>
        <v>2940</v>
      </c>
      <c r="AR448" s="596"/>
      <c r="AS448" s="596"/>
      <c r="AT448" s="597"/>
      <c r="AU448" s="482">
        <f t="shared" si="87"/>
        <v>2940</v>
      </c>
      <c r="AV448" s="482">
        <f>AV426+AU448</f>
        <v>550989</v>
      </c>
      <c r="AW448" s="598"/>
      <c r="AX448" s="605"/>
    </row>
    <row r="449" s="222" customFormat="1" ht="39" customHeight="1" spans="1:50">
      <c r="A449" s="585">
        <v>45996</v>
      </c>
      <c r="B449" s="586" t="s">
        <v>986</v>
      </c>
      <c r="C449" s="465" t="s">
        <v>622</v>
      </c>
      <c r="D449" s="587">
        <v>4500188161</v>
      </c>
      <c r="E449" s="588" t="s">
        <v>2435</v>
      </c>
      <c r="F449" s="587" t="s">
        <v>2436</v>
      </c>
      <c r="G449" s="589" t="s">
        <v>989</v>
      </c>
      <c r="H449" s="469" t="s">
        <v>555</v>
      </c>
      <c r="I449" s="592">
        <v>1620</v>
      </c>
      <c r="J449" s="592">
        <v>0</v>
      </c>
      <c r="K449" s="592">
        <v>1</v>
      </c>
      <c r="L449" s="470">
        <f t="shared" si="86"/>
        <v>1620</v>
      </c>
      <c r="M449" s="471">
        <v>46035</v>
      </c>
      <c r="N449" s="471">
        <v>46031</v>
      </c>
      <c r="O449" s="590"/>
      <c r="P449" s="590" t="s">
        <v>571</v>
      </c>
      <c r="Q449" s="590"/>
      <c r="R449" s="591" t="s">
        <v>1709</v>
      </c>
      <c r="S449" s="473" t="s">
        <v>572</v>
      </c>
      <c r="T449" s="473" t="s">
        <v>1549</v>
      </c>
      <c r="U449" s="473" t="s">
        <v>335</v>
      </c>
      <c r="V449" s="591"/>
      <c r="W449" s="217"/>
      <c r="X449" s="217"/>
      <c r="Y449" s="555" t="s">
        <v>1269</v>
      </c>
      <c r="Z449" s="590" t="s">
        <v>992</v>
      </c>
      <c r="AA449" s="606">
        <v>3.3568</v>
      </c>
      <c r="AB449" s="475">
        <f t="shared" si="98"/>
        <v>5438.016</v>
      </c>
      <c r="AC449" s="592"/>
      <c r="AD449" s="468" t="s">
        <v>989</v>
      </c>
      <c r="AE449" s="608" t="s">
        <v>566</v>
      </c>
      <c r="AF449" s="603"/>
      <c r="AG449" s="604"/>
      <c r="AH449" s="593"/>
      <c r="AI449" s="480">
        <f t="shared" si="100"/>
        <v>1620</v>
      </c>
      <c r="AJ449" s="593"/>
      <c r="AK449" s="479"/>
      <c r="AL449" s="593"/>
      <c r="AM449" s="479">
        <f t="shared" si="97"/>
        <v>1620</v>
      </c>
      <c r="AN449" s="219"/>
      <c r="AO449" s="219"/>
      <c r="AP449" s="219"/>
      <c r="AQ449" s="221">
        <f t="shared" si="96"/>
        <v>1620</v>
      </c>
      <c r="AR449" s="596"/>
      <c r="AS449" s="596"/>
      <c r="AT449" s="597"/>
      <c r="AU449" s="482">
        <f t="shared" si="87"/>
        <v>1620</v>
      </c>
      <c r="AV449" s="482">
        <f>AV439+AU449</f>
        <v>549285</v>
      </c>
      <c r="AW449" s="598"/>
      <c r="AX449" s="605"/>
    </row>
    <row r="450" s="222" customFormat="1" ht="39" customHeight="1" spans="1:50">
      <c r="A450" s="585">
        <v>45996</v>
      </c>
      <c r="B450" s="586" t="s">
        <v>986</v>
      </c>
      <c r="C450" s="465" t="s">
        <v>622</v>
      </c>
      <c r="D450" s="587">
        <v>4500188161</v>
      </c>
      <c r="E450" s="588" t="s">
        <v>2437</v>
      </c>
      <c r="F450" s="587" t="s">
        <v>2438</v>
      </c>
      <c r="G450" s="589" t="s">
        <v>989</v>
      </c>
      <c r="H450" s="469" t="s">
        <v>555</v>
      </c>
      <c r="I450" s="592">
        <v>3720</v>
      </c>
      <c r="J450" s="592">
        <v>0</v>
      </c>
      <c r="K450" s="592">
        <v>1</v>
      </c>
      <c r="L450" s="470">
        <f t="shared" si="86"/>
        <v>3720</v>
      </c>
      <c r="M450" s="471">
        <v>46035</v>
      </c>
      <c r="N450" s="471">
        <v>46031</v>
      </c>
      <c r="O450" s="590"/>
      <c r="P450" s="590" t="s">
        <v>571</v>
      </c>
      <c r="Q450" s="590"/>
      <c r="R450" s="591" t="s">
        <v>1709</v>
      </c>
      <c r="S450" s="473" t="s">
        <v>572</v>
      </c>
      <c r="T450" s="473" t="s">
        <v>1549</v>
      </c>
      <c r="U450" s="473" t="s">
        <v>335</v>
      </c>
      <c r="V450" s="591"/>
      <c r="W450" s="217"/>
      <c r="X450" s="217"/>
      <c r="Y450" s="555" t="s">
        <v>1269</v>
      </c>
      <c r="Z450" s="590" t="s">
        <v>992</v>
      </c>
      <c r="AA450" s="606">
        <v>3.3568</v>
      </c>
      <c r="AB450" s="475">
        <f t="shared" si="98"/>
        <v>12487.296</v>
      </c>
      <c r="AC450" s="592"/>
      <c r="AD450" s="468" t="s">
        <v>989</v>
      </c>
      <c r="AE450" s="608" t="s">
        <v>566</v>
      </c>
      <c r="AF450" s="603"/>
      <c r="AG450" s="604"/>
      <c r="AH450" s="593"/>
      <c r="AI450" s="480">
        <f t="shared" si="100"/>
        <v>3720</v>
      </c>
      <c r="AJ450" s="593"/>
      <c r="AK450" s="479"/>
      <c r="AL450" s="593"/>
      <c r="AM450" s="479">
        <f t="shared" si="97"/>
        <v>3720</v>
      </c>
      <c r="AN450" s="219"/>
      <c r="AO450" s="219"/>
      <c r="AP450" s="219"/>
      <c r="AQ450" s="221">
        <f t="shared" si="96"/>
        <v>3720</v>
      </c>
      <c r="AR450" s="596"/>
      <c r="AS450" s="596"/>
      <c r="AT450" s="597"/>
      <c r="AU450" s="482">
        <f t="shared" si="87"/>
        <v>3720</v>
      </c>
      <c r="AV450" s="482">
        <f>AV437+AU450</f>
        <v>556417</v>
      </c>
      <c r="AW450" s="598"/>
      <c r="AX450" s="605"/>
    </row>
    <row r="451" s="222" customFormat="1" ht="39" customHeight="1" spans="1:50">
      <c r="A451" s="585">
        <v>45999</v>
      </c>
      <c r="B451" s="586" t="s">
        <v>177</v>
      </c>
      <c r="C451" s="465" t="s">
        <v>622</v>
      </c>
      <c r="D451" s="587">
        <v>4500188335</v>
      </c>
      <c r="E451" s="588" t="s">
        <v>2439</v>
      </c>
      <c r="F451" s="587" t="s">
        <v>2440</v>
      </c>
      <c r="G451" s="589" t="s">
        <v>554</v>
      </c>
      <c r="H451" s="469" t="s">
        <v>555</v>
      </c>
      <c r="I451" s="592">
        <v>500</v>
      </c>
      <c r="J451" s="592">
        <v>0</v>
      </c>
      <c r="K451" s="592">
        <v>4</v>
      </c>
      <c r="L451" s="470">
        <f t="shared" ref="L451:L511" si="101">I451/K451</f>
        <v>125</v>
      </c>
      <c r="M451" s="471">
        <v>46039</v>
      </c>
      <c r="N451" s="471">
        <v>46035</v>
      </c>
      <c r="O451" s="590"/>
      <c r="P451" s="590" t="s">
        <v>571</v>
      </c>
      <c r="Q451" s="590"/>
      <c r="R451" s="591">
        <v>46001</v>
      </c>
      <c r="S451" s="473" t="s">
        <v>599</v>
      </c>
      <c r="T451" s="473" t="s">
        <v>572</v>
      </c>
      <c r="U451" s="473" t="s">
        <v>335</v>
      </c>
      <c r="V451" s="591"/>
      <c r="W451" s="217"/>
      <c r="X451" s="217"/>
      <c r="Y451" s="555" t="s">
        <v>2441</v>
      </c>
      <c r="Z451" s="590" t="s">
        <v>628</v>
      </c>
      <c r="AA451" s="606">
        <v>3.2348</v>
      </c>
      <c r="AB451" s="475">
        <f t="shared" si="98"/>
        <v>1617.4</v>
      </c>
      <c r="AC451" s="592"/>
      <c r="AD451" s="589" t="s">
        <v>554</v>
      </c>
      <c r="AE451" s="608" t="s">
        <v>566</v>
      </c>
      <c r="AF451" s="603"/>
      <c r="AG451" s="190"/>
      <c r="AH451" s="594"/>
      <c r="AI451" s="480">
        <f t="shared" si="100"/>
        <v>500</v>
      </c>
      <c r="AJ451" s="593"/>
      <c r="AL451" s="593"/>
      <c r="AM451" s="479">
        <f t="shared" si="97"/>
        <v>500</v>
      </c>
      <c r="AN451" s="219"/>
      <c r="AO451" s="219"/>
      <c r="AP451" s="219"/>
      <c r="AQ451" s="221">
        <f t="shared" si="96"/>
        <v>500</v>
      </c>
      <c r="AR451" s="596"/>
      <c r="AS451" s="596"/>
      <c r="AT451" s="597"/>
      <c r="AU451" s="482">
        <f t="shared" ref="AU451:AU472" si="102">I451</f>
        <v>500</v>
      </c>
      <c r="AV451" s="482">
        <f>AV393+AU451</f>
        <v>548045</v>
      </c>
      <c r="AW451" s="598"/>
      <c r="AX451" s="197"/>
    </row>
    <row r="452" s="364" customFormat="1" ht="39" customHeight="1" spans="1:50">
      <c r="A452" s="622">
        <v>45993</v>
      </c>
      <c r="B452" s="623" t="s">
        <v>1628</v>
      </c>
      <c r="C452" s="624" t="s">
        <v>1629</v>
      </c>
      <c r="D452" s="625">
        <v>4500187670</v>
      </c>
      <c r="E452" s="626"/>
      <c r="F452" s="625" t="s">
        <v>2442</v>
      </c>
      <c r="G452" s="627" t="s">
        <v>554</v>
      </c>
      <c r="H452" s="628" t="s">
        <v>555</v>
      </c>
      <c r="I452" s="629">
        <v>600</v>
      </c>
      <c r="J452" s="629">
        <v>0</v>
      </c>
      <c r="K452" s="629">
        <v>4</v>
      </c>
      <c r="L452" s="630">
        <f t="shared" si="101"/>
        <v>150</v>
      </c>
      <c r="M452" s="631">
        <v>46029</v>
      </c>
      <c r="N452" s="631">
        <v>46025</v>
      </c>
      <c r="O452" s="632"/>
      <c r="P452" s="632" t="s">
        <v>571</v>
      </c>
      <c r="Q452" s="632"/>
      <c r="R452" s="633">
        <v>45995</v>
      </c>
      <c r="S452" s="634" t="s">
        <v>572</v>
      </c>
      <c r="T452" s="634" t="s">
        <v>1606</v>
      </c>
      <c r="U452" s="634" t="s">
        <v>335</v>
      </c>
      <c r="V452" s="633"/>
      <c r="W452" s="635"/>
      <c r="X452" s="662"/>
      <c r="Y452" s="653" t="s">
        <v>2443</v>
      </c>
      <c r="Z452" s="632" t="s">
        <v>737</v>
      </c>
      <c r="AA452" s="637">
        <v>5.61</v>
      </c>
      <c r="AB452" s="638">
        <f t="shared" si="98"/>
        <v>3366</v>
      </c>
      <c r="AC452" s="629"/>
      <c r="AD452" s="639" t="s">
        <v>2444</v>
      </c>
      <c r="AE452" s="640" t="s">
        <v>566</v>
      </c>
      <c r="AF452" s="641"/>
      <c r="AG452" s="651"/>
      <c r="AH452" s="644"/>
      <c r="AI452" s="642"/>
      <c r="AJ452" s="644"/>
      <c r="AK452" s="645">
        <f>I452</f>
        <v>600</v>
      </c>
      <c r="AL452" s="644"/>
      <c r="AM452" s="645"/>
      <c r="AN452" s="642">
        <f>I452</f>
        <v>600</v>
      </c>
      <c r="AO452" s="642">
        <f>I452</f>
        <v>600</v>
      </c>
      <c r="AP452" s="643"/>
      <c r="AQ452" s="642">
        <f t="shared" si="96"/>
        <v>600</v>
      </c>
      <c r="AR452" s="647"/>
      <c r="AS452" s="647"/>
      <c r="AT452" s="648"/>
      <c r="AU452" s="649">
        <f t="shared" si="102"/>
        <v>600</v>
      </c>
      <c r="AV452" s="649">
        <f>AV394+AU452</f>
        <v>553145</v>
      </c>
      <c r="AW452" s="650"/>
      <c r="AX452" s="652"/>
    </row>
    <row r="453" s="364" customFormat="1" ht="39" customHeight="1" spans="1:50">
      <c r="A453" s="622">
        <v>45996</v>
      </c>
      <c r="B453" s="623" t="s">
        <v>986</v>
      </c>
      <c r="C453" s="624" t="s">
        <v>622</v>
      </c>
      <c r="D453" s="625">
        <v>4500188161</v>
      </c>
      <c r="E453" s="626" t="s">
        <v>2445</v>
      </c>
      <c r="F453" s="625" t="s">
        <v>2446</v>
      </c>
      <c r="G453" s="627" t="s">
        <v>989</v>
      </c>
      <c r="H453" s="628" t="s">
        <v>555</v>
      </c>
      <c r="I453" s="629">
        <v>3540</v>
      </c>
      <c r="J453" s="629">
        <v>0</v>
      </c>
      <c r="K453" s="629">
        <v>1</v>
      </c>
      <c r="L453" s="630">
        <f t="shared" si="101"/>
        <v>3540</v>
      </c>
      <c r="M453" s="631">
        <v>46035</v>
      </c>
      <c r="N453" s="631">
        <v>46031</v>
      </c>
      <c r="O453" s="632"/>
      <c r="P453" s="632" t="s">
        <v>571</v>
      </c>
      <c r="Q453" s="632"/>
      <c r="R453" s="633" t="s">
        <v>1709</v>
      </c>
      <c r="S453" s="634" t="s">
        <v>572</v>
      </c>
      <c r="T453" s="634" t="s">
        <v>1549</v>
      </c>
      <c r="U453" s="634" t="s">
        <v>335</v>
      </c>
      <c r="V453" s="633"/>
      <c r="W453" s="635"/>
      <c r="X453" s="635"/>
      <c r="Y453" s="636" t="s">
        <v>1269</v>
      </c>
      <c r="Z453" s="632" t="s">
        <v>992</v>
      </c>
      <c r="AA453" s="637">
        <v>3.3568</v>
      </c>
      <c r="AB453" s="638">
        <f t="shared" si="98"/>
        <v>11883.072</v>
      </c>
      <c r="AC453" s="629"/>
      <c r="AD453" s="639" t="s">
        <v>989</v>
      </c>
      <c r="AE453" s="640" t="s">
        <v>566</v>
      </c>
      <c r="AF453" s="641"/>
      <c r="AG453" s="651"/>
      <c r="AH453" s="644"/>
      <c r="AI453" s="642">
        <f>I453</f>
        <v>3540</v>
      </c>
      <c r="AJ453" s="644"/>
      <c r="AK453" s="645"/>
      <c r="AL453" s="644"/>
      <c r="AM453" s="645">
        <f t="shared" ref="AM453:AM469" si="103">I453</f>
        <v>3540</v>
      </c>
      <c r="AN453" s="643"/>
      <c r="AO453" s="643"/>
      <c r="AP453" s="643"/>
      <c r="AQ453" s="646">
        <f t="shared" si="96"/>
        <v>3540</v>
      </c>
      <c r="AR453" s="647"/>
      <c r="AS453" s="647"/>
      <c r="AT453" s="648"/>
      <c r="AU453" s="649">
        <f t="shared" si="102"/>
        <v>3540</v>
      </c>
      <c r="AV453" s="649">
        <f>AV440+AU453</f>
        <v>551085</v>
      </c>
      <c r="AW453" s="650"/>
      <c r="AX453" s="652"/>
    </row>
    <row r="454" s="364" customFormat="1" ht="39" customHeight="1" spans="1:50">
      <c r="A454" s="622">
        <v>45996</v>
      </c>
      <c r="B454" s="623" t="s">
        <v>986</v>
      </c>
      <c r="C454" s="624" t="s">
        <v>622</v>
      </c>
      <c r="D454" s="625">
        <v>4500188161</v>
      </c>
      <c r="E454" s="626" t="s">
        <v>2447</v>
      </c>
      <c r="F454" s="625" t="s">
        <v>2448</v>
      </c>
      <c r="G454" s="627" t="s">
        <v>989</v>
      </c>
      <c r="H454" s="628" t="s">
        <v>555</v>
      </c>
      <c r="I454" s="629">
        <v>4020</v>
      </c>
      <c r="J454" s="629">
        <v>0</v>
      </c>
      <c r="K454" s="629">
        <v>1</v>
      </c>
      <c r="L454" s="630">
        <f t="shared" si="101"/>
        <v>4020</v>
      </c>
      <c r="M454" s="631">
        <v>46035</v>
      </c>
      <c r="N454" s="631">
        <v>46031</v>
      </c>
      <c r="O454" s="632"/>
      <c r="P454" s="632" t="s">
        <v>571</v>
      </c>
      <c r="Q454" s="632"/>
      <c r="R454" s="633" t="s">
        <v>1709</v>
      </c>
      <c r="S454" s="634" t="s">
        <v>572</v>
      </c>
      <c r="T454" s="634" t="s">
        <v>1549</v>
      </c>
      <c r="U454" s="634" t="s">
        <v>335</v>
      </c>
      <c r="V454" s="633"/>
      <c r="W454" s="635"/>
      <c r="X454" s="635"/>
      <c r="Y454" s="636" t="s">
        <v>1269</v>
      </c>
      <c r="Z454" s="632" t="s">
        <v>992</v>
      </c>
      <c r="AA454" s="637">
        <v>3.3568</v>
      </c>
      <c r="AB454" s="638">
        <f t="shared" si="98"/>
        <v>13494.336</v>
      </c>
      <c r="AC454" s="629"/>
      <c r="AD454" s="639" t="s">
        <v>989</v>
      </c>
      <c r="AE454" s="640" t="s">
        <v>566</v>
      </c>
      <c r="AF454" s="641"/>
      <c r="AG454" s="651"/>
      <c r="AH454" s="644"/>
      <c r="AI454" s="642">
        <f>I454</f>
        <v>4020</v>
      </c>
      <c r="AJ454" s="644"/>
      <c r="AK454" s="645"/>
      <c r="AL454" s="644"/>
      <c r="AM454" s="645">
        <f t="shared" si="103"/>
        <v>4020</v>
      </c>
      <c r="AN454" s="643"/>
      <c r="AO454" s="643"/>
      <c r="AP454" s="643"/>
      <c r="AQ454" s="646">
        <f t="shared" si="96"/>
        <v>4020</v>
      </c>
      <c r="AR454" s="647"/>
      <c r="AS454" s="647"/>
      <c r="AT454" s="648"/>
      <c r="AU454" s="649">
        <f t="shared" si="102"/>
        <v>4020</v>
      </c>
      <c r="AV454" s="649">
        <f>AV436+AU454</f>
        <v>552125</v>
      </c>
      <c r="AW454" s="650"/>
      <c r="AX454" s="652"/>
    </row>
    <row r="455" s="364" customFormat="1" ht="39" customHeight="1" spans="1:50">
      <c r="A455" s="622">
        <v>45996</v>
      </c>
      <c r="B455" s="623" t="s">
        <v>986</v>
      </c>
      <c r="C455" s="624" t="s">
        <v>622</v>
      </c>
      <c r="D455" s="625">
        <v>4500188161</v>
      </c>
      <c r="E455" s="626" t="s">
        <v>2449</v>
      </c>
      <c r="F455" s="625" t="s">
        <v>2450</v>
      </c>
      <c r="G455" s="627" t="s">
        <v>989</v>
      </c>
      <c r="H455" s="628" t="s">
        <v>555</v>
      </c>
      <c r="I455" s="629">
        <v>3480</v>
      </c>
      <c r="J455" s="629">
        <v>0</v>
      </c>
      <c r="K455" s="629">
        <v>1</v>
      </c>
      <c r="L455" s="630">
        <f t="shared" si="101"/>
        <v>3480</v>
      </c>
      <c r="M455" s="631">
        <v>46035</v>
      </c>
      <c r="N455" s="631">
        <v>46031</v>
      </c>
      <c r="O455" s="632"/>
      <c r="P455" s="632" t="s">
        <v>571</v>
      </c>
      <c r="Q455" s="632"/>
      <c r="R455" s="633" t="s">
        <v>1709</v>
      </c>
      <c r="S455" s="634" t="s">
        <v>572</v>
      </c>
      <c r="T455" s="634" t="s">
        <v>1549</v>
      </c>
      <c r="U455" s="634" t="s">
        <v>335</v>
      </c>
      <c r="V455" s="633"/>
      <c r="W455" s="635"/>
      <c r="X455" s="635"/>
      <c r="Y455" s="636" t="s">
        <v>1269</v>
      </c>
      <c r="Z455" s="632" t="s">
        <v>992</v>
      </c>
      <c r="AA455" s="637">
        <v>3.3568</v>
      </c>
      <c r="AB455" s="638">
        <f t="shared" si="98"/>
        <v>11681.664</v>
      </c>
      <c r="AC455" s="629"/>
      <c r="AD455" s="639" t="s">
        <v>989</v>
      </c>
      <c r="AE455" s="640" t="s">
        <v>566</v>
      </c>
      <c r="AF455" s="641"/>
      <c r="AG455" s="651"/>
      <c r="AH455" s="644"/>
      <c r="AI455" s="642">
        <f>I455</f>
        <v>3480</v>
      </c>
      <c r="AJ455" s="644"/>
      <c r="AK455" s="645"/>
      <c r="AL455" s="644"/>
      <c r="AM455" s="645">
        <f t="shared" si="103"/>
        <v>3480</v>
      </c>
      <c r="AN455" s="643"/>
      <c r="AO455" s="643"/>
      <c r="AP455" s="643"/>
      <c r="AQ455" s="646">
        <f t="shared" si="96"/>
        <v>3480</v>
      </c>
      <c r="AR455" s="647"/>
      <c r="AS455" s="647"/>
      <c r="AT455" s="648"/>
      <c r="AU455" s="649">
        <f t="shared" si="102"/>
        <v>3480</v>
      </c>
      <c r="AV455" s="649">
        <f>AV441+AU455</f>
        <v>551525</v>
      </c>
      <c r="AW455" s="650"/>
      <c r="AX455" s="652"/>
    </row>
    <row r="456" s="364" customFormat="1" ht="39" customHeight="1" spans="1:50">
      <c r="A456" s="622">
        <v>45971</v>
      </c>
      <c r="B456" s="623" t="s">
        <v>2451</v>
      </c>
      <c r="C456" s="624" t="s">
        <v>2452</v>
      </c>
      <c r="D456" s="625">
        <v>4500185120</v>
      </c>
      <c r="E456" s="626"/>
      <c r="F456" s="625" t="s">
        <v>2453</v>
      </c>
      <c r="G456" s="627" t="s">
        <v>554</v>
      </c>
      <c r="H456" s="628" t="s">
        <v>555</v>
      </c>
      <c r="I456" s="629">
        <v>120</v>
      </c>
      <c r="J456" s="629">
        <v>0</v>
      </c>
      <c r="K456" s="629">
        <v>4</v>
      </c>
      <c r="L456" s="630">
        <f t="shared" si="101"/>
        <v>30</v>
      </c>
      <c r="M456" s="631">
        <v>46037</v>
      </c>
      <c r="N456" s="631">
        <v>46034</v>
      </c>
      <c r="O456" s="632"/>
      <c r="P456" s="632" t="s">
        <v>571</v>
      </c>
      <c r="Q456" s="632"/>
      <c r="R456" s="633">
        <v>45986</v>
      </c>
      <c r="S456" s="634" t="s">
        <v>572</v>
      </c>
      <c r="T456" s="634" t="s">
        <v>1240</v>
      </c>
      <c r="U456" s="634" t="s">
        <v>335</v>
      </c>
      <c r="V456" s="633"/>
      <c r="W456" s="635"/>
      <c r="X456" s="635"/>
      <c r="Y456" s="636" t="s">
        <v>2454</v>
      </c>
      <c r="Z456" s="632" t="s">
        <v>784</v>
      </c>
      <c r="AA456" s="637">
        <v>5.6264</v>
      </c>
      <c r="AB456" s="638">
        <f t="shared" si="98"/>
        <v>675.168</v>
      </c>
      <c r="AC456" s="629"/>
      <c r="AD456" s="639" t="s">
        <v>668</v>
      </c>
      <c r="AE456" s="640" t="s">
        <v>566</v>
      </c>
      <c r="AF456" s="641"/>
      <c r="AG456" s="659"/>
      <c r="AH456" s="644"/>
      <c r="AI456" s="642"/>
      <c r="AJ456" s="644"/>
      <c r="AK456" s="645">
        <f>I456</f>
        <v>120</v>
      </c>
      <c r="AL456" s="644"/>
      <c r="AM456" s="645">
        <f t="shared" si="103"/>
        <v>120</v>
      </c>
      <c r="AN456" s="643"/>
      <c r="AO456" s="643"/>
      <c r="AP456" s="643"/>
      <c r="AQ456" s="646">
        <f t="shared" si="96"/>
        <v>120</v>
      </c>
      <c r="AR456" s="647"/>
      <c r="AS456" s="647"/>
      <c r="AT456" s="648"/>
      <c r="AU456" s="649">
        <f t="shared" si="102"/>
        <v>120</v>
      </c>
      <c r="AV456" s="649">
        <f>AV392+AU456</f>
        <v>547965</v>
      </c>
      <c r="AW456" s="650"/>
      <c r="AX456" s="660"/>
    </row>
    <row r="457" s="364" customFormat="1" ht="39" customHeight="1" spans="1:50">
      <c r="A457" s="622">
        <v>46013</v>
      </c>
      <c r="B457" s="623" t="s">
        <v>986</v>
      </c>
      <c r="C457" s="624" t="s">
        <v>622</v>
      </c>
      <c r="D457" s="625">
        <v>4500189530</v>
      </c>
      <c r="E457" s="626" t="s">
        <v>2455</v>
      </c>
      <c r="F457" s="625" t="s">
        <v>2456</v>
      </c>
      <c r="G457" s="627" t="s">
        <v>989</v>
      </c>
      <c r="H457" s="628" t="s">
        <v>555</v>
      </c>
      <c r="I457" s="629">
        <v>2880</v>
      </c>
      <c r="J457" s="629">
        <v>0</v>
      </c>
      <c r="K457" s="629">
        <v>1</v>
      </c>
      <c r="L457" s="630">
        <f t="shared" si="101"/>
        <v>2880</v>
      </c>
      <c r="M457" s="631">
        <v>46041</v>
      </c>
      <c r="N457" s="631">
        <v>46037</v>
      </c>
      <c r="O457" s="632"/>
      <c r="P457" s="632" t="s">
        <v>571</v>
      </c>
      <c r="Q457" s="632"/>
      <c r="R457" s="633" t="s">
        <v>1709</v>
      </c>
      <c r="S457" s="634" t="s">
        <v>572</v>
      </c>
      <c r="T457" s="634" t="s">
        <v>1549</v>
      </c>
      <c r="U457" s="634" t="s">
        <v>335</v>
      </c>
      <c r="V457" s="633"/>
      <c r="W457" s="635"/>
      <c r="X457" s="635"/>
      <c r="Y457" s="636" t="s">
        <v>1269</v>
      </c>
      <c r="Z457" s="632" t="s">
        <v>992</v>
      </c>
      <c r="AA457" s="637">
        <v>3.3568</v>
      </c>
      <c r="AB457" s="638">
        <f t="shared" si="98"/>
        <v>9667.584</v>
      </c>
      <c r="AC457" s="629"/>
      <c r="AD457" s="639" t="s">
        <v>989</v>
      </c>
      <c r="AE457" s="640" t="s">
        <v>566</v>
      </c>
      <c r="AF457" s="641"/>
      <c r="AG457" s="190"/>
      <c r="AH457" s="594"/>
      <c r="AI457" s="642">
        <f t="shared" ref="AI457:AI463" si="104">I457</f>
        <v>2880</v>
      </c>
      <c r="AJ457" s="644"/>
      <c r="AK457" s="658"/>
      <c r="AL457" s="644"/>
      <c r="AM457" s="645">
        <f t="shared" si="103"/>
        <v>2880</v>
      </c>
      <c r="AN457" s="643"/>
      <c r="AO457" s="643"/>
      <c r="AP457" s="643"/>
      <c r="AQ457" s="646">
        <f t="shared" si="96"/>
        <v>2880</v>
      </c>
      <c r="AR457" s="647"/>
      <c r="AS457" s="647"/>
      <c r="AT457" s="648"/>
      <c r="AU457" s="649">
        <f t="shared" si="102"/>
        <v>2880</v>
      </c>
      <c r="AV457" s="649">
        <f>AV445+AU457</f>
        <v>551725</v>
      </c>
      <c r="AW457" s="650"/>
      <c r="AX457" s="197"/>
    </row>
    <row r="458" s="364" customFormat="1" ht="39" customHeight="1" spans="1:50">
      <c r="A458" s="622">
        <v>46013</v>
      </c>
      <c r="B458" s="623" t="s">
        <v>986</v>
      </c>
      <c r="C458" s="624" t="s">
        <v>622</v>
      </c>
      <c r="D458" s="625">
        <v>4500189530</v>
      </c>
      <c r="E458" s="626" t="s">
        <v>2457</v>
      </c>
      <c r="F458" s="625" t="s">
        <v>2458</v>
      </c>
      <c r="G458" s="627" t="s">
        <v>989</v>
      </c>
      <c r="H458" s="628" t="s">
        <v>555</v>
      </c>
      <c r="I458" s="629">
        <v>1740</v>
      </c>
      <c r="J458" s="629">
        <v>0</v>
      </c>
      <c r="K458" s="629">
        <v>1</v>
      </c>
      <c r="L458" s="630">
        <f t="shared" si="101"/>
        <v>1740</v>
      </c>
      <c r="M458" s="631">
        <v>46041</v>
      </c>
      <c r="N458" s="631">
        <v>46037</v>
      </c>
      <c r="O458" s="632"/>
      <c r="P458" s="632" t="s">
        <v>571</v>
      </c>
      <c r="Q458" s="632"/>
      <c r="R458" s="633" t="s">
        <v>1709</v>
      </c>
      <c r="S458" s="634" t="s">
        <v>572</v>
      </c>
      <c r="T458" s="634" t="s">
        <v>1549</v>
      </c>
      <c r="U458" s="634" t="s">
        <v>335</v>
      </c>
      <c r="V458" s="633"/>
      <c r="W458" s="635"/>
      <c r="X458" s="635"/>
      <c r="Y458" s="636" t="s">
        <v>1269</v>
      </c>
      <c r="Z458" s="632" t="s">
        <v>992</v>
      </c>
      <c r="AA458" s="637">
        <v>3.3568</v>
      </c>
      <c r="AB458" s="638">
        <f t="shared" si="98"/>
        <v>5840.832</v>
      </c>
      <c r="AC458" s="629"/>
      <c r="AD458" s="639" t="s">
        <v>989</v>
      </c>
      <c r="AE458" s="640" t="s">
        <v>566</v>
      </c>
      <c r="AF458" s="641"/>
      <c r="AG458" s="190"/>
      <c r="AH458" s="594"/>
      <c r="AI458" s="642">
        <f t="shared" si="104"/>
        <v>1740</v>
      </c>
      <c r="AJ458" s="644"/>
      <c r="AK458" s="658"/>
      <c r="AL458" s="644"/>
      <c r="AM458" s="645">
        <f t="shared" si="103"/>
        <v>1740</v>
      </c>
      <c r="AN458" s="643"/>
      <c r="AO458" s="643"/>
      <c r="AP458" s="643"/>
      <c r="AQ458" s="646">
        <f t="shared" si="96"/>
        <v>1740</v>
      </c>
      <c r="AR458" s="647"/>
      <c r="AS458" s="647"/>
      <c r="AT458" s="648"/>
      <c r="AU458" s="649">
        <f t="shared" si="102"/>
        <v>1740</v>
      </c>
      <c r="AV458" s="649">
        <f>AV446+AU458</f>
        <v>550485</v>
      </c>
      <c r="AW458" s="650"/>
      <c r="AX458" s="197"/>
    </row>
    <row r="459" s="364" customFormat="1" ht="39" customHeight="1" spans="1:50">
      <c r="A459" s="622">
        <v>46013</v>
      </c>
      <c r="B459" s="623" t="s">
        <v>986</v>
      </c>
      <c r="C459" s="624" t="s">
        <v>622</v>
      </c>
      <c r="D459" s="625">
        <v>4500189530</v>
      </c>
      <c r="E459" s="626" t="s">
        <v>2459</v>
      </c>
      <c r="F459" s="625" t="s">
        <v>2460</v>
      </c>
      <c r="G459" s="627" t="s">
        <v>989</v>
      </c>
      <c r="H459" s="628" t="s">
        <v>555</v>
      </c>
      <c r="I459" s="629">
        <v>2820</v>
      </c>
      <c r="J459" s="629">
        <v>0</v>
      </c>
      <c r="K459" s="629">
        <v>1</v>
      </c>
      <c r="L459" s="630">
        <f t="shared" si="101"/>
        <v>2820</v>
      </c>
      <c r="M459" s="631">
        <v>46041</v>
      </c>
      <c r="N459" s="631">
        <v>46037</v>
      </c>
      <c r="O459" s="632"/>
      <c r="P459" s="632" t="s">
        <v>571</v>
      </c>
      <c r="Q459" s="632"/>
      <c r="R459" s="633" t="s">
        <v>1709</v>
      </c>
      <c r="S459" s="634" t="s">
        <v>572</v>
      </c>
      <c r="T459" s="634" t="s">
        <v>1549</v>
      </c>
      <c r="U459" s="634" t="s">
        <v>335</v>
      </c>
      <c r="V459" s="633"/>
      <c r="W459" s="635"/>
      <c r="X459" s="635"/>
      <c r="Y459" s="636" t="s">
        <v>1269</v>
      </c>
      <c r="Z459" s="632" t="s">
        <v>992</v>
      </c>
      <c r="AA459" s="637">
        <v>3.3568</v>
      </c>
      <c r="AB459" s="638">
        <f t="shared" si="98"/>
        <v>9466.176</v>
      </c>
      <c r="AC459" s="629"/>
      <c r="AD459" s="639" t="s">
        <v>989</v>
      </c>
      <c r="AE459" s="640" t="s">
        <v>566</v>
      </c>
      <c r="AF459" s="641"/>
      <c r="AG459" s="190"/>
      <c r="AH459" s="594"/>
      <c r="AI459" s="642">
        <f t="shared" si="104"/>
        <v>2820</v>
      </c>
      <c r="AJ459" s="644"/>
      <c r="AK459" s="658"/>
      <c r="AL459" s="644"/>
      <c r="AM459" s="645">
        <f t="shared" si="103"/>
        <v>2820</v>
      </c>
      <c r="AN459" s="643"/>
      <c r="AO459" s="643"/>
      <c r="AP459" s="643"/>
      <c r="AQ459" s="646">
        <f t="shared" si="96"/>
        <v>2820</v>
      </c>
      <c r="AR459" s="647"/>
      <c r="AS459" s="647"/>
      <c r="AT459" s="648"/>
      <c r="AU459" s="649">
        <f t="shared" si="102"/>
        <v>2820</v>
      </c>
      <c r="AV459" s="649">
        <f>AV452+AU459</f>
        <v>555965</v>
      </c>
      <c r="AW459" s="650"/>
      <c r="AX459" s="197"/>
    </row>
    <row r="460" s="364" customFormat="1" ht="39" customHeight="1" spans="1:50">
      <c r="A460" s="622">
        <v>46013</v>
      </c>
      <c r="B460" s="623" t="s">
        <v>986</v>
      </c>
      <c r="C460" s="624" t="s">
        <v>622</v>
      </c>
      <c r="D460" s="625">
        <v>4500189530</v>
      </c>
      <c r="E460" s="626" t="s">
        <v>2461</v>
      </c>
      <c r="F460" s="625" t="s">
        <v>2462</v>
      </c>
      <c r="G460" s="627" t="s">
        <v>989</v>
      </c>
      <c r="H460" s="628" t="s">
        <v>555</v>
      </c>
      <c r="I460" s="629">
        <v>3900</v>
      </c>
      <c r="J460" s="629">
        <v>0</v>
      </c>
      <c r="K460" s="629">
        <v>1</v>
      </c>
      <c r="L460" s="630">
        <f t="shared" si="101"/>
        <v>3900</v>
      </c>
      <c r="M460" s="631">
        <v>46041</v>
      </c>
      <c r="N460" s="631">
        <v>46037</v>
      </c>
      <c r="O460" s="632"/>
      <c r="P460" s="632" t="s">
        <v>571</v>
      </c>
      <c r="Q460" s="632"/>
      <c r="R460" s="633" t="s">
        <v>1709</v>
      </c>
      <c r="S460" s="634" t="s">
        <v>572</v>
      </c>
      <c r="T460" s="634" t="s">
        <v>1549</v>
      </c>
      <c r="U460" s="634" t="s">
        <v>335</v>
      </c>
      <c r="V460" s="633"/>
      <c r="W460" s="635"/>
      <c r="X460" s="635"/>
      <c r="Y460" s="636" t="s">
        <v>1269</v>
      </c>
      <c r="Z460" s="632" t="s">
        <v>992</v>
      </c>
      <c r="AA460" s="637">
        <v>3.3568</v>
      </c>
      <c r="AB460" s="638">
        <f t="shared" si="98"/>
        <v>13091.52</v>
      </c>
      <c r="AC460" s="629"/>
      <c r="AD460" s="639" t="s">
        <v>989</v>
      </c>
      <c r="AE460" s="640" t="s">
        <v>566</v>
      </c>
      <c r="AF460" s="641"/>
      <c r="AG460" s="190"/>
      <c r="AH460" s="594"/>
      <c r="AI460" s="642">
        <f t="shared" si="104"/>
        <v>3900</v>
      </c>
      <c r="AJ460" s="644"/>
      <c r="AK460" s="658"/>
      <c r="AL460" s="644"/>
      <c r="AM460" s="645">
        <f t="shared" si="103"/>
        <v>3900</v>
      </c>
      <c r="AN460" s="643"/>
      <c r="AO460" s="643"/>
      <c r="AP460" s="643"/>
      <c r="AQ460" s="646">
        <f t="shared" si="96"/>
        <v>3900</v>
      </c>
      <c r="AR460" s="647"/>
      <c r="AS460" s="647"/>
      <c r="AT460" s="648"/>
      <c r="AU460" s="649">
        <f t="shared" si="102"/>
        <v>3900</v>
      </c>
      <c r="AV460" s="649">
        <f>AV447+AU460</f>
        <v>556653</v>
      </c>
      <c r="AW460" s="650"/>
      <c r="AX460" s="197"/>
    </row>
    <row r="461" s="364" customFormat="1" ht="39" customHeight="1" spans="1:50">
      <c r="A461" s="622">
        <v>46013</v>
      </c>
      <c r="B461" s="623" t="s">
        <v>986</v>
      </c>
      <c r="C461" s="624" t="s">
        <v>622</v>
      </c>
      <c r="D461" s="625">
        <v>4500189530</v>
      </c>
      <c r="E461" s="626" t="s">
        <v>2463</v>
      </c>
      <c r="F461" s="625" t="s">
        <v>2464</v>
      </c>
      <c r="G461" s="627" t="s">
        <v>989</v>
      </c>
      <c r="H461" s="628" t="s">
        <v>555</v>
      </c>
      <c r="I461" s="629">
        <v>2160</v>
      </c>
      <c r="J461" s="629">
        <v>0</v>
      </c>
      <c r="K461" s="629">
        <v>1</v>
      </c>
      <c r="L461" s="630">
        <f t="shared" si="101"/>
        <v>2160</v>
      </c>
      <c r="M461" s="631">
        <v>46041</v>
      </c>
      <c r="N461" s="631">
        <v>46037</v>
      </c>
      <c r="O461" s="632"/>
      <c r="P461" s="632" t="s">
        <v>571</v>
      </c>
      <c r="Q461" s="632"/>
      <c r="R461" s="633" t="s">
        <v>1709</v>
      </c>
      <c r="S461" s="634" t="s">
        <v>572</v>
      </c>
      <c r="T461" s="634" t="s">
        <v>1549</v>
      </c>
      <c r="U461" s="634" t="s">
        <v>335</v>
      </c>
      <c r="V461" s="633"/>
      <c r="W461" s="635"/>
      <c r="X461" s="635"/>
      <c r="Y461" s="636" t="s">
        <v>1269</v>
      </c>
      <c r="Z461" s="632" t="s">
        <v>992</v>
      </c>
      <c r="AA461" s="637">
        <v>3.3568</v>
      </c>
      <c r="AB461" s="638">
        <f t="shared" si="98"/>
        <v>7250.688</v>
      </c>
      <c r="AC461" s="629"/>
      <c r="AD461" s="639" t="s">
        <v>989</v>
      </c>
      <c r="AE461" s="640" t="s">
        <v>566</v>
      </c>
      <c r="AF461" s="641"/>
      <c r="AG461" s="190"/>
      <c r="AH461" s="594"/>
      <c r="AI461" s="642">
        <f t="shared" si="104"/>
        <v>2160</v>
      </c>
      <c r="AJ461" s="644"/>
      <c r="AK461" s="658"/>
      <c r="AL461" s="644"/>
      <c r="AM461" s="645">
        <f t="shared" si="103"/>
        <v>2160</v>
      </c>
      <c r="AN461" s="643"/>
      <c r="AO461" s="643"/>
      <c r="AP461" s="643"/>
      <c r="AQ461" s="646">
        <f t="shared" si="96"/>
        <v>2160</v>
      </c>
      <c r="AR461" s="647"/>
      <c r="AS461" s="647"/>
      <c r="AT461" s="648"/>
      <c r="AU461" s="649">
        <f t="shared" si="102"/>
        <v>2160</v>
      </c>
      <c r="AV461" s="649">
        <f>AV448+AU461</f>
        <v>553149</v>
      </c>
      <c r="AW461" s="650"/>
      <c r="AX461" s="197"/>
    </row>
    <row r="462" s="364" customFormat="1" ht="39" customHeight="1" spans="1:50">
      <c r="A462" s="622">
        <v>46013</v>
      </c>
      <c r="B462" s="623" t="s">
        <v>986</v>
      </c>
      <c r="C462" s="624" t="s">
        <v>622</v>
      </c>
      <c r="D462" s="625">
        <v>4500189530</v>
      </c>
      <c r="E462" s="626" t="s">
        <v>2465</v>
      </c>
      <c r="F462" s="625" t="s">
        <v>2466</v>
      </c>
      <c r="G462" s="627" t="s">
        <v>989</v>
      </c>
      <c r="H462" s="628" t="s">
        <v>555</v>
      </c>
      <c r="I462" s="629">
        <v>2880</v>
      </c>
      <c r="J462" s="629">
        <v>0</v>
      </c>
      <c r="K462" s="629">
        <v>1</v>
      </c>
      <c r="L462" s="630">
        <f t="shared" si="101"/>
        <v>2880</v>
      </c>
      <c r="M462" s="631">
        <v>46041</v>
      </c>
      <c r="N462" s="631">
        <v>46037</v>
      </c>
      <c r="O462" s="632"/>
      <c r="P462" s="632" t="s">
        <v>571</v>
      </c>
      <c r="Q462" s="632"/>
      <c r="R462" s="633" t="s">
        <v>1709</v>
      </c>
      <c r="S462" s="634" t="s">
        <v>572</v>
      </c>
      <c r="T462" s="634" t="s">
        <v>1549</v>
      </c>
      <c r="U462" s="634" t="s">
        <v>335</v>
      </c>
      <c r="V462" s="633"/>
      <c r="W462" s="635"/>
      <c r="X462" s="635"/>
      <c r="Y462" s="636" t="s">
        <v>1269</v>
      </c>
      <c r="Z462" s="632" t="s">
        <v>992</v>
      </c>
      <c r="AA462" s="637">
        <v>3.3568</v>
      </c>
      <c r="AB462" s="638">
        <f t="shared" si="98"/>
        <v>9667.584</v>
      </c>
      <c r="AC462" s="629"/>
      <c r="AD462" s="639" t="s">
        <v>989</v>
      </c>
      <c r="AE462" s="640" t="s">
        <v>566</v>
      </c>
      <c r="AF462" s="641"/>
      <c r="AG462" s="190"/>
      <c r="AH462" s="594"/>
      <c r="AI462" s="642">
        <f t="shared" si="104"/>
        <v>2880</v>
      </c>
      <c r="AJ462" s="644"/>
      <c r="AK462" s="658"/>
      <c r="AL462" s="644"/>
      <c r="AM462" s="645">
        <f t="shared" si="103"/>
        <v>2880</v>
      </c>
      <c r="AN462" s="643"/>
      <c r="AO462" s="643"/>
      <c r="AP462" s="643"/>
      <c r="AQ462" s="646">
        <f t="shared" si="96"/>
        <v>2880</v>
      </c>
      <c r="AR462" s="647"/>
      <c r="AS462" s="647"/>
      <c r="AT462" s="648"/>
      <c r="AU462" s="649">
        <f t="shared" si="102"/>
        <v>2880</v>
      </c>
      <c r="AV462" s="649">
        <f>AV449+AU462</f>
        <v>552165</v>
      </c>
      <c r="AW462" s="650"/>
      <c r="AX462" s="197"/>
    </row>
    <row r="463" s="364" customFormat="1" ht="39" customHeight="1" spans="1:50">
      <c r="A463" s="622">
        <v>46013</v>
      </c>
      <c r="B463" s="623" t="s">
        <v>986</v>
      </c>
      <c r="C463" s="624" t="s">
        <v>622</v>
      </c>
      <c r="D463" s="625">
        <v>4500189530</v>
      </c>
      <c r="E463" s="626" t="s">
        <v>2467</v>
      </c>
      <c r="F463" s="625" t="s">
        <v>2468</v>
      </c>
      <c r="G463" s="627" t="s">
        <v>989</v>
      </c>
      <c r="H463" s="628" t="s">
        <v>555</v>
      </c>
      <c r="I463" s="629">
        <v>2790</v>
      </c>
      <c r="J463" s="629">
        <v>0</v>
      </c>
      <c r="K463" s="629">
        <v>1</v>
      </c>
      <c r="L463" s="630">
        <f t="shared" si="101"/>
        <v>2790</v>
      </c>
      <c r="M463" s="631">
        <v>46041</v>
      </c>
      <c r="N463" s="631">
        <v>46037</v>
      </c>
      <c r="O463" s="632"/>
      <c r="P463" s="632" t="s">
        <v>571</v>
      </c>
      <c r="Q463" s="632"/>
      <c r="R463" s="633" t="s">
        <v>1709</v>
      </c>
      <c r="S463" s="634" t="s">
        <v>572</v>
      </c>
      <c r="T463" s="634" t="s">
        <v>1549</v>
      </c>
      <c r="U463" s="634" t="s">
        <v>335</v>
      </c>
      <c r="V463" s="633"/>
      <c r="W463" s="635"/>
      <c r="X463" s="635"/>
      <c r="Y463" s="636" t="s">
        <v>1269</v>
      </c>
      <c r="Z463" s="632" t="s">
        <v>992</v>
      </c>
      <c r="AA463" s="637">
        <v>3.3568</v>
      </c>
      <c r="AB463" s="638">
        <f t="shared" si="98"/>
        <v>9365.472</v>
      </c>
      <c r="AC463" s="629"/>
      <c r="AD463" s="639" t="s">
        <v>989</v>
      </c>
      <c r="AE463" s="640" t="s">
        <v>566</v>
      </c>
      <c r="AF463" s="641"/>
      <c r="AG463" s="190"/>
      <c r="AH463" s="594"/>
      <c r="AI463" s="642">
        <f t="shared" si="104"/>
        <v>2790</v>
      </c>
      <c r="AJ463" s="644"/>
      <c r="AK463" s="658"/>
      <c r="AL463" s="644"/>
      <c r="AM463" s="645">
        <f t="shared" si="103"/>
        <v>2790</v>
      </c>
      <c r="AN463" s="643"/>
      <c r="AO463" s="643"/>
      <c r="AP463" s="643"/>
      <c r="AQ463" s="646">
        <f t="shared" si="96"/>
        <v>2790</v>
      </c>
      <c r="AR463" s="647"/>
      <c r="AS463" s="647"/>
      <c r="AT463" s="648"/>
      <c r="AU463" s="649">
        <f t="shared" si="102"/>
        <v>2790</v>
      </c>
      <c r="AV463" s="649">
        <f>AV450+AU463</f>
        <v>559207</v>
      </c>
      <c r="AW463" s="650"/>
      <c r="AX463" s="197"/>
    </row>
    <row r="464" s="364" customFormat="1" ht="39" customHeight="1" spans="1:50">
      <c r="A464" s="622">
        <v>45953</v>
      </c>
      <c r="B464" s="623" t="s">
        <v>611</v>
      </c>
      <c r="C464" s="624" t="s">
        <v>612</v>
      </c>
      <c r="D464" s="625">
        <v>4500182922</v>
      </c>
      <c r="E464" s="663" t="s">
        <v>2416</v>
      </c>
      <c r="F464" s="625" t="s">
        <v>2469</v>
      </c>
      <c r="G464" s="627" t="s">
        <v>554</v>
      </c>
      <c r="H464" s="628" t="s">
        <v>555</v>
      </c>
      <c r="I464" s="629">
        <v>712</v>
      </c>
      <c r="J464" s="629">
        <v>0</v>
      </c>
      <c r="K464" s="629">
        <v>4</v>
      </c>
      <c r="L464" s="630">
        <f t="shared" si="101"/>
        <v>178</v>
      </c>
      <c r="M464" s="631">
        <v>46049</v>
      </c>
      <c r="N464" s="631">
        <f>M464-4</f>
        <v>46045</v>
      </c>
      <c r="O464" s="632" t="s">
        <v>2418</v>
      </c>
      <c r="P464" s="632" t="s">
        <v>571</v>
      </c>
      <c r="Q464" s="632"/>
      <c r="R464" s="633">
        <v>45982</v>
      </c>
      <c r="S464" s="634" t="s">
        <v>599</v>
      </c>
      <c r="T464" s="634" t="s">
        <v>2419</v>
      </c>
      <c r="U464" s="634" t="s">
        <v>335</v>
      </c>
      <c r="V464" s="633"/>
      <c r="W464" s="635"/>
      <c r="X464" s="635"/>
      <c r="Y464" s="653" t="s">
        <v>2470</v>
      </c>
      <c r="Z464" s="632" t="s">
        <v>248</v>
      </c>
      <c r="AA464" s="637">
        <v>5.61</v>
      </c>
      <c r="AB464" s="638">
        <f t="shared" si="98"/>
        <v>3994.32</v>
      </c>
      <c r="AC464" s="629"/>
      <c r="AD464" s="639" t="s">
        <v>554</v>
      </c>
      <c r="AE464" s="640" t="s">
        <v>566</v>
      </c>
      <c r="AF464" s="641"/>
      <c r="AG464" s="190"/>
      <c r="AH464" s="594"/>
      <c r="AI464" s="642"/>
      <c r="AJ464" s="644"/>
      <c r="AK464" s="645">
        <v>712</v>
      </c>
      <c r="AL464" s="644"/>
      <c r="AM464" s="645">
        <f t="shared" si="103"/>
        <v>712</v>
      </c>
      <c r="AN464" s="643"/>
      <c r="AO464" s="643"/>
      <c r="AP464" s="643"/>
      <c r="AQ464" s="646">
        <f t="shared" si="96"/>
        <v>712</v>
      </c>
      <c r="AR464" s="647"/>
      <c r="AS464" s="647"/>
      <c r="AT464" s="648"/>
      <c r="AU464" s="649">
        <f t="shared" si="102"/>
        <v>712</v>
      </c>
      <c r="AV464" s="649">
        <f>AV392+AU464</f>
        <v>548557</v>
      </c>
      <c r="AW464" s="650"/>
      <c r="AX464" s="197"/>
    </row>
    <row r="465" s="364" customFormat="1" ht="39" customHeight="1" spans="1:50">
      <c r="A465" s="622">
        <v>45953</v>
      </c>
      <c r="B465" s="623" t="s">
        <v>611</v>
      </c>
      <c r="C465" s="624" t="s">
        <v>612</v>
      </c>
      <c r="D465" s="625">
        <v>4500182922</v>
      </c>
      <c r="E465" s="663" t="s">
        <v>2471</v>
      </c>
      <c r="F465" s="625" t="s">
        <v>2472</v>
      </c>
      <c r="G465" s="627" t="s">
        <v>554</v>
      </c>
      <c r="H465" s="628" t="s">
        <v>555</v>
      </c>
      <c r="I465" s="629">
        <v>276</v>
      </c>
      <c r="J465" s="629">
        <v>0</v>
      </c>
      <c r="K465" s="629">
        <v>4</v>
      </c>
      <c r="L465" s="630">
        <f t="shared" si="101"/>
        <v>69</v>
      </c>
      <c r="M465" s="631">
        <v>46049</v>
      </c>
      <c r="N465" s="631">
        <f>M465-4</f>
        <v>46045</v>
      </c>
      <c r="O465" s="632" t="s">
        <v>2418</v>
      </c>
      <c r="P465" s="632" t="s">
        <v>571</v>
      </c>
      <c r="Q465" s="632"/>
      <c r="R465" s="633">
        <v>45982</v>
      </c>
      <c r="S465" s="634" t="s">
        <v>599</v>
      </c>
      <c r="T465" s="634" t="s">
        <v>2419</v>
      </c>
      <c r="U465" s="634" t="s">
        <v>335</v>
      </c>
      <c r="V465" s="633"/>
      <c r="W465" s="635"/>
      <c r="X465" s="635"/>
      <c r="Y465" s="653" t="s">
        <v>2470</v>
      </c>
      <c r="Z465" s="632" t="s">
        <v>248</v>
      </c>
      <c r="AA465" s="637">
        <v>5.61</v>
      </c>
      <c r="AB465" s="638">
        <f t="shared" si="98"/>
        <v>1548.36</v>
      </c>
      <c r="AC465" s="629"/>
      <c r="AD465" s="639" t="s">
        <v>554</v>
      </c>
      <c r="AE465" s="640" t="s">
        <v>566</v>
      </c>
      <c r="AF465" s="641"/>
      <c r="AG465" s="190"/>
      <c r="AH465" s="594"/>
      <c r="AI465" s="642"/>
      <c r="AJ465" s="644"/>
      <c r="AK465" s="645">
        <v>276</v>
      </c>
      <c r="AL465" s="644"/>
      <c r="AM465" s="645">
        <f t="shared" si="103"/>
        <v>276</v>
      </c>
      <c r="AN465" s="643"/>
      <c r="AO465" s="643"/>
      <c r="AP465" s="643"/>
      <c r="AQ465" s="646">
        <f t="shared" si="96"/>
        <v>276</v>
      </c>
      <c r="AR465" s="647"/>
      <c r="AS465" s="647"/>
      <c r="AT465" s="648"/>
      <c r="AU465" s="649">
        <f t="shared" si="102"/>
        <v>276</v>
      </c>
      <c r="AV465" s="649">
        <f>AV393+AU465</f>
        <v>547821</v>
      </c>
      <c r="AW465" s="650"/>
      <c r="AX465" s="197"/>
    </row>
    <row r="466" s="364" customFormat="1" ht="39" customHeight="1" spans="1:50">
      <c r="A466" s="622">
        <v>46014</v>
      </c>
      <c r="B466" s="623" t="s">
        <v>1720</v>
      </c>
      <c r="C466" s="624" t="s">
        <v>1399</v>
      </c>
      <c r="D466" s="625">
        <v>4500189691</v>
      </c>
      <c r="E466" s="626"/>
      <c r="F466" s="625" t="s">
        <v>2473</v>
      </c>
      <c r="G466" s="627" t="s">
        <v>554</v>
      </c>
      <c r="H466" s="628" t="s">
        <v>555</v>
      </c>
      <c r="I466" s="629">
        <v>60</v>
      </c>
      <c r="J466" s="629">
        <v>0</v>
      </c>
      <c r="K466" s="629">
        <v>4</v>
      </c>
      <c r="L466" s="630">
        <f t="shared" si="101"/>
        <v>15</v>
      </c>
      <c r="M466" s="656">
        <v>46052</v>
      </c>
      <c r="N466" s="656">
        <v>46048</v>
      </c>
      <c r="O466" s="632"/>
      <c r="P466" s="632" t="s">
        <v>571</v>
      </c>
      <c r="Q466" s="632"/>
      <c r="R466" s="633">
        <v>46027</v>
      </c>
      <c r="S466" s="634" t="s">
        <v>572</v>
      </c>
      <c r="T466" s="634" t="s">
        <v>1240</v>
      </c>
      <c r="U466" s="634" t="s">
        <v>335</v>
      </c>
      <c r="V466" s="633"/>
      <c r="W466" s="635"/>
      <c r="X466" s="635"/>
      <c r="Y466" s="636" t="s">
        <v>2474</v>
      </c>
      <c r="Z466" s="632" t="s">
        <v>1402</v>
      </c>
      <c r="AA466" s="637">
        <v>5.6264</v>
      </c>
      <c r="AB466" s="638">
        <f t="shared" si="98"/>
        <v>337.584</v>
      </c>
      <c r="AC466" s="629"/>
      <c r="AD466" s="639" t="s">
        <v>668</v>
      </c>
      <c r="AE466" s="640" t="s">
        <v>566</v>
      </c>
      <c r="AF466" s="641"/>
      <c r="AG466" s="532"/>
      <c r="AH466" s="594"/>
      <c r="AI466" s="658"/>
      <c r="AJ466" s="644"/>
      <c r="AK466" s="645">
        <f>I466</f>
        <v>60</v>
      </c>
      <c r="AL466" s="643"/>
      <c r="AM466" s="645">
        <f t="shared" si="103"/>
        <v>60</v>
      </c>
      <c r="AN466" s="643"/>
      <c r="AO466" s="646"/>
      <c r="AP466" s="647"/>
      <c r="AQ466" s="646">
        <f t="shared" si="96"/>
        <v>60</v>
      </c>
      <c r="AR466" s="648"/>
      <c r="AS466" s="649"/>
      <c r="AT466" s="649"/>
      <c r="AU466" s="649">
        <f t="shared" si="102"/>
        <v>60</v>
      </c>
      <c r="AV466" s="649">
        <f>AV401+AU466</f>
        <v>548357</v>
      </c>
      <c r="AX466" s="220"/>
    </row>
    <row r="467" s="364" customFormat="1" ht="39" customHeight="1" spans="1:50">
      <c r="A467" s="622">
        <v>46022</v>
      </c>
      <c r="B467" s="623" t="s">
        <v>177</v>
      </c>
      <c r="C467" s="624" t="s">
        <v>622</v>
      </c>
      <c r="D467" s="625">
        <v>4500190436</v>
      </c>
      <c r="E467" s="626" t="s">
        <v>2475</v>
      </c>
      <c r="F467" s="625" t="s">
        <v>2476</v>
      </c>
      <c r="G467" s="627" t="s">
        <v>554</v>
      </c>
      <c r="H467" s="628" t="s">
        <v>555</v>
      </c>
      <c r="I467" s="664">
        <v>4500</v>
      </c>
      <c r="J467" s="629">
        <v>0</v>
      </c>
      <c r="K467" s="629">
        <v>4</v>
      </c>
      <c r="L467" s="630">
        <f t="shared" si="101"/>
        <v>1125</v>
      </c>
      <c r="M467" s="631">
        <v>46051</v>
      </c>
      <c r="N467" s="631">
        <v>46048</v>
      </c>
      <c r="O467" s="632"/>
      <c r="P467" s="632" t="s">
        <v>571</v>
      </c>
      <c r="Q467" s="632"/>
      <c r="R467" s="633">
        <v>46024</v>
      </c>
      <c r="S467" s="634" t="s">
        <v>599</v>
      </c>
      <c r="T467" s="634" t="s">
        <v>572</v>
      </c>
      <c r="U467" s="634" t="s">
        <v>335</v>
      </c>
      <c r="V467" s="633"/>
      <c r="W467" s="635"/>
      <c r="X467" s="635"/>
      <c r="Y467" s="636" t="s">
        <v>2441</v>
      </c>
      <c r="Z467" s="632" t="s">
        <v>628</v>
      </c>
      <c r="AA467" s="637">
        <v>3.225</v>
      </c>
      <c r="AB467" s="638">
        <f t="shared" si="98"/>
        <v>14512.5</v>
      </c>
      <c r="AC467" s="629"/>
      <c r="AD467" s="627" t="s">
        <v>554</v>
      </c>
      <c r="AE467" s="640" t="s">
        <v>566</v>
      </c>
      <c r="AF467" s="641"/>
      <c r="AG467" s="665"/>
      <c r="AH467" s="594"/>
      <c r="AI467" s="642">
        <f>I467</f>
        <v>4500</v>
      </c>
      <c r="AJ467" s="644"/>
      <c r="AL467" s="644"/>
      <c r="AM467" s="645">
        <f t="shared" si="103"/>
        <v>4500</v>
      </c>
      <c r="AN467" s="643"/>
      <c r="AO467" s="643"/>
      <c r="AP467" s="643"/>
      <c r="AQ467" s="646">
        <f t="shared" si="96"/>
        <v>4500</v>
      </c>
      <c r="AR467" s="647"/>
      <c r="AS467" s="647"/>
      <c r="AT467" s="648"/>
      <c r="AU467" s="649">
        <f t="shared" si="102"/>
        <v>4500</v>
      </c>
      <c r="AV467" s="649">
        <f>AV394+AU467</f>
        <v>557045</v>
      </c>
      <c r="AW467" s="650"/>
      <c r="AX467" s="666"/>
    </row>
    <row r="468" s="364" customFormat="1" ht="39" customHeight="1" spans="1:50">
      <c r="A468" s="622">
        <v>46014</v>
      </c>
      <c r="B468" s="623" t="s">
        <v>1720</v>
      </c>
      <c r="C468" s="624" t="s">
        <v>1399</v>
      </c>
      <c r="D468" s="625">
        <v>4500188307</v>
      </c>
      <c r="E468" s="626"/>
      <c r="F468" s="625" t="s">
        <v>2477</v>
      </c>
      <c r="G468" s="627" t="s">
        <v>554</v>
      </c>
      <c r="H468" s="628" t="s">
        <v>555</v>
      </c>
      <c r="I468" s="629">
        <v>120</v>
      </c>
      <c r="J468" s="629">
        <v>0</v>
      </c>
      <c r="K468" s="629">
        <v>4</v>
      </c>
      <c r="L468" s="630">
        <f t="shared" si="101"/>
        <v>30</v>
      </c>
      <c r="M468" s="656">
        <v>46052</v>
      </c>
      <c r="N468" s="656">
        <v>46048</v>
      </c>
      <c r="O468" s="632"/>
      <c r="P468" s="632" t="s">
        <v>571</v>
      </c>
      <c r="Q468" s="632"/>
      <c r="R468" s="633">
        <v>46027</v>
      </c>
      <c r="S468" s="634" t="s">
        <v>572</v>
      </c>
      <c r="T468" s="634" t="s">
        <v>1240</v>
      </c>
      <c r="U468" s="634" t="s">
        <v>335</v>
      </c>
      <c r="V468" s="633"/>
      <c r="W468" s="635"/>
      <c r="X468" s="635"/>
      <c r="Y468" s="636" t="s">
        <v>2478</v>
      </c>
      <c r="Z468" s="632" t="s">
        <v>1402</v>
      </c>
      <c r="AA468" s="637">
        <v>5.6264</v>
      </c>
      <c r="AB468" s="638">
        <f t="shared" si="98"/>
        <v>675.168</v>
      </c>
      <c r="AC468" s="629"/>
      <c r="AD468" s="639" t="s">
        <v>668</v>
      </c>
      <c r="AE468" s="640" t="s">
        <v>566</v>
      </c>
      <c r="AF468" s="641"/>
      <c r="AG468" s="667"/>
      <c r="AH468" s="594"/>
      <c r="AI468" s="658"/>
      <c r="AJ468" s="644"/>
      <c r="AK468" s="645">
        <f>I468</f>
        <v>120</v>
      </c>
      <c r="AL468" s="643"/>
      <c r="AM468" s="645">
        <f t="shared" si="103"/>
        <v>120</v>
      </c>
      <c r="AN468" s="643"/>
      <c r="AO468" s="647"/>
      <c r="AP468" s="647"/>
      <c r="AQ468" s="646">
        <f t="shared" si="96"/>
        <v>120</v>
      </c>
      <c r="AR468" s="648"/>
      <c r="AS468" s="650"/>
      <c r="AT468" s="649"/>
      <c r="AU468" s="649">
        <f t="shared" si="102"/>
        <v>120</v>
      </c>
      <c r="AV468" s="649">
        <f>AV402+AU468</f>
        <v>549117</v>
      </c>
      <c r="AX468" s="220"/>
    </row>
    <row r="469" s="364" customFormat="1" ht="39" customHeight="1" spans="1:50">
      <c r="A469" s="622">
        <v>46026</v>
      </c>
      <c r="B469" s="623" t="s">
        <v>2479</v>
      </c>
      <c r="C469" s="624" t="s">
        <v>2480</v>
      </c>
      <c r="D469" s="625">
        <v>4500190544</v>
      </c>
      <c r="E469" s="626"/>
      <c r="F469" s="625" t="s">
        <v>2481</v>
      </c>
      <c r="G469" s="627" t="s">
        <v>554</v>
      </c>
      <c r="H469" s="628" t="s">
        <v>555</v>
      </c>
      <c r="I469" s="664">
        <v>180</v>
      </c>
      <c r="J469" s="629">
        <v>0</v>
      </c>
      <c r="K469" s="629">
        <v>4</v>
      </c>
      <c r="L469" s="630">
        <f t="shared" si="101"/>
        <v>45</v>
      </c>
      <c r="M469" s="631">
        <v>46055</v>
      </c>
      <c r="N469" s="631">
        <f>M469-4</f>
        <v>46051</v>
      </c>
      <c r="O469" s="632"/>
      <c r="P469" s="632" t="s">
        <v>571</v>
      </c>
      <c r="Q469" s="632"/>
      <c r="R469" s="633">
        <v>46027</v>
      </c>
      <c r="S469" s="634" t="s">
        <v>572</v>
      </c>
      <c r="T469" s="634" t="s">
        <v>1606</v>
      </c>
      <c r="U469" s="634" t="s">
        <v>335</v>
      </c>
      <c r="V469" s="633"/>
      <c r="W469" s="635"/>
      <c r="X469" s="635"/>
      <c r="Y469" s="636" t="s">
        <v>2482</v>
      </c>
      <c r="Z469" s="632" t="s">
        <v>1402</v>
      </c>
      <c r="AA469" s="637">
        <v>5.4077</v>
      </c>
      <c r="AB469" s="638">
        <f t="shared" si="98"/>
        <v>973.386</v>
      </c>
      <c r="AC469" s="629"/>
      <c r="AD469" s="627" t="s">
        <v>554</v>
      </c>
      <c r="AE469" s="640" t="s">
        <v>566</v>
      </c>
      <c r="AF469" s="641"/>
      <c r="AG469" s="190"/>
      <c r="AH469" s="594"/>
      <c r="AI469" s="642"/>
      <c r="AJ469" s="644"/>
      <c r="AK469" s="645">
        <f>I469</f>
        <v>180</v>
      </c>
      <c r="AL469" s="644"/>
      <c r="AM469" s="645">
        <f t="shared" si="103"/>
        <v>180</v>
      </c>
      <c r="AN469" s="643"/>
      <c r="AO469" s="643"/>
      <c r="AP469" s="643"/>
      <c r="AQ469" s="646">
        <f t="shared" si="96"/>
        <v>180</v>
      </c>
      <c r="AR469" s="647"/>
      <c r="AS469" s="647"/>
      <c r="AT469" s="648"/>
      <c r="AU469" s="649">
        <f t="shared" si="102"/>
        <v>180</v>
      </c>
      <c r="AV469" s="649">
        <f>AV395+AU469</f>
        <v>547525</v>
      </c>
      <c r="AW469" s="650"/>
      <c r="AX469" s="197"/>
    </row>
    <row r="470" s="364" customFormat="1" ht="39" customHeight="1" spans="1:50">
      <c r="A470" s="622">
        <v>46029</v>
      </c>
      <c r="B470" s="623" t="s">
        <v>362</v>
      </c>
      <c r="C470" s="624" t="s">
        <v>2302</v>
      </c>
      <c r="D470" s="625">
        <v>4500190759</v>
      </c>
      <c r="E470" s="626" t="s">
        <v>2483</v>
      </c>
      <c r="F470" s="625" t="s">
        <v>2484</v>
      </c>
      <c r="G470" s="627" t="s">
        <v>554</v>
      </c>
      <c r="H470" s="628" t="s">
        <v>555</v>
      </c>
      <c r="I470" s="664">
        <v>2352</v>
      </c>
      <c r="J470" s="629">
        <v>0</v>
      </c>
      <c r="K470" s="629">
        <v>4</v>
      </c>
      <c r="L470" s="630">
        <f t="shared" si="101"/>
        <v>588</v>
      </c>
      <c r="M470" s="656">
        <v>46080</v>
      </c>
      <c r="N470" s="656">
        <v>46076</v>
      </c>
      <c r="O470" s="632"/>
      <c r="P470" s="632" t="s">
        <v>571</v>
      </c>
      <c r="Q470" s="632"/>
      <c r="R470" s="633" t="s">
        <v>2485</v>
      </c>
      <c r="S470" s="634" t="s">
        <v>572</v>
      </c>
      <c r="T470" s="634" t="s">
        <v>2486</v>
      </c>
      <c r="U470" s="634" t="s">
        <v>335</v>
      </c>
      <c r="V470" s="633"/>
      <c r="W470" s="635"/>
      <c r="X470" s="635"/>
      <c r="Y470" s="653" t="s">
        <v>2487</v>
      </c>
      <c r="Z470" s="632" t="s">
        <v>2229</v>
      </c>
      <c r="AA470" s="637">
        <v>5.5937</v>
      </c>
      <c r="AB470" s="638">
        <f t="shared" si="98"/>
        <v>13156.3824</v>
      </c>
      <c r="AC470" s="629"/>
      <c r="AD470" s="627" t="s">
        <v>2488</v>
      </c>
      <c r="AE470" s="640" t="s">
        <v>566</v>
      </c>
      <c r="AF470" s="641"/>
      <c r="AG470" s="532"/>
      <c r="AH470" s="594"/>
      <c r="AI470" s="642">
        <f>I470</f>
        <v>2352</v>
      </c>
      <c r="AJ470" s="644"/>
      <c r="AK470" s="645"/>
      <c r="AL470" s="643"/>
      <c r="AM470" s="643"/>
      <c r="AN470" s="643">
        <f>I470</f>
        <v>2352</v>
      </c>
      <c r="AO470" s="646">
        <f>I470</f>
        <v>2352</v>
      </c>
      <c r="AP470" s="647"/>
      <c r="AQ470" s="647">
        <f t="shared" si="96"/>
        <v>2352</v>
      </c>
      <c r="AR470" s="648"/>
      <c r="AS470" s="649"/>
      <c r="AT470" s="649"/>
      <c r="AU470" s="649">
        <f t="shared" si="102"/>
        <v>2352</v>
      </c>
      <c r="AV470" s="649">
        <f>AV396+AU470</f>
        <v>549757</v>
      </c>
      <c r="AW470" s="658"/>
      <c r="AX470" s="220"/>
    </row>
    <row r="471" s="222" customFormat="1" ht="39" customHeight="1" spans="1:50">
      <c r="A471" s="585">
        <v>46013</v>
      </c>
      <c r="B471" s="595" t="s">
        <v>2489</v>
      </c>
      <c r="C471" s="614" t="s">
        <v>2490</v>
      </c>
      <c r="D471" s="587">
        <v>4500189510</v>
      </c>
      <c r="E471" s="588"/>
      <c r="F471" s="587" t="s">
        <v>2491</v>
      </c>
      <c r="G471" s="589" t="s">
        <v>554</v>
      </c>
      <c r="H471" s="469" t="s">
        <v>555</v>
      </c>
      <c r="I471" s="592">
        <v>148</v>
      </c>
      <c r="J471" s="592">
        <v>0</v>
      </c>
      <c r="K471" s="592">
        <v>4</v>
      </c>
      <c r="L471" s="470">
        <f t="shared" si="101"/>
        <v>37</v>
      </c>
      <c r="M471" s="471">
        <v>46006</v>
      </c>
      <c r="N471" s="471">
        <v>46002</v>
      </c>
      <c r="O471" s="590" t="s">
        <v>2492</v>
      </c>
      <c r="P471" s="590" t="s">
        <v>571</v>
      </c>
      <c r="Q471" s="590"/>
      <c r="R471" s="591" t="s">
        <v>2492</v>
      </c>
      <c r="S471" s="473"/>
      <c r="T471" s="473"/>
      <c r="U471" s="473"/>
      <c r="V471" s="591"/>
      <c r="W471" s="217"/>
      <c r="X471" s="217"/>
      <c r="Y471" s="555" t="s">
        <v>2493</v>
      </c>
      <c r="Z471" s="590" t="s">
        <v>2244</v>
      </c>
      <c r="AA471" s="606">
        <v>5.6264</v>
      </c>
      <c r="AB471" s="475">
        <f t="shared" si="98"/>
        <v>832.7072</v>
      </c>
      <c r="AC471" s="592"/>
      <c r="AD471" s="429" t="s">
        <v>556</v>
      </c>
      <c r="AE471" s="608" t="s">
        <v>556</v>
      </c>
      <c r="AF471" s="603"/>
      <c r="AG471" s="604"/>
      <c r="AH471" s="593"/>
      <c r="AI471" s="219"/>
      <c r="AJ471" s="593"/>
      <c r="AK471" s="593"/>
      <c r="AL471" s="593"/>
      <c r="AM471" s="219"/>
      <c r="AO471" s="219"/>
      <c r="AP471" s="219"/>
      <c r="AQ471" s="596"/>
      <c r="AR471" s="596"/>
      <c r="AS471" s="596"/>
      <c r="AT471" s="597"/>
      <c r="AU471" s="482">
        <f t="shared" si="102"/>
        <v>148</v>
      </c>
      <c r="AV471" s="482">
        <f>AV394+AU471</f>
        <v>552693</v>
      </c>
      <c r="AW471" s="598"/>
      <c r="AX471" s="605"/>
    </row>
    <row r="472" s="222" customFormat="1" ht="39" customHeight="1" spans="1:50">
      <c r="A472" s="585">
        <v>46006</v>
      </c>
      <c r="B472" s="586" t="s">
        <v>2494</v>
      </c>
      <c r="C472" s="465" t="s">
        <v>2480</v>
      </c>
      <c r="D472" s="587">
        <v>4500188900</v>
      </c>
      <c r="E472" s="588" t="s">
        <v>2495</v>
      </c>
      <c r="F472" s="587" t="s">
        <v>2496</v>
      </c>
      <c r="G472" s="589" t="s">
        <v>554</v>
      </c>
      <c r="H472" s="469" t="s">
        <v>555</v>
      </c>
      <c r="I472" s="592">
        <v>120</v>
      </c>
      <c r="J472" s="592">
        <v>0</v>
      </c>
      <c r="K472" s="592">
        <v>4</v>
      </c>
      <c r="L472" s="470">
        <f t="shared" si="101"/>
        <v>30</v>
      </c>
      <c r="M472" s="498">
        <v>46052</v>
      </c>
      <c r="N472" s="498">
        <v>46048</v>
      </c>
      <c r="O472" s="590"/>
      <c r="P472" s="590" t="s">
        <v>571</v>
      </c>
      <c r="Q472" s="590"/>
      <c r="R472" s="591">
        <v>46029</v>
      </c>
      <c r="S472" s="473" t="s">
        <v>572</v>
      </c>
      <c r="T472" s="473" t="s">
        <v>2497</v>
      </c>
      <c r="U472" s="473" t="s">
        <v>335</v>
      </c>
      <c r="V472" s="591"/>
      <c r="W472" s="217"/>
      <c r="X472" s="217"/>
      <c r="Y472" s="555" t="s">
        <v>2498</v>
      </c>
      <c r="Z472" s="590" t="s">
        <v>1402</v>
      </c>
      <c r="AA472" s="606">
        <v>5.4077</v>
      </c>
      <c r="AB472" s="475">
        <f t="shared" si="98"/>
        <v>648.924</v>
      </c>
      <c r="AC472" s="592"/>
      <c r="AD472" s="468" t="s">
        <v>668</v>
      </c>
      <c r="AE472" s="608" t="s">
        <v>566</v>
      </c>
      <c r="AF472" s="603"/>
      <c r="AG472" s="565"/>
      <c r="AH472" s="593"/>
      <c r="AI472" s="479"/>
      <c r="AJ472" s="593"/>
      <c r="AK472" s="479">
        <f>I472</f>
        <v>120</v>
      </c>
      <c r="AL472" s="219"/>
      <c r="AM472" s="219">
        <f>I472</f>
        <v>120</v>
      </c>
      <c r="AN472" s="219"/>
      <c r="AO472" s="221"/>
      <c r="AP472" s="596"/>
      <c r="AQ472" s="596">
        <f>I472</f>
        <v>120</v>
      </c>
      <c r="AR472" s="597"/>
      <c r="AS472" s="482"/>
      <c r="AT472" s="482"/>
      <c r="AU472" s="482">
        <f t="shared" si="102"/>
        <v>120</v>
      </c>
      <c r="AV472" s="482">
        <f>AV393+AU472</f>
        <v>547665</v>
      </c>
      <c r="AX472" s="668"/>
    </row>
    <row r="473" s="222" customFormat="1" ht="39" customHeight="1" spans="1:50">
      <c r="A473" s="585">
        <v>46030</v>
      </c>
      <c r="B473" s="586" t="s">
        <v>986</v>
      </c>
      <c r="C473" s="465" t="s">
        <v>622</v>
      </c>
      <c r="D473" s="587">
        <v>4500190942</v>
      </c>
      <c r="E473" s="1216" t="s">
        <v>2499</v>
      </c>
      <c r="F473" s="587" t="s">
        <v>2500</v>
      </c>
      <c r="G473" s="589" t="s">
        <v>989</v>
      </c>
      <c r="H473" s="469" t="s">
        <v>555</v>
      </c>
      <c r="I473" s="592">
        <v>3360</v>
      </c>
      <c r="J473" s="592">
        <v>0</v>
      </c>
      <c r="K473" s="592">
        <v>1</v>
      </c>
      <c r="L473" s="470">
        <f t="shared" si="101"/>
        <v>3360</v>
      </c>
      <c r="M473" s="471">
        <v>46084</v>
      </c>
      <c r="N473" s="471">
        <f>M473-4</f>
        <v>46080</v>
      </c>
      <c r="O473" s="590"/>
      <c r="P473" s="632" t="s">
        <v>571</v>
      </c>
      <c r="Q473" s="590"/>
      <c r="R473" s="591" t="s">
        <v>1709</v>
      </c>
      <c r="S473" s="473" t="s">
        <v>572</v>
      </c>
      <c r="T473" s="473" t="s">
        <v>1549</v>
      </c>
      <c r="U473" s="473" t="s">
        <v>335</v>
      </c>
      <c r="V473" s="591"/>
      <c r="W473" s="217"/>
      <c r="X473" s="217"/>
      <c r="Y473" s="555" t="s">
        <v>1269</v>
      </c>
      <c r="Z473" s="590" t="s">
        <v>992</v>
      </c>
      <c r="AA473" s="606">
        <v>3.3568</v>
      </c>
      <c r="AB473" s="475">
        <f t="shared" ref="AB473:AB511" si="105">I473*AA473</f>
        <v>11278.848</v>
      </c>
      <c r="AC473" s="592"/>
      <c r="AD473" s="468" t="s">
        <v>989</v>
      </c>
      <c r="AE473" s="608" t="s">
        <v>566</v>
      </c>
      <c r="AF473" s="603"/>
      <c r="AG473" s="480"/>
      <c r="AH473" s="593"/>
      <c r="AI473" s="480">
        <f t="shared" ref="AI473:AI480" si="106">I473</f>
        <v>3360</v>
      </c>
      <c r="AJ473" s="593"/>
      <c r="AK473" s="479"/>
      <c r="AL473" s="219"/>
      <c r="AM473" s="479">
        <f t="shared" ref="AM473:AM484" si="107">I473</f>
        <v>3360</v>
      </c>
      <c r="AN473" s="219"/>
      <c r="AO473" s="221"/>
      <c r="AP473" s="596"/>
      <c r="AQ473" s="221">
        <f t="shared" ref="AQ473:AQ497" si="108">I473</f>
        <v>3360</v>
      </c>
      <c r="AR473" s="597"/>
      <c r="AS473" s="482"/>
      <c r="AT473" s="482"/>
      <c r="AU473" s="482">
        <f t="shared" ref="AU473:AU521" si="109">I473</f>
        <v>3360</v>
      </c>
      <c r="AV473" s="482">
        <f t="shared" ref="AV473:AV479" si="110">AV458+AU473</f>
        <v>553845</v>
      </c>
    </row>
    <row r="474" s="222" customFormat="1" ht="39" customHeight="1" spans="1:50">
      <c r="A474" s="585">
        <v>46030</v>
      </c>
      <c r="B474" s="586" t="s">
        <v>986</v>
      </c>
      <c r="C474" s="465" t="s">
        <v>622</v>
      </c>
      <c r="D474" s="587">
        <v>4500190942</v>
      </c>
      <c r="E474" s="1216" t="s">
        <v>2501</v>
      </c>
      <c r="F474" s="587" t="s">
        <v>2502</v>
      </c>
      <c r="G474" s="589" t="s">
        <v>989</v>
      </c>
      <c r="H474" s="469" t="s">
        <v>555</v>
      </c>
      <c r="I474" s="592">
        <v>3180</v>
      </c>
      <c r="J474" s="592">
        <v>0</v>
      </c>
      <c r="K474" s="592">
        <v>1</v>
      </c>
      <c r="L474" s="470">
        <f t="shared" si="101"/>
        <v>3180</v>
      </c>
      <c r="M474" s="471">
        <v>46084</v>
      </c>
      <c r="N474" s="471">
        <f t="shared" ref="N474:N479" si="111">M474-4</f>
        <v>46080</v>
      </c>
      <c r="O474" s="590"/>
      <c r="P474" s="632" t="s">
        <v>571</v>
      </c>
      <c r="Q474" s="590"/>
      <c r="R474" s="591" t="s">
        <v>1709</v>
      </c>
      <c r="S474" s="473" t="s">
        <v>572</v>
      </c>
      <c r="T474" s="473" t="s">
        <v>1549</v>
      </c>
      <c r="U474" s="473" t="s">
        <v>335</v>
      </c>
      <c r="V474" s="591"/>
      <c r="W474" s="217"/>
      <c r="X474" s="217"/>
      <c r="Y474" s="555" t="s">
        <v>1269</v>
      </c>
      <c r="Z474" s="590" t="s">
        <v>992</v>
      </c>
      <c r="AA474" s="606">
        <v>3.3568</v>
      </c>
      <c r="AB474" s="475">
        <f t="shared" si="105"/>
        <v>10674.624</v>
      </c>
      <c r="AC474" s="592"/>
      <c r="AD474" s="468" t="s">
        <v>989</v>
      </c>
      <c r="AE474" s="608" t="s">
        <v>566</v>
      </c>
      <c r="AF474" s="603"/>
      <c r="AG474" s="480"/>
      <c r="AH474" s="593"/>
      <c r="AI474" s="480">
        <f t="shared" si="106"/>
        <v>3180</v>
      </c>
      <c r="AJ474" s="593"/>
      <c r="AK474" s="479"/>
      <c r="AL474" s="219"/>
      <c r="AM474" s="479">
        <f t="shared" si="107"/>
        <v>3180</v>
      </c>
      <c r="AN474" s="219"/>
      <c r="AO474" s="221"/>
      <c r="AP474" s="596"/>
      <c r="AQ474" s="221">
        <f t="shared" si="108"/>
        <v>3180</v>
      </c>
      <c r="AR474" s="597"/>
      <c r="AS474" s="482"/>
      <c r="AT474" s="482"/>
      <c r="AU474" s="482">
        <f t="shared" si="109"/>
        <v>3180</v>
      </c>
      <c r="AV474" s="482">
        <f t="shared" si="110"/>
        <v>559145</v>
      </c>
    </row>
    <row r="475" s="222" customFormat="1" ht="39" customHeight="1" spans="1:50">
      <c r="A475" s="585">
        <v>46030</v>
      </c>
      <c r="B475" s="586" t="s">
        <v>986</v>
      </c>
      <c r="C475" s="465" t="s">
        <v>622</v>
      </c>
      <c r="D475" s="587">
        <v>4500190942</v>
      </c>
      <c r="E475" s="1216" t="s">
        <v>2503</v>
      </c>
      <c r="F475" s="587" t="s">
        <v>2504</v>
      </c>
      <c r="G475" s="589" t="s">
        <v>989</v>
      </c>
      <c r="H475" s="469" t="s">
        <v>555</v>
      </c>
      <c r="I475" s="592">
        <v>3300</v>
      </c>
      <c r="J475" s="592">
        <v>0</v>
      </c>
      <c r="K475" s="592">
        <v>1</v>
      </c>
      <c r="L475" s="470">
        <f t="shared" si="101"/>
        <v>3300</v>
      </c>
      <c r="M475" s="471">
        <v>46084</v>
      </c>
      <c r="N475" s="471">
        <f t="shared" si="111"/>
        <v>46080</v>
      </c>
      <c r="O475" s="590"/>
      <c r="P475" s="632" t="s">
        <v>571</v>
      </c>
      <c r="Q475" s="590"/>
      <c r="R475" s="591" t="s">
        <v>1709</v>
      </c>
      <c r="S475" s="473" t="s">
        <v>572</v>
      </c>
      <c r="T475" s="473" t="s">
        <v>1549</v>
      </c>
      <c r="U475" s="473" t="s">
        <v>335</v>
      </c>
      <c r="V475" s="591"/>
      <c r="W475" s="217"/>
      <c r="X475" s="217"/>
      <c r="Y475" s="555" t="s">
        <v>1269</v>
      </c>
      <c r="Z475" s="590" t="s">
        <v>992</v>
      </c>
      <c r="AA475" s="606">
        <v>3.3568</v>
      </c>
      <c r="AB475" s="475">
        <f t="shared" si="105"/>
        <v>11077.44</v>
      </c>
      <c r="AC475" s="592"/>
      <c r="AD475" s="468" t="s">
        <v>989</v>
      </c>
      <c r="AE475" s="608" t="s">
        <v>566</v>
      </c>
      <c r="AF475" s="603"/>
      <c r="AG475" s="480"/>
      <c r="AH475" s="593"/>
      <c r="AI475" s="480">
        <f t="shared" si="106"/>
        <v>3300</v>
      </c>
      <c r="AJ475" s="593"/>
      <c r="AK475" s="479"/>
      <c r="AL475" s="219"/>
      <c r="AM475" s="479">
        <f t="shared" si="107"/>
        <v>3300</v>
      </c>
      <c r="AN475" s="219"/>
      <c r="AO475" s="221"/>
      <c r="AP475" s="596"/>
      <c r="AQ475" s="221">
        <f t="shared" si="108"/>
        <v>3300</v>
      </c>
      <c r="AR475" s="597"/>
      <c r="AS475" s="482"/>
      <c r="AT475" s="482"/>
      <c r="AU475" s="482">
        <f t="shared" si="109"/>
        <v>3300</v>
      </c>
      <c r="AV475" s="482">
        <f t="shared" si="110"/>
        <v>559953</v>
      </c>
    </row>
    <row r="476" s="222" customFormat="1" ht="39" customHeight="1" spans="1:50">
      <c r="A476" s="585">
        <v>46030</v>
      </c>
      <c r="B476" s="586" t="s">
        <v>986</v>
      </c>
      <c r="C476" s="465" t="s">
        <v>622</v>
      </c>
      <c r="D476" s="587">
        <v>4500190942</v>
      </c>
      <c r="E476" s="1216" t="s">
        <v>2505</v>
      </c>
      <c r="F476" s="587" t="s">
        <v>2506</v>
      </c>
      <c r="G476" s="589" t="s">
        <v>989</v>
      </c>
      <c r="H476" s="469" t="s">
        <v>555</v>
      </c>
      <c r="I476" s="592">
        <v>3660</v>
      </c>
      <c r="J476" s="592">
        <v>0</v>
      </c>
      <c r="K476" s="592">
        <v>1</v>
      </c>
      <c r="L476" s="470">
        <f t="shared" si="101"/>
        <v>3660</v>
      </c>
      <c r="M476" s="471">
        <v>46084</v>
      </c>
      <c r="N476" s="471">
        <f t="shared" si="111"/>
        <v>46080</v>
      </c>
      <c r="O476" s="590"/>
      <c r="P476" s="632" t="s">
        <v>571</v>
      </c>
      <c r="Q476" s="590"/>
      <c r="R476" s="591" t="s">
        <v>1709</v>
      </c>
      <c r="S476" s="473" t="s">
        <v>572</v>
      </c>
      <c r="T476" s="473" t="s">
        <v>1549</v>
      </c>
      <c r="U476" s="473" t="s">
        <v>335</v>
      </c>
      <c r="V476" s="591"/>
      <c r="W476" s="217"/>
      <c r="X476" s="217"/>
      <c r="Y476" s="555" t="s">
        <v>1269</v>
      </c>
      <c r="Z476" s="590" t="s">
        <v>992</v>
      </c>
      <c r="AA476" s="606">
        <v>3.3568</v>
      </c>
      <c r="AB476" s="475">
        <f t="shared" si="105"/>
        <v>12285.888</v>
      </c>
      <c r="AC476" s="592"/>
      <c r="AD476" s="468" t="s">
        <v>989</v>
      </c>
      <c r="AE476" s="608" t="s">
        <v>566</v>
      </c>
      <c r="AF476" s="603"/>
      <c r="AG476" s="480"/>
      <c r="AH476" s="593"/>
      <c r="AI476" s="480">
        <f t="shared" si="106"/>
        <v>3660</v>
      </c>
      <c r="AJ476" s="593"/>
      <c r="AK476" s="479"/>
      <c r="AL476" s="219"/>
      <c r="AM476" s="479">
        <f t="shared" si="107"/>
        <v>3660</v>
      </c>
      <c r="AN476" s="219"/>
      <c r="AO476" s="221"/>
      <c r="AP476" s="596"/>
      <c r="AQ476" s="221">
        <f t="shared" si="108"/>
        <v>3660</v>
      </c>
      <c r="AR476" s="597"/>
      <c r="AS476" s="482"/>
      <c r="AT476" s="482"/>
      <c r="AU476" s="482">
        <f t="shared" si="109"/>
        <v>3660</v>
      </c>
      <c r="AV476" s="482">
        <f t="shared" si="110"/>
        <v>556809</v>
      </c>
    </row>
    <row r="477" s="222" customFormat="1" ht="39" customHeight="1" spans="1:50">
      <c r="A477" s="585">
        <v>46030</v>
      </c>
      <c r="B477" s="586" t="s">
        <v>986</v>
      </c>
      <c r="C477" s="465" t="s">
        <v>622</v>
      </c>
      <c r="D477" s="587">
        <v>4500190942</v>
      </c>
      <c r="E477" s="1216" t="s">
        <v>2507</v>
      </c>
      <c r="F477" s="587" t="s">
        <v>2508</v>
      </c>
      <c r="G477" s="589" t="s">
        <v>989</v>
      </c>
      <c r="H477" s="469" t="s">
        <v>555</v>
      </c>
      <c r="I477" s="592">
        <v>2820</v>
      </c>
      <c r="J477" s="592">
        <v>0</v>
      </c>
      <c r="K477" s="592">
        <v>1</v>
      </c>
      <c r="L477" s="470">
        <f t="shared" si="101"/>
        <v>2820</v>
      </c>
      <c r="M477" s="471">
        <v>46084</v>
      </c>
      <c r="N477" s="471">
        <f t="shared" si="111"/>
        <v>46080</v>
      </c>
      <c r="O477" s="590"/>
      <c r="P477" s="632" t="s">
        <v>571</v>
      </c>
      <c r="Q477" s="590"/>
      <c r="R477" s="591" t="s">
        <v>1709</v>
      </c>
      <c r="S477" s="473" t="s">
        <v>572</v>
      </c>
      <c r="T477" s="473" t="s">
        <v>1549</v>
      </c>
      <c r="U477" s="473" t="s">
        <v>335</v>
      </c>
      <c r="V477" s="591"/>
      <c r="W477" s="217"/>
      <c r="X477" s="217"/>
      <c r="Y477" s="555" t="s">
        <v>1269</v>
      </c>
      <c r="Z477" s="590" t="s">
        <v>992</v>
      </c>
      <c r="AA477" s="606">
        <v>3.3568</v>
      </c>
      <c r="AB477" s="475">
        <f t="shared" si="105"/>
        <v>9466.176</v>
      </c>
      <c r="AC477" s="592"/>
      <c r="AD477" s="468" t="s">
        <v>989</v>
      </c>
      <c r="AE477" s="608" t="s">
        <v>566</v>
      </c>
      <c r="AF477" s="603"/>
      <c r="AG477" s="480"/>
      <c r="AH477" s="593"/>
      <c r="AI477" s="480">
        <f t="shared" si="106"/>
        <v>2820</v>
      </c>
      <c r="AJ477" s="593"/>
      <c r="AK477" s="479"/>
      <c r="AL477" s="219"/>
      <c r="AM477" s="479">
        <f t="shared" si="107"/>
        <v>2820</v>
      </c>
      <c r="AN477" s="219"/>
      <c r="AO477" s="221"/>
      <c r="AP477" s="596"/>
      <c r="AQ477" s="221">
        <f t="shared" si="108"/>
        <v>2820</v>
      </c>
      <c r="AR477" s="597"/>
      <c r="AS477" s="482"/>
      <c r="AT477" s="482"/>
      <c r="AU477" s="482">
        <f t="shared" si="109"/>
        <v>2820</v>
      </c>
      <c r="AV477" s="482">
        <f t="shared" si="110"/>
        <v>554985</v>
      </c>
    </row>
    <row r="478" s="222" customFormat="1" ht="39" customHeight="1" spans="1:50">
      <c r="A478" s="585">
        <v>46030</v>
      </c>
      <c r="B478" s="586" t="s">
        <v>986</v>
      </c>
      <c r="C478" s="465" t="s">
        <v>622</v>
      </c>
      <c r="D478" s="587">
        <v>4500190942</v>
      </c>
      <c r="E478" s="1216" t="s">
        <v>2509</v>
      </c>
      <c r="F478" s="587" t="s">
        <v>2510</v>
      </c>
      <c r="G478" s="589" t="s">
        <v>989</v>
      </c>
      <c r="H478" s="469" t="s">
        <v>555</v>
      </c>
      <c r="I478" s="592">
        <v>3120</v>
      </c>
      <c r="J478" s="592">
        <v>0</v>
      </c>
      <c r="K478" s="592">
        <v>1</v>
      </c>
      <c r="L478" s="470">
        <f t="shared" si="101"/>
        <v>3120</v>
      </c>
      <c r="M478" s="471">
        <v>46084</v>
      </c>
      <c r="N478" s="471">
        <f t="shared" si="111"/>
        <v>46080</v>
      </c>
      <c r="O478" s="590"/>
      <c r="P478" s="632" t="s">
        <v>571</v>
      </c>
      <c r="Q478" s="590"/>
      <c r="R478" s="591" t="s">
        <v>1709</v>
      </c>
      <c r="S478" s="473" t="s">
        <v>572</v>
      </c>
      <c r="T478" s="473" t="s">
        <v>1549</v>
      </c>
      <c r="U478" s="473" t="s">
        <v>335</v>
      </c>
      <c r="V478" s="591"/>
      <c r="W478" s="217"/>
      <c r="X478" s="217"/>
      <c r="Y478" s="555" t="s">
        <v>1269</v>
      </c>
      <c r="Z478" s="590" t="s">
        <v>992</v>
      </c>
      <c r="AA478" s="606">
        <v>3.3568</v>
      </c>
      <c r="AB478" s="475">
        <f t="shared" si="105"/>
        <v>10473.216</v>
      </c>
      <c r="AC478" s="592"/>
      <c r="AD478" s="468" t="s">
        <v>989</v>
      </c>
      <c r="AE478" s="608" t="s">
        <v>566</v>
      </c>
      <c r="AF478" s="603"/>
      <c r="AG478" s="480"/>
      <c r="AH478" s="593"/>
      <c r="AI478" s="480">
        <f t="shared" si="106"/>
        <v>3120</v>
      </c>
      <c r="AJ478" s="593"/>
      <c r="AK478" s="479"/>
      <c r="AL478" s="219"/>
      <c r="AM478" s="479">
        <f t="shared" si="107"/>
        <v>3120</v>
      </c>
      <c r="AN478" s="219"/>
      <c r="AO478" s="221"/>
      <c r="AP478" s="596"/>
      <c r="AQ478" s="221">
        <f t="shared" si="108"/>
        <v>3120</v>
      </c>
      <c r="AR478" s="597"/>
      <c r="AS478" s="482"/>
      <c r="AT478" s="482"/>
      <c r="AU478" s="482">
        <f t="shared" si="109"/>
        <v>3120</v>
      </c>
      <c r="AV478" s="482">
        <f t="shared" si="110"/>
        <v>562327</v>
      </c>
    </row>
    <row r="479" s="222" customFormat="1" ht="39" customHeight="1" spans="1:50">
      <c r="A479" s="585">
        <v>46030</v>
      </c>
      <c r="B479" s="586" t="s">
        <v>986</v>
      </c>
      <c r="C479" s="465" t="s">
        <v>622</v>
      </c>
      <c r="D479" s="587">
        <v>4500190942</v>
      </c>
      <c r="E479" s="1216" t="s">
        <v>2511</v>
      </c>
      <c r="F479" s="587" t="s">
        <v>2512</v>
      </c>
      <c r="G479" s="589" t="s">
        <v>989</v>
      </c>
      <c r="H479" s="469" t="s">
        <v>555</v>
      </c>
      <c r="I479" s="592">
        <v>6120</v>
      </c>
      <c r="J479" s="592">
        <v>0</v>
      </c>
      <c r="K479" s="592">
        <v>1</v>
      </c>
      <c r="L479" s="470">
        <f t="shared" si="101"/>
        <v>6120</v>
      </c>
      <c r="M479" s="471">
        <v>46084</v>
      </c>
      <c r="N479" s="471">
        <f t="shared" si="111"/>
        <v>46080</v>
      </c>
      <c r="O479" s="590"/>
      <c r="P479" s="632" t="s">
        <v>571</v>
      </c>
      <c r="Q479" s="590"/>
      <c r="R479" s="591" t="s">
        <v>1709</v>
      </c>
      <c r="S479" s="473" t="s">
        <v>572</v>
      </c>
      <c r="T479" s="473" t="s">
        <v>1549</v>
      </c>
      <c r="U479" s="473" t="s">
        <v>335</v>
      </c>
      <c r="V479" s="591"/>
      <c r="W479" s="217"/>
      <c r="X479" s="217"/>
      <c r="Y479" s="555" t="s">
        <v>1269</v>
      </c>
      <c r="Z479" s="590" t="s">
        <v>992</v>
      </c>
      <c r="AA479" s="606">
        <v>3.3568</v>
      </c>
      <c r="AB479" s="475">
        <f t="shared" si="105"/>
        <v>20543.616</v>
      </c>
      <c r="AC479" s="592"/>
      <c r="AD479" s="468" t="s">
        <v>989</v>
      </c>
      <c r="AE479" s="608" t="s">
        <v>566</v>
      </c>
      <c r="AF479" s="603"/>
      <c r="AG479" s="480"/>
      <c r="AH479" s="593"/>
      <c r="AI479" s="480">
        <f t="shared" si="106"/>
        <v>6120</v>
      </c>
      <c r="AJ479" s="593"/>
      <c r="AK479" s="479"/>
      <c r="AL479" s="219"/>
      <c r="AM479" s="479">
        <f t="shared" si="107"/>
        <v>6120</v>
      </c>
      <c r="AN479" s="219"/>
      <c r="AO479" s="221"/>
      <c r="AP479" s="596"/>
      <c r="AQ479" s="221">
        <f t="shared" si="108"/>
        <v>6120</v>
      </c>
      <c r="AR479" s="597"/>
      <c r="AS479" s="482"/>
      <c r="AT479" s="482"/>
      <c r="AU479" s="482">
        <f t="shared" si="109"/>
        <v>6120</v>
      </c>
      <c r="AV479" s="482">
        <f>AV466+AU479</f>
        <v>554477</v>
      </c>
    </row>
    <row r="480" s="222" customFormat="1" ht="39" customHeight="1" spans="1:50">
      <c r="A480" s="585">
        <v>46036</v>
      </c>
      <c r="B480" s="586" t="s">
        <v>1841</v>
      </c>
      <c r="C480" s="465" t="s">
        <v>1001</v>
      </c>
      <c r="D480" s="587">
        <v>4500191234</v>
      </c>
      <c r="E480" s="588"/>
      <c r="F480" s="587" t="s">
        <v>2513</v>
      </c>
      <c r="G480" s="589" t="s">
        <v>554</v>
      </c>
      <c r="H480" s="469" t="s">
        <v>555</v>
      </c>
      <c r="I480" s="669">
        <v>120</v>
      </c>
      <c r="J480" s="592">
        <v>0</v>
      </c>
      <c r="K480" s="592">
        <v>4</v>
      </c>
      <c r="L480" s="470">
        <f t="shared" si="101"/>
        <v>30</v>
      </c>
      <c r="M480" s="471">
        <v>46097</v>
      </c>
      <c r="N480" s="471">
        <v>46093</v>
      </c>
      <c r="O480" s="590"/>
      <c r="P480" s="590" t="s">
        <v>571</v>
      </c>
      <c r="Q480" s="590"/>
      <c r="R480" s="591">
        <v>46041</v>
      </c>
      <c r="S480" s="473" t="s">
        <v>572</v>
      </c>
      <c r="T480" s="473" t="s">
        <v>2514</v>
      </c>
      <c r="U480" s="473" t="s">
        <v>335</v>
      </c>
      <c r="V480" s="591"/>
      <c r="W480" s="217"/>
      <c r="X480" s="217"/>
      <c r="Y480" s="555" t="s">
        <v>2515</v>
      </c>
      <c r="Z480" s="590" t="s">
        <v>1660</v>
      </c>
      <c r="AA480" s="606">
        <v>5.6264</v>
      </c>
      <c r="AB480" s="475">
        <f t="shared" si="105"/>
        <v>675.168</v>
      </c>
      <c r="AC480" s="592"/>
      <c r="AD480" s="589" t="s">
        <v>668</v>
      </c>
      <c r="AE480" s="608" t="s">
        <v>566</v>
      </c>
      <c r="AF480" s="603"/>
      <c r="AG480" s="533"/>
      <c r="AH480" s="594"/>
      <c r="AI480" s="479"/>
      <c r="AJ480" s="219"/>
      <c r="AK480" s="219">
        <f>I480</f>
        <v>120</v>
      </c>
      <c r="AL480" s="219"/>
      <c r="AM480" s="221">
        <f t="shared" si="107"/>
        <v>120</v>
      </c>
      <c r="AN480" s="596"/>
      <c r="AO480" s="596"/>
      <c r="AP480" s="597"/>
      <c r="AQ480" s="482">
        <f t="shared" si="108"/>
        <v>120</v>
      </c>
      <c r="AR480" s="482"/>
      <c r="AS480" s="482"/>
      <c r="AT480" s="482"/>
      <c r="AU480" s="482">
        <f t="shared" si="109"/>
        <v>120</v>
      </c>
      <c r="AV480" s="482">
        <f>AV405+AU480</f>
        <v>549705</v>
      </c>
      <c r="AX480" s="670"/>
    </row>
    <row r="481" s="222" customFormat="1" ht="39" customHeight="1" spans="1:50">
      <c r="A481" s="585">
        <v>46043</v>
      </c>
      <c r="B481" s="586" t="s">
        <v>986</v>
      </c>
      <c r="C481" s="465" t="s">
        <v>622</v>
      </c>
      <c r="D481" s="587">
        <v>4500191944</v>
      </c>
      <c r="E481" s="1216" t="s">
        <v>2516</v>
      </c>
      <c r="F481" s="587">
        <v>4500191944</v>
      </c>
      <c r="G481" s="589" t="s">
        <v>989</v>
      </c>
      <c r="H481" s="469" t="s">
        <v>555</v>
      </c>
      <c r="I481" s="592">
        <v>1260</v>
      </c>
      <c r="J481" s="592">
        <v>0</v>
      </c>
      <c r="K481" s="592">
        <v>1</v>
      </c>
      <c r="L481" s="470">
        <f t="shared" si="101"/>
        <v>1260</v>
      </c>
      <c r="M481" s="471">
        <v>46099</v>
      </c>
      <c r="N481" s="471">
        <v>46095</v>
      </c>
      <c r="O481" s="590"/>
      <c r="P481" s="590" t="s">
        <v>571</v>
      </c>
      <c r="Q481" s="590"/>
      <c r="R481" s="591" t="s">
        <v>1709</v>
      </c>
      <c r="S481" s="473" t="s">
        <v>572</v>
      </c>
      <c r="T481" s="473" t="s">
        <v>1549</v>
      </c>
      <c r="U481" s="473" t="s">
        <v>335</v>
      </c>
      <c r="V481" s="591"/>
      <c r="W481" s="217"/>
      <c r="X481" s="217"/>
      <c r="Y481" s="555" t="s">
        <v>1269</v>
      </c>
      <c r="Z481" s="590" t="s">
        <v>992</v>
      </c>
      <c r="AA481" s="606">
        <v>3.379</v>
      </c>
      <c r="AB481" s="475">
        <f t="shared" si="105"/>
        <v>4257.54</v>
      </c>
      <c r="AC481" s="592"/>
      <c r="AD481" s="468" t="s">
        <v>989</v>
      </c>
      <c r="AE481" s="608" t="s">
        <v>566</v>
      </c>
      <c r="AF481" s="603"/>
      <c r="AG481" s="532"/>
      <c r="AH481" s="594"/>
      <c r="AI481" s="480">
        <f>I481</f>
        <v>1260</v>
      </c>
      <c r="AJ481" s="593"/>
      <c r="AK481" s="479"/>
      <c r="AL481" s="219"/>
      <c r="AM481" s="479">
        <f t="shared" si="107"/>
        <v>1260</v>
      </c>
      <c r="AN481" s="219"/>
      <c r="AO481" s="221"/>
      <c r="AP481" s="596"/>
      <c r="AQ481" s="221">
        <f t="shared" si="108"/>
        <v>1260</v>
      </c>
      <c r="AR481" s="482"/>
      <c r="AS481" s="482"/>
      <c r="AT481" s="482"/>
      <c r="AU481" s="482">
        <f t="shared" si="109"/>
        <v>1260</v>
      </c>
      <c r="AV481" s="482">
        <f>AV469+AU481</f>
        <v>548785</v>
      </c>
      <c r="AX481" s="220"/>
    </row>
    <row r="482" s="222" customFormat="1" ht="39" customHeight="1" spans="1:50">
      <c r="A482" s="585">
        <v>46043</v>
      </c>
      <c r="B482" s="586" t="s">
        <v>986</v>
      </c>
      <c r="C482" s="465" t="s">
        <v>622</v>
      </c>
      <c r="D482" s="587">
        <v>4500191944</v>
      </c>
      <c r="E482" s="1216" t="s">
        <v>2517</v>
      </c>
      <c r="F482" s="587">
        <v>4500191944</v>
      </c>
      <c r="G482" s="589" t="s">
        <v>989</v>
      </c>
      <c r="H482" s="469" t="s">
        <v>555</v>
      </c>
      <c r="I482" s="592">
        <v>1680</v>
      </c>
      <c r="J482" s="592">
        <v>0</v>
      </c>
      <c r="K482" s="592">
        <v>1</v>
      </c>
      <c r="L482" s="470">
        <f t="shared" si="101"/>
        <v>1680</v>
      </c>
      <c r="M482" s="471">
        <v>46099</v>
      </c>
      <c r="N482" s="471">
        <v>46095</v>
      </c>
      <c r="O482" s="590"/>
      <c r="P482" s="590" t="s">
        <v>571</v>
      </c>
      <c r="Q482" s="590"/>
      <c r="R482" s="591" t="s">
        <v>1709</v>
      </c>
      <c r="S482" s="473" t="s">
        <v>572</v>
      </c>
      <c r="T482" s="473" t="s">
        <v>1549</v>
      </c>
      <c r="U482" s="473" t="s">
        <v>335</v>
      </c>
      <c r="V482" s="591"/>
      <c r="W482" s="217"/>
      <c r="X482" s="217"/>
      <c r="Y482" s="555" t="s">
        <v>1269</v>
      </c>
      <c r="Z482" s="590" t="s">
        <v>992</v>
      </c>
      <c r="AA482" s="606">
        <v>3.379</v>
      </c>
      <c r="AB482" s="475">
        <f t="shared" si="105"/>
        <v>5676.72</v>
      </c>
      <c r="AC482" s="592"/>
      <c r="AD482" s="468" t="s">
        <v>989</v>
      </c>
      <c r="AE482" s="608" t="s">
        <v>566</v>
      </c>
      <c r="AF482" s="603"/>
      <c r="AG482" s="532"/>
      <c r="AH482" s="594"/>
      <c r="AI482" s="480">
        <f>I482</f>
        <v>1680</v>
      </c>
      <c r="AJ482" s="593"/>
      <c r="AK482" s="479"/>
      <c r="AL482" s="219"/>
      <c r="AM482" s="479">
        <f t="shared" si="107"/>
        <v>1680</v>
      </c>
      <c r="AN482" s="219"/>
      <c r="AO482" s="221"/>
      <c r="AP482" s="596"/>
      <c r="AQ482" s="221">
        <f t="shared" si="108"/>
        <v>1680</v>
      </c>
      <c r="AR482" s="482"/>
      <c r="AS482" s="482"/>
      <c r="AT482" s="482"/>
      <c r="AU482" s="482">
        <f t="shared" si="109"/>
        <v>1680</v>
      </c>
      <c r="AV482" s="482">
        <f>AV470+AU482</f>
        <v>551437</v>
      </c>
      <c r="AX482" s="220"/>
    </row>
    <row r="483" s="222" customFormat="1" ht="39" customHeight="1" spans="1:50">
      <c r="A483" s="585">
        <v>46043</v>
      </c>
      <c r="B483" s="586" t="s">
        <v>986</v>
      </c>
      <c r="C483" s="465" t="s">
        <v>622</v>
      </c>
      <c r="D483" s="587">
        <v>4500191944</v>
      </c>
      <c r="E483" s="1216" t="s">
        <v>2518</v>
      </c>
      <c r="F483" s="587">
        <v>4500191944</v>
      </c>
      <c r="G483" s="589" t="s">
        <v>989</v>
      </c>
      <c r="H483" s="469" t="s">
        <v>555</v>
      </c>
      <c r="I483" s="592">
        <v>3240</v>
      </c>
      <c r="J483" s="592">
        <v>0</v>
      </c>
      <c r="K483" s="592">
        <v>1</v>
      </c>
      <c r="L483" s="470">
        <f t="shared" si="101"/>
        <v>3240</v>
      </c>
      <c r="M483" s="471">
        <v>46099</v>
      </c>
      <c r="N483" s="471">
        <v>46095</v>
      </c>
      <c r="O483" s="590"/>
      <c r="P483" s="590" t="s">
        <v>571</v>
      </c>
      <c r="Q483" s="590"/>
      <c r="R483" s="591" t="s">
        <v>1709</v>
      </c>
      <c r="S483" s="473" t="s">
        <v>572</v>
      </c>
      <c r="T483" s="473" t="s">
        <v>1549</v>
      </c>
      <c r="U483" s="473" t="s">
        <v>335</v>
      </c>
      <c r="V483" s="591"/>
      <c r="W483" s="217"/>
      <c r="X483" s="217"/>
      <c r="Y483" s="555" t="s">
        <v>1269</v>
      </c>
      <c r="Z483" s="590" t="s">
        <v>992</v>
      </c>
      <c r="AA483" s="606">
        <v>3.379</v>
      </c>
      <c r="AB483" s="475">
        <f t="shared" si="105"/>
        <v>10947.96</v>
      </c>
      <c r="AC483" s="592"/>
      <c r="AD483" s="468" t="s">
        <v>989</v>
      </c>
      <c r="AE483" s="608" t="s">
        <v>566</v>
      </c>
      <c r="AF483" s="603"/>
      <c r="AG483" s="532"/>
      <c r="AH483" s="594"/>
      <c r="AI483" s="480">
        <f>I483</f>
        <v>3240</v>
      </c>
      <c r="AJ483" s="593"/>
      <c r="AK483" s="479"/>
      <c r="AL483" s="219"/>
      <c r="AM483" s="479">
        <f t="shared" si="107"/>
        <v>3240</v>
      </c>
      <c r="AN483" s="219"/>
      <c r="AO483" s="221"/>
      <c r="AP483" s="596"/>
      <c r="AQ483" s="221">
        <f t="shared" si="108"/>
        <v>3240</v>
      </c>
      <c r="AR483" s="482"/>
      <c r="AS483" s="482"/>
      <c r="AT483" s="482"/>
      <c r="AU483" s="482">
        <f t="shared" si="109"/>
        <v>3240</v>
      </c>
      <c r="AV483" s="482">
        <f>AV473+AU483</f>
        <v>557085</v>
      </c>
      <c r="AX483" s="220"/>
    </row>
    <row r="484" s="222" customFormat="1" ht="39" customHeight="1" spans="1:50">
      <c r="A484" s="585">
        <v>46038</v>
      </c>
      <c r="B484" s="586" t="s">
        <v>732</v>
      </c>
      <c r="C484" s="465" t="s">
        <v>733</v>
      </c>
      <c r="D484" s="587">
        <v>4500191649</v>
      </c>
      <c r="E484" s="486"/>
      <c r="F484" s="587" t="s">
        <v>2519</v>
      </c>
      <c r="G484" s="589" t="s">
        <v>554</v>
      </c>
      <c r="H484" s="469" t="s">
        <v>555</v>
      </c>
      <c r="I484" s="669">
        <v>2000</v>
      </c>
      <c r="J484" s="592">
        <v>0</v>
      </c>
      <c r="K484" s="592">
        <v>4</v>
      </c>
      <c r="L484" s="470">
        <f t="shared" si="101"/>
        <v>500</v>
      </c>
      <c r="M484" s="471">
        <v>46100</v>
      </c>
      <c r="N484" s="471">
        <v>46037</v>
      </c>
      <c r="O484" s="590"/>
      <c r="P484" s="590" t="s">
        <v>571</v>
      </c>
      <c r="Q484" s="590"/>
      <c r="R484" s="591">
        <v>46041</v>
      </c>
      <c r="S484" s="473" t="s">
        <v>572</v>
      </c>
      <c r="T484" s="473" t="s">
        <v>2520</v>
      </c>
      <c r="U484" s="473" t="s">
        <v>335</v>
      </c>
      <c r="V484" s="591"/>
      <c r="W484" s="217"/>
      <c r="X484" s="217"/>
      <c r="Y484" s="609" t="s">
        <v>2521</v>
      </c>
      <c r="Z484" s="590" t="s">
        <v>737</v>
      </c>
      <c r="AA484" s="606">
        <v>5.6752</v>
      </c>
      <c r="AB484" s="475">
        <f t="shared" si="105"/>
        <v>11350.4</v>
      </c>
      <c r="AC484" s="592"/>
      <c r="AD484" s="589" t="s">
        <v>739</v>
      </c>
      <c r="AE484" s="608" t="s">
        <v>566</v>
      </c>
      <c r="AF484" s="603"/>
      <c r="AG484" s="213"/>
      <c r="AH484" s="594"/>
      <c r="AI484" s="480">
        <f>I484</f>
        <v>2000</v>
      </c>
      <c r="AJ484" s="219"/>
      <c r="AK484" s="219"/>
      <c r="AL484" s="219"/>
      <c r="AM484" s="221"/>
      <c r="AN484" s="596">
        <f>I484</f>
        <v>2000</v>
      </c>
      <c r="AO484" s="596">
        <f>I484</f>
        <v>2000</v>
      </c>
      <c r="AP484" s="597"/>
      <c r="AQ484" s="482">
        <f t="shared" si="108"/>
        <v>2000</v>
      </c>
      <c r="AR484" s="482"/>
      <c r="AS484" s="482"/>
      <c r="AT484" s="482"/>
      <c r="AU484" s="482">
        <f t="shared" si="109"/>
        <v>2000</v>
      </c>
      <c r="AV484" s="482">
        <f>AV406+AU484</f>
        <v>547104</v>
      </c>
      <c r="AX484" s="220"/>
    </row>
    <row r="485" s="222" customFormat="1" ht="39" customHeight="1" spans="1:50">
      <c r="A485" s="585">
        <v>46028</v>
      </c>
      <c r="B485" s="586" t="s">
        <v>2226</v>
      </c>
      <c r="C485" s="465" t="s">
        <v>1215</v>
      </c>
      <c r="D485" s="587">
        <v>4500190734</v>
      </c>
      <c r="E485" s="588" t="s">
        <v>2522</v>
      </c>
      <c r="F485" s="587" t="s">
        <v>2523</v>
      </c>
      <c r="G485" s="589" t="s">
        <v>554</v>
      </c>
      <c r="H485" s="469" t="s">
        <v>555</v>
      </c>
      <c r="I485" s="669">
        <v>600</v>
      </c>
      <c r="J485" s="592">
        <v>0</v>
      </c>
      <c r="K485" s="592">
        <v>4</v>
      </c>
      <c r="L485" s="470">
        <f t="shared" si="101"/>
        <v>150</v>
      </c>
      <c r="M485" s="471">
        <v>46097</v>
      </c>
      <c r="N485" s="471">
        <v>46093</v>
      </c>
      <c r="O485" s="590"/>
      <c r="P485" s="590" t="s">
        <v>571</v>
      </c>
      <c r="Q485" s="590"/>
      <c r="R485" s="591">
        <v>46031</v>
      </c>
      <c r="S485" s="473" t="s">
        <v>572</v>
      </c>
      <c r="T485" s="473" t="s">
        <v>572</v>
      </c>
      <c r="U485" s="473" t="s">
        <v>335</v>
      </c>
      <c r="V485" s="591"/>
      <c r="W485" s="217"/>
      <c r="X485" s="217"/>
      <c r="Y485" s="555" t="s">
        <v>2037</v>
      </c>
      <c r="Z485" s="590" t="s">
        <v>2229</v>
      </c>
      <c r="AA485" s="606">
        <v>5.61</v>
      </c>
      <c r="AB485" s="475">
        <f t="shared" si="105"/>
        <v>3366</v>
      </c>
      <c r="AC485" s="592"/>
      <c r="AD485" s="589" t="s">
        <v>554</v>
      </c>
      <c r="AE485" s="608" t="s">
        <v>566</v>
      </c>
      <c r="AF485" s="603"/>
      <c r="AG485" s="480"/>
      <c r="AH485" s="593"/>
      <c r="AI485" s="480">
        <f>I485</f>
        <v>600</v>
      </c>
      <c r="AJ485" s="593"/>
      <c r="AK485" s="479"/>
      <c r="AL485" s="219"/>
      <c r="AM485" s="219">
        <f t="shared" ref="AM485:AM510" si="112">I485</f>
        <v>600</v>
      </c>
      <c r="AN485" s="219"/>
      <c r="AO485" s="221"/>
      <c r="AP485" s="596"/>
      <c r="AQ485" s="596">
        <f t="shared" si="108"/>
        <v>600</v>
      </c>
      <c r="AR485" s="597"/>
      <c r="AS485" s="482"/>
      <c r="AT485" s="482"/>
      <c r="AU485" s="482">
        <f t="shared" si="109"/>
        <v>600</v>
      </c>
      <c r="AV485" s="482">
        <f>AV404+AU485</f>
        <v>544317</v>
      </c>
      <c r="AW485" s="355"/>
    </row>
    <row r="486" s="222" customFormat="1" ht="39" customHeight="1" spans="1:50">
      <c r="A486" s="585">
        <v>46045</v>
      </c>
      <c r="B486" s="586" t="s">
        <v>2524</v>
      </c>
      <c r="C486" s="465" t="s">
        <v>661</v>
      </c>
      <c r="D486" s="587">
        <v>4500191980</v>
      </c>
      <c r="E486" s="588" t="s">
        <v>2525</v>
      </c>
      <c r="F486" s="587" t="s">
        <v>2526</v>
      </c>
      <c r="G486" s="589" t="s">
        <v>554</v>
      </c>
      <c r="H486" s="469" t="s">
        <v>555</v>
      </c>
      <c r="I486" s="669">
        <v>660</v>
      </c>
      <c r="J486" s="592">
        <v>0</v>
      </c>
      <c r="K486" s="592">
        <v>4</v>
      </c>
      <c r="L486" s="470">
        <f t="shared" si="101"/>
        <v>165</v>
      </c>
      <c r="M486" s="471">
        <v>46104</v>
      </c>
      <c r="N486" s="471">
        <v>46100</v>
      </c>
      <c r="O486" s="590"/>
      <c r="P486" s="590" t="s">
        <v>571</v>
      </c>
      <c r="Q486" s="590"/>
      <c r="R486" s="591">
        <v>46052</v>
      </c>
      <c r="S486" s="473" t="s">
        <v>572</v>
      </c>
      <c r="T486" s="473" t="s">
        <v>2527</v>
      </c>
      <c r="U486" s="473" t="s">
        <v>335</v>
      </c>
      <c r="V486" s="591"/>
      <c r="W486" s="217"/>
      <c r="X486" s="217" t="s">
        <v>2528</v>
      </c>
      <c r="Y486" s="555" t="s">
        <v>2529</v>
      </c>
      <c r="Z486" s="590" t="s">
        <v>748</v>
      </c>
      <c r="AA486" s="606">
        <v>5.61</v>
      </c>
      <c r="AB486" s="475">
        <f t="shared" si="105"/>
        <v>3702.6</v>
      </c>
      <c r="AC486" s="592"/>
      <c r="AD486" s="589" t="s">
        <v>668</v>
      </c>
      <c r="AE486" s="608" t="s">
        <v>566</v>
      </c>
      <c r="AF486" s="603"/>
      <c r="AG486" s="355"/>
      <c r="AH486" s="593"/>
      <c r="AI486" s="219"/>
      <c r="AJ486" s="219"/>
      <c r="AK486" s="219">
        <f>I486</f>
        <v>660</v>
      </c>
      <c r="AL486" s="219"/>
      <c r="AM486" s="596">
        <f t="shared" si="112"/>
        <v>660</v>
      </c>
      <c r="AN486" s="596"/>
      <c r="AO486" s="596"/>
      <c r="AP486" s="597"/>
      <c r="AQ486" s="482">
        <f t="shared" si="108"/>
        <v>660</v>
      </c>
      <c r="AR486" s="482"/>
      <c r="AS486" s="482"/>
      <c r="AT486" s="482"/>
      <c r="AU486" s="482">
        <f t="shared" si="109"/>
        <v>660</v>
      </c>
      <c r="AV486" s="482">
        <f>AV407+AU486</f>
        <v>549530</v>
      </c>
    </row>
    <row r="487" s="222" customFormat="1" ht="39" customHeight="1" spans="1:50">
      <c r="A487" s="585">
        <v>46042</v>
      </c>
      <c r="B487" s="586" t="s">
        <v>2530</v>
      </c>
      <c r="C487" s="465" t="s">
        <v>1734</v>
      </c>
      <c r="D487" s="587">
        <v>4500191880</v>
      </c>
      <c r="E487" s="588"/>
      <c r="F487" s="587" t="s">
        <v>2531</v>
      </c>
      <c r="G487" s="589" t="s">
        <v>554</v>
      </c>
      <c r="H487" s="469" t="s">
        <v>555</v>
      </c>
      <c r="I487" s="669">
        <v>60</v>
      </c>
      <c r="J487" s="592">
        <v>0</v>
      </c>
      <c r="K487" s="592">
        <v>4</v>
      </c>
      <c r="L487" s="470">
        <f t="shared" si="101"/>
        <v>15</v>
      </c>
      <c r="M487" s="471">
        <v>46112</v>
      </c>
      <c r="N487" s="471">
        <v>46108</v>
      </c>
      <c r="O487" s="590"/>
      <c r="P487" s="590" t="s">
        <v>571</v>
      </c>
      <c r="Q487" s="590"/>
      <c r="R487" s="591">
        <v>46046</v>
      </c>
      <c r="S487" s="473" t="s">
        <v>572</v>
      </c>
      <c r="T487" s="473" t="s">
        <v>1240</v>
      </c>
      <c r="U487" s="473" t="s">
        <v>335</v>
      </c>
      <c r="V487" s="591"/>
      <c r="W487" s="217"/>
      <c r="X487" s="217"/>
      <c r="Y487" s="555" t="s">
        <v>2532</v>
      </c>
      <c r="Z487" s="590" t="s">
        <v>784</v>
      </c>
      <c r="AA487" s="606">
        <v>5.4077</v>
      </c>
      <c r="AB487" s="475">
        <f t="shared" si="105"/>
        <v>324.462</v>
      </c>
      <c r="AC487" s="592"/>
      <c r="AD487" s="589" t="s">
        <v>668</v>
      </c>
      <c r="AE487" s="608" t="s">
        <v>566</v>
      </c>
      <c r="AF487" s="603"/>
      <c r="AG487" s="480"/>
      <c r="AH487" s="219"/>
      <c r="AI487" s="219"/>
      <c r="AJ487" s="219"/>
      <c r="AK487" s="221">
        <f>I487</f>
        <v>60</v>
      </c>
      <c r="AL487" s="596"/>
      <c r="AM487" s="596">
        <f t="shared" si="112"/>
        <v>60</v>
      </c>
      <c r="AN487" s="597"/>
      <c r="AO487" s="482"/>
      <c r="AP487" s="482"/>
      <c r="AQ487" s="482">
        <f t="shared" si="108"/>
        <v>60</v>
      </c>
      <c r="AR487" s="482"/>
      <c r="AS487" s="482"/>
      <c r="AT487" s="482"/>
      <c r="AU487" s="482">
        <f t="shared" si="109"/>
        <v>60</v>
      </c>
      <c r="AV487" s="482">
        <f>AV407+AU487</f>
        <v>548930</v>
      </c>
    </row>
    <row r="488" s="222" customFormat="1" ht="39" customHeight="1" spans="1:50">
      <c r="A488" s="585">
        <v>46065</v>
      </c>
      <c r="B488" s="586" t="s">
        <v>2323</v>
      </c>
      <c r="C488" s="465" t="s">
        <v>622</v>
      </c>
      <c r="D488" s="587">
        <v>4500193766</v>
      </c>
      <c r="E488" s="588">
        <v>272587</v>
      </c>
      <c r="F488" s="587" t="s">
        <v>2533</v>
      </c>
      <c r="G488" s="589" t="s">
        <v>554</v>
      </c>
      <c r="H488" s="469" t="s">
        <v>555</v>
      </c>
      <c r="I488" s="669">
        <v>2400</v>
      </c>
      <c r="J488" s="592">
        <v>0</v>
      </c>
      <c r="K488" s="592">
        <v>4</v>
      </c>
      <c r="L488" s="470">
        <f t="shared" si="101"/>
        <v>600</v>
      </c>
      <c r="M488" s="471">
        <v>46113</v>
      </c>
      <c r="N488" s="471">
        <f>M488-4</f>
        <v>46109</v>
      </c>
      <c r="O488" s="590"/>
      <c r="P488" s="590" t="s">
        <v>571</v>
      </c>
      <c r="Q488" s="590"/>
      <c r="R488" s="591">
        <v>46081</v>
      </c>
      <c r="S488" s="473" t="s">
        <v>572</v>
      </c>
      <c r="T488" s="473" t="s">
        <v>2326</v>
      </c>
      <c r="U488" s="473" t="s">
        <v>335</v>
      </c>
      <c r="V488" s="591"/>
      <c r="W488" s="217" t="s">
        <v>2326</v>
      </c>
      <c r="X488" s="217"/>
      <c r="Y488" s="555" t="s">
        <v>2534</v>
      </c>
      <c r="Z488" s="590" t="s">
        <v>1124</v>
      </c>
      <c r="AA488" s="606">
        <v>3.3562</v>
      </c>
      <c r="AB488" s="475">
        <f t="shared" si="105"/>
        <v>8054.88</v>
      </c>
      <c r="AC488" s="592"/>
      <c r="AD488" s="589" t="s">
        <v>554</v>
      </c>
      <c r="AE488" s="608" t="s">
        <v>566</v>
      </c>
      <c r="AF488" s="603"/>
      <c r="AG488" s="219"/>
      <c r="AH488" s="593"/>
      <c r="AI488" s="480">
        <f t="shared" ref="AI488:AI508" si="113">I488</f>
        <v>2400</v>
      </c>
      <c r="AJ488" s="593"/>
      <c r="AK488" s="593"/>
      <c r="AL488" s="219"/>
      <c r="AM488" s="479">
        <f t="shared" si="112"/>
        <v>2400</v>
      </c>
      <c r="AN488" s="219"/>
      <c r="AO488" s="221"/>
      <c r="AP488" s="596"/>
      <c r="AQ488" s="221">
        <f t="shared" si="108"/>
        <v>2400</v>
      </c>
      <c r="AR488" s="482"/>
      <c r="AS488" s="482"/>
      <c r="AT488" s="482"/>
      <c r="AU488" s="482">
        <f t="shared" si="109"/>
        <v>2400</v>
      </c>
      <c r="AV488" s="482">
        <f>AV408+AU488</f>
        <v>550345</v>
      </c>
    </row>
    <row r="489" s="222" customFormat="1" ht="39" customHeight="1" spans="1:50">
      <c r="A489" s="585">
        <v>46065</v>
      </c>
      <c r="B489" s="586" t="s">
        <v>2323</v>
      </c>
      <c r="C489" s="465" t="s">
        <v>622</v>
      </c>
      <c r="D489" s="587">
        <v>4500193767</v>
      </c>
      <c r="E489" s="588">
        <v>272590</v>
      </c>
      <c r="F489" s="587" t="s">
        <v>2535</v>
      </c>
      <c r="G489" s="589" t="s">
        <v>554</v>
      </c>
      <c r="H489" s="469" t="s">
        <v>555</v>
      </c>
      <c r="I489" s="669">
        <v>2800</v>
      </c>
      <c r="J489" s="592">
        <v>0</v>
      </c>
      <c r="K489" s="592">
        <v>4</v>
      </c>
      <c r="L489" s="470">
        <f t="shared" si="101"/>
        <v>700</v>
      </c>
      <c r="M489" s="471">
        <v>46113</v>
      </c>
      <c r="N489" s="471">
        <f>M489-4</f>
        <v>46109</v>
      </c>
      <c r="O489" s="590"/>
      <c r="P489" s="590" t="s">
        <v>571</v>
      </c>
      <c r="Q489" s="590"/>
      <c r="R489" s="591">
        <v>46081</v>
      </c>
      <c r="S489" s="473" t="s">
        <v>572</v>
      </c>
      <c r="T489" s="473" t="s">
        <v>2326</v>
      </c>
      <c r="U489" s="473" t="s">
        <v>335</v>
      </c>
      <c r="V489" s="591"/>
      <c r="W489" s="217" t="s">
        <v>2326</v>
      </c>
      <c r="X489" s="217"/>
      <c r="Y489" s="555" t="s">
        <v>2536</v>
      </c>
      <c r="Z489" s="590" t="s">
        <v>1124</v>
      </c>
      <c r="AA489" s="606">
        <v>3.3562</v>
      </c>
      <c r="AB489" s="475">
        <f t="shared" si="105"/>
        <v>9397.36</v>
      </c>
      <c r="AC489" s="592"/>
      <c r="AD489" s="589" t="s">
        <v>554</v>
      </c>
      <c r="AE489" s="608" t="s">
        <v>566</v>
      </c>
      <c r="AF489" s="603"/>
      <c r="AG489" s="219"/>
      <c r="AH489" s="593"/>
      <c r="AI489" s="480">
        <f t="shared" si="113"/>
        <v>2800</v>
      </c>
      <c r="AJ489" s="593"/>
      <c r="AK489" s="593"/>
      <c r="AL489" s="219"/>
      <c r="AM489" s="479">
        <f t="shared" si="112"/>
        <v>2800</v>
      </c>
      <c r="AN489" s="219"/>
      <c r="AO489" s="221"/>
      <c r="AP489" s="596"/>
      <c r="AQ489" s="221">
        <f t="shared" si="108"/>
        <v>2800</v>
      </c>
      <c r="AR489" s="482"/>
      <c r="AS489" s="482"/>
      <c r="AT489" s="482"/>
      <c r="AU489" s="482">
        <f t="shared" si="109"/>
        <v>2800</v>
      </c>
      <c r="AV489" s="482">
        <f>AV408+AU489</f>
        <v>550745</v>
      </c>
    </row>
    <row r="490" s="222" customFormat="1" ht="39" customHeight="1" spans="1:50">
      <c r="A490" s="585">
        <v>46058</v>
      </c>
      <c r="B490" s="586" t="s">
        <v>986</v>
      </c>
      <c r="C490" s="465" t="s">
        <v>622</v>
      </c>
      <c r="D490" s="587">
        <v>4500193122</v>
      </c>
      <c r="E490" s="588" t="s">
        <v>2537</v>
      </c>
      <c r="F490" s="587" t="s">
        <v>2538</v>
      </c>
      <c r="G490" s="589" t="s">
        <v>989</v>
      </c>
      <c r="H490" s="469" t="s">
        <v>555</v>
      </c>
      <c r="I490" s="592">
        <v>960</v>
      </c>
      <c r="J490" s="592">
        <v>0</v>
      </c>
      <c r="K490" s="592">
        <v>1</v>
      </c>
      <c r="L490" s="470">
        <f t="shared" si="101"/>
        <v>960</v>
      </c>
      <c r="M490" s="471">
        <v>46114</v>
      </c>
      <c r="N490" s="471">
        <v>46111</v>
      </c>
      <c r="O490" s="590"/>
      <c r="P490" s="590" t="s">
        <v>571</v>
      </c>
      <c r="Q490" s="590"/>
      <c r="R490" s="591" t="s">
        <v>1709</v>
      </c>
      <c r="S490" s="473" t="s">
        <v>572</v>
      </c>
      <c r="T490" s="473" t="s">
        <v>1549</v>
      </c>
      <c r="U490" s="473" t="s">
        <v>335</v>
      </c>
      <c r="V490" s="591"/>
      <c r="W490" s="217"/>
      <c r="X490" s="217"/>
      <c r="Y490" s="555" t="s">
        <v>1269</v>
      </c>
      <c r="Z490" s="590" t="s">
        <v>992</v>
      </c>
      <c r="AA490" s="606">
        <v>3.379</v>
      </c>
      <c r="AB490" s="475">
        <f t="shared" si="105"/>
        <v>3243.84</v>
      </c>
      <c r="AC490" s="592"/>
      <c r="AD490" s="468" t="s">
        <v>989</v>
      </c>
      <c r="AE490" s="608" t="s">
        <v>566</v>
      </c>
      <c r="AF490" s="603"/>
      <c r="AG490" s="480"/>
      <c r="AH490" s="593"/>
      <c r="AI490" s="480">
        <f t="shared" si="113"/>
        <v>960</v>
      </c>
      <c r="AJ490" s="593"/>
      <c r="AK490" s="479"/>
      <c r="AL490" s="219"/>
      <c r="AM490" s="479">
        <f t="shared" si="112"/>
        <v>960</v>
      </c>
      <c r="AN490" s="219"/>
      <c r="AO490" s="221"/>
      <c r="AP490" s="596"/>
      <c r="AQ490" s="221">
        <f t="shared" si="108"/>
        <v>960</v>
      </c>
      <c r="AR490" s="482"/>
      <c r="AS490" s="482"/>
      <c r="AT490" s="482"/>
      <c r="AU490" s="482">
        <f t="shared" si="109"/>
        <v>960</v>
      </c>
      <c r="AV490" s="482">
        <f>AV477+AU490</f>
        <v>555945</v>
      </c>
    </row>
    <row r="491" s="222" customFormat="1" ht="39" customHeight="1" spans="1:50">
      <c r="A491" s="585">
        <v>46058</v>
      </c>
      <c r="B491" s="586" t="s">
        <v>986</v>
      </c>
      <c r="C491" s="465" t="s">
        <v>622</v>
      </c>
      <c r="D491" s="587">
        <v>4500193122</v>
      </c>
      <c r="E491" s="588" t="s">
        <v>2539</v>
      </c>
      <c r="F491" s="587" t="s">
        <v>2540</v>
      </c>
      <c r="G491" s="589" t="s">
        <v>989</v>
      </c>
      <c r="H491" s="469" t="s">
        <v>555</v>
      </c>
      <c r="I491" s="592">
        <v>720</v>
      </c>
      <c r="J491" s="592">
        <v>0</v>
      </c>
      <c r="K491" s="592">
        <v>1</v>
      </c>
      <c r="L491" s="470">
        <f t="shared" si="101"/>
        <v>720</v>
      </c>
      <c r="M491" s="471">
        <v>46114</v>
      </c>
      <c r="N491" s="471">
        <v>46111</v>
      </c>
      <c r="O491" s="590"/>
      <c r="P491" s="590" t="s">
        <v>571</v>
      </c>
      <c r="Q491" s="590"/>
      <c r="R491" s="591" t="s">
        <v>1709</v>
      </c>
      <c r="S491" s="473" t="s">
        <v>572</v>
      </c>
      <c r="T491" s="473" t="s">
        <v>1549</v>
      </c>
      <c r="U491" s="473" t="s">
        <v>335</v>
      </c>
      <c r="V491" s="591"/>
      <c r="W491" s="217"/>
      <c r="X491" s="217"/>
      <c r="Y491" s="555" t="s">
        <v>1269</v>
      </c>
      <c r="Z491" s="590" t="s">
        <v>992</v>
      </c>
      <c r="AA491" s="606">
        <v>3.379</v>
      </c>
      <c r="AB491" s="475">
        <f t="shared" si="105"/>
        <v>2432.88</v>
      </c>
      <c r="AC491" s="592"/>
      <c r="AD491" s="468" t="s">
        <v>989</v>
      </c>
      <c r="AE491" s="608" t="s">
        <v>566</v>
      </c>
      <c r="AF491" s="603"/>
      <c r="AG491" s="480"/>
      <c r="AH491" s="593"/>
      <c r="AI491" s="480">
        <f t="shared" si="113"/>
        <v>720</v>
      </c>
      <c r="AJ491" s="593"/>
      <c r="AK491" s="479"/>
      <c r="AL491" s="219"/>
      <c r="AM491" s="479">
        <f t="shared" si="112"/>
        <v>720</v>
      </c>
      <c r="AN491" s="219"/>
      <c r="AO491" s="221"/>
      <c r="AP491" s="596"/>
      <c r="AQ491" s="221">
        <f t="shared" si="108"/>
        <v>720</v>
      </c>
      <c r="AR491" s="482"/>
      <c r="AS491" s="482"/>
      <c r="AT491" s="482"/>
      <c r="AU491" s="482">
        <f t="shared" si="109"/>
        <v>720</v>
      </c>
      <c r="AV491" s="482">
        <f>AV478+AU491</f>
        <v>563047</v>
      </c>
    </row>
    <row r="492" s="222" customFormat="1" ht="39" customHeight="1" spans="1:50">
      <c r="A492" s="585">
        <v>46058</v>
      </c>
      <c r="B492" s="586" t="s">
        <v>986</v>
      </c>
      <c r="C492" s="465" t="s">
        <v>622</v>
      </c>
      <c r="D492" s="587">
        <v>4500193122</v>
      </c>
      <c r="E492" s="588" t="s">
        <v>2541</v>
      </c>
      <c r="F492" s="587" t="s">
        <v>2542</v>
      </c>
      <c r="G492" s="589" t="s">
        <v>989</v>
      </c>
      <c r="H492" s="469" t="s">
        <v>555</v>
      </c>
      <c r="I492" s="592">
        <v>1380</v>
      </c>
      <c r="J492" s="592">
        <v>0</v>
      </c>
      <c r="K492" s="592">
        <v>1</v>
      </c>
      <c r="L492" s="470">
        <f t="shared" si="101"/>
        <v>1380</v>
      </c>
      <c r="M492" s="471">
        <v>46114</v>
      </c>
      <c r="N492" s="471">
        <v>46111</v>
      </c>
      <c r="O492" s="590"/>
      <c r="P492" s="590" t="s">
        <v>571</v>
      </c>
      <c r="Q492" s="590"/>
      <c r="R492" s="591" t="s">
        <v>1709</v>
      </c>
      <c r="S492" s="473" t="s">
        <v>572</v>
      </c>
      <c r="T492" s="473" t="s">
        <v>1549</v>
      </c>
      <c r="U492" s="473" t="s">
        <v>335</v>
      </c>
      <c r="V492" s="591"/>
      <c r="W492" s="217"/>
      <c r="X492" s="217"/>
      <c r="Y492" s="555" t="s">
        <v>1269</v>
      </c>
      <c r="Z492" s="590" t="s">
        <v>992</v>
      </c>
      <c r="AA492" s="606">
        <v>3.379</v>
      </c>
      <c r="AB492" s="475">
        <f t="shared" si="105"/>
        <v>4663.02</v>
      </c>
      <c r="AC492" s="592"/>
      <c r="AD492" s="468" t="s">
        <v>989</v>
      </c>
      <c r="AE492" s="608" t="s">
        <v>566</v>
      </c>
      <c r="AF492" s="603"/>
      <c r="AG492" s="480"/>
      <c r="AH492" s="593"/>
      <c r="AI492" s="480">
        <f t="shared" si="113"/>
        <v>1380</v>
      </c>
      <c r="AJ492" s="593"/>
      <c r="AK492" s="479"/>
      <c r="AL492" s="219"/>
      <c r="AM492" s="479">
        <f t="shared" si="112"/>
        <v>1380</v>
      </c>
      <c r="AN492" s="219"/>
      <c r="AO492" s="221"/>
      <c r="AP492" s="596"/>
      <c r="AQ492" s="221">
        <f t="shared" si="108"/>
        <v>1380</v>
      </c>
      <c r="AR492" s="482"/>
      <c r="AS492" s="482"/>
      <c r="AT492" s="482"/>
      <c r="AU492" s="482">
        <f t="shared" si="109"/>
        <v>1380</v>
      </c>
      <c r="AV492" s="482">
        <f>AV479+AU492</f>
        <v>555857</v>
      </c>
    </row>
    <row r="493" s="222" customFormat="1" ht="39" customHeight="1" spans="1:50">
      <c r="A493" s="585">
        <v>46058</v>
      </c>
      <c r="B493" s="586" t="s">
        <v>986</v>
      </c>
      <c r="C493" s="465" t="s">
        <v>622</v>
      </c>
      <c r="D493" s="587">
        <v>4500193122</v>
      </c>
      <c r="E493" s="588" t="s">
        <v>2543</v>
      </c>
      <c r="F493" s="587" t="s">
        <v>2544</v>
      </c>
      <c r="G493" s="589" t="s">
        <v>989</v>
      </c>
      <c r="H493" s="469" t="s">
        <v>555</v>
      </c>
      <c r="I493" s="592">
        <v>960</v>
      </c>
      <c r="J493" s="592">
        <v>0</v>
      </c>
      <c r="K493" s="592">
        <v>1</v>
      </c>
      <c r="L493" s="470">
        <f t="shared" si="101"/>
        <v>960</v>
      </c>
      <c r="M493" s="471">
        <v>46114</v>
      </c>
      <c r="N493" s="471">
        <v>46111</v>
      </c>
      <c r="O493" s="590"/>
      <c r="P493" s="590" t="s">
        <v>571</v>
      </c>
      <c r="Q493" s="590"/>
      <c r="R493" s="591" t="s">
        <v>1709</v>
      </c>
      <c r="S493" s="473" t="s">
        <v>572</v>
      </c>
      <c r="T493" s="473" t="s">
        <v>1549</v>
      </c>
      <c r="U493" s="473" t="s">
        <v>335</v>
      </c>
      <c r="V493" s="591"/>
      <c r="W493" s="217"/>
      <c r="X493" s="217"/>
      <c r="Y493" s="555" t="s">
        <v>1269</v>
      </c>
      <c r="Z493" s="590" t="s">
        <v>992</v>
      </c>
      <c r="AA493" s="606">
        <v>3.379</v>
      </c>
      <c r="AB493" s="475">
        <f t="shared" si="105"/>
        <v>3243.84</v>
      </c>
      <c r="AC493" s="592"/>
      <c r="AD493" s="468" t="s">
        <v>989</v>
      </c>
      <c r="AE493" s="608" t="s">
        <v>566</v>
      </c>
      <c r="AF493" s="603"/>
      <c r="AG493" s="480"/>
      <c r="AH493" s="593"/>
      <c r="AI493" s="480">
        <f t="shared" si="113"/>
        <v>960</v>
      </c>
      <c r="AJ493" s="593"/>
      <c r="AK493" s="479"/>
      <c r="AL493" s="219"/>
      <c r="AM493" s="479">
        <f t="shared" si="112"/>
        <v>960</v>
      </c>
      <c r="AN493" s="219"/>
      <c r="AO493" s="221"/>
      <c r="AP493" s="596"/>
      <c r="AQ493" s="221">
        <f t="shared" si="108"/>
        <v>960</v>
      </c>
      <c r="AR493" s="482"/>
      <c r="AS493" s="482"/>
      <c r="AT493" s="482"/>
      <c r="AU493" s="482">
        <f t="shared" si="109"/>
        <v>960</v>
      </c>
      <c r="AV493" s="482">
        <f>AV485+AU493</f>
        <v>545277</v>
      </c>
    </row>
    <row r="494" s="222" customFormat="1" ht="39" customHeight="1" spans="1:50">
      <c r="A494" s="585">
        <v>46058</v>
      </c>
      <c r="B494" s="586" t="s">
        <v>986</v>
      </c>
      <c r="C494" s="465" t="s">
        <v>622</v>
      </c>
      <c r="D494" s="587">
        <v>4500193122</v>
      </c>
      <c r="E494" s="588" t="s">
        <v>2545</v>
      </c>
      <c r="F494" s="587" t="s">
        <v>2546</v>
      </c>
      <c r="G494" s="589" t="s">
        <v>989</v>
      </c>
      <c r="H494" s="469" t="s">
        <v>555</v>
      </c>
      <c r="I494" s="592">
        <v>2640</v>
      </c>
      <c r="J494" s="592">
        <v>0</v>
      </c>
      <c r="K494" s="592">
        <v>1</v>
      </c>
      <c r="L494" s="470">
        <f t="shared" si="101"/>
        <v>2640</v>
      </c>
      <c r="M494" s="471">
        <v>46114</v>
      </c>
      <c r="N494" s="471">
        <v>46111</v>
      </c>
      <c r="O494" s="590"/>
      <c r="P494" s="590" t="s">
        <v>571</v>
      </c>
      <c r="Q494" s="590"/>
      <c r="R494" s="591" t="s">
        <v>1709</v>
      </c>
      <c r="S494" s="473" t="s">
        <v>572</v>
      </c>
      <c r="T494" s="473" t="s">
        <v>1549</v>
      </c>
      <c r="U494" s="473" t="s">
        <v>335</v>
      </c>
      <c r="V494" s="591"/>
      <c r="W494" s="217"/>
      <c r="X494" s="217"/>
      <c r="Y494" s="555" t="s">
        <v>1269</v>
      </c>
      <c r="Z494" s="590" t="s">
        <v>992</v>
      </c>
      <c r="AA494" s="606">
        <v>3.379</v>
      </c>
      <c r="AB494" s="475">
        <f t="shared" si="105"/>
        <v>8920.56</v>
      </c>
      <c r="AC494" s="592"/>
      <c r="AD494" s="468" t="s">
        <v>989</v>
      </c>
      <c r="AE494" s="608" t="s">
        <v>566</v>
      </c>
      <c r="AF494" s="603"/>
      <c r="AG494" s="480"/>
      <c r="AH494" s="593"/>
      <c r="AI494" s="480">
        <f t="shared" si="113"/>
        <v>2640</v>
      </c>
      <c r="AJ494" s="593"/>
      <c r="AK494" s="479"/>
      <c r="AL494" s="219"/>
      <c r="AM494" s="479">
        <f t="shared" si="112"/>
        <v>2640</v>
      </c>
      <c r="AN494" s="219"/>
      <c r="AO494" s="221"/>
      <c r="AP494" s="596"/>
      <c r="AQ494" s="221">
        <f t="shared" si="108"/>
        <v>2640</v>
      </c>
      <c r="AR494" s="482"/>
      <c r="AS494" s="482"/>
      <c r="AT494" s="482"/>
      <c r="AU494" s="482">
        <f t="shared" si="109"/>
        <v>2640</v>
      </c>
      <c r="AV494" s="482">
        <f>AV480+AU494</f>
        <v>552345</v>
      </c>
    </row>
    <row r="495" s="222" customFormat="1" ht="39" customHeight="1" spans="1:50">
      <c r="A495" s="585">
        <v>46094</v>
      </c>
      <c r="B495" s="586" t="s">
        <v>2489</v>
      </c>
      <c r="C495" s="465" t="s">
        <v>2490</v>
      </c>
      <c r="D495" s="587">
        <v>4500193317</v>
      </c>
      <c r="E495" s="588"/>
      <c r="F495" s="587" t="s">
        <v>2547</v>
      </c>
      <c r="G495" s="589" t="s">
        <v>554</v>
      </c>
      <c r="H495" s="469" t="s">
        <v>555</v>
      </c>
      <c r="I495" s="669">
        <v>148</v>
      </c>
      <c r="J495" s="592">
        <v>0</v>
      </c>
      <c r="K495" s="592">
        <v>4</v>
      </c>
      <c r="L495" s="470">
        <f t="shared" si="101"/>
        <v>37</v>
      </c>
      <c r="M495" s="471">
        <v>46113</v>
      </c>
      <c r="N495" s="471">
        <f>M495-4</f>
        <v>46109</v>
      </c>
      <c r="O495" s="590"/>
      <c r="P495" s="590" t="s">
        <v>571</v>
      </c>
      <c r="Q495" s="590"/>
      <c r="R495" s="591" t="s">
        <v>2548</v>
      </c>
      <c r="S495" s="473"/>
      <c r="T495" s="473"/>
      <c r="U495" s="473"/>
      <c r="V495" s="591"/>
      <c r="W495" s="217"/>
      <c r="X495" s="217"/>
      <c r="Y495" s="555" t="s">
        <v>2549</v>
      </c>
      <c r="Z495" s="590" t="s">
        <v>2244</v>
      </c>
      <c r="AA495" s="606">
        <v>5.6264</v>
      </c>
      <c r="AB495" s="475">
        <f t="shared" si="105"/>
        <v>832.7072</v>
      </c>
      <c r="AC495" s="592"/>
      <c r="AD495" s="589" t="s">
        <v>554</v>
      </c>
      <c r="AE495" s="608" t="s">
        <v>566</v>
      </c>
      <c r="AF495" s="599"/>
      <c r="AG495" s="671"/>
      <c r="AH495" s="593"/>
      <c r="AI495" s="480">
        <f t="shared" si="113"/>
        <v>148</v>
      </c>
      <c r="AJ495" s="672"/>
      <c r="AK495" s="593"/>
      <c r="AL495" s="673"/>
      <c r="AM495" s="479">
        <f t="shared" si="112"/>
        <v>148</v>
      </c>
      <c r="AN495" s="219"/>
      <c r="AO495" s="221"/>
      <c r="AP495" s="596"/>
      <c r="AQ495" s="221"/>
      <c r="AR495" s="482"/>
      <c r="AS495" s="482"/>
      <c r="AT495" s="482"/>
      <c r="AU495" s="482">
        <f t="shared" si="109"/>
        <v>148</v>
      </c>
      <c r="AV495" s="482">
        <f>AV409+AU495</f>
        <v>550145</v>
      </c>
      <c r="AX495" s="674"/>
    </row>
    <row r="496" s="222" customFormat="1" ht="39" customHeight="1" spans="1:50">
      <c r="A496" s="585">
        <v>46081</v>
      </c>
      <c r="B496" s="586" t="s">
        <v>986</v>
      </c>
      <c r="C496" s="465" t="s">
        <v>622</v>
      </c>
      <c r="D496" s="587">
        <v>4500194729</v>
      </c>
      <c r="E496" s="588" t="s">
        <v>2550</v>
      </c>
      <c r="F496" s="587" t="s">
        <v>2551</v>
      </c>
      <c r="G496" s="589" t="s">
        <v>989</v>
      </c>
      <c r="H496" s="469" t="s">
        <v>555</v>
      </c>
      <c r="I496" s="592">
        <v>960</v>
      </c>
      <c r="J496" s="592">
        <v>0</v>
      </c>
      <c r="K496" s="592">
        <v>1</v>
      </c>
      <c r="L496" s="470">
        <f t="shared" si="101"/>
        <v>960</v>
      </c>
      <c r="M496" s="471">
        <v>46126</v>
      </c>
      <c r="N496" s="471">
        <v>46122</v>
      </c>
      <c r="O496" s="590"/>
      <c r="P496" s="590" t="s">
        <v>571</v>
      </c>
      <c r="Q496" s="590"/>
      <c r="R496" s="591" t="s">
        <v>1709</v>
      </c>
      <c r="S496" s="473" t="s">
        <v>572</v>
      </c>
      <c r="T496" s="473" t="s">
        <v>1549</v>
      </c>
      <c r="U496" s="473" t="s">
        <v>335</v>
      </c>
      <c r="V496" s="591"/>
      <c r="W496" s="217"/>
      <c r="X496" s="217"/>
      <c r="Y496" s="555" t="s">
        <v>1269</v>
      </c>
      <c r="Z496" s="590" t="s">
        <v>992</v>
      </c>
      <c r="AA496" s="606">
        <v>3.379</v>
      </c>
      <c r="AB496" s="475">
        <f t="shared" si="105"/>
        <v>3243.84</v>
      </c>
      <c r="AC496" s="592"/>
      <c r="AD496" s="468" t="s">
        <v>989</v>
      </c>
      <c r="AE496" s="608" t="s">
        <v>566</v>
      </c>
      <c r="AF496" s="603"/>
      <c r="AG496" s="671"/>
      <c r="AH496" s="593"/>
      <c r="AI496" s="480">
        <f t="shared" si="113"/>
        <v>960</v>
      </c>
      <c r="AJ496" s="593"/>
      <c r="AK496" s="479"/>
      <c r="AL496" s="219"/>
      <c r="AM496" s="479">
        <f t="shared" si="112"/>
        <v>960</v>
      </c>
      <c r="AN496" s="219"/>
      <c r="AO496" s="221"/>
      <c r="AP496" s="596"/>
      <c r="AQ496" s="221">
        <f t="shared" ref="AQ496:AQ510" si="114">I496</f>
        <v>960</v>
      </c>
      <c r="AR496" s="482"/>
      <c r="AS496" s="482"/>
      <c r="AT496" s="482"/>
      <c r="AU496" s="482">
        <f t="shared" si="109"/>
        <v>960</v>
      </c>
      <c r="AV496" s="482">
        <f>AV482+AU496</f>
        <v>552397</v>
      </c>
      <c r="AX496" s="674"/>
    </row>
    <row r="497" s="222" customFormat="1" ht="39" customHeight="1" spans="1:51">
      <c r="A497" s="585">
        <v>46081</v>
      </c>
      <c r="B497" s="586" t="s">
        <v>986</v>
      </c>
      <c r="C497" s="465" t="s">
        <v>622</v>
      </c>
      <c r="D497" s="587">
        <v>4500194729</v>
      </c>
      <c r="E497" s="588" t="s">
        <v>2552</v>
      </c>
      <c r="F497" s="587" t="s">
        <v>2553</v>
      </c>
      <c r="G497" s="589" t="s">
        <v>989</v>
      </c>
      <c r="H497" s="469" t="s">
        <v>555</v>
      </c>
      <c r="I497" s="592">
        <v>1560</v>
      </c>
      <c r="J497" s="592">
        <v>0</v>
      </c>
      <c r="K497" s="592">
        <v>1</v>
      </c>
      <c r="L497" s="470">
        <f t="shared" si="101"/>
        <v>1560</v>
      </c>
      <c r="M497" s="471">
        <v>46126</v>
      </c>
      <c r="N497" s="471">
        <v>46122</v>
      </c>
      <c r="O497" s="590"/>
      <c r="P497" s="590" t="s">
        <v>571</v>
      </c>
      <c r="Q497" s="590"/>
      <c r="R497" s="591" t="s">
        <v>1709</v>
      </c>
      <c r="S497" s="473" t="s">
        <v>572</v>
      </c>
      <c r="T497" s="473" t="s">
        <v>1549</v>
      </c>
      <c r="U497" s="473" t="s">
        <v>335</v>
      </c>
      <c r="V497" s="591"/>
      <c r="W497" s="217"/>
      <c r="X497" s="217"/>
      <c r="Y497" s="555" t="s">
        <v>1269</v>
      </c>
      <c r="Z497" s="590" t="s">
        <v>992</v>
      </c>
      <c r="AA497" s="606">
        <v>3.379</v>
      </c>
      <c r="AB497" s="475">
        <f t="shared" si="105"/>
        <v>5271.24</v>
      </c>
      <c r="AC497" s="592"/>
      <c r="AD497" s="468" t="s">
        <v>989</v>
      </c>
      <c r="AE497" s="608" t="s">
        <v>566</v>
      </c>
      <c r="AF497" s="603"/>
      <c r="AG497" s="671"/>
      <c r="AH497" s="593"/>
      <c r="AI497" s="480">
        <f t="shared" si="113"/>
        <v>1560</v>
      </c>
      <c r="AJ497" s="593"/>
      <c r="AK497" s="479"/>
      <c r="AL497" s="219"/>
      <c r="AM497" s="479">
        <f t="shared" si="112"/>
        <v>1560</v>
      </c>
      <c r="AN497" s="219"/>
      <c r="AO497" s="221"/>
      <c r="AP497" s="596"/>
      <c r="AQ497" s="221">
        <f t="shared" si="114"/>
        <v>1560</v>
      </c>
      <c r="AR497" s="482"/>
      <c r="AS497" s="482"/>
      <c r="AT497" s="482"/>
      <c r="AU497" s="482">
        <f t="shared" si="109"/>
        <v>1560</v>
      </c>
      <c r="AV497" s="482">
        <f>AV483+AU497</f>
        <v>558645</v>
      </c>
      <c r="AX497" s="674"/>
    </row>
    <row r="498" s="222" customFormat="1" ht="39" customHeight="1" spans="1:51">
      <c r="A498" s="585">
        <v>46081</v>
      </c>
      <c r="B498" s="586" t="s">
        <v>986</v>
      </c>
      <c r="C498" s="465" t="s">
        <v>622</v>
      </c>
      <c r="D498" s="587">
        <v>4500194729</v>
      </c>
      <c r="E498" s="588" t="s">
        <v>2554</v>
      </c>
      <c r="F498" s="587" t="s">
        <v>2555</v>
      </c>
      <c r="G498" s="589" t="s">
        <v>989</v>
      </c>
      <c r="H498" s="469" t="s">
        <v>555</v>
      </c>
      <c r="I498" s="592">
        <v>660</v>
      </c>
      <c r="J498" s="592">
        <v>0</v>
      </c>
      <c r="K498" s="592">
        <v>1</v>
      </c>
      <c r="L498" s="470">
        <f t="shared" si="101"/>
        <v>660</v>
      </c>
      <c r="M498" s="471">
        <v>46126</v>
      </c>
      <c r="N498" s="471">
        <v>46122</v>
      </c>
      <c r="O498" s="590"/>
      <c r="P498" s="590" t="s">
        <v>571</v>
      </c>
      <c r="Q498" s="590"/>
      <c r="R498" s="591" t="s">
        <v>1709</v>
      </c>
      <c r="S498" s="473" t="s">
        <v>572</v>
      </c>
      <c r="T498" s="473" t="s">
        <v>1549</v>
      </c>
      <c r="U498" s="473" t="s">
        <v>335</v>
      </c>
      <c r="V498" s="591"/>
      <c r="W498" s="217"/>
      <c r="X498" s="217"/>
      <c r="Y498" s="555" t="s">
        <v>1269</v>
      </c>
      <c r="Z498" s="590" t="s">
        <v>992</v>
      </c>
      <c r="AA498" s="606">
        <v>3.379</v>
      </c>
      <c r="AB498" s="475">
        <f t="shared" si="105"/>
        <v>2230.14</v>
      </c>
      <c r="AC498" s="592"/>
      <c r="AD498" s="468" t="s">
        <v>989</v>
      </c>
      <c r="AE498" s="608" t="s">
        <v>566</v>
      </c>
      <c r="AF498" s="603"/>
      <c r="AG498" s="671"/>
      <c r="AH498" s="593"/>
      <c r="AI498" s="480">
        <f t="shared" si="113"/>
        <v>660</v>
      </c>
      <c r="AJ498" s="593"/>
      <c r="AK498" s="479"/>
      <c r="AL498" s="219"/>
      <c r="AM498" s="479">
        <f t="shared" si="112"/>
        <v>660</v>
      </c>
      <c r="AN498" s="219"/>
      <c r="AO498" s="221"/>
      <c r="AP498" s="596"/>
      <c r="AQ498" s="221">
        <f t="shared" si="114"/>
        <v>660</v>
      </c>
      <c r="AR498" s="482"/>
      <c r="AS498" s="482"/>
      <c r="AT498" s="482"/>
      <c r="AU498" s="482">
        <f t="shared" si="109"/>
        <v>660</v>
      </c>
      <c r="AV498" s="482">
        <f>AV484+AU498</f>
        <v>547764</v>
      </c>
      <c r="AX498" s="674"/>
    </row>
    <row r="499" s="222" customFormat="1" ht="39" customHeight="1" spans="1:51">
      <c r="A499" s="585">
        <v>46081</v>
      </c>
      <c r="B499" s="586" t="s">
        <v>986</v>
      </c>
      <c r="C499" s="465" t="s">
        <v>622</v>
      </c>
      <c r="D499" s="587">
        <v>4500194729</v>
      </c>
      <c r="E499" s="588" t="s">
        <v>2556</v>
      </c>
      <c r="F499" s="587" t="s">
        <v>2557</v>
      </c>
      <c r="G499" s="589" t="s">
        <v>989</v>
      </c>
      <c r="H499" s="469" t="s">
        <v>555</v>
      </c>
      <c r="I499" s="592">
        <v>660</v>
      </c>
      <c r="J499" s="592">
        <v>0</v>
      </c>
      <c r="K499" s="592">
        <v>1</v>
      </c>
      <c r="L499" s="470">
        <f t="shared" si="101"/>
        <v>660</v>
      </c>
      <c r="M499" s="471">
        <v>46126</v>
      </c>
      <c r="N499" s="471">
        <v>46122</v>
      </c>
      <c r="O499" s="590"/>
      <c r="P499" s="590" t="s">
        <v>571</v>
      </c>
      <c r="Q499" s="590"/>
      <c r="R499" s="591" t="s">
        <v>1709</v>
      </c>
      <c r="S499" s="473" t="s">
        <v>572</v>
      </c>
      <c r="T499" s="473" t="s">
        <v>1549</v>
      </c>
      <c r="U499" s="473" t="s">
        <v>335</v>
      </c>
      <c r="V499" s="591"/>
      <c r="W499" s="217"/>
      <c r="X499" s="217"/>
      <c r="Y499" s="555" t="s">
        <v>1269</v>
      </c>
      <c r="Z499" s="590" t="s">
        <v>992</v>
      </c>
      <c r="AA499" s="606">
        <v>3.379</v>
      </c>
      <c r="AB499" s="475">
        <f t="shared" si="105"/>
        <v>2230.14</v>
      </c>
      <c r="AC499" s="592"/>
      <c r="AD499" s="468" t="s">
        <v>989</v>
      </c>
      <c r="AE499" s="608" t="s">
        <v>566</v>
      </c>
      <c r="AF499" s="603"/>
      <c r="AG499" s="671"/>
      <c r="AH499" s="593"/>
      <c r="AI499" s="480">
        <f t="shared" si="113"/>
        <v>660</v>
      </c>
      <c r="AJ499" s="593"/>
      <c r="AK499" s="479"/>
      <c r="AL499" s="219"/>
      <c r="AM499" s="479">
        <f t="shared" si="112"/>
        <v>660</v>
      </c>
      <c r="AN499" s="219"/>
      <c r="AO499" s="221"/>
      <c r="AP499" s="596"/>
      <c r="AQ499" s="221">
        <f t="shared" si="114"/>
        <v>660</v>
      </c>
      <c r="AR499" s="482"/>
      <c r="AS499" s="482"/>
      <c r="AT499" s="482"/>
      <c r="AU499" s="482">
        <f t="shared" si="109"/>
        <v>660</v>
      </c>
      <c r="AV499" s="482">
        <f>AV486+AU499</f>
        <v>550190</v>
      </c>
      <c r="AX499" s="674"/>
    </row>
    <row r="500" s="222" customFormat="1" ht="39" customHeight="1" spans="1:51">
      <c r="A500" s="585">
        <v>46081</v>
      </c>
      <c r="B500" s="586" t="s">
        <v>986</v>
      </c>
      <c r="C500" s="465" t="s">
        <v>622</v>
      </c>
      <c r="D500" s="587">
        <v>4500194729</v>
      </c>
      <c r="E500" s="588" t="s">
        <v>2558</v>
      </c>
      <c r="F500" s="587" t="s">
        <v>2559</v>
      </c>
      <c r="G500" s="589" t="s">
        <v>989</v>
      </c>
      <c r="H500" s="469" t="s">
        <v>555</v>
      </c>
      <c r="I500" s="592">
        <v>660</v>
      </c>
      <c r="J500" s="592">
        <v>0</v>
      </c>
      <c r="K500" s="592">
        <v>1</v>
      </c>
      <c r="L500" s="470">
        <f t="shared" si="101"/>
        <v>660</v>
      </c>
      <c r="M500" s="471">
        <v>46126</v>
      </c>
      <c r="N500" s="471">
        <v>46122</v>
      </c>
      <c r="O500" s="590"/>
      <c r="P500" s="590" t="s">
        <v>571</v>
      </c>
      <c r="Q500" s="590"/>
      <c r="R500" s="591" t="s">
        <v>1709</v>
      </c>
      <c r="S500" s="473" t="s">
        <v>572</v>
      </c>
      <c r="T500" s="473" t="s">
        <v>1549</v>
      </c>
      <c r="U500" s="473" t="s">
        <v>335</v>
      </c>
      <c r="V500" s="591"/>
      <c r="W500" s="217"/>
      <c r="X500" s="217"/>
      <c r="Y500" s="555" t="s">
        <v>1269</v>
      </c>
      <c r="Z500" s="590" t="s">
        <v>992</v>
      </c>
      <c r="AA500" s="606">
        <v>3.379</v>
      </c>
      <c r="AB500" s="475">
        <f t="shared" si="105"/>
        <v>2230.14</v>
      </c>
      <c r="AC500" s="592"/>
      <c r="AD500" s="468" t="s">
        <v>989</v>
      </c>
      <c r="AE500" s="608" t="s">
        <v>566</v>
      </c>
      <c r="AF500" s="603"/>
      <c r="AG500" s="671"/>
      <c r="AH500" s="593"/>
      <c r="AI500" s="480">
        <f t="shared" si="113"/>
        <v>660</v>
      </c>
      <c r="AJ500" s="593"/>
      <c r="AK500" s="479"/>
      <c r="AL500" s="219"/>
      <c r="AM500" s="479">
        <f t="shared" si="112"/>
        <v>660</v>
      </c>
      <c r="AN500" s="219"/>
      <c r="AO500" s="221"/>
      <c r="AP500" s="596"/>
      <c r="AQ500" s="221">
        <f t="shared" si="114"/>
        <v>660</v>
      </c>
      <c r="AR500" s="482"/>
      <c r="AS500" s="482"/>
      <c r="AT500" s="482"/>
      <c r="AU500" s="482">
        <f t="shared" si="109"/>
        <v>660</v>
      </c>
      <c r="AV500" s="482">
        <f>AV487+AU500</f>
        <v>549590</v>
      </c>
      <c r="AX500" s="674"/>
    </row>
    <row r="501" s="222" customFormat="1" ht="39" customHeight="1" spans="1:51">
      <c r="A501" s="585">
        <v>46081</v>
      </c>
      <c r="B501" s="586" t="s">
        <v>986</v>
      </c>
      <c r="C501" s="465" t="s">
        <v>622</v>
      </c>
      <c r="D501" s="587">
        <v>4500194729</v>
      </c>
      <c r="E501" s="588" t="s">
        <v>2560</v>
      </c>
      <c r="F501" s="587" t="s">
        <v>2561</v>
      </c>
      <c r="G501" s="589" t="s">
        <v>989</v>
      </c>
      <c r="H501" s="469" t="s">
        <v>555</v>
      </c>
      <c r="I501" s="592">
        <v>1920</v>
      </c>
      <c r="J501" s="592">
        <v>0</v>
      </c>
      <c r="K501" s="592">
        <v>1</v>
      </c>
      <c r="L501" s="470">
        <f t="shared" si="101"/>
        <v>1920</v>
      </c>
      <c r="M501" s="471">
        <v>46126</v>
      </c>
      <c r="N501" s="471">
        <v>46122</v>
      </c>
      <c r="O501" s="590"/>
      <c r="P501" s="590" t="s">
        <v>571</v>
      </c>
      <c r="Q501" s="590"/>
      <c r="R501" s="591" t="s">
        <v>1709</v>
      </c>
      <c r="S501" s="473" t="s">
        <v>572</v>
      </c>
      <c r="T501" s="473" t="s">
        <v>1549</v>
      </c>
      <c r="U501" s="473" t="s">
        <v>335</v>
      </c>
      <c r="V501" s="591"/>
      <c r="W501" s="217"/>
      <c r="X501" s="217"/>
      <c r="Y501" s="555" t="s">
        <v>1269</v>
      </c>
      <c r="Z501" s="590" t="s">
        <v>992</v>
      </c>
      <c r="AA501" s="606">
        <v>3.379</v>
      </c>
      <c r="AB501" s="475">
        <f t="shared" si="105"/>
        <v>6487.68</v>
      </c>
      <c r="AC501" s="592"/>
      <c r="AD501" s="468" t="s">
        <v>989</v>
      </c>
      <c r="AE501" s="608" t="s">
        <v>566</v>
      </c>
      <c r="AF501" s="603"/>
      <c r="AG501" s="671"/>
      <c r="AH501" s="593"/>
      <c r="AI501" s="480">
        <f t="shared" si="113"/>
        <v>1920</v>
      </c>
      <c r="AJ501" s="593"/>
      <c r="AK501" s="479"/>
      <c r="AL501" s="219"/>
      <c r="AM501" s="479">
        <f t="shared" si="112"/>
        <v>1920</v>
      </c>
      <c r="AN501" s="219"/>
      <c r="AO501" s="221"/>
      <c r="AP501" s="596"/>
      <c r="AQ501" s="221">
        <f t="shared" si="114"/>
        <v>1920</v>
      </c>
      <c r="AR501" s="482"/>
      <c r="AS501" s="482"/>
      <c r="AT501" s="482"/>
      <c r="AU501" s="482">
        <f t="shared" si="109"/>
        <v>1920</v>
      </c>
      <c r="AV501" s="482">
        <f>AV488+AU501</f>
        <v>552265</v>
      </c>
      <c r="AX501" s="674"/>
    </row>
    <row r="502" s="222" customFormat="1" ht="39" customHeight="1" spans="1:51">
      <c r="A502" s="585">
        <v>46081</v>
      </c>
      <c r="B502" s="586" t="s">
        <v>986</v>
      </c>
      <c r="C502" s="465" t="s">
        <v>622</v>
      </c>
      <c r="D502" s="587">
        <v>4500194729</v>
      </c>
      <c r="E502" s="588" t="s">
        <v>2562</v>
      </c>
      <c r="F502" s="587" t="s">
        <v>2563</v>
      </c>
      <c r="G502" s="589" t="s">
        <v>989</v>
      </c>
      <c r="H502" s="469" t="s">
        <v>555</v>
      </c>
      <c r="I502" s="592">
        <v>1080</v>
      </c>
      <c r="J502" s="592">
        <v>0</v>
      </c>
      <c r="K502" s="592">
        <v>1</v>
      </c>
      <c r="L502" s="470">
        <f t="shared" si="101"/>
        <v>1080</v>
      </c>
      <c r="M502" s="471">
        <v>46126</v>
      </c>
      <c r="N502" s="471">
        <v>46122</v>
      </c>
      <c r="O502" s="590"/>
      <c r="P502" s="590" t="s">
        <v>571</v>
      </c>
      <c r="Q502" s="590"/>
      <c r="R502" s="591" t="s">
        <v>1709</v>
      </c>
      <c r="S502" s="473" t="s">
        <v>572</v>
      </c>
      <c r="T502" s="473" t="s">
        <v>1549</v>
      </c>
      <c r="U502" s="473" t="s">
        <v>335</v>
      </c>
      <c r="V502" s="591"/>
      <c r="W502" s="217"/>
      <c r="X502" s="217"/>
      <c r="Y502" s="555" t="s">
        <v>1269</v>
      </c>
      <c r="Z502" s="590" t="s">
        <v>992</v>
      </c>
      <c r="AA502" s="606">
        <v>3.379</v>
      </c>
      <c r="AB502" s="475">
        <f t="shared" si="105"/>
        <v>3649.32</v>
      </c>
      <c r="AC502" s="592"/>
      <c r="AD502" s="468" t="s">
        <v>989</v>
      </c>
      <c r="AE502" s="608" t="s">
        <v>566</v>
      </c>
      <c r="AF502" s="603"/>
      <c r="AG502" s="671"/>
      <c r="AH502" s="593"/>
      <c r="AI502" s="480">
        <f t="shared" si="113"/>
        <v>1080</v>
      </c>
      <c r="AJ502" s="593"/>
      <c r="AK502" s="479"/>
      <c r="AL502" s="219"/>
      <c r="AM502" s="479">
        <f t="shared" si="112"/>
        <v>1080</v>
      </c>
      <c r="AN502" s="219"/>
      <c r="AO502" s="221"/>
      <c r="AP502" s="596"/>
      <c r="AQ502" s="221">
        <f t="shared" si="114"/>
        <v>1080</v>
      </c>
      <c r="AR502" s="482"/>
      <c r="AS502" s="482"/>
      <c r="AT502" s="482"/>
      <c r="AU502" s="482">
        <f t="shared" si="109"/>
        <v>1080</v>
      </c>
      <c r="AV502" s="482">
        <f>AV489+AU502</f>
        <v>551825</v>
      </c>
      <c r="AX502" s="674"/>
    </row>
    <row r="503" s="222" customFormat="1" ht="39" customHeight="1" spans="1:51">
      <c r="A503" s="585">
        <v>46078</v>
      </c>
      <c r="B503" s="586" t="s">
        <v>699</v>
      </c>
      <c r="C503" s="465" t="s">
        <v>685</v>
      </c>
      <c r="D503" s="587">
        <v>4500194131</v>
      </c>
      <c r="E503" s="588" t="s">
        <v>2564</v>
      </c>
      <c r="F503" s="587" t="s">
        <v>2565</v>
      </c>
      <c r="G503" s="589" t="s">
        <v>554</v>
      </c>
      <c r="H503" s="469" t="s">
        <v>555</v>
      </c>
      <c r="I503" s="669">
        <v>100</v>
      </c>
      <c r="J503" s="592">
        <v>0</v>
      </c>
      <c r="K503" s="592">
        <v>4</v>
      </c>
      <c r="L503" s="470">
        <f t="shared" si="101"/>
        <v>25</v>
      </c>
      <c r="M503" s="471">
        <v>46122</v>
      </c>
      <c r="N503" s="471">
        <v>46118</v>
      </c>
      <c r="O503" s="590"/>
      <c r="P503" s="590" t="s">
        <v>571</v>
      </c>
      <c r="Q503" s="590"/>
      <c r="R503" s="591">
        <v>46087</v>
      </c>
      <c r="S503" s="473" t="s">
        <v>572</v>
      </c>
      <c r="T503" s="473" t="s">
        <v>1569</v>
      </c>
      <c r="U503" s="473" t="s">
        <v>335</v>
      </c>
      <c r="V503" s="591"/>
      <c r="W503" s="217"/>
      <c r="X503" s="217"/>
      <c r="Y503" s="609" t="s">
        <v>2566</v>
      </c>
      <c r="Z503" s="590" t="s">
        <v>2567</v>
      </c>
      <c r="AA503" s="606">
        <v>5.7613</v>
      </c>
      <c r="AB503" s="475">
        <f t="shared" si="105"/>
        <v>576.13</v>
      </c>
      <c r="AC503" s="592"/>
      <c r="AD503" s="468" t="s">
        <v>554</v>
      </c>
      <c r="AE503" s="608" t="s">
        <v>566</v>
      </c>
      <c r="AF503" s="603"/>
      <c r="AG503" s="671"/>
      <c r="AH503" s="593"/>
      <c r="AI503" s="480">
        <f t="shared" si="113"/>
        <v>100</v>
      </c>
      <c r="AJ503" s="593"/>
      <c r="AK503" s="593"/>
      <c r="AL503" s="219"/>
      <c r="AM503" s="479">
        <f t="shared" si="112"/>
        <v>100</v>
      </c>
      <c r="AN503" s="219"/>
      <c r="AO503" s="221"/>
      <c r="AP503" s="596"/>
      <c r="AQ503" s="221">
        <f t="shared" si="114"/>
        <v>100</v>
      </c>
      <c r="AR503" s="482"/>
      <c r="AS503" s="482"/>
      <c r="AT503" s="482"/>
      <c r="AU503" s="482">
        <f t="shared" si="109"/>
        <v>100</v>
      </c>
      <c r="AV503" s="482">
        <f>AV413+AU503</f>
        <v>549945</v>
      </c>
      <c r="AX503" s="674"/>
    </row>
    <row r="504" s="222" customFormat="1" ht="39" customHeight="1" spans="1:51">
      <c r="A504" s="585">
        <v>46091</v>
      </c>
      <c r="B504" s="586" t="s">
        <v>173</v>
      </c>
      <c r="C504" s="465" t="s">
        <v>685</v>
      </c>
      <c r="D504" s="587">
        <v>4500195602</v>
      </c>
      <c r="E504" s="588" t="s">
        <v>2568</v>
      </c>
      <c r="F504" s="587" t="s">
        <v>2569</v>
      </c>
      <c r="G504" s="589" t="s">
        <v>554</v>
      </c>
      <c r="H504" s="469" t="s">
        <v>555</v>
      </c>
      <c r="I504" s="669">
        <v>2248</v>
      </c>
      <c r="J504" s="592">
        <v>0</v>
      </c>
      <c r="K504" s="592">
        <v>4</v>
      </c>
      <c r="L504" s="470">
        <f t="shared" si="101"/>
        <v>562</v>
      </c>
      <c r="M504" s="471">
        <v>46129</v>
      </c>
      <c r="N504" s="471">
        <v>46126</v>
      </c>
      <c r="O504" s="590"/>
      <c r="P504" s="590" t="s">
        <v>571</v>
      </c>
      <c r="Q504" s="590"/>
      <c r="R504" s="591">
        <v>46092</v>
      </c>
      <c r="S504" s="473" t="s">
        <v>572</v>
      </c>
      <c r="T504" s="473" t="s">
        <v>1985</v>
      </c>
      <c r="U504" s="473" t="s">
        <v>335</v>
      </c>
      <c r="V504" s="591"/>
      <c r="W504" s="217"/>
      <c r="X504" s="217"/>
      <c r="Y504" s="555" t="s">
        <v>2570</v>
      </c>
      <c r="Z504" s="590" t="s">
        <v>618</v>
      </c>
      <c r="AA504" s="606">
        <v>5.7278</v>
      </c>
      <c r="AB504" s="475">
        <f t="shared" si="105"/>
        <v>12876.0944</v>
      </c>
      <c r="AC504" s="592"/>
      <c r="AD504" s="468" t="s">
        <v>554</v>
      </c>
      <c r="AE504" s="608" t="s">
        <v>566</v>
      </c>
      <c r="AF504" s="599"/>
      <c r="AG504" s="671"/>
      <c r="AH504" s="219"/>
      <c r="AI504" s="480">
        <f t="shared" si="113"/>
        <v>2248</v>
      </c>
      <c r="AJ504" s="675"/>
      <c r="AK504" s="596"/>
      <c r="AL504" s="676"/>
      <c r="AM504" s="479">
        <f t="shared" si="112"/>
        <v>2248</v>
      </c>
      <c r="AN504" s="482"/>
      <c r="AO504" s="482"/>
      <c r="AP504" s="482"/>
      <c r="AQ504" s="596">
        <f t="shared" si="114"/>
        <v>2248</v>
      </c>
      <c r="AR504" s="482"/>
      <c r="AS504" s="482"/>
      <c r="AT504" s="482"/>
      <c r="AU504" s="482">
        <f t="shared" si="109"/>
        <v>2248</v>
      </c>
      <c r="AV504" s="482">
        <f>AV415+AU504</f>
        <v>552933</v>
      </c>
      <c r="AX504" s="674"/>
    </row>
    <row r="505" s="222" customFormat="1" ht="39" customHeight="1" spans="1:51">
      <c r="A505" s="585">
        <v>46091</v>
      </c>
      <c r="B505" s="586" t="s">
        <v>173</v>
      </c>
      <c r="C505" s="465" t="s">
        <v>685</v>
      </c>
      <c r="D505" s="587">
        <v>4500195602</v>
      </c>
      <c r="E505" s="588" t="s">
        <v>2571</v>
      </c>
      <c r="F505" s="587" t="s">
        <v>2572</v>
      </c>
      <c r="G505" s="589" t="s">
        <v>554</v>
      </c>
      <c r="H505" s="469" t="s">
        <v>555</v>
      </c>
      <c r="I505" s="669">
        <v>2248</v>
      </c>
      <c r="J505" s="592">
        <v>0</v>
      </c>
      <c r="K505" s="592">
        <v>4</v>
      </c>
      <c r="L505" s="470">
        <f t="shared" si="101"/>
        <v>562</v>
      </c>
      <c r="M505" s="471">
        <v>46129</v>
      </c>
      <c r="N505" s="471">
        <v>46126</v>
      </c>
      <c r="O505" s="590"/>
      <c r="P505" s="590" t="s">
        <v>571</v>
      </c>
      <c r="Q505" s="590"/>
      <c r="R505" s="591">
        <v>46092</v>
      </c>
      <c r="S505" s="473" t="s">
        <v>572</v>
      </c>
      <c r="T505" s="473" t="s">
        <v>1985</v>
      </c>
      <c r="U505" s="473" t="s">
        <v>335</v>
      </c>
      <c r="V505" s="591"/>
      <c r="W505" s="217"/>
      <c r="X505" s="217"/>
      <c r="Y505" s="555" t="s">
        <v>2570</v>
      </c>
      <c r="Z505" s="590" t="s">
        <v>618</v>
      </c>
      <c r="AA505" s="606">
        <v>5.7278</v>
      </c>
      <c r="AB505" s="475">
        <f t="shared" si="105"/>
        <v>12876.0944</v>
      </c>
      <c r="AC505" s="592"/>
      <c r="AD505" s="468" t="s">
        <v>554</v>
      </c>
      <c r="AE505" s="608" t="s">
        <v>566</v>
      </c>
      <c r="AF505" s="599"/>
      <c r="AG505" s="671"/>
      <c r="AH505" s="219"/>
      <c r="AI505" s="480">
        <f t="shared" si="113"/>
        <v>2248</v>
      </c>
      <c r="AJ505" s="675"/>
      <c r="AK505" s="596"/>
      <c r="AL505" s="676"/>
      <c r="AM505" s="479">
        <f t="shared" si="112"/>
        <v>2248</v>
      </c>
      <c r="AN505" s="482"/>
      <c r="AO505" s="482"/>
      <c r="AP505" s="482"/>
      <c r="AQ505" s="596">
        <f t="shared" si="114"/>
        <v>2248</v>
      </c>
      <c r="AR505" s="482"/>
      <c r="AS505" s="482"/>
      <c r="AT505" s="482"/>
      <c r="AU505" s="482">
        <f t="shared" si="109"/>
        <v>2248</v>
      </c>
      <c r="AV505" s="482">
        <f>AV416+AU505</f>
        <v>553913</v>
      </c>
      <c r="AX505" s="674"/>
    </row>
    <row r="506" s="222" customFormat="1" ht="39" customHeight="1" spans="1:51">
      <c r="A506" s="585">
        <v>46092</v>
      </c>
      <c r="B506" s="586" t="s">
        <v>2573</v>
      </c>
      <c r="C506" s="465" t="s">
        <v>2480</v>
      </c>
      <c r="D506" s="587">
        <v>4500195950</v>
      </c>
      <c r="E506" s="588" t="s">
        <v>2574</v>
      </c>
      <c r="F506" s="587" t="s">
        <v>2575</v>
      </c>
      <c r="G506" s="589" t="s">
        <v>554</v>
      </c>
      <c r="H506" s="469" t="s">
        <v>555</v>
      </c>
      <c r="I506" s="669">
        <v>600</v>
      </c>
      <c r="J506" s="592">
        <v>0</v>
      </c>
      <c r="K506" s="592">
        <v>4</v>
      </c>
      <c r="L506" s="470">
        <f t="shared" si="101"/>
        <v>150</v>
      </c>
      <c r="M506" s="471">
        <v>46132</v>
      </c>
      <c r="N506" s="471">
        <v>46128</v>
      </c>
      <c r="O506" s="590"/>
      <c r="P506" s="590" t="s">
        <v>571</v>
      </c>
      <c r="Q506" s="590"/>
      <c r="R506" s="591">
        <v>46100</v>
      </c>
      <c r="S506" s="473" t="s">
        <v>572</v>
      </c>
      <c r="T506" s="473" t="s">
        <v>2576</v>
      </c>
      <c r="U506" s="473" t="s">
        <v>335</v>
      </c>
      <c r="V506" s="591"/>
      <c r="W506" s="217"/>
      <c r="X506" s="217"/>
      <c r="Y506" s="555" t="s">
        <v>2577</v>
      </c>
      <c r="Z506" s="590" t="s">
        <v>2578</v>
      </c>
      <c r="AA506" s="606">
        <v>5.7445</v>
      </c>
      <c r="AB506" s="475">
        <f t="shared" si="105"/>
        <v>3446.7</v>
      </c>
      <c r="AC506" s="592"/>
      <c r="AD506" s="589" t="s">
        <v>668</v>
      </c>
      <c r="AE506" s="608" t="s">
        <v>566</v>
      </c>
      <c r="AF506" s="198"/>
      <c r="AG506" s="677"/>
      <c r="AH506" s="667"/>
      <c r="AI506" s="480"/>
      <c r="AJ506" s="678"/>
      <c r="AK506" s="596">
        <f>I506</f>
        <v>600</v>
      </c>
      <c r="AL506" s="679"/>
      <c r="AM506" s="479">
        <f t="shared" si="112"/>
        <v>600</v>
      </c>
      <c r="AN506" s="482"/>
      <c r="AO506" s="482"/>
      <c r="AP506" s="212"/>
      <c r="AQ506" s="596">
        <f t="shared" si="114"/>
        <v>600</v>
      </c>
      <c r="AR506" s="482"/>
      <c r="AS506" s="482"/>
      <c r="AT506" s="482"/>
      <c r="AU506" s="482">
        <f t="shared" si="109"/>
        <v>600</v>
      </c>
      <c r="AV506" s="482">
        <f>AV417+AU506</f>
        <v>550965</v>
      </c>
      <c r="AX506" s="670"/>
    </row>
    <row r="507" s="222" customFormat="1" ht="39" customHeight="1" spans="1:51">
      <c r="A507" s="585">
        <v>46092</v>
      </c>
      <c r="B507" s="586" t="s">
        <v>2579</v>
      </c>
      <c r="C507" s="465" t="s">
        <v>2580</v>
      </c>
      <c r="D507" s="587">
        <v>4500196056</v>
      </c>
      <c r="E507" s="588" t="s">
        <v>2581</v>
      </c>
      <c r="F507" s="587" t="s">
        <v>2582</v>
      </c>
      <c r="G507" s="589" t="s">
        <v>554</v>
      </c>
      <c r="H507" s="469" t="s">
        <v>555</v>
      </c>
      <c r="I507" s="669">
        <v>84</v>
      </c>
      <c r="J507" s="592">
        <v>0</v>
      </c>
      <c r="K507" s="592">
        <v>4</v>
      </c>
      <c r="L507" s="470">
        <f t="shared" si="101"/>
        <v>21</v>
      </c>
      <c r="M507" s="471">
        <v>46132</v>
      </c>
      <c r="N507" s="471">
        <v>46128</v>
      </c>
      <c r="O507" s="590"/>
      <c r="P507" s="590" t="s">
        <v>571</v>
      </c>
      <c r="Q507" s="590"/>
      <c r="R507" s="591">
        <v>46100</v>
      </c>
      <c r="S507" s="473" t="s">
        <v>572</v>
      </c>
      <c r="T507" s="473" t="s">
        <v>2576</v>
      </c>
      <c r="U507" s="473" t="s">
        <v>335</v>
      </c>
      <c r="V507" s="591"/>
      <c r="W507" s="217"/>
      <c r="X507" s="217"/>
      <c r="Y507" s="555" t="s">
        <v>2577</v>
      </c>
      <c r="Z507" s="590" t="s">
        <v>2578</v>
      </c>
      <c r="AA507" s="606">
        <v>5.7445</v>
      </c>
      <c r="AB507" s="475">
        <f t="shared" si="105"/>
        <v>482.538</v>
      </c>
      <c r="AC507" s="592"/>
      <c r="AD507" s="589" t="s">
        <v>668</v>
      </c>
      <c r="AE507" s="608" t="s">
        <v>566</v>
      </c>
      <c r="AF507" s="198"/>
      <c r="AG507" s="677"/>
      <c r="AH507" s="667"/>
      <c r="AI507" s="480"/>
      <c r="AJ507" s="678"/>
      <c r="AK507" s="596">
        <f>I507</f>
        <v>84</v>
      </c>
      <c r="AL507" s="679"/>
      <c r="AM507" s="479">
        <f t="shared" si="112"/>
        <v>84</v>
      </c>
      <c r="AN507" s="482"/>
      <c r="AO507" s="482"/>
      <c r="AP507" s="212"/>
      <c r="AQ507" s="596">
        <f t="shared" si="114"/>
        <v>84</v>
      </c>
      <c r="AR507" s="482"/>
      <c r="AS507" s="482"/>
      <c r="AT507" s="482"/>
      <c r="AU507" s="482">
        <f t="shared" si="109"/>
        <v>84</v>
      </c>
      <c r="AV507" s="482">
        <f>AV418+AU507</f>
        <v>547429</v>
      </c>
      <c r="AX507" s="670"/>
    </row>
    <row r="508" s="222" customFormat="1" ht="39" customHeight="1" spans="1:51">
      <c r="A508" s="585">
        <v>46092</v>
      </c>
      <c r="B508" s="586" t="s">
        <v>2583</v>
      </c>
      <c r="C508" s="465" t="s">
        <v>2584</v>
      </c>
      <c r="D508" s="587">
        <v>4500196119</v>
      </c>
      <c r="E508" s="588" t="s">
        <v>2585</v>
      </c>
      <c r="F508" s="587" t="s">
        <v>2586</v>
      </c>
      <c r="G508" s="589" t="s">
        <v>554</v>
      </c>
      <c r="H508" s="469" t="s">
        <v>555</v>
      </c>
      <c r="I508" s="669">
        <v>144</v>
      </c>
      <c r="J508" s="592">
        <v>0</v>
      </c>
      <c r="K508" s="592">
        <v>4</v>
      </c>
      <c r="L508" s="470">
        <f t="shared" si="101"/>
        <v>36</v>
      </c>
      <c r="M508" s="471">
        <v>46132</v>
      </c>
      <c r="N508" s="471">
        <v>46128</v>
      </c>
      <c r="O508" s="590"/>
      <c r="P508" s="590" t="s">
        <v>571</v>
      </c>
      <c r="Q508" s="590"/>
      <c r="R508" s="591">
        <v>46100</v>
      </c>
      <c r="S508" s="473" t="s">
        <v>572</v>
      </c>
      <c r="T508" s="473" t="s">
        <v>2576</v>
      </c>
      <c r="U508" s="473" t="s">
        <v>335</v>
      </c>
      <c r="V508" s="591"/>
      <c r="W508" s="217"/>
      <c r="X508" s="217"/>
      <c r="Y508" s="555" t="s">
        <v>2577</v>
      </c>
      <c r="Z508" s="590" t="s">
        <v>2578</v>
      </c>
      <c r="AA508" s="606">
        <v>5.7445</v>
      </c>
      <c r="AB508" s="475">
        <f t="shared" si="105"/>
        <v>827.208</v>
      </c>
      <c r="AC508" s="592"/>
      <c r="AD508" s="589" t="s">
        <v>668</v>
      </c>
      <c r="AE508" s="608" t="s">
        <v>566</v>
      </c>
      <c r="AF508" s="198"/>
      <c r="AG508" s="677"/>
      <c r="AH508" s="667"/>
      <c r="AI508" s="480"/>
      <c r="AJ508" s="678"/>
      <c r="AK508" s="596">
        <f>I508</f>
        <v>144</v>
      </c>
      <c r="AL508" s="679"/>
      <c r="AM508" s="479">
        <f t="shared" si="112"/>
        <v>144</v>
      </c>
      <c r="AN508" s="482"/>
      <c r="AO508" s="482"/>
      <c r="AP508" s="212"/>
      <c r="AQ508" s="596">
        <f t="shared" si="114"/>
        <v>144</v>
      </c>
      <c r="AR508" s="482"/>
      <c r="AS508" s="482"/>
      <c r="AT508" s="482"/>
      <c r="AU508" s="482">
        <f t="shared" si="109"/>
        <v>144</v>
      </c>
      <c r="AV508" s="482">
        <f>AV419+AU508</f>
        <v>547789</v>
      </c>
      <c r="AX508" s="670"/>
    </row>
    <row r="509" s="222" customFormat="1" ht="39" customHeight="1" spans="1:51">
      <c r="A509" s="585">
        <v>46065</v>
      </c>
      <c r="B509" s="586" t="s">
        <v>2323</v>
      </c>
      <c r="C509" s="465" t="s">
        <v>622</v>
      </c>
      <c r="D509" s="587">
        <v>4500193772</v>
      </c>
      <c r="E509" s="588">
        <v>272593</v>
      </c>
      <c r="F509" s="587" t="s">
        <v>2587</v>
      </c>
      <c r="G509" s="589" t="s">
        <v>554</v>
      </c>
      <c r="H509" s="469" t="s">
        <v>555</v>
      </c>
      <c r="I509" s="669">
        <v>1600</v>
      </c>
      <c r="J509" s="592">
        <v>0</v>
      </c>
      <c r="K509" s="592">
        <v>4</v>
      </c>
      <c r="L509" s="470">
        <f t="shared" si="101"/>
        <v>400</v>
      </c>
      <c r="M509" s="471">
        <v>46129</v>
      </c>
      <c r="N509" s="471">
        <v>46120</v>
      </c>
      <c r="O509" s="590"/>
      <c r="P509" s="590" t="s">
        <v>571</v>
      </c>
      <c r="Q509" s="590"/>
      <c r="R509" s="591">
        <v>46081</v>
      </c>
      <c r="S509" s="473" t="s">
        <v>572</v>
      </c>
      <c r="T509" s="473" t="s">
        <v>2326</v>
      </c>
      <c r="U509" s="634" t="s">
        <v>335</v>
      </c>
      <c r="V509" s="633"/>
      <c r="W509" s="217" t="s">
        <v>2326</v>
      </c>
      <c r="X509" s="217"/>
      <c r="Y509" s="555" t="s">
        <v>2588</v>
      </c>
      <c r="Z509" s="590" t="s">
        <v>1124</v>
      </c>
      <c r="AA509" s="606">
        <v>3.366</v>
      </c>
      <c r="AB509" s="475">
        <f t="shared" si="105"/>
        <v>5385.6</v>
      </c>
      <c r="AC509" s="592"/>
      <c r="AD509" s="589" t="s">
        <v>554</v>
      </c>
      <c r="AE509" s="608" t="s">
        <v>566</v>
      </c>
      <c r="AF509" s="665"/>
      <c r="AG509" s="667"/>
      <c r="AH509" s="667"/>
      <c r="AI509" s="480">
        <f>I509</f>
        <v>1600</v>
      </c>
      <c r="AJ509" s="680"/>
      <c r="AK509" s="596"/>
      <c r="AL509" s="681"/>
      <c r="AM509" s="479">
        <f t="shared" si="112"/>
        <v>1600</v>
      </c>
      <c r="AN509" s="482"/>
      <c r="AO509" s="482"/>
      <c r="AP509" s="212"/>
      <c r="AQ509" s="221">
        <f t="shared" si="114"/>
        <v>1600</v>
      </c>
      <c r="AR509" s="482"/>
      <c r="AS509" s="482"/>
      <c r="AT509" s="482"/>
      <c r="AU509" s="482">
        <f t="shared" si="109"/>
        <v>1600</v>
      </c>
      <c r="AV509" s="482">
        <f>AV413+AU509</f>
        <v>551445</v>
      </c>
      <c r="AX509" s="670"/>
    </row>
    <row r="510" s="222" customFormat="1" ht="39" customHeight="1" spans="1:51">
      <c r="A510" s="585">
        <v>46065</v>
      </c>
      <c r="B510" s="586" t="s">
        <v>2323</v>
      </c>
      <c r="C510" s="465" t="s">
        <v>622</v>
      </c>
      <c r="D510" s="587">
        <v>4500193773</v>
      </c>
      <c r="E510" s="588">
        <v>272597</v>
      </c>
      <c r="F510" s="587" t="s">
        <v>2589</v>
      </c>
      <c r="G510" s="589" t="s">
        <v>554</v>
      </c>
      <c r="H510" s="469" t="s">
        <v>555</v>
      </c>
      <c r="I510" s="669">
        <v>1800</v>
      </c>
      <c r="J510" s="592">
        <v>0</v>
      </c>
      <c r="K510" s="592">
        <v>4</v>
      </c>
      <c r="L510" s="470">
        <f t="shared" si="101"/>
        <v>450</v>
      </c>
      <c r="M510" s="471">
        <v>46129</v>
      </c>
      <c r="N510" s="471">
        <v>46120</v>
      </c>
      <c r="O510" s="590"/>
      <c r="P510" s="590" t="s">
        <v>571</v>
      </c>
      <c r="Q510" s="590"/>
      <c r="R510" s="591">
        <v>46081</v>
      </c>
      <c r="S510" s="473" t="s">
        <v>572</v>
      </c>
      <c r="T510" s="473" t="s">
        <v>2326</v>
      </c>
      <c r="U510" s="634" t="s">
        <v>335</v>
      </c>
      <c r="V510" s="633"/>
      <c r="W510" s="217" t="s">
        <v>2326</v>
      </c>
      <c r="X510" s="217"/>
      <c r="Y510" s="555" t="s">
        <v>2590</v>
      </c>
      <c r="Z510" s="590" t="s">
        <v>1124</v>
      </c>
      <c r="AA510" s="606">
        <v>3.366</v>
      </c>
      <c r="AB510" s="475">
        <f t="shared" si="105"/>
        <v>6058.8</v>
      </c>
      <c r="AC510" s="592"/>
      <c r="AD510" s="589" t="s">
        <v>554</v>
      </c>
      <c r="AE510" s="608" t="s">
        <v>566</v>
      </c>
      <c r="AF510" s="665"/>
      <c r="AG510" s="667"/>
      <c r="AH510" s="667"/>
      <c r="AI510" s="480">
        <f>I510</f>
        <v>1800</v>
      </c>
      <c r="AJ510" s="680"/>
      <c r="AK510" s="596"/>
      <c r="AL510" s="681"/>
      <c r="AM510" s="479">
        <f t="shared" si="112"/>
        <v>1800</v>
      </c>
      <c r="AN510" s="482"/>
      <c r="AO510" s="482"/>
      <c r="AP510" s="212"/>
      <c r="AQ510" s="221">
        <f t="shared" si="114"/>
        <v>1800</v>
      </c>
      <c r="AR510" s="482"/>
      <c r="AS510" s="482"/>
      <c r="AT510" s="482"/>
      <c r="AU510" s="482">
        <f t="shared" si="109"/>
        <v>1800</v>
      </c>
      <c r="AV510" s="482">
        <f>AV414+AU510</f>
        <v>551625</v>
      </c>
      <c r="AX510" s="670"/>
    </row>
    <row r="511" s="222" customFormat="1" ht="39" customHeight="1" spans="1:51">
      <c r="A511" s="585">
        <v>46090</v>
      </c>
      <c r="B511" s="586" t="s">
        <v>362</v>
      </c>
      <c r="C511" s="465" t="s">
        <v>2302</v>
      </c>
      <c r="D511" s="587">
        <v>4500195795</v>
      </c>
      <c r="E511" s="588" t="s">
        <v>2591</v>
      </c>
      <c r="F511" s="587" t="s">
        <v>2592</v>
      </c>
      <c r="G511" s="589" t="s">
        <v>554</v>
      </c>
      <c r="H511" s="469" t="s">
        <v>555</v>
      </c>
      <c r="I511" s="669">
        <v>1200</v>
      </c>
      <c r="J511" s="592">
        <v>0</v>
      </c>
      <c r="K511" s="592">
        <v>4</v>
      </c>
      <c r="L511" s="470">
        <f t="shared" si="101"/>
        <v>300</v>
      </c>
      <c r="M511" s="471">
        <v>46128</v>
      </c>
      <c r="N511" s="471">
        <v>46125</v>
      </c>
      <c r="O511" s="590"/>
      <c r="P511" s="590" t="s">
        <v>571</v>
      </c>
      <c r="Q511" s="590"/>
      <c r="R511" s="591" t="s">
        <v>2593</v>
      </c>
      <c r="S511" s="473" t="s">
        <v>572</v>
      </c>
      <c r="T511" s="473" t="s">
        <v>2594</v>
      </c>
      <c r="U511" s="473" t="s">
        <v>335</v>
      </c>
      <c r="V511" s="591"/>
      <c r="W511" s="217"/>
      <c r="X511" s="217"/>
      <c r="Y511" s="555" t="s">
        <v>2595</v>
      </c>
      <c r="Z511" s="590" t="s">
        <v>2229</v>
      </c>
      <c r="AA511" s="606">
        <v>5.7445</v>
      </c>
      <c r="AB511" s="475">
        <f t="shared" si="105"/>
        <v>6893.4</v>
      </c>
      <c r="AC511" s="592"/>
      <c r="AD511" s="589" t="s">
        <v>2308</v>
      </c>
      <c r="AE511" s="608" t="s">
        <v>566</v>
      </c>
      <c r="AF511" s="599"/>
      <c r="AG511" s="671"/>
      <c r="AH511" s="593"/>
      <c r="AI511" s="480">
        <f>I511</f>
        <v>1200</v>
      </c>
      <c r="AJ511" s="672"/>
      <c r="AK511" s="593"/>
      <c r="AL511" s="673"/>
      <c r="AM511" s="479"/>
      <c r="AN511" s="219">
        <f>I511</f>
        <v>1200</v>
      </c>
      <c r="AO511" s="221">
        <f>I511</f>
        <v>1200</v>
      </c>
      <c r="AP511" s="596"/>
      <c r="AQ511" s="221"/>
      <c r="AR511" s="482"/>
      <c r="AS511" s="482"/>
      <c r="AT511" s="482"/>
      <c r="AU511" s="482">
        <f t="shared" si="109"/>
        <v>1200</v>
      </c>
      <c r="AV511" s="482">
        <f>AV421+AU511</f>
        <v>549997</v>
      </c>
      <c r="AX511" s="674"/>
    </row>
    <row r="512" s="222" customFormat="1" ht="39" customHeight="1" spans="1:51">
      <c r="A512" s="463">
        <v>46101</v>
      </c>
      <c r="B512" s="464" t="s">
        <v>2596</v>
      </c>
      <c r="C512" s="465" t="s">
        <v>622</v>
      </c>
      <c r="D512" s="466">
        <v>4500197840</v>
      </c>
      <c r="E512" s="486">
        <v>1764219</v>
      </c>
      <c r="F512" s="487" t="s">
        <v>2597</v>
      </c>
      <c r="G512" s="468" t="s">
        <v>554</v>
      </c>
      <c r="H512" s="469" t="s">
        <v>555</v>
      </c>
      <c r="I512" s="470">
        <v>752</v>
      </c>
      <c r="J512" s="470">
        <v>0</v>
      </c>
      <c r="K512" s="470">
        <v>4</v>
      </c>
      <c r="L512" s="470">
        <f t="shared" ref="L491:L575" si="115">I512/K512</f>
        <v>188</v>
      </c>
      <c r="M512" s="471">
        <v>46142</v>
      </c>
      <c r="N512" s="471">
        <v>46139</v>
      </c>
      <c r="O512" s="472"/>
      <c r="P512" s="472" t="s">
        <v>571</v>
      </c>
      <c r="Q512" s="472"/>
      <c r="R512" s="473">
        <v>46077</v>
      </c>
      <c r="S512" s="473" t="s">
        <v>572</v>
      </c>
      <c r="T512" s="474" t="s">
        <v>2598</v>
      </c>
      <c r="U512" s="473" t="s">
        <v>335</v>
      </c>
      <c r="V512" s="473"/>
      <c r="W512" s="355"/>
      <c r="X512" s="474"/>
      <c r="Y512" s="467" t="s">
        <v>2599</v>
      </c>
      <c r="Z512" s="472" t="s">
        <v>2600</v>
      </c>
      <c r="AA512" s="682">
        <v>3.3124</v>
      </c>
      <c r="AB512" s="475">
        <f>AA512*I512</f>
        <v>2490.9248</v>
      </c>
      <c r="AC512" s="470"/>
      <c r="AD512" s="468" t="s">
        <v>554</v>
      </c>
      <c r="AE512" s="608" t="s">
        <v>566</v>
      </c>
      <c r="AF512" s="683"/>
      <c r="AG512" s="441"/>
      <c r="AH512" s="442"/>
      <c r="AI512" s="479">
        <f t="shared" ref="AI512:AI519" si="116">I512</f>
        <v>752</v>
      </c>
      <c r="AJ512" s="684"/>
      <c r="AK512" s="479"/>
      <c r="AL512" s="684"/>
      <c r="AM512" s="479">
        <f t="shared" ref="AM505:AM526" si="117">I512</f>
        <v>752</v>
      </c>
      <c r="AN512" s="480"/>
      <c r="AO512" s="480"/>
      <c r="AP512" s="532"/>
      <c r="AQ512" s="480">
        <f t="shared" ref="AQ505:AQ525" si="118">I512</f>
        <v>752</v>
      </c>
      <c r="AR512" s="221"/>
      <c r="AS512" s="221"/>
      <c r="AT512" s="481"/>
      <c r="AU512" s="482">
        <f t="shared" si="109"/>
        <v>752</v>
      </c>
      <c r="AV512" s="482">
        <f>AV420+AU512</f>
        <v>546917</v>
      </c>
      <c r="AW512" s="482"/>
      <c r="AX512" s="431"/>
      <c r="AY512" s="355"/>
    </row>
    <row r="513" s="222" customFormat="1" ht="39" customHeight="1" spans="1:51">
      <c r="A513" s="463">
        <v>46101</v>
      </c>
      <c r="B513" s="464" t="s">
        <v>2596</v>
      </c>
      <c r="C513" s="465" t="s">
        <v>622</v>
      </c>
      <c r="D513" s="466">
        <v>4500197840</v>
      </c>
      <c r="E513" s="486">
        <v>1764220</v>
      </c>
      <c r="F513" s="487" t="s">
        <v>2601</v>
      </c>
      <c r="G513" s="468" t="s">
        <v>554</v>
      </c>
      <c r="H513" s="469" t="s">
        <v>555</v>
      </c>
      <c r="I513" s="470">
        <v>452</v>
      </c>
      <c r="J513" s="470">
        <v>0</v>
      </c>
      <c r="K513" s="470">
        <v>4</v>
      </c>
      <c r="L513" s="470">
        <f t="shared" si="115"/>
        <v>113</v>
      </c>
      <c r="M513" s="471">
        <v>46142</v>
      </c>
      <c r="N513" s="471">
        <v>46139</v>
      </c>
      <c r="O513" s="472"/>
      <c r="P513" s="472" t="s">
        <v>571</v>
      </c>
      <c r="Q513" s="472"/>
      <c r="R513" s="473">
        <v>46077</v>
      </c>
      <c r="S513" s="473" t="s">
        <v>572</v>
      </c>
      <c r="T513" s="474" t="s">
        <v>2598</v>
      </c>
      <c r="U513" s="473" t="s">
        <v>335</v>
      </c>
      <c r="V513" s="473"/>
      <c r="W513" s="355"/>
      <c r="X513" s="474"/>
      <c r="Y513" s="467" t="s">
        <v>2599</v>
      </c>
      <c r="Z513" s="472" t="s">
        <v>2600</v>
      </c>
      <c r="AA513" s="682">
        <v>3.3224</v>
      </c>
      <c r="AB513" s="475">
        <f>AA513*I513</f>
        <v>1501.7248</v>
      </c>
      <c r="AC513" s="470"/>
      <c r="AD513" s="468" t="s">
        <v>554</v>
      </c>
      <c r="AE513" s="608" t="s">
        <v>566</v>
      </c>
      <c r="AF513" s="683"/>
      <c r="AG513" s="441"/>
      <c r="AH513" s="442"/>
      <c r="AI513" s="479">
        <f t="shared" si="116"/>
        <v>452</v>
      </c>
      <c r="AJ513" s="684"/>
      <c r="AK513" s="479"/>
      <c r="AL513" s="684"/>
      <c r="AM513" s="479">
        <f t="shared" si="117"/>
        <v>452</v>
      </c>
      <c r="AN513" s="480"/>
      <c r="AO513" s="480"/>
      <c r="AP513" s="532"/>
      <c r="AQ513" s="480">
        <f t="shared" si="118"/>
        <v>452</v>
      </c>
      <c r="AR513" s="221"/>
      <c r="AS513" s="221"/>
      <c r="AT513" s="481"/>
      <c r="AU513" s="482">
        <f t="shared" si="109"/>
        <v>452</v>
      </c>
      <c r="AV513" s="482">
        <f>AV421+AU513</f>
        <v>549249</v>
      </c>
      <c r="AW513" s="482"/>
      <c r="AX513" s="431"/>
      <c r="AY513" s="355"/>
    </row>
    <row r="514" s="222" customFormat="1" ht="39" customHeight="1" spans="1:51">
      <c r="A514" s="463">
        <v>46101</v>
      </c>
      <c r="B514" s="464" t="s">
        <v>2596</v>
      </c>
      <c r="C514" s="465" t="s">
        <v>622</v>
      </c>
      <c r="D514" s="466">
        <v>4500197840</v>
      </c>
      <c r="E514" s="486">
        <v>666128</v>
      </c>
      <c r="F514" s="487" t="s">
        <v>2602</v>
      </c>
      <c r="G514" s="468" t="s">
        <v>554</v>
      </c>
      <c r="H514" s="469" t="s">
        <v>555</v>
      </c>
      <c r="I514" s="470">
        <v>120</v>
      </c>
      <c r="J514" s="470">
        <v>0</v>
      </c>
      <c r="K514" s="470">
        <v>4</v>
      </c>
      <c r="L514" s="470">
        <f t="shared" si="115"/>
        <v>30</v>
      </c>
      <c r="M514" s="471">
        <v>46142</v>
      </c>
      <c r="N514" s="471">
        <v>46139</v>
      </c>
      <c r="O514" s="472"/>
      <c r="P514" s="472" t="s">
        <v>571</v>
      </c>
      <c r="Q514" s="472"/>
      <c r="R514" s="473">
        <v>46077</v>
      </c>
      <c r="S514" s="473" t="s">
        <v>572</v>
      </c>
      <c r="T514" s="474" t="s">
        <v>2598</v>
      </c>
      <c r="U514" s="473" t="s">
        <v>335</v>
      </c>
      <c r="V514" s="473"/>
      <c r="W514" s="355"/>
      <c r="X514" s="474"/>
      <c r="Y514" s="467" t="s">
        <v>2599</v>
      </c>
      <c r="Z514" s="472" t="s">
        <v>2600</v>
      </c>
      <c r="AA514" s="682">
        <v>3.4568</v>
      </c>
      <c r="AB514" s="475">
        <f>AA514*I514</f>
        <v>414.816</v>
      </c>
      <c r="AC514" s="470"/>
      <c r="AD514" s="468" t="s">
        <v>554</v>
      </c>
      <c r="AE514" s="608" t="s">
        <v>566</v>
      </c>
      <c r="AF514" s="683"/>
      <c r="AG514" s="441"/>
      <c r="AH514" s="442"/>
      <c r="AI514" s="479">
        <f t="shared" si="116"/>
        <v>120</v>
      </c>
      <c r="AJ514" s="684"/>
      <c r="AK514" s="479"/>
      <c r="AL514" s="684"/>
      <c r="AM514" s="479">
        <f t="shared" si="117"/>
        <v>120</v>
      </c>
      <c r="AN514" s="480"/>
      <c r="AO514" s="480"/>
      <c r="AP514" s="532"/>
      <c r="AQ514" s="480">
        <f t="shared" si="118"/>
        <v>120</v>
      </c>
      <c r="AR514" s="221"/>
      <c r="AS514" s="221"/>
      <c r="AT514" s="481"/>
      <c r="AU514" s="482">
        <f t="shared" si="109"/>
        <v>120</v>
      </c>
      <c r="AV514" s="482">
        <f>AV422+AU514</f>
        <v>547925</v>
      </c>
      <c r="AW514" s="482"/>
      <c r="AX514" s="431"/>
      <c r="AY514" s="355"/>
    </row>
    <row r="515" s="222" customFormat="1" ht="39" customHeight="1" spans="1:51">
      <c r="A515" s="585">
        <v>46080</v>
      </c>
      <c r="B515" s="586" t="s">
        <v>815</v>
      </c>
      <c r="C515" s="465" t="s">
        <v>622</v>
      </c>
      <c r="D515" s="587">
        <v>4500194442</v>
      </c>
      <c r="E515" s="588" t="s">
        <v>2603</v>
      </c>
      <c r="F515" s="587" t="s">
        <v>2604</v>
      </c>
      <c r="G515" s="589" t="s">
        <v>818</v>
      </c>
      <c r="H515" s="469" t="s">
        <v>555</v>
      </c>
      <c r="I515" s="470">
        <v>342</v>
      </c>
      <c r="J515" s="470">
        <v>0</v>
      </c>
      <c r="K515" s="470">
        <v>2</v>
      </c>
      <c r="L515" s="470">
        <f t="shared" si="115"/>
        <v>171</v>
      </c>
      <c r="M515" s="471">
        <v>46142</v>
      </c>
      <c r="N515" s="471">
        <v>46139</v>
      </c>
      <c r="O515" s="590"/>
      <c r="P515" s="590" t="s">
        <v>571</v>
      </c>
      <c r="Q515" s="590"/>
      <c r="R515" s="591">
        <v>46098</v>
      </c>
      <c r="S515" s="473" t="s">
        <v>572</v>
      </c>
      <c r="T515" s="473" t="s">
        <v>572</v>
      </c>
      <c r="U515" s="473" t="s">
        <v>335</v>
      </c>
      <c r="V515" s="591"/>
      <c r="W515" s="217"/>
      <c r="X515" s="217"/>
      <c r="Y515" s="555" t="s">
        <v>2605</v>
      </c>
      <c r="Z515" s="590" t="s">
        <v>2138</v>
      </c>
      <c r="AA515" s="475">
        <v>3.1065</v>
      </c>
      <c r="AB515" s="475">
        <f>I515*AA515</f>
        <v>1062.423</v>
      </c>
      <c r="AC515" s="592"/>
      <c r="AD515" s="589" t="s">
        <v>818</v>
      </c>
      <c r="AE515" s="608" t="s">
        <v>566</v>
      </c>
      <c r="AF515" s="665"/>
      <c r="AG515" s="685"/>
      <c r="AH515" s="667"/>
      <c r="AI515" s="480">
        <f t="shared" si="116"/>
        <v>342</v>
      </c>
      <c r="AJ515" s="680"/>
      <c r="AK515" s="596"/>
      <c r="AL515" s="681"/>
      <c r="AM515" s="479">
        <f t="shared" si="117"/>
        <v>342</v>
      </c>
      <c r="AN515" s="482"/>
      <c r="AO515" s="482"/>
      <c r="AP515" s="212"/>
      <c r="AQ515" s="221">
        <f t="shared" si="118"/>
        <v>342</v>
      </c>
      <c r="AR515" s="482"/>
      <c r="AS515" s="482"/>
      <c r="AT515" s="482"/>
      <c r="AU515" s="482">
        <f t="shared" si="109"/>
        <v>342</v>
      </c>
      <c r="AV515" s="482">
        <f>AV510+AU515</f>
        <v>551967</v>
      </c>
      <c r="AX515" s="686"/>
    </row>
    <row r="516" s="222" customFormat="1" ht="39" customHeight="1" spans="1:51">
      <c r="A516" s="585">
        <v>46080</v>
      </c>
      <c r="B516" s="586" t="s">
        <v>815</v>
      </c>
      <c r="C516" s="465" t="s">
        <v>622</v>
      </c>
      <c r="D516" s="587">
        <v>4500194442</v>
      </c>
      <c r="E516" s="588" t="s">
        <v>2606</v>
      </c>
      <c r="F516" s="587" t="s">
        <v>2607</v>
      </c>
      <c r="G516" s="589" t="s">
        <v>818</v>
      </c>
      <c r="H516" s="469" t="s">
        <v>555</v>
      </c>
      <c r="I516" s="470">
        <v>258</v>
      </c>
      <c r="J516" s="470">
        <v>0</v>
      </c>
      <c r="K516" s="470">
        <v>2</v>
      </c>
      <c r="L516" s="470">
        <f t="shared" si="115"/>
        <v>129</v>
      </c>
      <c r="M516" s="471">
        <v>46142</v>
      </c>
      <c r="N516" s="471">
        <v>46139</v>
      </c>
      <c r="O516" s="590"/>
      <c r="P516" s="590" t="s">
        <v>571</v>
      </c>
      <c r="Q516" s="590"/>
      <c r="R516" s="591">
        <v>46098</v>
      </c>
      <c r="S516" s="473" t="s">
        <v>572</v>
      </c>
      <c r="T516" s="473" t="s">
        <v>572</v>
      </c>
      <c r="U516" s="473" t="s">
        <v>335</v>
      </c>
      <c r="V516" s="591"/>
      <c r="W516" s="217"/>
      <c r="X516" s="217"/>
      <c r="Y516" s="555" t="s">
        <v>2605</v>
      </c>
      <c r="Z516" s="590" t="s">
        <v>2138</v>
      </c>
      <c r="AA516" s="475">
        <v>3.1065</v>
      </c>
      <c r="AB516" s="475">
        <f>I516*AA516</f>
        <v>801.477</v>
      </c>
      <c r="AC516" s="592"/>
      <c r="AD516" s="589" t="s">
        <v>818</v>
      </c>
      <c r="AE516" s="608" t="s">
        <v>566</v>
      </c>
      <c r="AF516" s="665"/>
      <c r="AG516" s="685"/>
      <c r="AH516" s="667"/>
      <c r="AI516" s="480">
        <f t="shared" si="116"/>
        <v>258</v>
      </c>
      <c r="AJ516" s="680"/>
      <c r="AK516" s="596"/>
      <c r="AL516" s="681"/>
      <c r="AM516" s="479">
        <f t="shared" si="117"/>
        <v>258</v>
      </c>
      <c r="AN516" s="482"/>
      <c r="AO516" s="482"/>
      <c r="AP516" s="212"/>
      <c r="AQ516" s="221">
        <f t="shared" si="118"/>
        <v>258</v>
      </c>
      <c r="AR516" s="482"/>
      <c r="AS516" s="482"/>
      <c r="AT516" s="482"/>
      <c r="AU516" s="482">
        <f t="shared" si="109"/>
        <v>258</v>
      </c>
      <c r="AV516" s="482">
        <f>AV504+AU516</f>
        <v>553191</v>
      </c>
      <c r="AX516" s="686"/>
    </row>
    <row r="517" s="222" customFormat="1" ht="39" customHeight="1" spans="1:51">
      <c r="A517" s="463">
        <v>46105</v>
      </c>
      <c r="B517" s="464" t="s">
        <v>2608</v>
      </c>
      <c r="C517" s="465" t="s">
        <v>2609</v>
      </c>
      <c r="D517" s="466">
        <v>4500198237</v>
      </c>
      <c r="E517" s="486"/>
      <c r="F517" s="487" t="s">
        <v>2610</v>
      </c>
      <c r="G517" s="468" t="s">
        <v>554</v>
      </c>
      <c r="H517" s="469" t="s">
        <v>555</v>
      </c>
      <c r="I517" s="470">
        <v>120</v>
      </c>
      <c r="J517" s="470">
        <v>0</v>
      </c>
      <c r="K517" s="470">
        <v>4</v>
      </c>
      <c r="L517" s="470">
        <f t="shared" si="115"/>
        <v>30</v>
      </c>
      <c r="M517" s="498">
        <v>46148</v>
      </c>
      <c r="N517" s="498">
        <v>46144</v>
      </c>
      <c r="O517" s="472"/>
      <c r="P517" s="472" t="s">
        <v>571</v>
      </c>
      <c r="Q517" s="472"/>
      <c r="R517" s="473">
        <v>46106</v>
      </c>
      <c r="S517" s="473" t="s">
        <v>572</v>
      </c>
      <c r="T517" s="473" t="s">
        <v>2611</v>
      </c>
      <c r="U517" s="473" t="s">
        <v>335</v>
      </c>
      <c r="V517" s="473"/>
      <c r="W517" s="474"/>
      <c r="X517" s="474"/>
      <c r="Y517" s="499" t="s">
        <v>2612</v>
      </c>
      <c r="Z517" s="472" t="s">
        <v>248</v>
      </c>
      <c r="AA517" s="682">
        <v>5.5374</v>
      </c>
      <c r="AB517" s="475">
        <f>AA517*I517</f>
        <v>664.488</v>
      </c>
      <c r="AC517" s="470"/>
      <c r="AD517" s="468" t="s">
        <v>554</v>
      </c>
      <c r="AE517" s="476" t="s">
        <v>566</v>
      </c>
      <c r="AF517" s="453"/>
      <c r="AG517" s="453"/>
      <c r="AH517" s="442"/>
      <c r="AI517" s="480">
        <f t="shared" si="116"/>
        <v>120</v>
      </c>
      <c r="AJ517" s="442"/>
      <c r="AK517" s="479"/>
      <c r="AL517" s="442"/>
      <c r="AM517" s="479">
        <f t="shared" si="117"/>
        <v>120</v>
      </c>
      <c r="AN517" s="480"/>
      <c r="AO517" s="480"/>
      <c r="AP517" s="443"/>
      <c r="AQ517" s="221">
        <f t="shared" si="118"/>
        <v>120</v>
      </c>
      <c r="AR517" s="221"/>
      <c r="AS517" s="221"/>
      <c r="AT517" s="481"/>
      <c r="AU517" s="482">
        <f t="shared" si="109"/>
        <v>120</v>
      </c>
      <c r="AV517" s="482">
        <f>AV425+AU517</f>
        <v>548665</v>
      </c>
      <c r="AW517" s="482"/>
      <c r="AX517" s="454"/>
      <c r="AY517" s="355"/>
    </row>
    <row r="518" s="222" customFormat="1" ht="39" customHeight="1" spans="1:51">
      <c r="A518" s="463">
        <v>46113</v>
      </c>
      <c r="B518" s="586" t="s">
        <v>2613</v>
      </c>
      <c r="C518" s="465" t="s">
        <v>2614</v>
      </c>
      <c r="D518" s="587">
        <v>4500199533</v>
      </c>
      <c r="E518" s="588" t="s">
        <v>2615</v>
      </c>
      <c r="F518" s="602" t="s">
        <v>2616</v>
      </c>
      <c r="G518" s="589" t="s">
        <v>554</v>
      </c>
      <c r="H518" s="469" t="s">
        <v>555</v>
      </c>
      <c r="I518" s="592">
        <v>464</v>
      </c>
      <c r="J518" s="592">
        <v>0</v>
      </c>
      <c r="K518" s="592">
        <v>4</v>
      </c>
      <c r="L518" s="470">
        <f t="shared" si="115"/>
        <v>116</v>
      </c>
      <c r="M518" s="471">
        <v>46148</v>
      </c>
      <c r="N518" s="471">
        <v>46144</v>
      </c>
      <c r="O518" s="590"/>
      <c r="P518" s="590" t="s">
        <v>571</v>
      </c>
      <c r="Q518" s="590"/>
      <c r="R518" s="591">
        <v>46114</v>
      </c>
      <c r="S518" s="473" t="s">
        <v>572</v>
      </c>
      <c r="T518" s="473" t="s">
        <v>1606</v>
      </c>
      <c r="U518" s="494" t="s">
        <v>335</v>
      </c>
      <c r="V518" s="591"/>
      <c r="W518" s="217"/>
      <c r="X518" s="217"/>
      <c r="Y518" s="609" t="s">
        <v>2617</v>
      </c>
      <c r="Z518" s="590" t="s">
        <v>1987</v>
      </c>
      <c r="AA518" s="687">
        <v>5.7613</v>
      </c>
      <c r="AB518" s="475">
        <f>AA518*I518</f>
        <v>2673.2432</v>
      </c>
      <c r="AC518" s="592"/>
      <c r="AD518" s="468" t="s">
        <v>668</v>
      </c>
      <c r="AE518" s="608" t="s">
        <v>566</v>
      </c>
      <c r="AF518" s="453"/>
      <c r="AG518" s="688"/>
      <c r="AH518" s="442"/>
      <c r="AI518" s="219"/>
      <c r="AJ518" s="689"/>
      <c r="AK518" s="593">
        <f>I518</f>
        <v>464</v>
      </c>
      <c r="AL518" s="689"/>
      <c r="AM518" s="479">
        <f t="shared" si="117"/>
        <v>464</v>
      </c>
      <c r="AN518" s="480"/>
      <c r="AO518" s="480"/>
      <c r="AP518" s="443"/>
      <c r="AQ518" s="221">
        <f t="shared" si="118"/>
        <v>464</v>
      </c>
      <c r="AR518" s="221"/>
      <c r="AS518" s="690"/>
      <c r="AT518" s="691"/>
      <c r="AU518" s="482">
        <f t="shared" si="109"/>
        <v>464</v>
      </c>
      <c r="AV518" s="482">
        <f>AV426+AU518</f>
        <v>548513</v>
      </c>
      <c r="AW518" s="556"/>
      <c r="AX518" s="692"/>
    </row>
    <row r="519" s="222" customFormat="1" ht="39" customHeight="1" spans="1:51">
      <c r="A519" s="585">
        <v>46108</v>
      </c>
      <c r="B519" s="586" t="s">
        <v>986</v>
      </c>
      <c r="C519" s="465" t="s">
        <v>622</v>
      </c>
      <c r="D519" s="587">
        <v>4500199057</v>
      </c>
      <c r="E519" s="1216" t="s">
        <v>2618</v>
      </c>
      <c r="F519" s="587" t="s">
        <v>2619</v>
      </c>
      <c r="G519" s="589" t="s">
        <v>989</v>
      </c>
      <c r="H519" s="469" t="s">
        <v>555</v>
      </c>
      <c r="I519" s="592">
        <v>540</v>
      </c>
      <c r="J519" s="592">
        <v>0</v>
      </c>
      <c r="K519" s="592">
        <v>1</v>
      </c>
      <c r="L519" s="470">
        <f t="shared" si="115"/>
        <v>540</v>
      </c>
      <c r="M519" s="471">
        <v>46150</v>
      </c>
      <c r="N519" s="471">
        <v>46146</v>
      </c>
      <c r="O519" s="590"/>
      <c r="P519" s="590" t="s">
        <v>571</v>
      </c>
      <c r="Q519" s="590"/>
      <c r="R519" s="591" t="s">
        <v>1709</v>
      </c>
      <c r="S519" s="473" t="s">
        <v>572</v>
      </c>
      <c r="T519" s="473" t="s">
        <v>1549</v>
      </c>
      <c r="U519" s="473" t="s">
        <v>335</v>
      </c>
      <c r="V519" s="591"/>
      <c r="W519" s="217"/>
      <c r="X519" s="217"/>
      <c r="Y519" s="555" t="s">
        <v>2620</v>
      </c>
      <c r="Z519" s="590" t="s">
        <v>992</v>
      </c>
      <c r="AA519" s="606">
        <v>3.4849</v>
      </c>
      <c r="AB519" s="475">
        <f>AA519*I519</f>
        <v>1881.846</v>
      </c>
      <c r="AC519" s="592"/>
      <c r="AD519" s="468" t="s">
        <v>989</v>
      </c>
      <c r="AE519" s="476" t="s">
        <v>566</v>
      </c>
      <c r="AF519" s="532"/>
      <c r="AG519" s="594"/>
      <c r="AH519" s="209"/>
      <c r="AI519" s="219">
        <f>I519</f>
        <v>540</v>
      </c>
      <c r="AJ519" s="209"/>
      <c r="AK519" s="219"/>
      <c r="AL519" s="211"/>
      <c r="AM519" s="479">
        <f t="shared" si="117"/>
        <v>540</v>
      </c>
      <c r="AN519" s="482"/>
      <c r="AO519" s="482"/>
      <c r="AP519" s="212"/>
      <c r="AQ519" s="221">
        <f t="shared" si="118"/>
        <v>540</v>
      </c>
      <c r="AR519" s="482"/>
      <c r="AU519" s="482">
        <f t="shared" si="109"/>
        <v>540</v>
      </c>
      <c r="AV519" s="482">
        <f>AV506+AU519</f>
        <v>551505</v>
      </c>
      <c r="AX519" s="220"/>
    </row>
    <row r="520" s="355" customFormat="1" ht="39" customHeight="1" spans="1:51">
      <c r="A520" s="463">
        <v>46122</v>
      </c>
      <c r="B520" s="464" t="s">
        <v>714</v>
      </c>
      <c r="C520" s="465" t="s">
        <v>715</v>
      </c>
      <c r="D520" s="466" t="s">
        <v>2621</v>
      </c>
      <c r="E520" s="486" t="s">
        <v>2622</v>
      </c>
      <c r="F520" s="466" t="s">
        <v>2623</v>
      </c>
      <c r="G520" s="468" t="s">
        <v>554</v>
      </c>
      <c r="H520" s="469" t="s">
        <v>555</v>
      </c>
      <c r="I520" s="693">
        <v>500</v>
      </c>
      <c r="J520" s="470">
        <v>0</v>
      </c>
      <c r="K520" s="470">
        <v>4</v>
      </c>
      <c r="L520" s="470">
        <f t="shared" si="115"/>
        <v>125</v>
      </c>
      <c r="M520" s="471">
        <v>46156</v>
      </c>
      <c r="N520" s="471">
        <v>46153</v>
      </c>
      <c r="O520" s="472"/>
      <c r="P520" s="590" t="s">
        <v>571</v>
      </c>
      <c r="Q520" s="472"/>
      <c r="R520" s="473">
        <v>46162</v>
      </c>
      <c r="S520" s="473" t="s">
        <v>572</v>
      </c>
      <c r="T520" s="473" t="s">
        <v>2624</v>
      </c>
      <c r="U520" s="494"/>
      <c r="V520" s="473"/>
      <c r="W520" s="474"/>
      <c r="X520" s="474"/>
      <c r="Y520" s="467" t="s">
        <v>2625</v>
      </c>
      <c r="Z520" s="472" t="s">
        <v>2244</v>
      </c>
      <c r="AA520" s="475">
        <v>5.5206</v>
      </c>
      <c r="AB520" s="475">
        <f>I520*AA520</f>
        <v>2760.3</v>
      </c>
      <c r="AC520" s="470"/>
      <c r="AD520" s="468" t="s">
        <v>554</v>
      </c>
      <c r="AE520" s="476" t="s">
        <v>566</v>
      </c>
      <c r="AF520" s="694"/>
      <c r="AG520" s="694"/>
      <c r="AH520" s="482"/>
      <c r="AI520" s="482">
        <f>I520</f>
        <v>500</v>
      </c>
      <c r="AJ520" s="504"/>
      <c r="AK520" s="482"/>
      <c r="AL520" s="695"/>
      <c r="AM520" s="355">
        <f t="shared" si="117"/>
        <v>500</v>
      </c>
      <c r="AQ520" s="361"/>
      <c r="AR520" s="361"/>
      <c r="AU520" s="361">
        <f t="shared" si="109"/>
        <v>500</v>
      </c>
      <c r="AV520" s="361">
        <f>AV421+AU520</f>
        <v>549297</v>
      </c>
      <c r="AX520" s="695"/>
    </row>
    <row r="521" s="355" customFormat="1" ht="39" customHeight="1" spans="1:51">
      <c r="A521" s="463">
        <v>46115</v>
      </c>
      <c r="B521" s="464" t="s">
        <v>2626</v>
      </c>
      <c r="C521" s="465" t="s">
        <v>469</v>
      </c>
      <c r="D521" s="466">
        <v>4500199774</v>
      </c>
      <c r="E521" s="486" t="s">
        <v>2615</v>
      </c>
      <c r="F521" s="466" t="s">
        <v>2627</v>
      </c>
      <c r="G521" s="468" t="s">
        <v>554</v>
      </c>
      <c r="H521" s="469" t="s">
        <v>555</v>
      </c>
      <c r="I521" s="693">
        <v>252</v>
      </c>
      <c r="J521" s="470">
        <v>0</v>
      </c>
      <c r="K521" s="470">
        <v>4</v>
      </c>
      <c r="L521" s="470">
        <f t="shared" si="115"/>
        <v>63</v>
      </c>
      <c r="M521" s="471">
        <v>46155</v>
      </c>
      <c r="N521" s="471">
        <v>46151</v>
      </c>
      <c r="O521" s="472"/>
      <c r="P521" s="590" t="s">
        <v>571</v>
      </c>
      <c r="Q521" s="472"/>
      <c r="R521" s="473">
        <v>46127</v>
      </c>
      <c r="S521" s="473" t="s">
        <v>572</v>
      </c>
      <c r="T521" s="473" t="s">
        <v>2628</v>
      </c>
      <c r="U521" s="494"/>
      <c r="V521" s="473"/>
      <c r="W521" s="474"/>
      <c r="X521" s="474"/>
      <c r="Y521" s="467" t="s">
        <v>2629</v>
      </c>
      <c r="Z521" s="472" t="s">
        <v>248</v>
      </c>
      <c r="AA521" s="475">
        <v>5.5374</v>
      </c>
      <c r="AB521" s="475">
        <f>I521*AA521</f>
        <v>1395.4248</v>
      </c>
      <c r="AC521" s="470"/>
      <c r="AD521" s="468" t="s">
        <v>554</v>
      </c>
      <c r="AE521" s="476" t="s">
        <v>566</v>
      </c>
      <c r="AF521" s="671"/>
      <c r="AG521" s="580"/>
      <c r="AH521" s="219"/>
      <c r="AI521" s="221">
        <f>I521</f>
        <v>252</v>
      </c>
      <c r="AJ521" s="554"/>
      <c r="AK521" s="482"/>
      <c r="AL521" s="696"/>
      <c r="AM521" s="482">
        <f t="shared" si="117"/>
        <v>252</v>
      </c>
      <c r="AN521" s="482"/>
      <c r="AP521" s="222"/>
      <c r="AU521" s="361">
        <f t="shared" si="109"/>
        <v>252</v>
      </c>
      <c r="AV521" s="361">
        <f>AV420+AU521</f>
        <v>546417</v>
      </c>
      <c r="AX521" s="674"/>
    </row>
    <row r="522" s="222" customFormat="1" ht="39" customHeight="1" spans="1:51">
      <c r="A522" s="585">
        <v>46108</v>
      </c>
      <c r="B522" s="586" t="s">
        <v>647</v>
      </c>
      <c r="C522" s="465" t="s">
        <v>622</v>
      </c>
      <c r="D522" s="587">
        <v>4500199032</v>
      </c>
      <c r="E522" s="588">
        <v>5200009441</v>
      </c>
      <c r="F522" s="587" t="s">
        <v>2630</v>
      </c>
      <c r="G522" s="589" t="s">
        <v>2631</v>
      </c>
      <c r="H522" s="469" t="s">
        <v>555</v>
      </c>
      <c r="I522" s="592">
        <v>2000</v>
      </c>
      <c r="J522" s="592">
        <v>0</v>
      </c>
      <c r="K522" s="592">
        <v>2</v>
      </c>
      <c r="L522" s="470">
        <f t="shared" si="115"/>
        <v>1000</v>
      </c>
      <c r="M522" s="471">
        <v>46157</v>
      </c>
      <c r="N522" s="471">
        <v>46153</v>
      </c>
      <c r="P522" s="590" t="s">
        <v>571</v>
      </c>
      <c r="Q522" s="590"/>
      <c r="R522" s="591">
        <v>46113</v>
      </c>
      <c r="S522" s="473" t="s">
        <v>572</v>
      </c>
      <c r="T522" s="473" t="s">
        <v>572</v>
      </c>
      <c r="U522" s="473" t="s">
        <v>335</v>
      </c>
      <c r="V522" s="591"/>
      <c r="W522" s="217"/>
      <c r="X522" s="217"/>
      <c r="Y522" s="555" t="s">
        <v>2632</v>
      </c>
      <c r="Z522" s="590" t="s">
        <v>2633</v>
      </c>
      <c r="AA522" s="606">
        <v>3.6928</v>
      </c>
      <c r="AB522" s="475">
        <f>AA522*I522</f>
        <v>7385.6</v>
      </c>
      <c r="AC522" s="592"/>
      <c r="AD522" s="468" t="s">
        <v>668</v>
      </c>
      <c r="AE522" s="608" t="s">
        <v>566</v>
      </c>
      <c r="AF522" s="697"/>
      <c r="AG522" s="199"/>
      <c r="AH522" s="209"/>
      <c r="AI522" s="219"/>
      <c r="AJ522" s="209"/>
      <c r="AK522" s="219">
        <f>I522</f>
        <v>2000</v>
      </c>
      <c r="AL522" s="211"/>
      <c r="AM522" s="479">
        <f t="shared" si="117"/>
        <v>2000</v>
      </c>
      <c r="AN522" s="482"/>
      <c r="AO522" s="482"/>
      <c r="AP522" s="212"/>
      <c r="AQ522" s="221">
        <f>I522</f>
        <v>2000</v>
      </c>
      <c r="AR522" s="482"/>
      <c r="AX522" s="670"/>
    </row>
    <row r="523" s="222" customFormat="1" ht="39" customHeight="1" spans="1:51">
      <c r="A523" s="585">
        <v>46091</v>
      </c>
      <c r="B523" s="698" t="s">
        <v>173</v>
      </c>
      <c r="C523" s="699" t="s">
        <v>685</v>
      </c>
      <c r="D523" s="587">
        <v>4500195606</v>
      </c>
      <c r="E523" s="588" t="s">
        <v>2634</v>
      </c>
      <c r="F523" s="587" t="s">
        <v>2635</v>
      </c>
      <c r="G523" s="589" t="s">
        <v>554</v>
      </c>
      <c r="H523" s="469" t="s">
        <v>555</v>
      </c>
      <c r="I523" s="470">
        <v>2248</v>
      </c>
      <c r="J523" s="470">
        <v>0</v>
      </c>
      <c r="K523" s="470">
        <v>4</v>
      </c>
      <c r="L523" s="470">
        <f t="shared" si="115"/>
        <v>562</v>
      </c>
      <c r="M523" s="471">
        <v>46160</v>
      </c>
      <c r="N523" s="471">
        <v>46156</v>
      </c>
      <c r="O523" s="590"/>
      <c r="P523" s="590" t="s">
        <v>571</v>
      </c>
      <c r="Q523" s="590"/>
      <c r="R523" s="591">
        <v>46092</v>
      </c>
      <c r="S523" s="473" t="s">
        <v>572</v>
      </c>
      <c r="T523" s="473" t="s">
        <v>1985</v>
      </c>
      <c r="U523" s="473" t="s">
        <v>335</v>
      </c>
      <c r="V523" s="591"/>
      <c r="W523" s="217"/>
      <c r="X523" s="217"/>
      <c r="Y523" s="555" t="s">
        <v>2636</v>
      </c>
      <c r="Z523" s="590" t="s">
        <v>618</v>
      </c>
      <c r="AA523" s="475">
        <v>5.7278</v>
      </c>
      <c r="AB523" s="475">
        <f>I523*AA523</f>
        <v>12876.0944</v>
      </c>
      <c r="AC523" s="592"/>
      <c r="AD523" s="468" t="s">
        <v>554</v>
      </c>
      <c r="AE523" s="608" t="s">
        <v>566</v>
      </c>
      <c r="AF523" s="599"/>
      <c r="AG523" s="671"/>
      <c r="AH523" s="219"/>
      <c r="AI523" s="480">
        <f>I523</f>
        <v>2248</v>
      </c>
      <c r="AJ523" s="675"/>
      <c r="AK523" s="596"/>
      <c r="AL523" s="676"/>
      <c r="AM523" s="479">
        <f t="shared" si="117"/>
        <v>2248</v>
      </c>
      <c r="AN523" s="598"/>
      <c r="AO523" s="482"/>
      <c r="AP523" s="598"/>
      <c r="AQ523" s="596">
        <f>I523</f>
        <v>2248</v>
      </c>
      <c r="AR523" s="482"/>
      <c r="AS523" s="482"/>
      <c r="AT523" s="482"/>
      <c r="AU523" s="482">
        <f t="shared" ref="AU523:AU540" si="119">I523</f>
        <v>2248</v>
      </c>
      <c r="AV523" s="482">
        <f>AV429+AU523</f>
        <v>552785</v>
      </c>
      <c r="AX523" s="674"/>
    </row>
    <row r="524" s="222" customFormat="1" ht="39" customHeight="1" spans="1:51">
      <c r="A524" s="585">
        <v>46091</v>
      </c>
      <c r="B524" s="698" t="s">
        <v>173</v>
      </c>
      <c r="C524" s="699" t="s">
        <v>685</v>
      </c>
      <c r="D524" s="587">
        <v>4500195606</v>
      </c>
      <c r="E524" s="588" t="s">
        <v>2637</v>
      </c>
      <c r="F524" s="587" t="s">
        <v>2638</v>
      </c>
      <c r="G524" s="589" t="s">
        <v>554</v>
      </c>
      <c r="H524" s="469" t="s">
        <v>555</v>
      </c>
      <c r="I524" s="470">
        <v>2248</v>
      </c>
      <c r="J524" s="470">
        <v>0</v>
      </c>
      <c r="K524" s="470">
        <v>4</v>
      </c>
      <c r="L524" s="470">
        <f t="shared" si="115"/>
        <v>562</v>
      </c>
      <c r="M524" s="471">
        <v>46160</v>
      </c>
      <c r="N524" s="471">
        <v>46156</v>
      </c>
      <c r="O524" s="590"/>
      <c r="P524" s="472" t="s">
        <v>571</v>
      </c>
      <c r="Q524" s="590"/>
      <c r="R524" s="591">
        <v>46092</v>
      </c>
      <c r="S524" s="473" t="s">
        <v>572</v>
      </c>
      <c r="T524" s="473" t="s">
        <v>1985</v>
      </c>
      <c r="U524" s="473" t="s">
        <v>335</v>
      </c>
      <c r="V524" s="591"/>
      <c r="W524" s="217"/>
      <c r="X524" s="217"/>
      <c r="Y524" s="555" t="s">
        <v>2636</v>
      </c>
      <c r="Z524" s="590" t="s">
        <v>618</v>
      </c>
      <c r="AA524" s="475">
        <v>5.7278</v>
      </c>
      <c r="AB524" s="475">
        <f>I524*AA524</f>
        <v>12876.0944</v>
      </c>
      <c r="AC524" s="592"/>
      <c r="AD524" s="468" t="s">
        <v>554</v>
      </c>
      <c r="AE524" s="608" t="s">
        <v>566</v>
      </c>
      <c r="AF524" s="599"/>
      <c r="AG524" s="671"/>
      <c r="AH524" s="219"/>
      <c r="AI524" s="480">
        <f>I524</f>
        <v>2248</v>
      </c>
      <c r="AJ524" s="675"/>
      <c r="AK524" s="596"/>
      <c r="AL524" s="676"/>
      <c r="AM524" s="479">
        <f t="shared" si="117"/>
        <v>2248</v>
      </c>
      <c r="AN524" s="598"/>
      <c r="AO524" s="482"/>
      <c r="AP524" s="598"/>
      <c r="AQ524" s="596">
        <f>I524</f>
        <v>2248</v>
      </c>
      <c r="AR524" s="482"/>
      <c r="AS524" s="482"/>
      <c r="AT524" s="482"/>
      <c r="AU524" s="482">
        <f t="shared" si="119"/>
        <v>2248</v>
      </c>
      <c r="AV524" s="482">
        <f>AV430+AU524</f>
        <v>556953</v>
      </c>
      <c r="AX524" s="674"/>
    </row>
    <row r="525" s="222" customFormat="1" ht="39" customHeight="1" spans="1:51">
      <c r="A525" s="463">
        <v>46101</v>
      </c>
      <c r="B525" s="464" t="s">
        <v>2639</v>
      </c>
      <c r="C525" s="465" t="s">
        <v>847</v>
      </c>
      <c r="D525" s="466">
        <v>4500197359</v>
      </c>
      <c r="E525" s="486">
        <v>28058</v>
      </c>
      <c r="F525" s="487" t="s">
        <v>2640</v>
      </c>
      <c r="G525" s="468" t="s">
        <v>554</v>
      </c>
      <c r="H525" s="469" t="s">
        <v>555</v>
      </c>
      <c r="I525" s="470">
        <v>360</v>
      </c>
      <c r="J525" s="470">
        <v>0</v>
      </c>
      <c r="K525" s="470">
        <v>4</v>
      </c>
      <c r="L525" s="470">
        <f t="shared" si="115"/>
        <v>90</v>
      </c>
      <c r="M525" s="471">
        <v>46161</v>
      </c>
      <c r="N525" s="471">
        <v>46157</v>
      </c>
      <c r="O525" s="472"/>
      <c r="P525" s="472" t="s">
        <v>571</v>
      </c>
      <c r="Q525" s="472"/>
      <c r="R525" s="473">
        <v>46105</v>
      </c>
      <c r="S525" s="473" t="s">
        <v>572</v>
      </c>
      <c r="T525" s="473" t="s">
        <v>2641</v>
      </c>
      <c r="U525" s="473" t="s">
        <v>335</v>
      </c>
      <c r="V525" s="473"/>
      <c r="W525" s="474"/>
      <c r="X525" s="474"/>
      <c r="Y525" s="467" t="s">
        <v>2642</v>
      </c>
      <c r="Z525" s="472" t="s">
        <v>352</v>
      </c>
      <c r="AA525" s="682">
        <v>5.7613</v>
      </c>
      <c r="AB525" s="475">
        <f>AA525*I525</f>
        <v>2074.068</v>
      </c>
      <c r="AC525" s="470"/>
      <c r="AD525" s="468" t="s">
        <v>765</v>
      </c>
      <c r="AE525" s="476" t="s">
        <v>566</v>
      </c>
      <c r="AF525" s="683"/>
      <c r="AG525" s="683"/>
      <c r="AH525" s="209"/>
      <c r="AI525" s="479"/>
      <c r="AJ525" s="209"/>
      <c r="AK525" s="479">
        <f>I525</f>
        <v>360</v>
      </c>
      <c r="AL525" s="209"/>
      <c r="AM525" s="479"/>
      <c r="AN525" s="480">
        <f>I525</f>
        <v>360</v>
      </c>
      <c r="AO525" s="480">
        <f>I525</f>
        <v>360</v>
      </c>
      <c r="AP525" s="532"/>
      <c r="AQ525" s="480">
        <f>I525</f>
        <v>360</v>
      </c>
      <c r="AR525" s="221"/>
      <c r="AS525" s="221"/>
      <c r="AT525" s="481"/>
      <c r="AU525" s="482">
        <f t="shared" si="119"/>
        <v>360</v>
      </c>
      <c r="AV525" s="482">
        <f>AV431+AU525</f>
        <v>557005</v>
      </c>
      <c r="AW525" s="482"/>
      <c r="AX525" s="700"/>
      <c r="AY525" s="355"/>
    </row>
    <row r="526" s="222" customFormat="1" ht="39" customHeight="1" spans="1:51">
      <c r="A526" s="585">
        <v>46100</v>
      </c>
      <c r="B526" s="698" t="s">
        <v>2643</v>
      </c>
      <c r="C526" s="465" t="s">
        <v>622</v>
      </c>
      <c r="D526" s="587">
        <v>4500197562</v>
      </c>
      <c r="E526" s="588" t="s">
        <v>2644</v>
      </c>
      <c r="F526" s="587" t="s">
        <v>2645</v>
      </c>
      <c r="G526" s="589" t="s">
        <v>554</v>
      </c>
      <c r="H526" s="469" t="s">
        <v>555</v>
      </c>
      <c r="I526" s="470">
        <v>568</v>
      </c>
      <c r="J526" s="470">
        <v>0</v>
      </c>
      <c r="K526" s="470">
        <v>4</v>
      </c>
      <c r="L526" s="470">
        <f t="shared" si="115"/>
        <v>142</v>
      </c>
      <c r="M526" s="471">
        <v>46163</v>
      </c>
      <c r="N526" s="471">
        <f>M526-3</f>
        <v>46160</v>
      </c>
      <c r="O526" s="590"/>
      <c r="P526" s="590" t="s">
        <v>571</v>
      </c>
      <c r="Q526" s="590"/>
      <c r="R526" s="591">
        <v>46122</v>
      </c>
      <c r="S526" s="473" t="s">
        <v>572</v>
      </c>
      <c r="T526" s="473" t="s">
        <v>572</v>
      </c>
      <c r="U526" s="701"/>
      <c r="V526" s="702"/>
      <c r="W526" s="217"/>
      <c r="X526" s="217" t="s">
        <v>2646</v>
      </c>
      <c r="Y526" s="609" t="s">
        <v>2647</v>
      </c>
      <c r="Z526" s="590" t="s">
        <v>2648</v>
      </c>
      <c r="AA526" s="475">
        <v>3.4467</v>
      </c>
      <c r="AB526" s="475">
        <f t="shared" ref="AB526:AB552" si="120">I526*AA526</f>
        <v>1957.7256</v>
      </c>
      <c r="AC526" s="592"/>
      <c r="AD526" s="589" t="s">
        <v>554</v>
      </c>
      <c r="AE526" s="608" t="s">
        <v>566</v>
      </c>
      <c r="AF526" s="703"/>
      <c r="AG526" s="227"/>
      <c r="AH526" s="667"/>
      <c r="AI526" s="480">
        <f t="shared" ref="AI526:AI537" si="121">I526</f>
        <v>568</v>
      </c>
      <c r="AJ526" s="704"/>
      <c r="AK526" s="596"/>
      <c r="AL526" s="705"/>
      <c r="AM526" s="479">
        <f>I526</f>
        <v>568</v>
      </c>
      <c r="AN526" s="598"/>
      <c r="AO526" s="482"/>
      <c r="AP526" s="706"/>
      <c r="AQ526" s="596">
        <f>I526</f>
        <v>568</v>
      </c>
      <c r="AR526" s="482"/>
      <c r="AS526" s="482"/>
      <c r="AT526" s="482"/>
      <c r="AU526" s="482">
        <f t="shared" si="119"/>
        <v>568</v>
      </c>
      <c r="AV526" s="482">
        <f>AV516+AU526</f>
        <v>553759</v>
      </c>
      <c r="AX526" s="228"/>
    </row>
    <row r="527" s="222" customFormat="1" ht="39" customHeight="1" spans="1:51">
      <c r="A527" s="585">
        <v>46114</v>
      </c>
      <c r="B527" s="698" t="s">
        <v>1055</v>
      </c>
      <c r="C527" s="465" t="s">
        <v>622</v>
      </c>
      <c r="D527" s="587">
        <v>4500199572</v>
      </c>
      <c r="E527" s="588" t="s">
        <v>2649</v>
      </c>
      <c r="F527" s="587" t="s">
        <v>2650</v>
      </c>
      <c r="G527" s="589" t="s">
        <v>554</v>
      </c>
      <c r="H527" s="469" t="s">
        <v>555</v>
      </c>
      <c r="I527" s="470">
        <v>624</v>
      </c>
      <c r="J527" s="470">
        <v>0</v>
      </c>
      <c r="K527" s="470">
        <v>4</v>
      </c>
      <c r="L527" s="470">
        <f t="shared" si="115"/>
        <v>156</v>
      </c>
      <c r="M527" s="471">
        <v>46164</v>
      </c>
      <c r="N527" s="471">
        <v>46160</v>
      </c>
      <c r="O527" s="590"/>
      <c r="P527" s="590" t="s">
        <v>571</v>
      </c>
      <c r="Q527" s="590"/>
      <c r="R527" s="591">
        <v>46133</v>
      </c>
      <c r="S527" s="473" t="s">
        <v>572</v>
      </c>
      <c r="T527" s="473" t="s">
        <v>572</v>
      </c>
      <c r="U527" s="473" t="s">
        <v>335</v>
      </c>
      <c r="V527" s="591"/>
      <c r="W527" s="217"/>
      <c r="X527" s="474" t="s">
        <v>562</v>
      </c>
      <c r="Y527" s="555" t="s">
        <v>2651</v>
      </c>
      <c r="Z527" s="590" t="s">
        <v>1059</v>
      </c>
      <c r="AA527" s="475">
        <v>3.4467</v>
      </c>
      <c r="AB527" s="475">
        <f t="shared" si="120"/>
        <v>2150.7408</v>
      </c>
      <c r="AC527" s="592"/>
      <c r="AD527" s="468" t="s">
        <v>554</v>
      </c>
      <c r="AE527" s="476" t="s">
        <v>566</v>
      </c>
      <c r="AF527" s="190"/>
      <c r="AG527" s="685"/>
      <c r="AH527" s="667"/>
      <c r="AI527" s="480">
        <f t="shared" si="121"/>
        <v>624</v>
      </c>
      <c r="AJ527" s="680"/>
      <c r="AK527" s="596"/>
      <c r="AL527" s="479">
        <f>I527</f>
        <v>624</v>
      </c>
      <c r="AM527" s="479"/>
      <c r="AN527" s="598"/>
      <c r="AO527" s="482"/>
      <c r="AP527" s="707"/>
      <c r="AQ527" s="596"/>
      <c r="AR527" s="482"/>
      <c r="AS527" s="482"/>
      <c r="AT527" s="482"/>
      <c r="AU527" s="482">
        <f t="shared" si="119"/>
        <v>624</v>
      </c>
      <c r="AV527" s="482">
        <f>AV517+AU527</f>
        <v>549289</v>
      </c>
      <c r="AX527" s="686"/>
    </row>
    <row r="528" s="355" customFormat="1" ht="39" customHeight="1" spans="1:51">
      <c r="A528" s="463">
        <v>46119</v>
      </c>
      <c r="B528" s="464" t="s">
        <v>2407</v>
      </c>
      <c r="C528" s="465" t="s">
        <v>2408</v>
      </c>
      <c r="D528" s="466" t="s">
        <v>2652</v>
      </c>
      <c r="E528" s="486" t="s">
        <v>2615</v>
      </c>
      <c r="F528" s="466" t="s">
        <v>2653</v>
      </c>
      <c r="G528" s="468" t="s">
        <v>554</v>
      </c>
      <c r="H528" s="469" t="s">
        <v>555</v>
      </c>
      <c r="I528" s="693">
        <v>500</v>
      </c>
      <c r="J528" s="470">
        <v>0</v>
      </c>
      <c r="K528" s="470">
        <v>4</v>
      </c>
      <c r="L528" s="470">
        <f t="shared" si="115"/>
        <v>125</v>
      </c>
      <c r="M528" s="471">
        <v>46167</v>
      </c>
      <c r="N528" s="471">
        <v>46163</v>
      </c>
      <c r="O528" s="472"/>
      <c r="P528" s="472" t="s">
        <v>571</v>
      </c>
      <c r="Q528" s="472"/>
      <c r="R528" s="473">
        <v>46125</v>
      </c>
      <c r="S528" s="473" t="s">
        <v>572</v>
      </c>
      <c r="T528" s="473" t="s">
        <v>572</v>
      </c>
      <c r="U528" s="708"/>
      <c r="V528" s="388"/>
      <c r="W528" s="474"/>
      <c r="X528" s="474"/>
      <c r="Y528" s="467" t="s">
        <v>2654</v>
      </c>
      <c r="Z528" s="472" t="s">
        <v>2229</v>
      </c>
      <c r="AA528" s="475">
        <v>5.5206</v>
      </c>
      <c r="AB528" s="475">
        <f t="shared" si="120"/>
        <v>2760.3</v>
      </c>
      <c r="AC528" s="470"/>
      <c r="AD528" s="589" t="s">
        <v>554</v>
      </c>
      <c r="AE528" s="476" t="s">
        <v>566</v>
      </c>
      <c r="AF528" s="685"/>
      <c r="AG528" s="534"/>
      <c r="AH528" s="667"/>
      <c r="AI528" s="221">
        <f t="shared" si="121"/>
        <v>500</v>
      </c>
      <c r="AJ528" s="709"/>
      <c r="AK528" s="482"/>
      <c r="AL528" s="710"/>
      <c r="AM528" s="479">
        <f t="shared" ref="AM528:AM541" si="122">I528</f>
        <v>500</v>
      </c>
      <c r="AN528" s="482"/>
      <c r="AP528" s="220"/>
      <c r="AU528" s="361">
        <f t="shared" si="119"/>
        <v>500</v>
      </c>
      <c r="AV528" s="361">
        <f>AV424+AU528</f>
        <v>548799</v>
      </c>
      <c r="AX528" s="686"/>
    </row>
    <row r="529" s="355" customFormat="1" ht="39" customHeight="1" spans="1:50">
      <c r="A529" s="463">
        <v>46119</v>
      </c>
      <c r="B529" s="464" t="s">
        <v>2323</v>
      </c>
      <c r="C529" s="465" t="s">
        <v>622</v>
      </c>
      <c r="D529" s="466" t="s">
        <v>2655</v>
      </c>
      <c r="E529" s="486" t="s">
        <v>2656</v>
      </c>
      <c r="F529" s="466" t="s">
        <v>2657</v>
      </c>
      <c r="G529" s="468" t="s">
        <v>554</v>
      </c>
      <c r="H529" s="469" t="s">
        <v>555</v>
      </c>
      <c r="I529" s="693">
        <v>800</v>
      </c>
      <c r="J529" s="470">
        <v>0</v>
      </c>
      <c r="K529" s="470">
        <v>4</v>
      </c>
      <c r="L529" s="470">
        <f t="shared" si="115"/>
        <v>200</v>
      </c>
      <c r="M529" s="471">
        <v>46160</v>
      </c>
      <c r="N529" s="471">
        <v>46156</v>
      </c>
      <c r="O529" s="472"/>
      <c r="P529" s="472" t="s">
        <v>571</v>
      </c>
      <c r="Q529" s="472"/>
      <c r="R529" s="473">
        <v>46120</v>
      </c>
      <c r="S529" s="473" t="s">
        <v>572</v>
      </c>
      <c r="T529" s="473" t="s">
        <v>2326</v>
      </c>
      <c r="U529" s="711"/>
      <c r="V529" s="591"/>
      <c r="W529" s="217" t="s">
        <v>2326</v>
      </c>
      <c r="X529" s="474"/>
      <c r="Y529" s="499" t="s">
        <v>2658</v>
      </c>
      <c r="Z529" s="472" t="s">
        <v>2659</v>
      </c>
      <c r="AA529" s="475">
        <v>3.4467</v>
      </c>
      <c r="AB529" s="475">
        <f t="shared" si="120"/>
        <v>2757.36</v>
      </c>
      <c r="AC529" s="470"/>
      <c r="AD529" s="589" t="s">
        <v>554</v>
      </c>
      <c r="AE529" s="476" t="s">
        <v>566</v>
      </c>
      <c r="AF529" s="671"/>
      <c r="AG529" s="580"/>
      <c r="AH529" s="219"/>
      <c r="AI529" s="480">
        <f t="shared" si="121"/>
        <v>800</v>
      </c>
      <c r="AJ529" s="694"/>
      <c r="AK529" s="482"/>
      <c r="AL529" s="504"/>
      <c r="AM529" s="479">
        <f t="shared" si="122"/>
        <v>800</v>
      </c>
      <c r="AN529" s="482"/>
      <c r="AP529" s="222"/>
      <c r="AU529" s="361">
        <f t="shared" si="119"/>
        <v>800</v>
      </c>
      <c r="AV529" s="361">
        <f>AV422+AU529</f>
        <v>548605</v>
      </c>
      <c r="AX529" s="674"/>
    </row>
    <row r="530" s="355" customFormat="1" ht="39" customHeight="1" spans="1:50">
      <c r="A530" s="463">
        <v>46119</v>
      </c>
      <c r="B530" s="464" t="s">
        <v>2323</v>
      </c>
      <c r="C530" s="465" t="s">
        <v>622</v>
      </c>
      <c r="D530" s="466" t="s">
        <v>2660</v>
      </c>
      <c r="E530" s="486" t="s">
        <v>2661</v>
      </c>
      <c r="F530" s="466" t="s">
        <v>2662</v>
      </c>
      <c r="G530" s="468" t="s">
        <v>554</v>
      </c>
      <c r="H530" s="469" t="s">
        <v>555</v>
      </c>
      <c r="I530" s="693">
        <v>1000</v>
      </c>
      <c r="J530" s="470">
        <v>0</v>
      </c>
      <c r="K530" s="470">
        <v>4</v>
      </c>
      <c r="L530" s="470">
        <f t="shared" si="115"/>
        <v>250</v>
      </c>
      <c r="M530" s="471">
        <v>46160</v>
      </c>
      <c r="N530" s="471">
        <v>46156</v>
      </c>
      <c r="O530" s="472"/>
      <c r="P530" s="472" t="s">
        <v>571</v>
      </c>
      <c r="Q530" s="472"/>
      <c r="R530" s="473">
        <v>46120</v>
      </c>
      <c r="S530" s="473" t="s">
        <v>572</v>
      </c>
      <c r="T530" s="473" t="s">
        <v>2326</v>
      </c>
      <c r="U530" s="711"/>
      <c r="V530" s="591"/>
      <c r="W530" s="217" t="s">
        <v>2326</v>
      </c>
      <c r="X530" s="474"/>
      <c r="Y530" s="467" t="s">
        <v>2663</v>
      </c>
      <c r="Z530" s="472" t="s">
        <v>2659</v>
      </c>
      <c r="AA530" s="475">
        <v>3.4467</v>
      </c>
      <c r="AB530" s="475">
        <f t="shared" si="120"/>
        <v>3446.7</v>
      </c>
      <c r="AC530" s="470"/>
      <c r="AD530" s="589" t="s">
        <v>554</v>
      </c>
      <c r="AE530" s="476" t="s">
        <v>566</v>
      </c>
      <c r="AF530" s="671"/>
      <c r="AG530" s="580"/>
      <c r="AH530" s="219"/>
      <c r="AI530" s="480">
        <f t="shared" si="121"/>
        <v>1000</v>
      </c>
      <c r="AJ530" s="694"/>
      <c r="AK530" s="482"/>
      <c r="AL530" s="504"/>
      <c r="AM530" s="479">
        <f t="shared" si="122"/>
        <v>1000</v>
      </c>
      <c r="AN530" s="482"/>
      <c r="AP530" s="222"/>
      <c r="AU530" s="361">
        <f t="shared" si="119"/>
        <v>1000</v>
      </c>
      <c r="AV530" s="361">
        <f>AV423+AU530</f>
        <v>549445</v>
      </c>
      <c r="AX530" s="674"/>
    </row>
    <row r="531" s="355" customFormat="1" ht="39" customHeight="1" spans="1:50">
      <c r="A531" s="463">
        <v>46121</v>
      </c>
      <c r="B531" s="464" t="s">
        <v>958</v>
      </c>
      <c r="C531" s="465" t="s">
        <v>959</v>
      </c>
      <c r="D531" s="466" t="s">
        <v>2664</v>
      </c>
      <c r="E531" s="486" t="s">
        <v>2665</v>
      </c>
      <c r="F531" s="466" t="s">
        <v>2666</v>
      </c>
      <c r="G531" s="468" t="s">
        <v>554</v>
      </c>
      <c r="H531" s="469" t="s">
        <v>555</v>
      </c>
      <c r="I531" s="693">
        <v>3200</v>
      </c>
      <c r="J531" s="470">
        <v>0</v>
      </c>
      <c r="K531" s="470">
        <v>4</v>
      </c>
      <c r="L531" s="470">
        <f t="shared" si="115"/>
        <v>800</v>
      </c>
      <c r="M531" s="471">
        <v>46167</v>
      </c>
      <c r="N531" s="471">
        <v>46163</v>
      </c>
      <c r="O531" s="472"/>
      <c r="P531" s="472" t="s">
        <v>571</v>
      </c>
      <c r="Q531" s="472"/>
      <c r="R531" s="473">
        <v>46135</v>
      </c>
      <c r="S531" s="473" t="s">
        <v>572</v>
      </c>
      <c r="T531" s="473" t="s">
        <v>2667</v>
      </c>
      <c r="U531" s="711"/>
      <c r="V531" s="473"/>
      <c r="W531" s="474"/>
      <c r="X531" s="474"/>
      <c r="Y531" s="467" t="s">
        <v>2668</v>
      </c>
      <c r="Z531" s="472" t="s">
        <v>2669</v>
      </c>
      <c r="AA531" s="475">
        <v>5.7278</v>
      </c>
      <c r="AB531" s="475">
        <f t="shared" si="120"/>
        <v>18328.96</v>
      </c>
      <c r="AC531" s="470"/>
      <c r="AD531" s="468" t="s">
        <v>554</v>
      </c>
      <c r="AE531" s="476" t="s">
        <v>566</v>
      </c>
      <c r="AF531" s="694"/>
      <c r="AG531" s="694"/>
      <c r="AH531" s="482"/>
      <c r="AI531" s="482">
        <f t="shared" si="121"/>
        <v>3200</v>
      </c>
      <c r="AJ531" s="504"/>
      <c r="AK531" s="482"/>
      <c r="AL531" s="695"/>
      <c r="AM531" s="355">
        <f t="shared" si="122"/>
        <v>3200</v>
      </c>
      <c r="AU531" s="361">
        <f t="shared" si="119"/>
        <v>3200</v>
      </c>
      <c r="AV531" s="361">
        <f>AV518+AU531</f>
        <v>551713</v>
      </c>
      <c r="AX531" s="695"/>
    </row>
    <row r="532" s="222" customFormat="1" ht="39" customHeight="1" spans="1:50">
      <c r="A532" s="585">
        <v>46100</v>
      </c>
      <c r="B532" s="586" t="s">
        <v>2643</v>
      </c>
      <c r="C532" s="465" t="s">
        <v>622</v>
      </c>
      <c r="D532" s="587">
        <v>4500197564</v>
      </c>
      <c r="E532" s="588" t="s">
        <v>2670</v>
      </c>
      <c r="F532" s="587" t="s">
        <v>2671</v>
      </c>
      <c r="G532" s="589" t="s">
        <v>554</v>
      </c>
      <c r="H532" s="469" t="s">
        <v>555</v>
      </c>
      <c r="I532" s="470">
        <v>980</v>
      </c>
      <c r="J532" s="470">
        <v>0</v>
      </c>
      <c r="K532" s="470">
        <v>4</v>
      </c>
      <c r="L532" s="470">
        <f t="shared" si="115"/>
        <v>245</v>
      </c>
      <c r="M532" s="471">
        <v>46170</v>
      </c>
      <c r="N532" s="471">
        <f>M532-3</f>
        <v>46167</v>
      </c>
      <c r="O532" s="590" t="s">
        <v>2672</v>
      </c>
      <c r="P532" s="590" t="s">
        <v>571</v>
      </c>
      <c r="Q532" s="590"/>
      <c r="R532" s="591">
        <v>46122</v>
      </c>
      <c r="S532" s="473" t="s">
        <v>572</v>
      </c>
      <c r="T532" s="473" t="s">
        <v>572</v>
      </c>
      <c r="U532" s="473"/>
      <c r="V532" s="591"/>
      <c r="W532" s="217"/>
      <c r="X532" s="217" t="s">
        <v>2646</v>
      </c>
      <c r="Y532" s="609" t="s">
        <v>2673</v>
      </c>
      <c r="Z532" s="590" t="s">
        <v>2648</v>
      </c>
      <c r="AA532" s="475">
        <v>3.3124</v>
      </c>
      <c r="AB532" s="475">
        <f t="shared" si="120"/>
        <v>3246.152</v>
      </c>
      <c r="AC532" s="592"/>
      <c r="AD532" s="589" t="s">
        <v>554</v>
      </c>
      <c r="AE532" s="608" t="s">
        <v>566</v>
      </c>
      <c r="AF532" s="712"/>
      <c r="AG532" s="671"/>
      <c r="AH532" s="219"/>
      <c r="AI532" s="480">
        <f t="shared" si="121"/>
        <v>980</v>
      </c>
      <c r="AJ532" s="713"/>
      <c r="AK532" s="596"/>
      <c r="AL532" s="714"/>
      <c r="AM532" s="593">
        <f t="shared" si="122"/>
        <v>980</v>
      </c>
      <c r="AN532" s="598"/>
      <c r="AO532" s="598"/>
      <c r="AP532" s="598"/>
      <c r="AQ532" s="596">
        <f t="shared" ref="AQ532:AQ539" si="123">I532</f>
        <v>980</v>
      </c>
      <c r="AR532" s="598"/>
      <c r="AS532" s="598"/>
      <c r="AT532" s="598"/>
      <c r="AU532" s="361">
        <f t="shared" si="119"/>
        <v>980</v>
      </c>
      <c r="AV532" s="361">
        <f>AV426+AU532</f>
        <v>549029</v>
      </c>
      <c r="AX532" s="674"/>
    </row>
    <row r="533" s="222" customFormat="1" ht="39" customHeight="1" spans="1:50">
      <c r="A533" s="585">
        <v>46100</v>
      </c>
      <c r="B533" s="586" t="s">
        <v>2643</v>
      </c>
      <c r="C533" s="465" t="s">
        <v>622</v>
      </c>
      <c r="D533" s="587">
        <v>4500197575</v>
      </c>
      <c r="E533" s="588" t="s">
        <v>2674</v>
      </c>
      <c r="F533" s="587" t="s">
        <v>2675</v>
      </c>
      <c r="G533" s="589" t="s">
        <v>554</v>
      </c>
      <c r="H533" s="469" t="s">
        <v>555</v>
      </c>
      <c r="I533" s="470">
        <v>540</v>
      </c>
      <c r="J533" s="470">
        <v>0</v>
      </c>
      <c r="K533" s="470">
        <v>4</v>
      </c>
      <c r="L533" s="470">
        <f t="shared" si="115"/>
        <v>135</v>
      </c>
      <c r="M533" s="471">
        <v>46174</v>
      </c>
      <c r="N533" s="471">
        <f>M533-4</f>
        <v>46170</v>
      </c>
      <c r="O533" s="590"/>
      <c r="P533" s="590" t="s">
        <v>571</v>
      </c>
      <c r="Q533" s="590"/>
      <c r="R533" s="591">
        <v>46122</v>
      </c>
      <c r="S533" s="473" t="s">
        <v>572</v>
      </c>
      <c r="T533" s="473" t="s">
        <v>572</v>
      </c>
      <c r="U533" s="473"/>
      <c r="V533" s="591"/>
      <c r="W533" s="217"/>
      <c r="X533" s="217" t="s">
        <v>2646</v>
      </c>
      <c r="Y533" s="609" t="s">
        <v>2676</v>
      </c>
      <c r="Z533" s="590" t="s">
        <v>2648</v>
      </c>
      <c r="AA533" s="475">
        <v>3.3124</v>
      </c>
      <c r="AB533" s="475">
        <f t="shared" si="120"/>
        <v>1788.696</v>
      </c>
      <c r="AC533" s="592"/>
      <c r="AD533" s="589" t="s">
        <v>554</v>
      </c>
      <c r="AE533" s="608" t="s">
        <v>566</v>
      </c>
      <c r="AF533" s="712"/>
      <c r="AG533" s="671"/>
      <c r="AH533" s="219"/>
      <c r="AI533" s="480">
        <f t="shared" si="121"/>
        <v>540</v>
      </c>
      <c r="AJ533" s="713"/>
      <c r="AK533" s="596"/>
      <c r="AL533" s="714"/>
      <c r="AM533" s="479">
        <f t="shared" si="122"/>
        <v>540</v>
      </c>
      <c r="AN533" s="598"/>
      <c r="AO533" s="482"/>
      <c r="AP533" s="598"/>
      <c r="AQ533" s="715">
        <f t="shared" si="123"/>
        <v>540</v>
      </c>
      <c r="AR533" s="716"/>
      <c r="AS533" s="716"/>
      <c r="AT533" s="716"/>
      <c r="AU533" s="482">
        <f t="shared" si="119"/>
        <v>540</v>
      </c>
      <c r="AV533" s="482">
        <f>AV516+AU533</f>
        <v>553731</v>
      </c>
      <c r="AX533" s="674"/>
    </row>
    <row r="534" s="222" customFormat="1" ht="39" customHeight="1" spans="1:50">
      <c r="A534" s="717">
        <v>46100</v>
      </c>
      <c r="B534" s="718" t="s">
        <v>2643</v>
      </c>
      <c r="C534" s="719" t="s">
        <v>622</v>
      </c>
      <c r="D534" s="720">
        <v>4500197578</v>
      </c>
      <c r="E534" s="721" t="s">
        <v>2677</v>
      </c>
      <c r="F534" s="720" t="s">
        <v>2678</v>
      </c>
      <c r="G534" s="722" t="s">
        <v>554</v>
      </c>
      <c r="H534" s="723" t="s">
        <v>555</v>
      </c>
      <c r="I534" s="724">
        <v>272</v>
      </c>
      <c r="J534" s="724">
        <v>0</v>
      </c>
      <c r="K534" s="724">
        <v>4</v>
      </c>
      <c r="L534" s="724">
        <f t="shared" si="115"/>
        <v>68</v>
      </c>
      <c r="M534" s="725">
        <v>46177</v>
      </c>
      <c r="N534" s="725">
        <v>46174</v>
      </c>
      <c r="O534" s="726"/>
      <c r="P534" s="726" t="s">
        <v>571</v>
      </c>
      <c r="Q534" s="726"/>
      <c r="R534" s="727">
        <v>46122</v>
      </c>
      <c r="S534" s="728" t="s">
        <v>572</v>
      </c>
      <c r="T534" s="728" t="s">
        <v>572</v>
      </c>
      <c r="U534" s="728"/>
      <c r="V534" s="727"/>
      <c r="W534" s="729"/>
      <c r="X534" s="729" t="s">
        <v>2646</v>
      </c>
      <c r="Y534" s="730" t="s">
        <v>2647</v>
      </c>
      <c r="Z534" s="726" t="s">
        <v>2648</v>
      </c>
      <c r="AA534" s="731">
        <v>3.3224</v>
      </c>
      <c r="AB534" s="731">
        <f t="shared" si="120"/>
        <v>903.6928</v>
      </c>
      <c r="AC534" s="732"/>
      <c r="AD534" s="733" t="s">
        <v>554</v>
      </c>
      <c r="AE534" s="734" t="s">
        <v>566</v>
      </c>
      <c r="AF534" s="735"/>
      <c r="AG534" s="736"/>
      <c r="AH534" s="737"/>
      <c r="AI534" s="738">
        <f t="shared" si="121"/>
        <v>272</v>
      </c>
      <c r="AJ534" s="739"/>
      <c r="AK534" s="715"/>
      <c r="AL534" s="740"/>
      <c r="AM534" s="741">
        <f t="shared" si="122"/>
        <v>272</v>
      </c>
      <c r="AN534" s="742"/>
      <c r="AO534" s="716"/>
      <c r="AP534" s="742"/>
      <c r="AQ534" s="715">
        <f t="shared" si="123"/>
        <v>272</v>
      </c>
      <c r="AR534" s="742"/>
      <c r="AS534" s="742"/>
      <c r="AT534" s="742"/>
      <c r="AU534" s="482">
        <f t="shared" si="119"/>
        <v>272</v>
      </c>
      <c r="AV534" s="482">
        <f>AV516+AU534</f>
        <v>553463</v>
      </c>
      <c r="AX534" s="743"/>
    </row>
    <row r="535" s="222" customFormat="1" ht="39" customHeight="1" spans="1:50">
      <c r="A535" s="585">
        <v>46100</v>
      </c>
      <c r="B535" s="586" t="s">
        <v>2643</v>
      </c>
      <c r="C535" s="614" t="s">
        <v>622</v>
      </c>
      <c r="D535" s="587">
        <v>4500197567</v>
      </c>
      <c r="E535" s="588" t="s">
        <v>2679</v>
      </c>
      <c r="F535" s="587" t="s">
        <v>2680</v>
      </c>
      <c r="G535" s="589" t="s">
        <v>554</v>
      </c>
      <c r="H535" s="744" t="s">
        <v>555</v>
      </c>
      <c r="I535" s="592">
        <v>556</v>
      </c>
      <c r="J535" s="592">
        <v>0</v>
      </c>
      <c r="K535" s="592">
        <v>4</v>
      </c>
      <c r="L535" s="592">
        <f t="shared" si="115"/>
        <v>139</v>
      </c>
      <c r="M535" s="745">
        <v>46181</v>
      </c>
      <c r="N535" s="745">
        <f>M535-4</f>
        <v>46177</v>
      </c>
      <c r="O535" s="590"/>
      <c r="P535" s="590" t="s">
        <v>571</v>
      </c>
      <c r="Q535" s="590"/>
      <c r="R535" s="591">
        <v>46122</v>
      </c>
      <c r="S535" s="591" t="s">
        <v>572</v>
      </c>
      <c r="T535" s="591" t="s">
        <v>572</v>
      </c>
      <c r="U535" s="591"/>
      <c r="V535" s="591"/>
      <c r="W535" s="217"/>
      <c r="X535" s="217" t="s">
        <v>2646</v>
      </c>
      <c r="Y535" s="609" t="s">
        <v>2681</v>
      </c>
      <c r="Z535" s="590" t="s">
        <v>2648</v>
      </c>
      <c r="AA535" s="606">
        <v>3.3124</v>
      </c>
      <c r="AB535" s="606">
        <f t="shared" si="120"/>
        <v>1841.6944</v>
      </c>
      <c r="AC535" s="592"/>
      <c r="AD535" s="589" t="s">
        <v>554</v>
      </c>
      <c r="AE535" s="608" t="s">
        <v>566</v>
      </c>
      <c r="AF535" s="712"/>
      <c r="AG535" s="746"/>
      <c r="AH535" s="219"/>
      <c r="AI535" s="219">
        <f t="shared" si="121"/>
        <v>556</v>
      </c>
      <c r="AJ535" s="713"/>
      <c r="AK535" s="596"/>
      <c r="AL535" s="714"/>
      <c r="AM535" s="593">
        <f t="shared" si="122"/>
        <v>556</v>
      </c>
      <c r="AN535" s="598"/>
      <c r="AO535" s="598"/>
      <c r="AP535" s="598"/>
      <c r="AQ535" s="596">
        <f t="shared" si="123"/>
        <v>556</v>
      </c>
      <c r="AR535" s="598"/>
      <c r="AS535" s="598"/>
      <c r="AT535" s="598"/>
      <c r="AU535" s="482">
        <f t="shared" si="119"/>
        <v>556</v>
      </c>
      <c r="AV535" s="482">
        <f>AV523+AU535</f>
        <v>553341</v>
      </c>
      <c r="AX535" s="743"/>
    </row>
    <row r="536" s="222" customFormat="1" ht="39" customHeight="1" spans="1:50">
      <c r="A536" s="585">
        <v>46083</v>
      </c>
      <c r="B536" s="586" t="s">
        <v>699</v>
      </c>
      <c r="C536" s="465" t="s">
        <v>685</v>
      </c>
      <c r="D536" s="587">
        <v>4500194884</v>
      </c>
      <c r="E536" s="588" t="s">
        <v>2682</v>
      </c>
      <c r="F536" s="587" t="s">
        <v>2683</v>
      </c>
      <c r="G536" s="589" t="s">
        <v>554</v>
      </c>
      <c r="H536" s="469" t="s">
        <v>555</v>
      </c>
      <c r="I536" s="669">
        <v>4440</v>
      </c>
      <c r="J536" s="592">
        <v>0</v>
      </c>
      <c r="K536" s="592">
        <v>4</v>
      </c>
      <c r="L536" s="470">
        <f t="shared" si="115"/>
        <v>1110</v>
      </c>
      <c r="M536" s="471">
        <v>46185</v>
      </c>
      <c r="N536" s="471">
        <v>46181</v>
      </c>
      <c r="O536" s="590"/>
      <c r="P536" s="590" t="s">
        <v>571</v>
      </c>
      <c r="Q536" s="590"/>
      <c r="R536" s="591">
        <v>46087</v>
      </c>
      <c r="S536" s="473" t="s">
        <v>572</v>
      </c>
      <c r="T536" s="473" t="s">
        <v>1569</v>
      </c>
      <c r="U536" s="473" t="s">
        <v>335</v>
      </c>
      <c r="V536" s="591"/>
      <c r="W536" s="217"/>
      <c r="X536" s="217"/>
      <c r="Y536" s="555" t="s">
        <v>2684</v>
      </c>
      <c r="Z536" s="590" t="s">
        <v>2567</v>
      </c>
      <c r="AA536" s="606">
        <v>5.7278</v>
      </c>
      <c r="AB536" s="475">
        <f t="shared" si="120"/>
        <v>25431.432</v>
      </c>
      <c r="AC536" s="592"/>
      <c r="AD536" s="468" t="s">
        <v>554</v>
      </c>
      <c r="AE536" s="608" t="s">
        <v>566</v>
      </c>
      <c r="AF536" s="665"/>
      <c r="AG536" s="685"/>
      <c r="AH536" s="667"/>
      <c r="AI536" s="480">
        <f t="shared" si="121"/>
        <v>4440</v>
      </c>
      <c r="AJ536" s="594"/>
      <c r="AK536" s="593"/>
      <c r="AL536" s="667"/>
      <c r="AM536" s="479">
        <f t="shared" si="122"/>
        <v>4440</v>
      </c>
      <c r="AN536" s="219"/>
      <c r="AO536" s="221"/>
      <c r="AP536" s="680"/>
      <c r="AQ536" s="221">
        <f t="shared" si="123"/>
        <v>4440</v>
      </c>
      <c r="AR536" s="482"/>
      <c r="AS536" s="482"/>
      <c r="AT536" s="482"/>
      <c r="AU536" s="482">
        <f t="shared" si="119"/>
        <v>4440</v>
      </c>
      <c r="AV536" s="482">
        <f>AV417+AU536</f>
        <v>554805</v>
      </c>
      <c r="AX536" s="686"/>
    </row>
    <row r="537" s="222" customFormat="1" ht="39" customHeight="1" spans="1:50">
      <c r="A537" s="585">
        <v>46083</v>
      </c>
      <c r="B537" s="586" t="s">
        <v>699</v>
      </c>
      <c r="C537" s="465" t="s">
        <v>685</v>
      </c>
      <c r="D537" s="587">
        <v>4500194884</v>
      </c>
      <c r="E537" s="588" t="s">
        <v>2685</v>
      </c>
      <c r="F537" s="587" t="s">
        <v>2686</v>
      </c>
      <c r="G537" s="589" t="s">
        <v>554</v>
      </c>
      <c r="H537" s="469" t="s">
        <v>555</v>
      </c>
      <c r="I537" s="669">
        <v>2960</v>
      </c>
      <c r="J537" s="592">
        <v>0</v>
      </c>
      <c r="K537" s="592">
        <v>4</v>
      </c>
      <c r="L537" s="470">
        <f t="shared" si="115"/>
        <v>740</v>
      </c>
      <c r="M537" s="471">
        <v>46185</v>
      </c>
      <c r="N537" s="471">
        <v>46181</v>
      </c>
      <c r="O537" s="590"/>
      <c r="P537" s="590" t="s">
        <v>571</v>
      </c>
      <c r="Q537" s="590"/>
      <c r="R537" s="591">
        <v>46087</v>
      </c>
      <c r="S537" s="473" t="s">
        <v>572</v>
      </c>
      <c r="T537" s="473" t="s">
        <v>1569</v>
      </c>
      <c r="U537" s="473" t="s">
        <v>335</v>
      </c>
      <c r="V537" s="591"/>
      <c r="W537" s="217"/>
      <c r="X537" s="217"/>
      <c r="Y537" s="555" t="s">
        <v>2684</v>
      </c>
      <c r="Z537" s="590" t="s">
        <v>2567</v>
      </c>
      <c r="AA537" s="606">
        <v>5.7278</v>
      </c>
      <c r="AB537" s="475">
        <f t="shared" si="120"/>
        <v>16954.288</v>
      </c>
      <c r="AC537" s="592"/>
      <c r="AD537" s="468" t="s">
        <v>554</v>
      </c>
      <c r="AE537" s="608" t="s">
        <v>566</v>
      </c>
      <c r="AF537" s="665"/>
      <c r="AG537" s="685"/>
      <c r="AH537" s="667"/>
      <c r="AI537" s="480">
        <f t="shared" si="121"/>
        <v>2960</v>
      </c>
      <c r="AJ537" s="594"/>
      <c r="AK537" s="593"/>
      <c r="AL537" s="667"/>
      <c r="AM537" s="479">
        <f t="shared" si="122"/>
        <v>2960</v>
      </c>
      <c r="AN537" s="219"/>
      <c r="AO537" s="221"/>
      <c r="AP537" s="680"/>
      <c r="AQ537" s="747">
        <f t="shared" si="123"/>
        <v>2960</v>
      </c>
      <c r="AR537" s="716"/>
      <c r="AS537" s="716"/>
      <c r="AT537" s="716"/>
      <c r="AU537" s="482"/>
      <c r="AV537" s="482">
        <f>AV418+AU537</f>
        <v>547345</v>
      </c>
      <c r="AX537" s="686"/>
    </row>
    <row r="538" s="355" customFormat="1" ht="39" customHeight="1" spans="1:50">
      <c r="A538" s="463">
        <v>46115</v>
      </c>
      <c r="B538" s="464" t="s">
        <v>2687</v>
      </c>
      <c r="C538" s="465" t="s">
        <v>780</v>
      </c>
      <c r="D538" s="466" t="s">
        <v>2688</v>
      </c>
      <c r="E538" s="486" t="s">
        <v>2615</v>
      </c>
      <c r="F538" s="466" t="s">
        <v>2689</v>
      </c>
      <c r="G538" s="468" t="s">
        <v>554</v>
      </c>
      <c r="H538" s="469" t="s">
        <v>555</v>
      </c>
      <c r="I538" s="693">
        <v>400</v>
      </c>
      <c r="J538" s="470">
        <v>0</v>
      </c>
      <c r="K538" s="470">
        <v>4</v>
      </c>
      <c r="L538" s="470">
        <f t="shared" si="115"/>
        <v>100</v>
      </c>
      <c r="M538" s="471">
        <v>46183</v>
      </c>
      <c r="N538" s="471">
        <v>46179</v>
      </c>
      <c r="O538" s="472"/>
      <c r="P538" s="472" t="s">
        <v>571</v>
      </c>
      <c r="Q538" s="472"/>
      <c r="R538" s="473">
        <v>46128</v>
      </c>
      <c r="S538" s="473" t="s">
        <v>572</v>
      </c>
      <c r="T538" s="473" t="s">
        <v>2576</v>
      </c>
      <c r="U538" s="711"/>
      <c r="V538" s="473"/>
      <c r="W538" s="474"/>
      <c r="X538" s="474"/>
      <c r="Y538" s="467" t="s">
        <v>2690</v>
      </c>
      <c r="Z538" s="472" t="s">
        <v>784</v>
      </c>
      <c r="AA538" s="475">
        <v>5.7613</v>
      </c>
      <c r="AB538" s="475">
        <f t="shared" si="120"/>
        <v>2304.52</v>
      </c>
      <c r="AC538" s="470"/>
      <c r="AD538" s="468" t="s">
        <v>668</v>
      </c>
      <c r="AE538" s="476" t="s">
        <v>566</v>
      </c>
      <c r="AF538" s="480"/>
      <c r="AG538" s="593"/>
      <c r="AH538" s="593"/>
      <c r="AI538" s="480"/>
      <c r="AJ538" s="580"/>
      <c r="AK538" s="480">
        <f>I538</f>
        <v>400</v>
      </c>
      <c r="AL538" s="694"/>
      <c r="AM538" s="221">
        <f t="shared" si="122"/>
        <v>400</v>
      </c>
      <c r="AN538" s="482"/>
      <c r="AO538" s="482"/>
      <c r="AP538" s="482"/>
      <c r="AQ538" s="482"/>
      <c r="AR538" s="482"/>
      <c r="AS538" s="355"/>
      <c r="AT538" s="355"/>
      <c r="AU538" s="361">
        <f t="shared" ref="AU538:AU579" si="124">I538</f>
        <v>400</v>
      </c>
      <c r="AV538" s="361">
        <f>AV419+AU538</f>
        <v>548045</v>
      </c>
      <c r="AX538" s="222"/>
    </row>
    <row r="539" s="355" customFormat="1" ht="39" customHeight="1" spans="1:50">
      <c r="A539" s="463">
        <v>46142</v>
      </c>
      <c r="B539" s="464" t="s">
        <v>2691</v>
      </c>
      <c r="C539" s="465" t="s">
        <v>1062</v>
      </c>
      <c r="D539" s="466">
        <v>4500204915</v>
      </c>
      <c r="E539" s="486" t="s">
        <v>2615</v>
      </c>
      <c r="F539" s="466" t="s">
        <v>2692</v>
      </c>
      <c r="G539" s="468" t="s">
        <v>554</v>
      </c>
      <c r="H539" s="469" t="s">
        <v>555</v>
      </c>
      <c r="I539" s="470">
        <v>1600</v>
      </c>
      <c r="J539" s="470">
        <v>0</v>
      </c>
      <c r="K539" s="470">
        <v>4</v>
      </c>
      <c r="L539" s="470">
        <f t="shared" si="115"/>
        <v>400</v>
      </c>
      <c r="M539" s="471">
        <v>46183</v>
      </c>
      <c r="N539" s="471">
        <v>46179</v>
      </c>
      <c r="O539" s="472"/>
      <c r="P539" s="472" t="s">
        <v>571</v>
      </c>
      <c r="Q539" s="472"/>
      <c r="R539" s="473">
        <v>46153</v>
      </c>
      <c r="S539" s="473" t="s">
        <v>572</v>
      </c>
      <c r="T539" s="473" t="s">
        <v>1606</v>
      </c>
      <c r="U539" s="748"/>
      <c r="V539" s="474"/>
      <c r="W539" s="474"/>
      <c r="X539" s="467"/>
      <c r="Y539" s="472" t="s">
        <v>2693</v>
      </c>
      <c r="Z539" s="475" t="s">
        <v>883</v>
      </c>
      <c r="AA539" s="475">
        <v>5.7445</v>
      </c>
      <c r="AB539" s="470">
        <f t="shared" si="120"/>
        <v>9191.2</v>
      </c>
      <c r="AC539" s="468"/>
      <c r="AD539" s="468" t="s">
        <v>668</v>
      </c>
      <c r="AE539" s="476" t="s">
        <v>566</v>
      </c>
      <c r="AF539" s="749"/>
      <c r="AG539" s="367"/>
      <c r="AH539" s="480"/>
      <c r="AI539" s="480"/>
      <c r="AJ539" s="554"/>
      <c r="AK539" s="221">
        <f>I539</f>
        <v>1600</v>
      </c>
      <c r="AL539" s="554"/>
      <c r="AM539" s="481">
        <f t="shared" si="122"/>
        <v>1600</v>
      </c>
      <c r="AN539" s="482"/>
      <c r="AO539" s="482"/>
      <c r="AP539" s="482"/>
      <c r="AQ539" s="355"/>
      <c r="AR539" s="355"/>
      <c r="AS539" s="355"/>
      <c r="AT539" s="355"/>
      <c r="AU539" s="361">
        <f t="shared" si="124"/>
        <v>1600</v>
      </c>
      <c r="AV539" s="361">
        <f>AV423+AU539</f>
        <v>550045</v>
      </c>
      <c r="AX539" s="367"/>
    </row>
    <row r="540" s="222" customFormat="1" ht="39" customHeight="1" spans="1:50">
      <c r="A540" s="585">
        <v>46126</v>
      </c>
      <c r="B540" s="586" t="s">
        <v>2694</v>
      </c>
      <c r="C540" s="465" t="s">
        <v>622</v>
      </c>
      <c r="D540" s="587">
        <v>4500201308</v>
      </c>
      <c r="E540" s="588" t="s">
        <v>2695</v>
      </c>
      <c r="F540" s="587" t="s">
        <v>2696</v>
      </c>
      <c r="G540" s="589" t="s">
        <v>554</v>
      </c>
      <c r="H540" s="469" t="s">
        <v>555</v>
      </c>
      <c r="I540" s="669">
        <v>280</v>
      </c>
      <c r="J540" s="592">
        <v>0</v>
      </c>
      <c r="K540" s="592">
        <v>4</v>
      </c>
      <c r="L540" s="470">
        <f t="shared" si="115"/>
        <v>70</v>
      </c>
      <c r="M540" s="471">
        <v>46183</v>
      </c>
      <c r="N540" s="471">
        <v>46179</v>
      </c>
      <c r="O540" s="590"/>
      <c r="P540" s="590" t="s">
        <v>571</v>
      </c>
      <c r="Q540" s="590"/>
      <c r="R540" s="591">
        <v>46126</v>
      </c>
      <c r="S540" s="473" t="s">
        <v>572</v>
      </c>
      <c r="T540" s="473" t="s">
        <v>572</v>
      </c>
      <c r="U540" s="711"/>
      <c r="V540" s="591"/>
      <c r="W540" s="217"/>
      <c r="X540" s="217"/>
      <c r="Y540" s="555" t="s">
        <v>2697</v>
      </c>
      <c r="Z540" s="590" t="s">
        <v>1246</v>
      </c>
      <c r="AA540" s="606">
        <v>3.4568</v>
      </c>
      <c r="AB540" s="475">
        <f t="shared" si="120"/>
        <v>967.904</v>
      </c>
      <c r="AC540" s="592"/>
      <c r="AD540" s="468" t="s">
        <v>554</v>
      </c>
      <c r="AE540" s="608" t="s">
        <v>566</v>
      </c>
      <c r="AF540" s="190"/>
      <c r="AG540" s="685"/>
      <c r="AH540" s="667"/>
      <c r="AI540" s="480">
        <f t="shared" ref="AI540:AI547" si="125">I540</f>
        <v>280</v>
      </c>
      <c r="AJ540" s="191"/>
      <c r="AK540" s="593"/>
      <c r="AL540" s="685"/>
      <c r="AM540" s="479">
        <f t="shared" ref="AM540:AM548" si="126">I540</f>
        <v>280</v>
      </c>
      <c r="AN540" s="219"/>
      <c r="AO540" s="221"/>
      <c r="AP540" s="680"/>
      <c r="AQ540" s="221"/>
      <c r="AR540" s="482"/>
      <c r="AS540" s="482"/>
      <c r="AT540" s="482"/>
      <c r="AU540" s="482">
        <f t="shared" si="124"/>
        <v>280</v>
      </c>
      <c r="AV540" s="482">
        <f>AV420+AU540</f>
        <v>546445</v>
      </c>
      <c r="AX540" s="686"/>
    </row>
    <row r="541" s="222" customFormat="1" ht="39" customHeight="1" spans="1:50">
      <c r="A541" s="585">
        <v>46126</v>
      </c>
      <c r="B541" s="586" t="s">
        <v>2694</v>
      </c>
      <c r="C541" s="465" t="s">
        <v>622</v>
      </c>
      <c r="D541" s="587">
        <v>4500201308</v>
      </c>
      <c r="E541" s="588" t="s">
        <v>2698</v>
      </c>
      <c r="F541" s="587" t="s">
        <v>2699</v>
      </c>
      <c r="G541" s="589" t="s">
        <v>554</v>
      </c>
      <c r="H541" s="469" t="s">
        <v>555</v>
      </c>
      <c r="I541" s="669">
        <v>60</v>
      </c>
      <c r="J541" s="592">
        <v>0</v>
      </c>
      <c r="K541" s="592">
        <v>4</v>
      </c>
      <c r="L541" s="470">
        <f t="shared" si="115"/>
        <v>15</v>
      </c>
      <c r="M541" s="471">
        <v>46183</v>
      </c>
      <c r="N541" s="471">
        <v>46179</v>
      </c>
      <c r="O541" s="590"/>
      <c r="P541" s="590" t="s">
        <v>571</v>
      </c>
      <c r="Q541" s="590"/>
      <c r="R541" s="591">
        <v>46126</v>
      </c>
      <c r="S541" s="473" t="s">
        <v>572</v>
      </c>
      <c r="T541" s="473" t="s">
        <v>572</v>
      </c>
      <c r="U541" s="711"/>
      <c r="V541" s="591"/>
      <c r="W541" s="217"/>
      <c r="X541" s="217"/>
      <c r="Y541" s="555" t="s">
        <v>2697</v>
      </c>
      <c r="Z541" s="590" t="s">
        <v>1246</v>
      </c>
      <c r="AA541" s="606">
        <v>3.742</v>
      </c>
      <c r="AB541" s="475">
        <f t="shared" si="120"/>
        <v>224.52</v>
      </c>
      <c r="AC541" s="592"/>
      <c r="AD541" s="468" t="s">
        <v>554</v>
      </c>
      <c r="AE541" s="608" t="s">
        <v>566</v>
      </c>
      <c r="AF541" s="190"/>
      <c r="AG541" s="685"/>
      <c r="AH541" s="667"/>
      <c r="AI541" s="480">
        <f t="shared" si="125"/>
        <v>60</v>
      </c>
      <c r="AJ541" s="191"/>
      <c r="AK541" s="593"/>
      <c r="AL541" s="685"/>
      <c r="AM541" s="479">
        <f t="shared" si="126"/>
        <v>60</v>
      </c>
      <c r="AN541" s="219"/>
      <c r="AO541" s="221"/>
      <c r="AP541" s="680"/>
      <c r="AQ541" s="221"/>
      <c r="AR541" s="482"/>
      <c r="AS541" s="482"/>
      <c r="AT541" s="482"/>
      <c r="AU541" s="482">
        <f t="shared" si="124"/>
        <v>60</v>
      </c>
      <c r="AV541" s="482">
        <f>AV421+AU541</f>
        <v>548857</v>
      </c>
      <c r="AX541" s="686"/>
    </row>
    <row r="542" s="222" customFormat="1" ht="39" customHeight="1" spans="1:50">
      <c r="A542" s="585">
        <v>46126</v>
      </c>
      <c r="B542" s="586" t="s">
        <v>2694</v>
      </c>
      <c r="C542" s="465" t="s">
        <v>622</v>
      </c>
      <c r="D542" s="587">
        <v>4500201308</v>
      </c>
      <c r="E542" s="588" t="s">
        <v>2700</v>
      </c>
      <c r="F542" s="587" t="s">
        <v>2701</v>
      </c>
      <c r="G542" s="589" t="s">
        <v>554</v>
      </c>
      <c r="H542" s="469" t="s">
        <v>555</v>
      </c>
      <c r="I542" s="669">
        <v>120</v>
      </c>
      <c r="J542" s="592">
        <v>0</v>
      </c>
      <c r="K542" s="592">
        <v>4</v>
      </c>
      <c r="L542" s="470">
        <f t="shared" si="115"/>
        <v>30</v>
      </c>
      <c r="M542" s="471">
        <v>46183</v>
      </c>
      <c r="N542" s="471">
        <v>46179</v>
      </c>
      <c r="O542" s="590"/>
      <c r="P542" s="590" t="s">
        <v>571</v>
      </c>
      <c r="Q542" s="590"/>
      <c r="R542" s="591">
        <v>46126</v>
      </c>
      <c r="S542" s="473" t="s">
        <v>572</v>
      </c>
      <c r="T542" s="473" t="s">
        <v>572</v>
      </c>
      <c r="U542" s="711"/>
      <c r="V542" s="591"/>
      <c r="W542" s="217"/>
      <c r="X542" s="217"/>
      <c r="Y542" s="555" t="s">
        <v>2697</v>
      </c>
      <c r="Z542" s="590" t="s">
        <v>1246</v>
      </c>
      <c r="AA542" s="606">
        <v>3.4568</v>
      </c>
      <c r="AB542" s="475">
        <f t="shared" si="120"/>
        <v>414.816</v>
      </c>
      <c r="AC542" s="592"/>
      <c r="AD542" s="468" t="s">
        <v>554</v>
      </c>
      <c r="AE542" s="608" t="s">
        <v>566</v>
      </c>
      <c r="AF542" s="190"/>
      <c r="AG542" s="685"/>
      <c r="AH542" s="667"/>
      <c r="AI542" s="480">
        <f t="shared" si="125"/>
        <v>120</v>
      </c>
      <c r="AJ542" s="191"/>
      <c r="AK542" s="593"/>
      <c r="AL542" s="685"/>
      <c r="AM542" s="479">
        <f t="shared" si="126"/>
        <v>120</v>
      </c>
      <c r="AN542" s="219"/>
      <c r="AO542" s="221"/>
      <c r="AP542" s="680"/>
      <c r="AQ542" s="221"/>
      <c r="AR542" s="482"/>
      <c r="AS542" s="482"/>
      <c r="AT542" s="482"/>
      <c r="AU542" s="482">
        <f t="shared" si="124"/>
        <v>120</v>
      </c>
      <c r="AV542" s="482">
        <f>AV422+AU542</f>
        <v>547925</v>
      </c>
      <c r="AX542" s="686"/>
    </row>
    <row r="543" s="222" customFormat="1" ht="39" customHeight="1" spans="1:50">
      <c r="A543" s="585">
        <v>46126</v>
      </c>
      <c r="B543" s="586" t="s">
        <v>2694</v>
      </c>
      <c r="C543" s="465" t="s">
        <v>622</v>
      </c>
      <c r="D543" s="587">
        <v>4500201308</v>
      </c>
      <c r="E543" s="588" t="s">
        <v>2702</v>
      </c>
      <c r="F543" s="587" t="s">
        <v>2703</v>
      </c>
      <c r="G543" s="589" t="s">
        <v>554</v>
      </c>
      <c r="H543" s="469" t="s">
        <v>555</v>
      </c>
      <c r="I543" s="669">
        <v>240</v>
      </c>
      <c r="J543" s="592">
        <v>0</v>
      </c>
      <c r="K543" s="592">
        <v>4</v>
      </c>
      <c r="L543" s="470">
        <f t="shared" si="115"/>
        <v>60</v>
      </c>
      <c r="M543" s="471">
        <v>46183</v>
      </c>
      <c r="N543" s="471">
        <v>46179</v>
      </c>
      <c r="O543" s="590"/>
      <c r="P543" s="590" t="s">
        <v>571</v>
      </c>
      <c r="Q543" s="590"/>
      <c r="R543" s="591">
        <v>46126</v>
      </c>
      <c r="S543" s="473" t="s">
        <v>572</v>
      </c>
      <c r="T543" s="473" t="s">
        <v>572</v>
      </c>
      <c r="U543" s="711"/>
      <c r="V543" s="591"/>
      <c r="W543" s="217"/>
      <c r="X543" s="217"/>
      <c r="Y543" s="555" t="s">
        <v>2697</v>
      </c>
      <c r="Z543" s="590" t="s">
        <v>1246</v>
      </c>
      <c r="AA543" s="606">
        <v>3.4568</v>
      </c>
      <c r="AB543" s="475">
        <f t="shared" si="120"/>
        <v>829.632</v>
      </c>
      <c r="AC543" s="592"/>
      <c r="AD543" s="468" t="s">
        <v>554</v>
      </c>
      <c r="AE543" s="608" t="s">
        <v>566</v>
      </c>
      <c r="AF543" s="190"/>
      <c r="AG543" s="685"/>
      <c r="AH543" s="667"/>
      <c r="AI543" s="480">
        <f t="shared" si="125"/>
        <v>240</v>
      </c>
      <c r="AJ543" s="191"/>
      <c r="AK543" s="593"/>
      <c r="AL543" s="685"/>
      <c r="AM543" s="479">
        <f t="shared" si="126"/>
        <v>240</v>
      </c>
      <c r="AN543" s="219"/>
      <c r="AO543" s="221"/>
      <c r="AP543" s="680"/>
      <c r="AQ543" s="221"/>
      <c r="AR543" s="482"/>
      <c r="AS543" s="482"/>
      <c r="AT543" s="482"/>
      <c r="AU543" s="482">
        <f t="shared" si="124"/>
        <v>240</v>
      </c>
      <c r="AV543" s="482">
        <f>AV423+AU543</f>
        <v>548685</v>
      </c>
      <c r="AX543" s="686"/>
    </row>
    <row r="544" s="222" customFormat="1" ht="39" customHeight="1" spans="1:50">
      <c r="A544" s="585">
        <v>46126</v>
      </c>
      <c r="B544" s="586" t="s">
        <v>2694</v>
      </c>
      <c r="C544" s="465" t="s">
        <v>622</v>
      </c>
      <c r="D544" s="587">
        <v>4500201308</v>
      </c>
      <c r="E544" s="588" t="s">
        <v>2704</v>
      </c>
      <c r="F544" s="587" t="s">
        <v>2705</v>
      </c>
      <c r="G544" s="589" t="s">
        <v>554</v>
      </c>
      <c r="H544" s="469" t="s">
        <v>555</v>
      </c>
      <c r="I544" s="669">
        <v>160</v>
      </c>
      <c r="J544" s="592">
        <v>0</v>
      </c>
      <c r="K544" s="592">
        <v>4</v>
      </c>
      <c r="L544" s="470">
        <f t="shared" si="115"/>
        <v>40</v>
      </c>
      <c r="M544" s="471">
        <v>46183</v>
      </c>
      <c r="N544" s="471">
        <v>46179</v>
      </c>
      <c r="O544" s="590"/>
      <c r="P544" s="590" t="s">
        <v>571</v>
      </c>
      <c r="Q544" s="590"/>
      <c r="R544" s="591">
        <v>46126</v>
      </c>
      <c r="S544" s="473" t="s">
        <v>572</v>
      </c>
      <c r="T544" s="473" t="s">
        <v>572</v>
      </c>
      <c r="U544" s="711"/>
      <c r="V544" s="591"/>
      <c r="W544" s="217"/>
      <c r="X544" s="217"/>
      <c r="Y544" s="555" t="s">
        <v>2697</v>
      </c>
      <c r="Z544" s="590" t="s">
        <v>1246</v>
      </c>
      <c r="AA544" s="606">
        <v>3.4568</v>
      </c>
      <c r="AB544" s="475">
        <f t="shared" si="120"/>
        <v>553.088</v>
      </c>
      <c r="AC544" s="592"/>
      <c r="AD544" s="468" t="s">
        <v>554</v>
      </c>
      <c r="AE544" s="608" t="s">
        <v>566</v>
      </c>
      <c r="AF544" s="190"/>
      <c r="AG544" s="685"/>
      <c r="AH544" s="667"/>
      <c r="AI544" s="480">
        <f t="shared" si="125"/>
        <v>160</v>
      </c>
      <c r="AJ544" s="191"/>
      <c r="AK544" s="593"/>
      <c r="AL544" s="685"/>
      <c r="AM544" s="479">
        <f t="shared" si="126"/>
        <v>160</v>
      </c>
      <c r="AN544" s="219"/>
      <c r="AO544" s="221"/>
      <c r="AP544" s="680"/>
      <c r="AQ544" s="221"/>
      <c r="AR544" s="482"/>
      <c r="AS544" s="482"/>
      <c r="AT544" s="482"/>
      <c r="AU544" s="482">
        <f t="shared" si="124"/>
        <v>160</v>
      </c>
      <c r="AV544" s="482">
        <f>AV424+AU544</f>
        <v>548459</v>
      </c>
      <c r="AX544" s="686"/>
    </row>
    <row r="545" s="355" customFormat="1" ht="39" customHeight="1" spans="1:51">
      <c r="A545" s="463">
        <v>46134</v>
      </c>
      <c r="B545" s="464" t="s">
        <v>2706</v>
      </c>
      <c r="C545" s="465" t="s">
        <v>2400</v>
      </c>
      <c r="D545" s="466" t="s">
        <v>2707</v>
      </c>
      <c r="E545" s="486" t="s">
        <v>2615</v>
      </c>
      <c r="F545" s="466" t="s">
        <v>2708</v>
      </c>
      <c r="G545" s="468" t="s">
        <v>554</v>
      </c>
      <c r="H545" s="469" t="s">
        <v>555</v>
      </c>
      <c r="I545" s="693">
        <v>240</v>
      </c>
      <c r="J545" s="470">
        <v>0</v>
      </c>
      <c r="K545" s="470">
        <v>4</v>
      </c>
      <c r="L545" s="470">
        <f t="shared" si="115"/>
        <v>60</v>
      </c>
      <c r="M545" s="471">
        <v>46188</v>
      </c>
      <c r="N545" s="471">
        <v>46184</v>
      </c>
      <c r="O545" s="472"/>
      <c r="P545" s="472" t="s">
        <v>571</v>
      </c>
      <c r="Q545" s="472"/>
      <c r="R545" s="473">
        <v>46136</v>
      </c>
      <c r="S545" s="473" t="s">
        <v>572</v>
      </c>
      <c r="T545" s="473" t="s">
        <v>2709</v>
      </c>
      <c r="U545" s="750"/>
      <c r="V545" s="214"/>
      <c r="W545" s="474"/>
      <c r="X545" s="467"/>
      <c r="Y545" s="472" t="s">
        <v>2710</v>
      </c>
      <c r="Z545" s="475" t="s">
        <v>248</v>
      </c>
      <c r="AA545" s="475">
        <v>5.5374</v>
      </c>
      <c r="AB545" s="470">
        <f t="shared" si="120"/>
        <v>1328.976</v>
      </c>
      <c r="AC545" s="468"/>
      <c r="AD545" s="476" t="s">
        <v>554</v>
      </c>
      <c r="AE545" s="751" t="s">
        <v>566</v>
      </c>
      <c r="AF545" s="752"/>
      <c r="AG545" s="753"/>
      <c r="AH545" s="754"/>
      <c r="AI545" s="480">
        <f t="shared" si="125"/>
        <v>240</v>
      </c>
      <c r="AJ545" s="752"/>
      <c r="AK545" s="482"/>
      <c r="AL545" s="755"/>
      <c r="AM545" s="479">
        <f t="shared" si="126"/>
        <v>240</v>
      </c>
      <c r="AN545" s="482"/>
      <c r="AO545" s="482"/>
      <c r="AP545" s="210"/>
      <c r="AQ545" s="355"/>
      <c r="AR545" s="355"/>
      <c r="AS545" s="355"/>
      <c r="AT545" s="355"/>
      <c r="AU545" s="361">
        <f t="shared" si="124"/>
        <v>240</v>
      </c>
      <c r="AV545" s="361">
        <f>AV420+AU545</f>
        <v>546405</v>
      </c>
      <c r="AX545" s="216"/>
    </row>
    <row r="546" s="355" customFormat="1" ht="39" customHeight="1" spans="1:51">
      <c r="A546" s="463">
        <v>46134</v>
      </c>
      <c r="B546" s="464" t="s">
        <v>2706</v>
      </c>
      <c r="C546" s="465" t="s">
        <v>2400</v>
      </c>
      <c r="D546" s="466" t="s">
        <v>2707</v>
      </c>
      <c r="E546" s="486" t="s">
        <v>2615</v>
      </c>
      <c r="F546" s="466" t="s">
        <v>2711</v>
      </c>
      <c r="G546" s="468" t="s">
        <v>554</v>
      </c>
      <c r="H546" s="469" t="s">
        <v>555</v>
      </c>
      <c r="I546" s="693">
        <v>120</v>
      </c>
      <c r="J546" s="470">
        <v>0</v>
      </c>
      <c r="K546" s="470">
        <v>4</v>
      </c>
      <c r="L546" s="470">
        <f t="shared" si="115"/>
        <v>30</v>
      </c>
      <c r="M546" s="471">
        <v>46188</v>
      </c>
      <c r="N546" s="471">
        <v>46184</v>
      </c>
      <c r="O546" s="472"/>
      <c r="P546" s="472" t="s">
        <v>571</v>
      </c>
      <c r="Q546" s="472"/>
      <c r="R546" s="473">
        <v>46136</v>
      </c>
      <c r="S546" s="473" t="s">
        <v>572</v>
      </c>
      <c r="T546" s="473" t="s">
        <v>2709</v>
      </c>
      <c r="U546" s="750"/>
      <c r="V546" s="214"/>
      <c r="W546" s="474"/>
      <c r="X546" s="467"/>
      <c r="Y546" s="472" t="s">
        <v>2710</v>
      </c>
      <c r="Z546" s="475" t="s">
        <v>248</v>
      </c>
      <c r="AA546" s="475">
        <v>5.5374</v>
      </c>
      <c r="AB546" s="470">
        <f t="shared" si="120"/>
        <v>664.488</v>
      </c>
      <c r="AC546" s="468"/>
      <c r="AD546" s="476" t="s">
        <v>554</v>
      </c>
      <c r="AE546" s="751" t="s">
        <v>566</v>
      </c>
      <c r="AF546" s="752"/>
      <c r="AG546" s="753"/>
      <c r="AH546" s="754"/>
      <c r="AI546" s="480">
        <f t="shared" si="125"/>
        <v>120</v>
      </c>
      <c r="AJ546" s="752"/>
      <c r="AK546" s="482"/>
      <c r="AL546" s="755"/>
      <c r="AM546" s="479">
        <f t="shared" si="126"/>
        <v>120</v>
      </c>
      <c r="AN546" s="482"/>
      <c r="AO546" s="482"/>
      <c r="AP546" s="210"/>
      <c r="AQ546" s="355"/>
      <c r="AR546" s="355"/>
      <c r="AS546" s="355"/>
      <c r="AT546" s="355"/>
      <c r="AU546" s="361">
        <f t="shared" si="124"/>
        <v>120</v>
      </c>
      <c r="AV546" s="361">
        <f>AV421+AU546</f>
        <v>548917</v>
      </c>
      <c r="AX546" s="216"/>
    </row>
    <row r="547" s="355" customFormat="1" ht="39" customHeight="1" spans="1:51">
      <c r="A547" s="463">
        <v>46119</v>
      </c>
      <c r="B547" s="464" t="s">
        <v>2626</v>
      </c>
      <c r="C547" s="465" t="s">
        <v>469</v>
      </c>
      <c r="D547" s="466" t="s">
        <v>2712</v>
      </c>
      <c r="E547" s="486" t="s">
        <v>2615</v>
      </c>
      <c r="F547" s="466" t="s">
        <v>2713</v>
      </c>
      <c r="G547" s="468" t="s">
        <v>554</v>
      </c>
      <c r="H547" s="469" t="s">
        <v>555</v>
      </c>
      <c r="I547" s="693">
        <v>240</v>
      </c>
      <c r="J547" s="470">
        <v>0</v>
      </c>
      <c r="K547" s="470">
        <v>4</v>
      </c>
      <c r="L547" s="470">
        <f t="shared" si="115"/>
        <v>60</v>
      </c>
      <c r="M547" s="471">
        <v>46188</v>
      </c>
      <c r="N547" s="471">
        <v>46184</v>
      </c>
      <c r="O547" s="472"/>
      <c r="P547" s="472" t="s">
        <v>571</v>
      </c>
      <c r="Q547" s="472"/>
      <c r="R547" s="756">
        <v>46140</v>
      </c>
      <c r="S547" s="473" t="s">
        <v>572</v>
      </c>
      <c r="T547" s="473" t="s">
        <v>2714</v>
      </c>
      <c r="U547" s="757"/>
      <c r="V547" s="388"/>
      <c r="W547" s="474"/>
      <c r="X547" s="474"/>
      <c r="Y547" s="467" t="s">
        <v>2715</v>
      </c>
      <c r="Z547" s="472" t="s">
        <v>2716</v>
      </c>
      <c r="AA547" s="475">
        <v>5.5374</v>
      </c>
      <c r="AB547" s="475">
        <f t="shared" si="120"/>
        <v>1328.976</v>
      </c>
      <c r="AC547" s="470"/>
      <c r="AD547" s="468" t="s">
        <v>554</v>
      </c>
      <c r="AE547" s="476" t="s">
        <v>566</v>
      </c>
      <c r="AF547" s="685"/>
      <c r="AG547" s="534"/>
      <c r="AH547" s="219"/>
      <c r="AI547" s="221">
        <f t="shared" si="125"/>
        <v>240</v>
      </c>
      <c r="AJ547" s="758"/>
      <c r="AK547" s="482"/>
      <c r="AL547" s="759"/>
      <c r="AM547" s="482">
        <f t="shared" si="126"/>
        <v>240</v>
      </c>
      <c r="AN547" s="482"/>
      <c r="AO547" s="355"/>
      <c r="AP547" s="222"/>
      <c r="AQ547" s="355"/>
      <c r="AR547" s="355"/>
      <c r="AS547" s="355"/>
      <c r="AT547" s="355"/>
      <c r="AU547" s="361">
        <f t="shared" si="124"/>
        <v>240</v>
      </c>
      <c r="AV547" s="361">
        <f>AV421+AU547</f>
        <v>549037</v>
      </c>
      <c r="AX547" s="686"/>
    </row>
    <row r="548" s="222" customFormat="1" ht="39" customHeight="1" spans="1:51">
      <c r="A548" s="585">
        <v>46128</v>
      </c>
      <c r="B548" s="586" t="s">
        <v>2283</v>
      </c>
      <c r="C548" s="465" t="s">
        <v>758</v>
      </c>
      <c r="D548" s="587">
        <v>4500202248</v>
      </c>
      <c r="E548" s="588">
        <v>5200009635</v>
      </c>
      <c r="F548" s="587" t="s">
        <v>2717</v>
      </c>
      <c r="G548" s="589" t="s">
        <v>663</v>
      </c>
      <c r="H548" s="469" t="s">
        <v>555</v>
      </c>
      <c r="I548" s="669">
        <v>500</v>
      </c>
      <c r="J548" s="592">
        <v>0</v>
      </c>
      <c r="K548" s="592">
        <v>4</v>
      </c>
      <c r="L548" s="470">
        <f t="shared" si="115"/>
        <v>125</v>
      </c>
      <c r="M548" s="471">
        <v>46164</v>
      </c>
      <c r="N548" s="471">
        <v>46160</v>
      </c>
      <c r="O548" s="590"/>
      <c r="P548" s="472" t="s">
        <v>571</v>
      </c>
      <c r="Q548" s="590"/>
      <c r="R548" s="591">
        <v>46134</v>
      </c>
      <c r="S548" s="473" t="s">
        <v>572</v>
      </c>
      <c r="T548" s="473" t="s">
        <v>2286</v>
      </c>
      <c r="U548" s="711"/>
      <c r="V548" s="591"/>
      <c r="W548" s="217"/>
      <c r="X548" s="217"/>
      <c r="Y548" s="555" t="s">
        <v>2718</v>
      </c>
      <c r="Z548" s="590" t="s">
        <v>2719</v>
      </c>
      <c r="AA548" s="606">
        <v>5.7445</v>
      </c>
      <c r="AB548" s="475">
        <f t="shared" si="120"/>
        <v>2872.25</v>
      </c>
      <c r="AC548" s="592"/>
      <c r="AD548" s="589" t="s">
        <v>668</v>
      </c>
      <c r="AE548" s="608" t="s">
        <v>566</v>
      </c>
      <c r="AF548" s="604"/>
      <c r="AG548" s="671"/>
      <c r="AH548" s="219"/>
      <c r="AI548" s="480"/>
      <c r="AJ548" s="760"/>
      <c r="AK548" s="593">
        <f>I548</f>
        <v>500</v>
      </c>
      <c r="AL548" s="671"/>
      <c r="AM548" s="479">
        <f t="shared" si="126"/>
        <v>500</v>
      </c>
      <c r="AN548" s="219"/>
      <c r="AO548" s="221"/>
      <c r="AP548" s="596"/>
      <c r="AQ548" s="221">
        <f>I548</f>
        <v>500</v>
      </c>
      <c r="AR548" s="482"/>
      <c r="AS548" s="482"/>
      <c r="AT548" s="482"/>
      <c r="AU548" s="482">
        <f t="shared" si="124"/>
        <v>500</v>
      </c>
      <c r="AV548" s="482">
        <f>AV505+AU548</f>
        <v>554413</v>
      </c>
      <c r="AW548" s="598"/>
      <c r="AX548" s="674"/>
    </row>
    <row r="549" s="222" customFormat="1" ht="39" customHeight="1" spans="1:51">
      <c r="A549" s="585">
        <v>46126</v>
      </c>
      <c r="B549" s="586" t="s">
        <v>1336</v>
      </c>
      <c r="C549" s="465" t="s">
        <v>1337</v>
      </c>
      <c r="D549" s="587">
        <v>4500201701</v>
      </c>
      <c r="E549" s="588" t="s">
        <v>2615</v>
      </c>
      <c r="F549" s="587" t="s">
        <v>2720</v>
      </c>
      <c r="G549" s="589" t="s">
        <v>554</v>
      </c>
      <c r="H549" s="469" t="s">
        <v>555</v>
      </c>
      <c r="I549" s="669">
        <v>2340</v>
      </c>
      <c r="J549" s="592">
        <v>0</v>
      </c>
      <c r="K549" s="592">
        <v>4</v>
      </c>
      <c r="L549" s="470">
        <f t="shared" si="115"/>
        <v>585</v>
      </c>
      <c r="M549" s="498">
        <v>46177</v>
      </c>
      <c r="N549" s="498">
        <v>46174</v>
      </c>
      <c r="O549" s="590"/>
      <c r="P549" s="472" t="s">
        <v>571</v>
      </c>
      <c r="Q549" s="590"/>
      <c r="R549" s="591">
        <v>46136</v>
      </c>
      <c r="S549" s="473" t="s">
        <v>572</v>
      </c>
      <c r="T549" s="473" t="s">
        <v>1212</v>
      </c>
      <c r="U549" s="711"/>
      <c r="V549" s="591"/>
      <c r="W549" s="217"/>
      <c r="X549" s="217"/>
      <c r="Y549" s="609" t="s">
        <v>2721</v>
      </c>
      <c r="Z549" s="590" t="s">
        <v>737</v>
      </c>
      <c r="AA549" s="606">
        <v>5.7278</v>
      </c>
      <c r="AB549" s="475">
        <f t="shared" si="120"/>
        <v>13403.052</v>
      </c>
      <c r="AC549" s="592"/>
      <c r="AD549" s="468" t="s">
        <v>1341</v>
      </c>
      <c r="AE549" s="608" t="s">
        <v>566</v>
      </c>
      <c r="AF549" s="604"/>
      <c r="AG549" s="671"/>
      <c r="AH549" s="219"/>
      <c r="AI549" s="480">
        <f>I549</f>
        <v>2340</v>
      </c>
      <c r="AJ549" s="760"/>
      <c r="AK549" s="593"/>
      <c r="AL549" s="671"/>
      <c r="AM549" s="479"/>
      <c r="AN549" s="480">
        <f>I549</f>
        <v>2340</v>
      </c>
      <c r="AO549" s="480">
        <f>I549</f>
        <v>2340</v>
      </c>
      <c r="AP549" s="596"/>
      <c r="AQ549" s="221"/>
      <c r="AR549" s="482"/>
      <c r="AS549" s="482"/>
      <c r="AT549" s="482"/>
      <c r="AU549" s="482">
        <f t="shared" si="124"/>
        <v>2340</v>
      </c>
      <c r="AV549" s="482">
        <f>AV425+AU549</f>
        <v>550885</v>
      </c>
      <c r="AX549" s="674"/>
    </row>
    <row r="550" s="222" customFormat="1" ht="39" customHeight="1" spans="1:51">
      <c r="A550" s="585">
        <v>46100</v>
      </c>
      <c r="B550" s="586" t="s">
        <v>2643</v>
      </c>
      <c r="C550" s="614" t="s">
        <v>622</v>
      </c>
      <c r="D550" s="587">
        <v>4500197580</v>
      </c>
      <c r="E550" s="588" t="s">
        <v>2722</v>
      </c>
      <c r="F550" s="587" t="s">
        <v>2723</v>
      </c>
      <c r="G550" s="589" t="s">
        <v>554</v>
      </c>
      <c r="H550" s="469" t="s">
        <v>555</v>
      </c>
      <c r="I550" s="669">
        <v>708</v>
      </c>
      <c r="J550" s="592">
        <v>0</v>
      </c>
      <c r="K550" s="592">
        <v>4</v>
      </c>
      <c r="L550" s="470">
        <f t="shared" si="115"/>
        <v>177</v>
      </c>
      <c r="M550" s="471">
        <v>46188</v>
      </c>
      <c r="N550" s="471">
        <f>M550-4</f>
        <v>46184</v>
      </c>
      <c r="O550" s="590"/>
      <c r="P550" s="590" t="s">
        <v>571</v>
      </c>
      <c r="Q550" s="590"/>
      <c r="R550" s="591">
        <v>46122</v>
      </c>
      <c r="S550" s="473" t="s">
        <v>572</v>
      </c>
      <c r="T550" s="473" t="s">
        <v>572</v>
      </c>
      <c r="U550" s="473" t="s">
        <v>335</v>
      </c>
      <c r="V550" s="591"/>
      <c r="W550" s="217"/>
      <c r="X550" s="217" t="s">
        <v>2646</v>
      </c>
      <c r="Y550" s="609" t="s">
        <v>2647</v>
      </c>
      <c r="Z550" s="590" t="s">
        <v>2648</v>
      </c>
      <c r="AA550" s="606">
        <v>3.3124</v>
      </c>
      <c r="AB550" s="475">
        <f t="shared" si="120"/>
        <v>2345.1792</v>
      </c>
      <c r="AC550" s="592"/>
      <c r="AD550" s="589" t="s">
        <v>554</v>
      </c>
      <c r="AE550" s="608" t="s">
        <v>566</v>
      </c>
      <c r="AF550" s="703"/>
      <c r="AG550" s="227"/>
      <c r="AH550" s="219"/>
      <c r="AI550" s="480">
        <f>I550</f>
        <v>708</v>
      </c>
      <c r="AJ550" s="761"/>
      <c r="AK550" s="596"/>
      <c r="AL550" s="762"/>
      <c r="AM550" s="479">
        <f t="shared" ref="AM550:AM563" si="127">I550</f>
        <v>708</v>
      </c>
      <c r="AN550" s="219"/>
      <c r="AO550" s="221"/>
      <c r="AP550" s="596"/>
      <c r="AQ550" s="596">
        <f>I550</f>
        <v>708</v>
      </c>
      <c r="AR550" s="598"/>
      <c r="AS550" s="598"/>
      <c r="AT550" s="598"/>
      <c r="AU550" s="482">
        <f t="shared" si="124"/>
        <v>708</v>
      </c>
      <c r="AV550" s="482">
        <f>AV419+AU550</f>
        <v>548353</v>
      </c>
      <c r="AX550" s="228"/>
    </row>
    <row r="551" s="222" customFormat="1" ht="39" customHeight="1" spans="1:51">
      <c r="A551" s="463">
        <v>46106</v>
      </c>
      <c r="B551" s="464" t="s">
        <v>1061</v>
      </c>
      <c r="C551" s="465" t="s">
        <v>1062</v>
      </c>
      <c r="D551" s="466">
        <v>4500196923</v>
      </c>
      <c r="E551" s="486"/>
      <c r="F551" s="487" t="s">
        <v>2724</v>
      </c>
      <c r="G551" s="468" t="s">
        <v>554</v>
      </c>
      <c r="H551" s="469" t="s">
        <v>555</v>
      </c>
      <c r="I551" s="470">
        <v>400</v>
      </c>
      <c r="J551" s="470">
        <v>0</v>
      </c>
      <c r="K551" s="470">
        <v>4</v>
      </c>
      <c r="L551" s="470">
        <f t="shared" si="115"/>
        <v>100</v>
      </c>
      <c r="M551" s="471">
        <v>46195</v>
      </c>
      <c r="N551" s="471">
        <v>46191</v>
      </c>
      <c r="O551" s="472"/>
      <c r="P551" s="472" t="s">
        <v>571</v>
      </c>
      <c r="Q551" s="472"/>
      <c r="R551" s="473">
        <v>46156</v>
      </c>
      <c r="S551" s="473" t="s">
        <v>572</v>
      </c>
      <c r="T551" s="473" t="s">
        <v>1064</v>
      </c>
      <c r="U551" s="473" t="s">
        <v>335</v>
      </c>
      <c r="V551" s="473"/>
      <c r="W551" s="474"/>
      <c r="X551" s="474"/>
      <c r="Y551" s="763" t="s">
        <v>2725</v>
      </c>
      <c r="Z551" s="472" t="s">
        <v>1066</v>
      </c>
      <c r="AA551" s="682">
        <v>5.5374</v>
      </c>
      <c r="AB551" s="475">
        <f>AA551*I551</f>
        <v>2214.96</v>
      </c>
      <c r="AC551" s="470"/>
      <c r="AD551" s="468" t="s">
        <v>668</v>
      </c>
      <c r="AE551" s="764" t="s">
        <v>566</v>
      </c>
      <c r="AF551" s="453"/>
      <c r="AG551" s="453"/>
      <c r="AH551" s="479"/>
      <c r="AI551" s="479"/>
      <c r="AJ551" s="368"/>
      <c r="AK551" s="479">
        <f>I551</f>
        <v>400</v>
      </c>
      <c r="AL551" s="368"/>
      <c r="AM551" s="479">
        <f t="shared" si="127"/>
        <v>400</v>
      </c>
      <c r="AN551" s="480"/>
      <c r="AO551" s="480"/>
      <c r="AP551" s="480"/>
      <c r="AQ551" s="480">
        <f>I551</f>
        <v>400</v>
      </c>
      <c r="AR551" s="221"/>
      <c r="AS551" s="221"/>
      <c r="AT551" s="481"/>
      <c r="AU551" s="482">
        <f t="shared" si="124"/>
        <v>400</v>
      </c>
      <c r="AV551" s="482">
        <f>AV421+AU551</f>
        <v>549197</v>
      </c>
      <c r="AW551" s="482"/>
      <c r="AX551" s="454"/>
      <c r="AY551" s="355"/>
    </row>
    <row r="552" s="222" customFormat="1" ht="39" customHeight="1" spans="1:51">
      <c r="A552" s="717">
        <v>46100</v>
      </c>
      <c r="B552" s="718" t="s">
        <v>2643</v>
      </c>
      <c r="C552" s="719" t="s">
        <v>622</v>
      </c>
      <c r="D552" s="720">
        <v>4500197582</v>
      </c>
      <c r="E552" s="721" t="s">
        <v>2726</v>
      </c>
      <c r="F552" s="720" t="s">
        <v>2727</v>
      </c>
      <c r="G552" s="733" t="s">
        <v>554</v>
      </c>
      <c r="H552" s="723" t="s">
        <v>555</v>
      </c>
      <c r="I552" s="765">
        <v>904</v>
      </c>
      <c r="J552" s="732">
        <v>0</v>
      </c>
      <c r="K552" s="732">
        <v>4</v>
      </c>
      <c r="L552" s="724">
        <f t="shared" si="115"/>
        <v>226</v>
      </c>
      <c r="M552" s="725">
        <v>46188</v>
      </c>
      <c r="N552" s="725">
        <v>46184</v>
      </c>
      <c r="O552" s="726"/>
      <c r="P552" s="726" t="s">
        <v>571</v>
      </c>
      <c r="Q552" s="726"/>
      <c r="R552" s="727">
        <v>46122</v>
      </c>
      <c r="S552" s="728" t="s">
        <v>572</v>
      </c>
      <c r="T552" s="728" t="s">
        <v>572</v>
      </c>
      <c r="U552" s="728" t="s">
        <v>335</v>
      </c>
      <c r="V552" s="727"/>
      <c r="W552" s="729"/>
      <c r="X552" s="729" t="s">
        <v>2646</v>
      </c>
      <c r="Y552" s="730" t="s">
        <v>2647</v>
      </c>
      <c r="Z552" s="726" t="s">
        <v>2648</v>
      </c>
      <c r="AA552" s="766">
        <v>3.3124</v>
      </c>
      <c r="AB552" s="731">
        <f t="shared" ref="AB552:AB557" si="128">I552*AA552</f>
        <v>2994.4096</v>
      </c>
      <c r="AC552" s="732"/>
      <c r="AD552" s="733" t="s">
        <v>554</v>
      </c>
      <c r="AE552" s="734" t="s">
        <v>566</v>
      </c>
      <c r="AF552" s="767"/>
      <c r="AG552" s="768"/>
      <c r="AH552" s="737"/>
      <c r="AI552" s="738">
        <f>I552</f>
        <v>904</v>
      </c>
      <c r="AJ552" s="769"/>
      <c r="AK552" s="715"/>
      <c r="AL552" s="768"/>
      <c r="AM552" s="741">
        <f t="shared" si="127"/>
        <v>904</v>
      </c>
      <c r="AN552" s="737"/>
      <c r="AO552" s="747"/>
      <c r="AP552" s="715"/>
      <c r="AQ552" s="715">
        <f>I552</f>
        <v>904</v>
      </c>
      <c r="AR552" s="716"/>
      <c r="AS552" s="716"/>
      <c r="AT552" s="716"/>
      <c r="AU552" s="482">
        <f t="shared" si="124"/>
        <v>904</v>
      </c>
      <c r="AV552" s="482">
        <f>AV419+AU552</f>
        <v>548549</v>
      </c>
      <c r="AX552" s="770"/>
    </row>
    <row r="553" s="222" customFormat="1" ht="39" customHeight="1" spans="1:51">
      <c r="A553" s="585">
        <v>46156</v>
      </c>
      <c r="B553" s="586" t="s">
        <v>2369</v>
      </c>
      <c r="C553" s="465" t="s">
        <v>1422</v>
      </c>
      <c r="D553" s="587">
        <v>4500207013</v>
      </c>
      <c r="E553" s="588" t="s">
        <v>2615</v>
      </c>
      <c r="F553" s="587" t="s">
        <v>2728</v>
      </c>
      <c r="G553" s="589" t="s">
        <v>554</v>
      </c>
      <c r="H553" s="469" t="s">
        <v>555</v>
      </c>
      <c r="I553" s="669">
        <v>504</v>
      </c>
      <c r="J553" s="592">
        <v>0</v>
      </c>
      <c r="K553" s="592">
        <v>4</v>
      </c>
      <c r="L553" s="470">
        <f t="shared" si="115"/>
        <v>126</v>
      </c>
      <c r="M553" s="471">
        <v>46191</v>
      </c>
      <c r="N553" s="471">
        <v>46188</v>
      </c>
      <c r="O553" s="590"/>
      <c r="P553" s="590" t="s">
        <v>571</v>
      </c>
      <c r="Q553" s="590"/>
      <c r="R553" s="591">
        <v>46167</v>
      </c>
      <c r="S553" s="473" t="s">
        <v>572</v>
      </c>
      <c r="T553" s="473" t="s">
        <v>2729</v>
      </c>
      <c r="U553" s="711"/>
      <c r="V553" s="591"/>
      <c r="W553" s="217"/>
      <c r="X553" s="217"/>
      <c r="Y553" s="555" t="s">
        <v>2730</v>
      </c>
      <c r="Z553" s="590" t="s">
        <v>1066</v>
      </c>
      <c r="AA553" s="606">
        <v>5.7445</v>
      </c>
      <c r="AB553" s="475">
        <f t="shared" si="128"/>
        <v>2895.228</v>
      </c>
      <c r="AC553" s="592"/>
      <c r="AD553" s="468" t="s">
        <v>1428</v>
      </c>
      <c r="AE553" s="608" t="s">
        <v>566</v>
      </c>
      <c r="AF553" s="190"/>
      <c r="AG553" s="685"/>
      <c r="AH553" s="219"/>
      <c r="AI553" s="480"/>
      <c r="AJ553" s="191"/>
      <c r="AK553" s="593">
        <f>I553</f>
        <v>504</v>
      </c>
      <c r="AL553" s="685"/>
      <c r="AM553" s="219">
        <f t="shared" si="127"/>
        <v>504</v>
      </c>
      <c r="AO553" s="221"/>
      <c r="AP553" s="596"/>
      <c r="AQ553" s="221"/>
      <c r="AR553" s="482"/>
      <c r="AS553" s="482"/>
      <c r="AT553" s="482"/>
      <c r="AU553" s="482">
        <f t="shared" si="124"/>
        <v>504</v>
      </c>
      <c r="AV553" s="482">
        <f>AV421+AU553</f>
        <v>549301</v>
      </c>
      <c r="AX553" s="686"/>
    </row>
    <row r="554" s="222" customFormat="1" ht="39" customHeight="1" spans="1:51">
      <c r="A554" s="585">
        <v>46100</v>
      </c>
      <c r="B554" s="586" t="s">
        <v>2643</v>
      </c>
      <c r="C554" s="614" t="s">
        <v>622</v>
      </c>
      <c r="D554" s="587">
        <v>4500197581</v>
      </c>
      <c r="E554" s="588" t="s">
        <v>2731</v>
      </c>
      <c r="F554" s="587" t="s">
        <v>2732</v>
      </c>
      <c r="G554" s="589" t="s">
        <v>554</v>
      </c>
      <c r="H554" s="469" t="s">
        <v>555</v>
      </c>
      <c r="I554" s="669">
        <v>1064</v>
      </c>
      <c r="J554" s="592">
        <v>0</v>
      </c>
      <c r="K554" s="592">
        <v>4</v>
      </c>
      <c r="L554" s="470">
        <f t="shared" si="115"/>
        <v>266</v>
      </c>
      <c r="M554" s="471">
        <v>46192</v>
      </c>
      <c r="N554" s="471">
        <f>M554-4</f>
        <v>46188</v>
      </c>
      <c r="O554" s="590"/>
      <c r="P554" s="590" t="s">
        <v>571</v>
      </c>
      <c r="Q554" s="590"/>
      <c r="R554" s="591">
        <v>46122</v>
      </c>
      <c r="S554" s="473" t="s">
        <v>572</v>
      </c>
      <c r="T554" s="473" t="s">
        <v>572</v>
      </c>
      <c r="U554" s="473" t="s">
        <v>335</v>
      </c>
      <c r="V554" s="591"/>
      <c r="W554" s="217"/>
      <c r="X554" s="217" t="s">
        <v>2646</v>
      </c>
      <c r="Y554" s="609" t="s">
        <v>2733</v>
      </c>
      <c r="Z554" s="590" t="s">
        <v>2648</v>
      </c>
      <c r="AA554" s="606">
        <v>3.3124</v>
      </c>
      <c r="AB554" s="475">
        <f t="shared" si="128"/>
        <v>3524.3936</v>
      </c>
      <c r="AC554" s="592"/>
      <c r="AD554" s="589" t="s">
        <v>554</v>
      </c>
      <c r="AE554" s="608" t="s">
        <v>566</v>
      </c>
      <c r="AF554" s="703"/>
      <c r="AG554" s="762"/>
      <c r="AH554" s="219"/>
      <c r="AI554" s="480">
        <f>I554</f>
        <v>1064</v>
      </c>
      <c r="AJ554" s="761"/>
      <c r="AK554" s="596"/>
      <c r="AL554" s="762"/>
      <c r="AM554" s="479">
        <f t="shared" si="127"/>
        <v>1064</v>
      </c>
      <c r="AN554" s="219"/>
      <c r="AO554" s="221"/>
      <c r="AP554" s="596"/>
      <c r="AQ554" s="596">
        <f>I554</f>
        <v>1064</v>
      </c>
      <c r="AR554" s="482"/>
      <c r="AS554" s="482"/>
      <c r="AT554" s="482"/>
      <c r="AU554" s="482">
        <f t="shared" si="124"/>
        <v>1064</v>
      </c>
      <c r="AV554" s="482">
        <f>AV420+AU554</f>
        <v>547229</v>
      </c>
      <c r="AX554" s="770"/>
    </row>
    <row r="555" s="222" customFormat="1" ht="39" customHeight="1" spans="1:51">
      <c r="A555" s="585">
        <v>46100</v>
      </c>
      <c r="B555" s="586" t="s">
        <v>2643</v>
      </c>
      <c r="C555" s="614" t="s">
        <v>622</v>
      </c>
      <c r="D555" s="587">
        <v>4500197579</v>
      </c>
      <c r="E555" s="588" t="s">
        <v>2734</v>
      </c>
      <c r="F555" s="587" t="s">
        <v>2735</v>
      </c>
      <c r="G555" s="589" t="s">
        <v>554</v>
      </c>
      <c r="H555" s="469" t="s">
        <v>555</v>
      </c>
      <c r="I555" s="669">
        <v>144</v>
      </c>
      <c r="J555" s="592">
        <v>0</v>
      </c>
      <c r="K555" s="592">
        <v>4</v>
      </c>
      <c r="L555" s="470">
        <f t="shared" si="115"/>
        <v>36</v>
      </c>
      <c r="M555" s="471">
        <v>46192</v>
      </c>
      <c r="N555" s="471">
        <f>M555-4</f>
        <v>46188</v>
      </c>
      <c r="O555" s="590"/>
      <c r="P555" s="590" t="s">
        <v>571</v>
      </c>
      <c r="Q555" s="590"/>
      <c r="R555" s="591">
        <v>46122</v>
      </c>
      <c r="S555" s="473" t="s">
        <v>572</v>
      </c>
      <c r="T555" s="473" t="s">
        <v>572</v>
      </c>
      <c r="U555" s="473" t="s">
        <v>335</v>
      </c>
      <c r="V555" s="591"/>
      <c r="W555" s="217"/>
      <c r="X555" s="217" t="s">
        <v>2646</v>
      </c>
      <c r="Y555" s="609" t="s">
        <v>2647</v>
      </c>
      <c r="Z555" s="590" t="s">
        <v>2648</v>
      </c>
      <c r="AA555" s="606">
        <v>3.3224</v>
      </c>
      <c r="AB555" s="475">
        <f t="shared" si="128"/>
        <v>478.4256</v>
      </c>
      <c r="AC555" s="592"/>
      <c r="AD555" s="589" t="s">
        <v>554</v>
      </c>
      <c r="AE555" s="608" t="s">
        <v>566</v>
      </c>
      <c r="AF555" s="703"/>
      <c r="AG555" s="227"/>
      <c r="AH555" s="219"/>
      <c r="AI555" s="480">
        <f>I555</f>
        <v>144</v>
      </c>
      <c r="AJ555" s="761"/>
      <c r="AK555" s="596"/>
      <c r="AL555" s="762"/>
      <c r="AM555" s="479">
        <f t="shared" si="127"/>
        <v>144</v>
      </c>
      <c r="AN555" s="219"/>
      <c r="AO555" s="221"/>
      <c r="AP555" s="596"/>
      <c r="AQ555" s="596">
        <f>I555</f>
        <v>144</v>
      </c>
      <c r="AR555" s="482"/>
      <c r="AS555" s="482"/>
      <c r="AT555" s="482"/>
      <c r="AU555" s="482">
        <f t="shared" si="124"/>
        <v>144</v>
      </c>
      <c r="AV555" s="482">
        <f>AV420+AU555</f>
        <v>546309</v>
      </c>
      <c r="AX555" s="228"/>
    </row>
    <row r="556" s="355" customFormat="1" ht="39" customHeight="1" spans="1:51">
      <c r="A556" s="463">
        <v>46134</v>
      </c>
      <c r="B556" s="464" t="s">
        <v>1075</v>
      </c>
      <c r="C556" s="465" t="s">
        <v>680</v>
      </c>
      <c r="D556" s="466">
        <v>4500201727</v>
      </c>
      <c r="E556" s="486" t="s">
        <v>2736</v>
      </c>
      <c r="F556" s="466" t="s">
        <v>2737</v>
      </c>
      <c r="G556" s="468" t="s">
        <v>554</v>
      </c>
      <c r="H556" s="469" t="s">
        <v>555</v>
      </c>
      <c r="I556" s="470">
        <v>80</v>
      </c>
      <c r="J556" s="470">
        <v>0</v>
      </c>
      <c r="K556" s="470">
        <v>4</v>
      </c>
      <c r="L556" s="470">
        <f t="shared" si="115"/>
        <v>20</v>
      </c>
      <c r="M556" s="498">
        <v>46195</v>
      </c>
      <c r="N556" s="498">
        <v>46191</v>
      </c>
      <c r="O556" s="472"/>
      <c r="P556" s="472" t="s">
        <v>571</v>
      </c>
      <c r="Q556" s="472"/>
      <c r="R556" s="473">
        <v>46154</v>
      </c>
      <c r="S556" s="473" t="s">
        <v>572</v>
      </c>
      <c r="T556" s="473" t="s">
        <v>2738</v>
      </c>
      <c r="U556" s="771"/>
      <c r="V556" s="772"/>
      <c r="W556" s="467"/>
      <c r="X556" s="472" t="s">
        <v>2739</v>
      </c>
      <c r="Y556" s="773" t="s">
        <v>2740</v>
      </c>
      <c r="Z556" s="475" t="s">
        <v>683</v>
      </c>
      <c r="AA556" s="470">
        <v>5.5374</v>
      </c>
      <c r="AB556" s="468">
        <f t="shared" si="128"/>
        <v>442.992</v>
      </c>
      <c r="AC556" s="476"/>
      <c r="AD556" s="468" t="s">
        <v>668</v>
      </c>
      <c r="AE556" s="774" t="s">
        <v>566</v>
      </c>
      <c r="AF556" s="759"/>
      <c r="AG556" s="759"/>
      <c r="AH556" s="482"/>
      <c r="AI556" s="482"/>
      <c r="AJ556" s="670"/>
      <c r="AK556" s="355">
        <f t="shared" ref="AK556:AK561" si="129">I556</f>
        <v>80</v>
      </c>
      <c r="AL556" s="670"/>
      <c r="AM556" s="355">
        <f t="shared" si="127"/>
        <v>80</v>
      </c>
      <c r="AP556" s="222"/>
      <c r="AQ556" s="355"/>
      <c r="AR556" s="355"/>
      <c r="AS556" s="355"/>
      <c r="AT556" s="355"/>
      <c r="AU556" s="361">
        <f t="shared" si="124"/>
        <v>80</v>
      </c>
      <c r="AV556" s="361">
        <f>AV425+AU556</f>
        <v>548625</v>
      </c>
      <c r="AX556" s="670"/>
    </row>
    <row r="557" s="355" customFormat="1" ht="39" customHeight="1" spans="1:51">
      <c r="A557" s="463">
        <v>46134</v>
      </c>
      <c r="B557" s="464" t="s">
        <v>1075</v>
      </c>
      <c r="C557" s="465" t="s">
        <v>680</v>
      </c>
      <c r="D557" s="466" t="s">
        <v>2741</v>
      </c>
      <c r="E557" s="486" t="s">
        <v>2742</v>
      </c>
      <c r="F557" s="466" t="s">
        <v>2743</v>
      </c>
      <c r="G557" s="468" t="s">
        <v>554</v>
      </c>
      <c r="H557" s="469" t="s">
        <v>555</v>
      </c>
      <c r="I557" s="470">
        <v>404</v>
      </c>
      <c r="J557" s="470">
        <v>0</v>
      </c>
      <c r="K557" s="470">
        <v>4</v>
      </c>
      <c r="L557" s="470">
        <f t="shared" si="115"/>
        <v>101</v>
      </c>
      <c r="M557" s="498">
        <v>46195</v>
      </c>
      <c r="N557" s="498">
        <v>46191</v>
      </c>
      <c r="O557" s="472" t="s">
        <v>2744</v>
      </c>
      <c r="P557" s="472" t="s">
        <v>571</v>
      </c>
      <c r="Q557" s="472"/>
      <c r="R557" s="473">
        <v>46154</v>
      </c>
      <c r="S557" s="473" t="s">
        <v>572</v>
      </c>
      <c r="T557" s="473" t="s">
        <v>2738</v>
      </c>
      <c r="U557" s="775"/>
      <c r="V557" s="776"/>
      <c r="W557" s="474"/>
      <c r="X557" s="467" t="s">
        <v>2739</v>
      </c>
      <c r="Y557" s="777" t="s">
        <v>2745</v>
      </c>
      <c r="Z557" s="475" t="s">
        <v>683</v>
      </c>
      <c r="AA557" s="475">
        <v>5.5374</v>
      </c>
      <c r="AB557" s="470">
        <f t="shared" si="128"/>
        <v>2237.1096</v>
      </c>
      <c r="AC557" s="468"/>
      <c r="AD557" s="468" t="s">
        <v>668</v>
      </c>
      <c r="AE557" s="774" t="s">
        <v>566</v>
      </c>
      <c r="AF557" s="778"/>
      <c r="AG557" s="753"/>
      <c r="AH557" s="598"/>
      <c r="AI557" s="482"/>
      <c r="AJ557" s="778"/>
      <c r="AK557" s="482">
        <f t="shared" si="129"/>
        <v>404</v>
      </c>
      <c r="AL557" s="755"/>
      <c r="AM557" s="482">
        <f t="shared" si="127"/>
        <v>404</v>
      </c>
      <c r="AN557" s="482"/>
      <c r="AO557" s="482"/>
      <c r="AP557" s="222"/>
      <c r="AQ557" s="355"/>
      <c r="AR557" s="355"/>
      <c r="AS557" s="355"/>
      <c r="AT557" s="355"/>
      <c r="AU557" s="361">
        <f t="shared" si="124"/>
        <v>404</v>
      </c>
      <c r="AV557" s="361">
        <f>AV518+AU557</f>
        <v>548917</v>
      </c>
      <c r="AX557" s="779"/>
    </row>
    <row r="558" s="355" customFormat="1" ht="39" customHeight="1" spans="1:51">
      <c r="A558" s="463">
        <v>46162</v>
      </c>
      <c r="B558" s="464" t="s">
        <v>2746</v>
      </c>
      <c r="C558" s="465" t="s">
        <v>1062</v>
      </c>
      <c r="D558" s="466" t="s">
        <v>2747</v>
      </c>
      <c r="E558" s="486" t="s">
        <v>2748</v>
      </c>
      <c r="F558" s="466" t="s">
        <v>2749</v>
      </c>
      <c r="G558" s="468" t="s">
        <v>557</v>
      </c>
      <c r="H558" s="469" t="s">
        <v>555</v>
      </c>
      <c r="I558" s="470">
        <v>936</v>
      </c>
      <c r="J558" s="470">
        <v>0</v>
      </c>
      <c r="K558" s="470">
        <v>18</v>
      </c>
      <c r="L558" s="470">
        <f t="shared" si="115"/>
        <v>52</v>
      </c>
      <c r="M558" s="471">
        <v>46197</v>
      </c>
      <c r="N558" s="471">
        <v>46193</v>
      </c>
      <c r="O558" s="472"/>
      <c r="P558" s="472" t="s">
        <v>571</v>
      </c>
      <c r="Q558" s="472"/>
      <c r="R558" s="473">
        <v>46175</v>
      </c>
      <c r="S558" s="473" t="s">
        <v>572</v>
      </c>
      <c r="T558" s="473" t="s">
        <v>2750</v>
      </c>
      <c r="U558" s="474"/>
      <c r="V558" s="474"/>
      <c r="W558" s="474"/>
      <c r="X558" s="467"/>
      <c r="Y558" s="472" t="s">
        <v>2751</v>
      </c>
      <c r="Z558" s="475" t="s">
        <v>883</v>
      </c>
      <c r="AA558" s="475">
        <v>129.256</v>
      </c>
      <c r="AB558" s="470">
        <f>AA558*L558</f>
        <v>6721.312</v>
      </c>
      <c r="AC558" s="468"/>
      <c r="AD558" s="468" t="s">
        <v>557</v>
      </c>
      <c r="AE558" s="361" t="s">
        <v>566</v>
      </c>
      <c r="AF558" s="479"/>
      <c r="AG558" s="355"/>
      <c r="AH558" s="480"/>
      <c r="AI558" s="480"/>
      <c r="AJ558" s="480"/>
      <c r="AK558" s="479">
        <f t="shared" si="129"/>
        <v>936</v>
      </c>
      <c r="AL558" s="221"/>
      <c r="AM558" s="355">
        <f t="shared" si="127"/>
        <v>936</v>
      </c>
      <c r="AN558" s="482"/>
      <c r="AO558" s="482"/>
      <c r="AP558" s="482"/>
      <c r="AQ558" s="480">
        <f>I558</f>
        <v>936</v>
      </c>
      <c r="AS558" s="221">
        <f>L558</f>
        <v>52</v>
      </c>
      <c r="AU558" s="355">
        <f t="shared" si="124"/>
        <v>936</v>
      </c>
      <c r="AV558" s="355">
        <f>AV582+AU558</f>
        <v>551233</v>
      </c>
    </row>
    <row r="559" s="355" customFormat="1" ht="39" customHeight="1" spans="1:51">
      <c r="A559" s="463">
        <v>46162</v>
      </c>
      <c r="B559" s="464" t="s">
        <v>2746</v>
      </c>
      <c r="C559" s="465" t="s">
        <v>1062</v>
      </c>
      <c r="D559" s="466" t="s">
        <v>2752</v>
      </c>
      <c r="E559" s="486" t="s">
        <v>2753</v>
      </c>
      <c r="F559" s="466" t="s">
        <v>2754</v>
      </c>
      <c r="G559" s="468" t="s">
        <v>557</v>
      </c>
      <c r="H559" s="469" t="s">
        <v>555</v>
      </c>
      <c r="I559" s="470">
        <v>504</v>
      </c>
      <c r="J559" s="470">
        <v>0</v>
      </c>
      <c r="K559" s="470">
        <v>18</v>
      </c>
      <c r="L559" s="470">
        <f t="shared" si="115"/>
        <v>28</v>
      </c>
      <c r="M559" s="471">
        <v>46197</v>
      </c>
      <c r="N559" s="471">
        <v>46193</v>
      </c>
      <c r="O559" s="472"/>
      <c r="P559" s="472" t="s">
        <v>571</v>
      </c>
      <c r="Q559" s="472"/>
      <c r="R559" s="473">
        <v>46175</v>
      </c>
      <c r="S559" s="473" t="s">
        <v>572</v>
      </c>
      <c r="T559" s="473" t="s">
        <v>2750</v>
      </c>
      <c r="U559" s="474"/>
      <c r="V559" s="474"/>
      <c r="W559" s="474"/>
      <c r="X559" s="467"/>
      <c r="Y559" s="472" t="s">
        <v>2755</v>
      </c>
      <c r="Z559" s="475" t="s">
        <v>883</v>
      </c>
      <c r="AA559" s="475">
        <v>129.256</v>
      </c>
      <c r="AB559" s="470">
        <f>AA559*L559</f>
        <v>3619.168</v>
      </c>
      <c r="AC559" s="468"/>
      <c r="AD559" s="468" t="s">
        <v>557</v>
      </c>
      <c r="AE559" s="361" t="s">
        <v>566</v>
      </c>
      <c r="AF559" s="479"/>
      <c r="AG559" s="355"/>
      <c r="AH559" s="480"/>
      <c r="AI559" s="480"/>
      <c r="AJ559" s="480"/>
      <c r="AK559" s="479">
        <f t="shared" si="129"/>
        <v>504</v>
      </c>
      <c r="AL559" s="221"/>
      <c r="AM559" s="355">
        <f t="shared" si="127"/>
        <v>504</v>
      </c>
      <c r="AN559" s="482"/>
      <c r="AO559" s="482"/>
      <c r="AP559" s="482"/>
      <c r="AQ559" s="480">
        <f>I559</f>
        <v>504</v>
      </c>
      <c r="AS559" s="221">
        <f>L559</f>
        <v>28</v>
      </c>
      <c r="AU559" s="355">
        <f t="shared" si="124"/>
        <v>504</v>
      </c>
      <c r="AV559" s="355">
        <f>AV558+AU559</f>
        <v>551737</v>
      </c>
    </row>
    <row r="560" s="222" customFormat="1" ht="39" customHeight="1" spans="1:51">
      <c r="A560" s="585">
        <v>46160</v>
      </c>
      <c r="B560" s="586" t="s">
        <v>2756</v>
      </c>
      <c r="C560" s="465" t="s">
        <v>1062</v>
      </c>
      <c r="D560" s="587" t="s">
        <v>2757</v>
      </c>
      <c r="E560" s="588" t="s">
        <v>2615</v>
      </c>
      <c r="F560" s="587" t="s">
        <v>2758</v>
      </c>
      <c r="G560" s="589" t="s">
        <v>554</v>
      </c>
      <c r="H560" s="469" t="s">
        <v>555</v>
      </c>
      <c r="I560" s="669">
        <v>360</v>
      </c>
      <c r="J560" s="592">
        <v>0</v>
      </c>
      <c r="K560" s="592">
        <v>4</v>
      </c>
      <c r="L560" s="470">
        <f t="shared" si="115"/>
        <v>90</v>
      </c>
      <c r="M560" s="471">
        <v>46197</v>
      </c>
      <c r="N560" s="471">
        <v>46193</v>
      </c>
      <c r="O560" s="590"/>
      <c r="P560" s="590" t="s">
        <v>571</v>
      </c>
      <c r="Q560" s="590"/>
      <c r="R560" s="591">
        <v>46174</v>
      </c>
      <c r="S560" s="473" t="s">
        <v>572</v>
      </c>
      <c r="T560" s="473" t="s">
        <v>1606</v>
      </c>
      <c r="U560" s="780"/>
      <c r="V560" s="772"/>
      <c r="W560" s="217"/>
      <c r="X560" s="555"/>
      <c r="Y560" s="590" t="s">
        <v>2759</v>
      </c>
      <c r="Z560" s="606" t="s">
        <v>883</v>
      </c>
      <c r="AA560" s="475">
        <v>5.7613</v>
      </c>
      <c r="AB560" s="592">
        <f>I560*AA560</f>
        <v>2074.068</v>
      </c>
      <c r="AC560" s="468"/>
      <c r="AD560" s="608" t="s">
        <v>668</v>
      </c>
      <c r="AE560" s="781" t="s">
        <v>566</v>
      </c>
      <c r="AF560" s="226"/>
      <c r="AG560" s="684"/>
      <c r="AH560" s="219"/>
      <c r="AI560" s="221"/>
      <c r="AJ560" s="782"/>
      <c r="AK560" s="482">
        <f t="shared" si="129"/>
        <v>360</v>
      </c>
      <c r="AL560" s="783"/>
      <c r="AM560" s="482">
        <f t="shared" si="127"/>
        <v>360</v>
      </c>
      <c r="AN560" s="482"/>
      <c r="AO560" s="482"/>
      <c r="AP560" s="222"/>
      <c r="AQ560" s="222"/>
      <c r="AR560" s="222"/>
      <c r="AS560" s="222"/>
      <c r="AT560" s="222"/>
      <c r="AU560" s="361">
        <f t="shared" si="124"/>
        <v>360</v>
      </c>
      <c r="AV560" s="361">
        <f>AV420+AU560</f>
        <v>546525</v>
      </c>
      <c r="AX560" s="228"/>
    </row>
    <row r="561" s="222" customFormat="1" ht="39" customHeight="1" spans="1:50">
      <c r="A561" s="585">
        <v>46146</v>
      </c>
      <c r="B561" s="586" t="s">
        <v>1871</v>
      </c>
      <c r="C561" s="614" t="s">
        <v>857</v>
      </c>
      <c r="D561" s="587" t="s">
        <v>2760</v>
      </c>
      <c r="E561" s="588" t="s">
        <v>2761</v>
      </c>
      <c r="F561" s="587" t="s">
        <v>2762</v>
      </c>
      <c r="G561" s="589" t="s">
        <v>554</v>
      </c>
      <c r="H561" s="744" t="s">
        <v>555</v>
      </c>
      <c r="I561" s="669">
        <v>280</v>
      </c>
      <c r="J561" s="592">
        <v>0</v>
      </c>
      <c r="K561" s="592">
        <v>4</v>
      </c>
      <c r="L561" s="592">
        <f t="shared" si="115"/>
        <v>70</v>
      </c>
      <c r="M561" s="745">
        <v>46200</v>
      </c>
      <c r="N561" s="745">
        <v>46196</v>
      </c>
      <c r="O561" s="590"/>
      <c r="P561" s="590" t="s">
        <v>571</v>
      </c>
      <c r="Q561" s="590"/>
      <c r="R561" s="591">
        <v>46153</v>
      </c>
      <c r="S561" s="591" t="s">
        <v>572</v>
      </c>
      <c r="T561" s="591" t="s">
        <v>2763</v>
      </c>
      <c r="U561" s="756"/>
      <c r="V561" s="591"/>
      <c r="W561" s="217"/>
      <c r="X561" s="217"/>
      <c r="Y561" s="555" t="s">
        <v>2764</v>
      </c>
      <c r="Z561" s="590" t="s">
        <v>2765</v>
      </c>
      <c r="AA561" s="606">
        <v>5.7613</v>
      </c>
      <c r="AB561" s="731">
        <f>I561*AA561</f>
        <v>1613.164</v>
      </c>
      <c r="AC561" s="592"/>
      <c r="AD561" s="468" t="s">
        <v>668</v>
      </c>
      <c r="AE561" s="784" t="s">
        <v>566</v>
      </c>
      <c r="AF561" s="190"/>
      <c r="AG561" s="685"/>
      <c r="AH561" s="219"/>
      <c r="AI561" s="219"/>
      <c r="AJ561" s="191"/>
      <c r="AK561" s="479">
        <f t="shared" si="129"/>
        <v>280</v>
      </c>
      <c r="AL561" s="685"/>
      <c r="AM561" s="479">
        <f t="shared" si="127"/>
        <v>280</v>
      </c>
      <c r="AN561" s="219"/>
      <c r="AO561" s="596"/>
      <c r="AP561" s="596"/>
      <c r="AQ561" s="596"/>
      <c r="AR561" s="598"/>
      <c r="AS561" s="598"/>
      <c r="AT561" s="785"/>
      <c r="AU561" s="482">
        <f t="shared" si="124"/>
        <v>280</v>
      </c>
      <c r="AV561" s="482">
        <f>AV420+AU561</f>
        <v>546445</v>
      </c>
      <c r="AX561" s="686"/>
    </row>
    <row r="562" s="222" customFormat="1" ht="39" customHeight="1" spans="1:50">
      <c r="A562" s="585">
        <v>46153</v>
      </c>
      <c r="B562" s="586" t="s">
        <v>1582</v>
      </c>
      <c r="C562" s="465" t="s">
        <v>622</v>
      </c>
      <c r="D562" s="587" t="s">
        <v>2766</v>
      </c>
      <c r="E562" s="588" t="s">
        <v>2767</v>
      </c>
      <c r="F562" s="587" t="s">
        <v>2768</v>
      </c>
      <c r="G562" s="589" t="s">
        <v>554</v>
      </c>
      <c r="H562" s="469" t="s">
        <v>555</v>
      </c>
      <c r="I562" s="669">
        <v>780</v>
      </c>
      <c r="J562" s="592">
        <v>0</v>
      </c>
      <c r="K562" s="592">
        <v>4</v>
      </c>
      <c r="L562" s="470">
        <f t="shared" si="115"/>
        <v>195</v>
      </c>
      <c r="M562" s="471">
        <v>46202</v>
      </c>
      <c r="N562" s="471">
        <v>46198</v>
      </c>
      <c r="O562" s="590"/>
      <c r="P562" s="590" t="s">
        <v>571</v>
      </c>
      <c r="Q562" s="590"/>
      <c r="R562" s="591">
        <v>46154</v>
      </c>
      <c r="S562" s="473" t="s">
        <v>572</v>
      </c>
      <c r="T562" s="473" t="s">
        <v>572</v>
      </c>
      <c r="U562" s="711"/>
      <c r="V562" s="591"/>
      <c r="W562" s="217"/>
      <c r="X562" s="217"/>
      <c r="Y562" s="555" t="s">
        <v>2769</v>
      </c>
      <c r="Z562" s="590" t="s">
        <v>386</v>
      </c>
      <c r="AA562" s="606">
        <v>3.3124</v>
      </c>
      <c r="AB562" s="475">
        <f>I562*AA562</f>
        <v>2583.672</v>
      </c>
      <c r="AC562" s="592"/>
      <c r="AD562" s="468" t="s">
        <v>554</v>
      </c>
      <c r="AE562" s="751" t="s">
        <v>566</v>
      </c>
      <c r="AF562" s="190"/>
      <c r="AG562" s="685"/>
      <c r="AH562" s="219"/>
      <c r="AI562" s="571">
        <f>I562</f>
        <v>780</v>
      </c>
      <c r="AJ562" s="191"/>
      <c r="AK562" s="572"/>
      <c r="AL562" s="685"/>
      <c r="AM562" s="571">
        <f t="shared" si="127"/>
        <v>780</v>
      </c>
      <c r="AN562" s="219"/>
      <c r="AO562" s="221"/>
      <c r="AP562" s="596"/>
      <c r="AQ562" s="221"/>
      <c r="AR562" s="482"/>
      <c r="AS562" s="482"/>
      <c r="AT562" s="786"/>
      <c r="AU562" s="482">
        <f t="shared" si="124"/>
        <v>780</v>
      </c>
      <c r="AV562" s="482">
        <f>AV420+AU562</f>
        <v>546945</v>
      </c>
      <c r="AX562" s="686"/>
    </row>
    <row r="563" s="355" customFormat="1" ht="39" customHeight="1" spans="1:50">
      <c r="A563" s="463">
        <v>46129</v>
      </c>
      <c r="B563" s="464" t="s">
        <v>824</v>
      </c>
      <c r="C563" s="465" t="s">
        <v>825</v>
      </c>
      <c r="D563" s="466" t="s">
        <v>2770</v>
      </c>
      <c r="E563" s="486" t="s">
        <v>2615</v>
      </c>
      <c r="F563" s="466" t="s">
        <v>2771</v>
      </c>
      <c r="G563" s="468" t="s">
        <v>554</v>
      </c>
      <c r="H563" s="469" t="s">
        <v>555</v>
      </c>
      <c r="I563" s="470">
        <v>400</v>
      </c>
      <c r="J563" s="470">
        <v>0</v>
      </c>
      <c r="K563" s="470">
        <v>4</v>
      </c>
      <c r="L563" s="470">
        <f t="shared" si="115"/>
        <v>100</v>
      </c>
      <c r="M563" s="471">
        <v>46178</v>
      </c>
      <c r="N563" s="471">
        <v>46174</v>
      </c>
      <c r="O563" s="472"/>
      <c r="P563" s="472" t="s">
        <v>571</v>
      </c>
      <c r="Q563" s="472"/>
      <c r="R563" s="473">
        <v>46133</v>
      </c>
      <c r="S563" s="473" t="s">
        <v>572</v>
      </c>
      <c r="T563" s="473" t="s">
        <v>2772</v>
      </c>
      <c r="U563" s="750"/>
      <c r="V563" s="214"/>
      <c r="W563" s="474"/>
      <c r="X563" s="467"/>
      <c r="Y563" s="472" t="s">
        <v>2773</v>
      </c>
      <c r="Z563" s="475" t="s">
        <v>1219</v>
      </c>
      <c r="AA563" s="475">
        <v>5.7613</v>
      </c>
      <c r="AB563" s="470">
        <f>I563*AA563</f>
        <v>2304.52</v>
      </c>
      <c r="AC563" s="468"/>
      <c r="AD563" s="476" t="s">
        <v>554</v>
      </c>
      <c r="AE563" s="751" t="s">
        <v>566</v>
      </c>
      <c r="AF563" s="752"/>
      <c r="AG563" s="753"/>
      <c r="AH563" s="482"/>
      <c r="AI563" s="482">
        <f>I563</f>
        <v>400</v>
      </c>
      <c r="AJ563" s="752"/>
      <c r="AK563" s="482"/>
      <c r="AL563" s="755"/>
      <c r="AM563" s="482">
        <f t="shared" si="127"/>
        <v>400</v>
      </c>
      <c r="AN563" s="482"/>
      <c r="AO563" s="482"/>
      <c r="AP563" s="355"/>
      <c r="AQ563" s="221">
        <f>I563</f>
        <v>400</v>
      </c>
      <c r="AU563" s="361">
        <f t="shared" si="124"/>
        <v>400</v>
      </c>
      <c r="AV563" s="361">
        <f>AV517+AU563</f>
        <v>549065</v>
      </c>
      <c r="AX563" s="216"/>
    </row>
    <row r="564" s="355" customFormat="1" ht="39" customHeight="1" spans="1:50">
      <c r="A564" s="463">
        <v>46174</v>
      </c>
      <c r="B564" s="464"/>
      <c r="C564" s="465"/>
      <c r="D564" s="466" t="s">
        <v>2774</v>
      </c>
      <c r="E564" s="486"/>
      <c r="F564" s="466" t="s">
        <v>2775</v>
      </c>
      <c r="G564" s="468" t="s">
        <v>554</v>
      </c>
      <c r="H564" s="469" t="s">
        <v>555</v>
      </c>
      <c r="I564" s="693">
        <v>140</v>
      </c>
      <c r="J564" s="470">
        <v>0</v>
      </c>
      <c r="K564" s="470">
        <v>4</v>
      </c>
      <c r="L564" s="470">
        <f t="shared" si="115"/>
        <v>35</v>
      </c>
      <c r="M564" s="471">
        <v>46189</v>
      </c>
      <c r="N564" s="471">
        <v>46185</v>
      </c>
      <c r="O564" s="472"/>
      <c r="P564" s="472"/>
      <c r="Q564" s="472"/>
      <c r="R564" s="473"/>
      <c r="S564" s="473"/>
      <c r="T564" s="473"/>
      <c r="U564" s="748"/>
      <c r="V564" s="474"/>
      <c r="W564" s="467"/>
      <c r="X564" s="472"/>
      <c r="Y564" s="787" t="s">
        <v>2776</v>
      </c>
      <c r="Z564" s="475" t="s">
        <v>2777</v>
      </c>
      <c r="AA564" s="470"/>
      <c r="AB564" s="468"/>
      <c r="AC564" s="476"/>
      <c r="AD564" s="429" t="s">
        <v>556</v>
      </c>
      <c r="AE564" s="480" t="s">
        <v>556</v>
      </c>
      <c r="AF564" s="696"/>
      <c r="AG564" s="749"/>
      <c r="AH564" s="482"/>
      <c r="AI564" s="482"/>
      <c r="AJ564" s="367"/>
      <c r="AK564" s="355"/>
      <c r="AL564" s="367"/>
      <c r="AM564" s="355"/>
      <c r="AN564" s="361"/>
      <c r="AO564" s="361"/>
      <c r="AP564" s="355"/>
      <c r="AQ564" s="355"/>
      <c r="AR564" s="355"/>
      <c r="AS564" s="355"/>
      <c r="AT564" s="355"/>
      <c r="AU564" s="355">
        <f t="shared" si="124"/>
        <v>140</v>
      </c>
      <c r="AV564" s="355">
        <f>AV423+AU564</f>
        <v>548585</v>
      </c>
      <c r="AX564" s="367"/>
    </row>
    <row r="565" s="355" customFormat="1" ht="39" customHeight="1" spans="1:50">
      <c r="A565" s="463">
        <v>46142</v>
      </c>
      <c r="B565" s="464" t="s">
        <v>2778</v>
      </c>
      <c r="C565" s="465" t="s">
        <v>661</v>
      </c>
      <c r="D565" s="466">
        <v>4500204869</v>
      </c>
      <c r="E565" s="486" t="s">
        <v>2615</v>
      </c>
      <c r="F565" s="466" t="s">
        <v>2779</v>
      </c>
      <c r="G565" s="468" t="s">
        <v>1509</v>
      </c>
      <c r="H565" s="469" t="s">
        <v>555</v>
      </c>
      <c r="I565" s="470">
        <v>4980</v>
      </c>
      <c r="J565" s="470">
        <v>0</v>
      </c>
      <c r="K565" s="470">
        <v>4</v>
      </c>
      <c r="L565" s="470">
        <f t="shared" si="115"/>
        <v>1245</v>
      </c>
      <c r="M565" s="471">
        <v>46189</v>
      </c>
      <c r="N565" s="471">
        <v>46185</v>
      </c>
      <c r="O565" s="472"/>
      <c r="P565" s="472" t="s">
        <v>571</v>
      </c>
      <c r="Q565" s="472"/>
      <c r="R565" s="473">
        <v>46156</v>
      </c>
      <c r="S565" s="473" t="s">
        <v>572</v>
      </c>
      <c r="T565" s="473" t="s">
        <v>2780</v>
      </c>
      <c r="U565" s="474"/>
      <c r="V565" s="474"/>
      <c r="W565" s="474"/>
      <c r="X565" s="467"/>
      <c r="Y565" s="472" t="s">
        <v>2781</v>
      </c>
      <c r="Z565" s="475" t="s">
        <v>748</v>
      </c>
      <c r="AA565" s="475">
        <v>5.4404</v>
      </c>
      <c r="AB565" s="470">
        <f t="shared" ref="AB565:AB579" si="130">I565*AA565</f>
        <v>27093.192</v>
      </c>
      <c r="AC565" s="468"/>
      <c r="AD565" s="468" t="s">
        <v>1512</v>
      </c>
      <c r="AE565" s="751" t="s">
        <v>566</v>
      </c>
      <c r="AF565" s="479"/>
      <c r="AG565" s="355"/>
      <c r="AH565" s="480"/>
      <c r="AI565" s="480"/>
      <c r="AJ565" s="221"/>
      <c r="AK565" s="221">
        <f>I565</f>
        <v>4980</v>
      </c>
      <c r="AL565" s="221"/>
      <c r="AM565" s="481">
        <f t="shared" ref="AM565:AM581" si="131">I565</f>
        <v>4980</v>
      </c>
      <c r="AN565" s="482"/>
      <c r="AO565" s="482"/>
      <c r="AP565" s="482"/>
      <c r="AQ565" s="355"/>
      <c r="AR565" s="355"/>
      <c r="AS565" s="355"/>
      <c r="AT565" s="355"/>
      <c r="AU565" s="355">
        <f t="shared" si="124"/>
        <v>4980</v>
      </c>
      <c r="AV565" s="355">
        <f>AV546+AU565</f>
        <v>553897</v>
      </c>
    </row>
    <row r="566" s="355" customFormat="1" ht="39" customHeight="1" spans="1:50">
      <c r="A566" s="463">
        <v>46136</v>
      </c>
      <c r="B566" s="464" t="s">
        <v>2364</v>
      </c>
      <c r="C566" s="465" t="s">
        <v>622</v>
      </c>
      <c r="D566" s="466" t="s">
        <v>2782</v>
      </c>
      <c r="E566" s="486" t="s">
        <v>2783</v>
      </c>
      <c r="F566" s="466" t="s">
        <v>2784</v>
      </c>
      <c r="G566" s="468" t="s">
        <v>554</v>
      </c>
      <c r="H566" s="469" t="s">
        <v>555</v>
      </c>
      <c r="I566" s="693">
        <v>4000</v>
      </c>
      <c r="J566" s="470">
        <v>0</v>
      </c>
      <c r="K566" s="470">
        <v>4</v>
      </c>
      <c r="L566" s="470">
        <f t="shared" si="115"/>
        <v>1000</v>
      </c>
      <c r="M566" s="471">
        <v>46202</v>
      </c>
      <c r="N566" s="471">
        <v>46198</v>
      </c>
      <c r="O566" s="472"/>
      <c r="P566" s="472" t="s">
        <v>571</v>
      </c>
      <c r="Q566" s="472"/>
      <c r="R566" s="473">
        <v>46156</v>
      </c>
      <c r="S566" s="473" t="s">
        <v>572</v>
      </c>
      <c r="T566" s="473" t="s">
        <v>2366</v>
      </c>
      <c r="U566" s="788"/>
      <c r="V566" s="207"/>
      <c r="W566" s="467"/>
      <c r="X566" s="472"/>
      <c r="Y566" s="773" t="s">
        <v>2785</v>
      </c>
      <c r="Z566" s="475" t="s">
        <v>985</v>
      </c>
      <c r="AA566" s="470">
        <v>3.3023</v>
      </c>
      <c r="AB566" s="468">
        <f t="shared" si="130"/>
        <v>13209.2</v>
      </c>
      <c r="AC566" s="476"/>
      <c r="AD566" s="476" t="s">
        <v>554</v>
      </c>
      <c r="AE566" s="751" t="s">
        <v>566</v>
      </c>
      <c r="AF566" s="710"/>
      <c r="AG566" s="710"/>
      <c r="AH566" s="482"/>
      <c r="AI566" s="480">
        <f>I566</f>
        <v>4000</v>
      </c>
      <c r="AJ566" s="535"/>
      <c r="AK566" s="479"/>
      <c r="AL566" s="535"/>
      <c r="AM566" s="479">
        <f t="shared" si="131"/>
        <v>4000</v>
      </c>
      <c r="AT566" s="789"/>
      <c r="AU566" s="361">
        <f t="shared" si="124"/>
        <v>4000</v>
      </c>
      <c r="AV566" s="361">
        <f>AV424+AU566</f>
        <v>552299</v>
      </c>
      <c r="AW566" s="790"/>
      <c r="AX566" s="535"/>
    </row>
    <row r="567" s="355" customFormat="1" ht="39" customHeight="1" spans="1:50">
      <c r="A567" s="463">
        <v>46163</v>
      </c>
      <c r="B567" s="464" t="s">
        <v>2786</v>
      </c>
      <c r="C567" s="465" t="s">
        <v>1062</v>
      </c>
      <c r="D567" s="466" t="s">
        <v>2787</v>
      </c>
      <c r="E567" s="486" t="s">
        <v>2788</v>
      </c>
      <c r="F567" s="466" t="s">
        <v>2789</v>
      </c>
      <c r="G567" s="468" t="s">
        <v>663</v>
      </c>
      <c r="H567" s="469" t="s">
        <v>555</v>
      </c>
      <c r="I567" s="693">
        <v>1248</v>
      </c>
      <c r="J567" s="470">
        <v>0</v>
      </c>
      <c r="K567" s="470">
        <v>4</v>
      </c>
      <c r="L567" s="470">
        <f t="shared" si="115"/>
        <v>312</v>
      </c>
      <c r="M567" s="471">
        <v>46206</v>
      </c>
      <c r="N567" s="471">
        <v>46202</v>
      </c>
      <c r="O567" s="472"/>
      <c r="P567" s="472" t="s">
        <v>571</v>
      </c>
      <c r="Q567" s="472"/>
      <c r="R567" s="473">
        <v>46170</v>
      </c>
      <c r="S567" s="473" t="s">
        <v>572</v>
      </c>
      <c r="T567" s="473" t="s">
        <v>881</v>
      </c>
      <c r="U567" s="788"/>
      <c r="V567" s="207"/>
      <c r="W567" s="474"/>
      <c r="X567" s="467"/>
      <c r="Y567" s="472" t="s">
        <v>2790</v>
      </c>
      <c r="Z567" s="475" t="s">
        <v>2791</v>
      </c>
      <c r="AA567" s="475">
        <v>5.8942</v>
      </c>
      <c r="AB567" s="470">
        <f t="shared" si="130"/>
        <v>7355.9616</v>
      </c>
      <c r="AC567" s="468"/>
      <c r="AD567" s="468" t="s">
        <v>668</v>
      </c>
      <c r="AE567" s="781" t="s">
        <v>566</v>
      </c>
      <c r="AF567" s="534"/>
      <c r="AG567" s="534"/>
      <c r="AH567" s="480"/>
      <c r="AI567" s="480"/>
      <c r="AJ567" s="709"/>
      <c r="AK567" s="479">
        <f>I567</f>
        <v>1248</v>
      </c>
      <c r="AL567" s="710"/>
      <c r="AM567" s="479">
        <f t="shared" si="131"/>
        <v>1248</v>
      </c>
      <c r="AN567" s="482"/>
      <c r="AO567" s="482"/>
      <c r="AP567" s="355"/>
      <c r="AQ567" s="355"/>
      <c r="AR567" s="355"/>
      <c r="AS567" s="355"/>
      <c r="AT567" s="355"/>
      <c r="AU567" s="355">
        <f t="shared" si="124"/>
        <v>1248</v>
      </c>
      <c r="AV567" s="355">
        <f>AV676+AU567</f>
        <v>550137</v>
      </c>
      <c r="AX567" s="535"/>
    </row>
    <row r="568" s="222" customFormat="1" ht="39" customHeight="1" spans="1:50">
      <c r="A568" s="585">
        <v>46091</v>
      </c>
      <c r="B568" s="698" t="s">
        <v>173</v>
      </c>
      <c r="C568" s="699" t="s">
        <v>685</v>
      </c>
      <c r="D568" s="587">
        <v>4500195607</v>
      </c>
      <c r="E568" s="588" t="s">
        <v>2792</v>
      </c>
      <c r="F568" s="587" t="s">
        <v>2793</v>
      </c>
      <c r="G568" s="589" t="s">
        <v>554</v>
      </c>
      <c r="H568" s="469" t="s">
        <v>555</v>
      </c>
      <c r="I568" s="669">
        <v>2248</v>
      </c>
      <c r="J568" s="592">
        <v>0</v>
      </c>
      <c r="K568" s="592">
        <v>4</v>
      </c>
      <c r="L568" s="470">
        <f t="shared" si="115"/>
        <v>562</v>
      </c>
      <c r="M568" s="471">
        <v>46195</v>
      </c>
      <c r="N568" s="471">
        <v>46191</v>
      </c>
      <c r="O568" s="590"/>
      <c r="P568" s="590" t="s">
        <v>571</v>
      </c>
      <c r="Q568" s="590"/>
      <c r="R568" s="591">
        <v>46092</v>
      </c>
      <c r="S568" s="473" t="s">
        <v>572</v>
      </c>
      <c r="T568" s="473" t="s">
        <v>1985</v>
      </c>
      <c r="U568" s="473" t="s">
        <v>335</v>
      </c>
      <c r="V568" s="591"/>
      <c r="W568" s="217"/>
      <c r="X568" s="217"/>
      <c r="Y568" s="555" t="s">
        <v>2636</v>
      </c>
      <c r="Z568" s="590" t="s">
        <v>618</v>
      </c>
      <c r="AA568" s="606">
        <v>5.7278</v>
      </c>
      <c r="AB568" s="475">
        <f t="shared" si="130"/>
        <v>12876.0944</v>
      </c>
      <c r="AC568" s="592"/>
      <c r="AD568" s="468" t="s">
        <v>554</v>
      </c>
      <c r="AE568" s="608" t="s">
        <v>566</v>
      </c>
      <c r="AF568" s="198"/>
      <c r="AG568" s="685"/>
      <c r="AH568" s="219"/>
      <c r="AI568" s="480">
        <f>I568</f>
        <v>2248</v>
      </c>
      <c r="AJ568" s="199"/>
      <c r="AK568" s="593"/>
      <c r="AL568" s="677"/>
      <c r="AM568" s="479">
        <f t="shared" si="131"/>
        <v>2248</v>
      </c>
      <c r="AN568" s="219"/>
      <c r="AO568" s="221"/>
      <c r="AP568" s="596"/>
      <c r="AQ568" s="596">
        <f>I568</f>
        <v>2248</v>
      </c>
      <c r="AR568" s="482"/>
      <c r="AS568" s="482"/>
      <c r="AT568" s="482"/>
      <c r="AU568" s="482">
        <f t="shared" si="124"/>
        <v>2248</v>
      </c>
      <c r="AV568" s="482">
        <f>AV422+AU568</f>
        <v>550053</v>
      </c>
      <c r="AX568" s="686"/>
    </row>
    <row r="569" s="222" customFormat="1" ht="39" customHeight="1" spans="1:50">
      <c r="A569" s="717">
        <v>46091</v>
      </c>
      <c r="B569" s="791" t="s">
        <v>173</v>
      </c>
      <c r="C569" s="792" t="s">
        <v>685</v>
      </c>
      <c r="D569" s="720">
        <v>4500195607</v>
      </c>
      <c r="E569" s="721" t="s">
        <v>2794</v>
      </c>
      <c r="F569" s="720" t="s">
        <v>2795</v>
      </c>
      <c r="G569" s="733" t="s">
        <v>554</v>
      </c>
      <c r="H569" s="723" t="s">
        <v>555</v>
      </c>
      <c r="I569" s="765">
        <v>2248</v>
      </c>
      <c r="J569" s="732">
        <v>0</v>
      </c>
      <c r="K569" s="732">
        <v>4</v>
      </c>
      <c r="L569" s="724">
        <f t="shared" si="115"/>
        <v>562</v>
      </c>
      <c r="M569" s="725">
        <v>46195</v>
      </c>
      <c r="N569" s="725">
        <v>46191</v>
      </c>
      <c r="O569" s="726"/>
      <c r="P569" s="590" t="s">
        <v>571</v>
      </c>
      <c r="Q569" s="726"/>
      <c r="R569" s="727">
        <v>46092</v>
      </c>
      <c r="S569" s="728" t="s">
        <v>572</v>
      </c>
      <c r="T569" s="728" t="s">
        <v>1985</v>
      </c>
      <c r="U569" s="728" t="s">
        <v>335</v>
      </c>
      <c r="V569" s="727"/>
      <c r="W569" s="729"/>
      <c r="X569" s="729"/>
      <c r="Y569" s="787" t="s">
        <v>2636</v>
      </c>
      <c r="Z569" s="726" t="s">
        <v>618</v>
      </c>
      <c r="AA569" s="766">
        <v>5.7278</v>
      </c>
      <c r="AB569" s="731">
        <f t="shared" si="130"/>
        <v>12876.0944</v>
      </c>
      <c r="AC569" s="732"/>
      <c r="AD569" s="722" t="s">
        <v>554</v>
      </c>
      <c r="AE569" s="734" t="s">
        <v>566</v>
      </c>
      <c r="AF569" s="793"/>
      <c r="AG569" s="794"/>
      <c r="AH569" s="737"/>
      <c r="AI569" s="738">
        <f>I569</f>
        <v>2248</v>
      </c>
      <c r="AJ569" s="795"/>
      <c r="AK569" s="796"/>
      <c r="AL569" s="797"/>
      <c r="AM569" s="741">
        <f t="shared" si="131"/>
        <v>2248</v>
      </c>
      <c r="AN569" s="737"/>
      <c r="AO569" s="747"/>
      <c r="AP569" s="715"/>
      <c r="AQ569" s="715">
        <f>I569</f>
        <v>2248</v>
      </c>
      <c r="AR569" s="716"/>
      <c r="AS569" s="716"/>
      <c r="AT569" s="716"/>
      <c r="AU569" s="482">
        <f t="shared" si="124"/>
        <v>2248</v>
      </c>
      <c r="AV569" s="482">
        <f>AV423+AU569</f>
        <v>550693</v>
      </c>
      <c r="AX569" s="686"/>
    </row>
    <row r="570" s="222" customFormat="1" ht="39" customHeight="1" spans="1:50">
      <c r="A570" s="585">
        <v>46156</v>
      </c>
      <c r="B570" s="586" t="s">
        <v>2796</v>
      </c>
      <c r="C570" s="465" t="s">
        <v>661</v>
      </c>
      <c r="D570" s="587">
        <v>4500206949</v>
      </c>
      <c r="E570" s="588" t="s">
        <v>2615</v>
      </c>
      <c r="F570" s="587" t="s">
        <v>2797</v>
      </c>
      <c r="G570" s="589" t="s">
        <v>818</v>
      </c>
      <c r="H570" s="469" t="s">
        <v>555</v>
      </c>
      <c r="I570" s="669">
        <v>716</v>
      </c>
      <c r="J570" s="592">
        <v>0</v>
      </c>
      <c r="K570" s="592">
        <v>2</v>
      </c>
      <c r="L570" s="470">
        <f t="shared" si="115"/>
        <v>358</v>
      </c>
      <c r="M570" s="471">
        <v>46196</v>
      </c>
      <c r="N570" s="471">
        <v>46192</v>
      </c>
      <c r="O570" s="590"/>
      <c r="P570" s="590" t="s">
        <v>571</v>
      </c>
      <c r="Q570" s="590"/>
      <c r="R570" s="591">
        <v>46163</v>
      </c>
      <c r="S570" s="473" t="s">
        <v>572</v>
      </c>
      <c r="T570" s="473" t="s">
        <v>2798</v>
      </c>
      <c r="U570" s="711"/>
      <c r="V570" s="591"/>
      <c r="W570" s="217"/>
      <c r="X570" s="217"/>
      <c r="Y570" s="555" t="s">
        <v>2799</v>
      </c>
      <c r="Z570" s="590" t="s">
        <v>748</v>
      </c>
      <c r="AA570" s="606">
        <v>5.1614</v>
      </c>
      <c r="AB570" s="475">
        <f t="shared" si="130"/>
        <v>3695.5624</v>
      </c>
      <c r="AC570" s="592"/>
      <c r="AD570" s="468" t="s">
        <v>2800</v>
      </c>
      <c r="AE570" s="608" t="s">
        <v>566</v>
      </c>
      <c r="AF570" s="190"/>
      <c r="AG570" s="685"/>
      <c r="AH570" s="219"/>
      <c r="AI570" s="480"/>
      <c r="AJ570" s="191"/>
      <c r="AK570" s="593">
        <f>I570</f>
        <v>716</v>
      </c>
      <c r="AL570" s="685"/>
      <c r="AM570" s="479">
        <f t="shared" si="131"/>
        <v>716</v>
      </c>
      <c r="AN570" s="219"/>
      <c r="AO570" s="221"/>
      <c r="AP570" s="596"/>
      <c r="AQ570" s="221"/>
      <c r="AR570" s="482"/>
      <c r="AS570" s="482"/>
      <c r="AT570" s="482"/>
      <c r="AU570" s="482">
        <f t="shared" si="124"/>
        <v>716</v>
      </c>
      <c r="AV570" s="482">
        <f>AV646+AU570</f>
        <v>550027</v>
      </c>
      <c r="AX570" s="686"/>
    </row>
    <row r="571" s="222" customFormat="1" ht="39" customHeight="1" spans="1:50">
      <c r="A571" s="585">
        <v>46162</v>
      </c>
      <c r="B571" s="586" t="s">
        <v>1813</v>
      </c>
      <c r="C571" s="465" t="s">
        <v>622</v>
      </c>
      <c r="D571" s="587" t="s">
        <v>2801</v>
      </c>
      <c r="E571" s="588" t="s">
        <v>2802</v>
      </c>
      <c r="F571" s="587" t="s">
        <v>2803</v>
      </c>
      <c r="G571" s="589" t="s">
        <v>554</v>
      </c>
      <c r="H571" s="469" t="s">
        <v>555</v>
      </c>
      <c r="I571" s="669">
        <v>384</v>
      </c>
      <c r="J571" s="592">
        <v>0</v>
      </c>
      <c r="K571" s="592">
        <v>4</v>
      </c>
      <c r="L571" s="470">
        <f t="shared" si="115"/>
        <v>96</v>
      </c>
      <c r="M571" s="471">
        <v>46204</v>
      </c>
      <c r="N571" s="471">
        <v>46200</v>
      </c>
      <c r="O571" s="590"/>
      <c r="P571" s="590" t="s">
        <v>571</v>
      </c>
      <c r="Q571" s="590"/>
      <c r="R571" s="591">
        <v>46163</v>
      </c>
      <c r="S571" s="473" t="s">
        <v>572</v>
      </c>
      <c r="T571" s="473" t="s">
        <v>572</v>
      </c>
      <c r="U571" s="798"/>
      <c r="V571" s="799"/>
      <c r="W571" s="590"/>
      <c r="X571" s="606"/>
      <c r="Y571" s="590" t="s">
        <v>2804</v>
      </c>
      <c r="Z571" s="592" t="s">
        <v>386</v>
      </c>
      <c r="AA571" s="468">
        <v>3.409</v>
      </c>
      <c r="AB571" s="608">
        <f t="shared" si="130"/>
        <v>1309.056</v>
      </c>
      <c r="AC571" s="480"/>
      <c r="AD571" s="468" t="s">
        <v>554</v>
      </c>
      <c r="AE571" s="781" t="s">
        <v>566</v>
      </c>
      <c r="AF571" s="228"/>
      <c r="AG571" s="228"/>
      <c r="AH571" s="482"/>
      <c r="AI571" s="361">
        <f t="shared" ref="AI571:AI579" si="132">I571</f>
        <v>384</v>
      </c>
      <c r="AJ571" s="228"/>
      <c r="AK571" s="355"/>
      <c r="AL571" s="228"/>
      <c r="AM571" s="361">
        <f t="shared" si="131"/>
        <v>384</v>
      </c>
      <c r="AN571" s="355"/>
      <c r="AO571" s="355"/>
      <c r="AP571" s="222"/>
      <c r="AQ571" s="800">
        <f>I571</f>
        <v>384</v>
      </c>
      <c r="AR571" s="595"/>
      <c r="AS571" s="595"/>
      <c r="AT571" s="801"/>
      <c r="AU571" s="361">
        <f t="shared" si="124"/>
        <v>384</v>
      </c>
      <c r="AV571" s="361">
        <f>AV429+AU571</f>
        <v>550921</v>
      </c>
      <c r="AX571" s="228"/>
    </row>
    <row r="572" s="222" customFormat="1" ht="39" customHeight="1" spans="1:50">
      <c r="A572" s="585">
        <v>46162</v>
      </c>
      <c r="B572" s="586" t="s">
        <v>1813</v>
      </c>
      <c r="C572" s="465" t="s">
        <v>622</v>
      </c>
      <c r="D572" s="587" t="s">
        <v>2801</v>
      </c>
      <c r="E572" s="588" t="s">
        <v>2805</v>
      </c>
      <c r="F572" s="587" t="s">
        <v>2806</v>
      </c>
      <c r="G572" s="589" t="s">
        <v>554</v>
      </c>
      <c r="H572" s="469" t="s">
        <v>555</v>
      </c>
      <c r="I572" s="669">
        <v>340</v>
      </c>
      <c r="J572" s="592">
        <v>0</v>
      </c>
      <c r="K572" s="592">
        <v>4</v>
      </c>
      <c r="L572" s="470">
        <f t="shared" si="115"/>
        <v>85</v>
      </c>
      <c r="M572" s="471">
        <v>46204</v>
      </c>
      <c r="N572" s="471">
        <v>46200</v>
      </c>
      <c r="O572" s="590"/>
      <c r="P572" s="590" t="s">
        <v>571</v>
      </c>
      <c r="Q572" s="590"/>
      <c r="R572" s="591">
        <v>46163</v>
      </c>
      <c r="S572" s="473" t="s">
        <v>572</v>
      </c>
      <c r="T572" s="473" t="s">
        <v>572</v>
      </c>
      <c r="U572" s="798"/>
      <c r="V572" s="799"/>
      <c r="W572" s="590"/>
      <c r="X572" s="606"/>
      <c r="Y572" s="590" t="s">
        <v>2804</v>
      </c>
      <c r="Z572" s="592" t="s">
        <v>386</v>
      </c>
      <c r="AA572" s="468">
        <v>3.5469</v>
      </c>
      <c r="AB572" s="608">
        <f t="shared" si="130"/>
        <v>1205.946</v>
      </c>
      <c r="AC572" s="480"/>
      <c r="AD572" s="468" t="s">
        <v>554</v>
      </c>
      <c r="AE572" s="781" t="s">
        <v>566</v>
      </c>
      <c r="AF572" s="228"/>
      <c r="AG572" s="228"/>
      <c r="AH572" s="482"/>
      <c r="AI572" s="361">
        <f t="shared" si="132"/>
        <v>340</v>
      </c>
      <c r="AJ572" s="228"/>
      <c r="AK572" s="355"/>
      <c r="AL572" s="228"/>
      <c r="AM572" s="361">
        <f t="shared" si="131"/>
        <v>340</v>
      </c>
      <c r="AN572" s="355"/>
      <c r="AO572" s="355"/>
      <c r="AP572" s="222"/>
      <c r="AQ572" s="361">
        <f>I572</f>
        <v>340</v>
      </c>
      <c r="AR572" s="355"/>
      <c r="AS572" s="355"/>
      <c r="AT572" s="789"/>
      <c r="AU572" s="361">
        <f t="shared" si="124"/>
        <v>340</v>
      </c>
      <c r="AV572" s="361">
        <f>AV430+AU572</f>
        <v>555045</v>
      </c>
      <c r="AX572" s="228"/>
    </row>
    <row r="573" s="222" customFormat="1" ht="39" customHeight="1" spans="1:50">
      <c r="A573" s="585">
        <v>46162</v>
      </c>
      <c r="B573" s="586" t="s">
        <v>1813</v>
      </c>
      <c r="C573" s="465" t="s">
        <v>622</v>
      </c>
      <c r="D573" s="587" t="s">
        <v>2801</v>
      </c>
      <c r="E573" s="588" t="s">
        <v>2807</v>
      </c>
      <c r="F573" s="587" t="s">
        <v>2808</v>
      </c>
      <c r="G573" s="589" t="s">
        <v>554</v>
      </c>
      <c r="H573" s="469" t="s">
        <v>555</v>
      </c>
      <c r="I573" s="669">
        <v>160</v>
      </c>
      <c r="J573" s="592">
        <v>0</v>
      </c>
      <c r="K573" s="592">
        <v>4</v>
      </c>
      <c r="L573" s="470">
        <f t="shared" si="115"/>
        <v>40</v>
      </c>
      <c r="M573" s="471">
        <v>46204</v>
      </c>
      <c r="N573" s="471">
        <v>46200</v>
      </c>
      <c r="O573" s="590"/>
      <c r="P573" s="590" t="s">
        <v>571</v>
      </c>
      <c r="Q573" s="590"/>
      <c r="R573" s="591">
        <v>46163</v>
      </c>
      <c r="S573" s="473" t="s">
        <v>572</v>
      </c>
      <c r="T573" s="473" t="s">
        <v>572</v>
      </c>
      <c r="U573" s="798"/>
      <c r="V573" s="799"/>
      <c r="W573" s="590"/>
      <c r="X573" s="606"/>
      <c r="Y573" s="590" t="s">
        <v>2804</v>
      </c>
      <c r="Z573" s="592" t="s">
        <v>386</v>
      </c>
      <c r="AA573" s="468">
        <v>3.5468</v>
      </c>
      <c r="AB573" s="608">
        <f t="shared" si="130"/>
        <v>567.488</v>
      </c>
      <c r="AC573" s="480"/>
      <c r="AD573" s="468" t="s">
        <v>554</v>
      </c>
      <c r="AE573" s="781" t="s">
        <v>566</v>
      </c>
      <c r="AF573" s="228"/>
      <c r="AG573" s="228"/>
      <c r="AH573" s="482"/>
      <c r="AI573" s="361">
        <f t="shared" si="132"/>
        <v>160</v>
      </c>
      <c r="AJ573" s="228"/>
      <c r="AK573" s="355"/>
      <c r="AL573" s="228"/>
      <c r="AM573" s="361">
        <f t="shared" si="131"/>
        <v>160</v>
      </c>
      <c r="AN573" s="355"/>
      <c r="AO573" s="355"/>
      <c r="AP573" s="222"/>
      <c r="AQ573" s="361">
        <f>I573</f>
        <v>160</v>
      </c>
      <c r="AR573" s="355"/>
      <c r="AS573" s="355"/>
      <c r="AT573" s="789"/>
      <c r="AU573" s="361">
        <f t="shared" si="124"/>
        <v>160</v>
      </c>
      <c r="AV573" s="361">
        <f>AV431+AU573</f>
        <v>556805</v>
      </c>
      <c r="AX573" s="228"/>
    </row>
    <row r="574" s="222" customFormat="1" ht="39" customHeight="1" spans="1:50">
      <c r="A574" s="585">
        <v>46167</v>
      </c>
      <c r="B574" s="586" t="s">
        <v>1766</v>
      </c>
      <c r="C574" s="465" t="s">
        <v>857</v>
      </c>
      <c r="D574" s="587" t="s">
        <v>2809</v>
      </c>
      <c r="E574" s="588" t="s">
        <v>2810</v>
      </c>
      <c r="F574" s="587" t="s">
        <v>2811</v>
      </c>
      <c r="G574" s="589" t="s">
        <v>554</v>
      </c>
      <c r="H574" s="469" t="s">
        <v>555</v>
      </c>
      <c r="I574" s="669">
        <v>80</v>
      </c>
      <c r="J574" s="592">
        <v>0</v>
      </c>
      <c r="K574" s="592">
        <v>4</v>
      </c>
      <c r="L574" s="470">
        <f t="shared" si="115"/>
        <v>20</v>
      </c>
      <c r="M574" s="471">
        <v>46206</v>
      </c>
      <c r="N574" s="471">
        <v>46202</v>
      </c>
      <c r="O574" s="590"/>
      <c r="P574" s="590" t="s">
        <v>571</v>
      </c>
      <c r="Q574" s="590"/>
      <c r="R574" s="591">
        <v>46174</v>
      </c>
      <c r="S574" s="473" t="s">
        <v>572</v>
      </c>
      <c r="T574" s="473" t="s">
        <v>2326</v>
      </c>
      <c r="U574" s="772"/>
      <c r="V574" s="772"/>
      <c r="W574" s="217"/>
      <c r="X574" s="555"/>
      <c r="Y574" s="590" t="s">
        <v>2812</v>
      </c>
      <c r="Z574" s="606" t="s">
        <v>2813</v>
      </c>
      <c r="AA574" s="475">
        <v>5.9114</v>
      </c>
      <c r="AB574" s="592">
        <f t="shared" si="130"/>
        <v>472.912</v>
      </c>
      <c r="AC574" s="468"/>
      <c r="AD574" s="589" t="s">
        <v>554</v>
      </c>
      <c r="AE574" s="751" t="s">
        <v>566</v>
      </c>
      <c r="AF574" s="594"/>
      <c r="AG574" s="209"/>
      <c r="AH574" s="219"/>
      <c r="AI574" s="480">
        <f t="shared" si="132"/>
        <v>80</v>
      </c>
      <c r="AJ574" s="596"/>
      <c r="AK574" s="482"/>
      <c r="AL574" s="212"/>
      <c r="AM574" s="479">
        <f t="shared" si="131"/>
        <v>80</v>
      </c>
      <c r="AN574" s="482"/>
      <c r="AO574" s="482"/>
      <c r="AP574" s="222"/>
      <c r="AQ574" s="222"/>
      <c r="AR574" s="222"/>
      <c r="AS574" s="222"/>
      <c r="AT574" s="222"/>
      <c r="AU574" s="361">
        <f t="shared" si="124"/>
        <v>80</v>
      </c>
      <c r="AV574" s="361">
        <f>AV436+AU574</f>
        <v>548185</v>
      </c>
      <c r="AX574" s="220"/>
    </row>
    <row r="575" s="355" customFormat="1" ht="39" customHeight="1" spans="1:50">
      <c r="A575" s="463">
        <v>46167</v>
      </c>
      <c r="B575" s="464" t="s">
        <v>1766</v>
      </c>
      <c r="C575" s="465" t="s">
        <v>857</v>
      </c>
      <c r="D575" s="466" t="s">
        <v>2814</v>
      </c>
      <c r="E575" s="486" t="s">
        <v>2815</v>
      </c>
      <c r="F575" s="466" t="s">
        <v>2816</v>
      </c>
      <c r="G575" s="468" t="s">
        <v>554</v>
      </c>
      <c r="H575" s="469" t="s">
        <v>555</v>
      </c>
      <c r="I575" s="693">
        <v>600</v>
      </c>
      <c r="J575" s="470">
        <v>0</v>
      </c>
      <c r="K575" s="470">
        <v>4</v>
      </c>
      <c r="L575" s="470">
        <f t="shared" si="115"/>
        <v>150</v>
      </c>
      <c r="M575" s="471">
        <v>46206</v>
      </c>
      <c r="N575" s="471">
        <v>46202</v>
      </c>
      <c r="O575" s="472"/>
      <c r="P575" s="472" t="s">
        <v>571</v>
      </c>
      <c r="Q575" s="472"/>
      <c r="R575" s="591">
        <v>46174</v>
      </c>
      <c r="S575" s="473" t="s">
        <v>572</v>
      </c>
      <c r="T575" s="473" t="s">
        <v>2326</v>
      </c>
      <c r="U575" s="772"/>
      <c r="V575" s="772"/>
      <c r="W575" s="474"/>
      <c r="X575" s="467"/>
      <c r="Y575" s="472" t="s">
        <v>2812</v>
      </c>
      <c r="Z575" s="475" t="s">
        <v>2813</v>
      </c>
      <c r="AA575" s="475">
        <v>5.8942</v>
      </c>
      <c r="AB575" s="470">
        <f t="shared" si="130"/>
        <v>3536.52</v>
      </c>
      <c r="AC575" s="468"/>
      <c r="AD575" s="589" t="s">
        <v>554</v>
      </c>
      <c r="AE575" s="751" t="s">
        <v>566</v>
      </c>
      <c r="AF575" s="594"/>
      <c r="AG575" s="209"/>
      <c r="AH575" s="219"/>
      <c r="AI575" s="480">
        <f t="shared" si="132"/>
        <v>600</v>
      </c>
      <c r="AJ575" s="596"/>
      <c r="AK575" s="482"/>
      <c r="AL575" s="212"/>
      <c r="AM575" s="479">
        <f t="shared" si="131"/>
        <v>600</v>
      </c>
      <c r="AN575" s="482"/>
      <c r="AO575" s="482"/>
      <c r="AP575" s="222"/>
      <c r="AQ575" s="355"/>
      <c r="AR575" s="355"/>
      <c r="AS575" s="355"/>
      <c r="AT575" s="355"/>
      <c r="AU575" s="361">
        <f t="shared" si="124"/>
        <v>600</v>
      </c>
      <c r="AV575" s="361">
        <f>AV430+AU575</f>
        <v>555305</v>
      </c>
      <c r="AX575" s="220"/>
    </row>
    <row r="576" s="355" customFormat="1" ht="39" customHeight="1" spans="1:50">
      <c r="A576" s="463">
        <v>46167</v>
      </c>
      <c r="B576" s="464" t="s">
        <v>1766</v>
      </c>
      <c r="C576" s="465" t="s">
        <v>857</v>
      </c>
      <c r="D576" s="466" t="s">
        <v>2814</v>
      </c>
      <c r="E576" s="486" t="s">
        <v>2817</v>
      </c>
      <c r="F576" s="466" t="s">
        <v>2818</v>
      </c>
      <c r="G576" s="468" t="s">
        <v>554</v>
      </c>
      <c r="H576" s="469" t="s">
        <v>555</v>
      </c>
      <c r="I576" s="693">
        <v>152</v>
      </c>
      <c r="J576" s="470">
        <v>0</v>
      </c>
      <c r="K576" s="470">
        <v>4</v>
      </c>
      <c r="L576" s="470">
        <f t="shared" ref="L576:L605" si="133">I576/K576</f>
        <v>38</v>
      </c>
      <c r="M576" s="471">
        <v>46206</v>
      </c>
      <c r="N576" s="471">
        <v>46202</v>
      </c>
      <c r="O576" s="472"/>
      <c r="P576" s="472" t="s">
        <v>571</v>
      </c>
      <c r="Q576" s="472"/>
      <c r="R576" s="591">
        <v>46174</v>
      </c>
      <c r="S576" s="473" t="s">
        <v>572</v>
      </c>
      <c r="T576" s="473" t="s">
        <v>2326</v>
      </c>
      <c r="U576" s="772"/>
      <c r="V576" s="772"/>
      <c r="W576" s="474"/>
      <c r="X576" s="467"/>
      <c r="Y576" s="472" t="s">
        <v>2819</v>
      </c>
      <c r="Z576" s="475" t="s">
        <v>2813</v>
      </c>
      <c r="AA576" s="475">
        <v>5.8942</v>
      </c>
      <c r="AB576" s="470">
        <f t="shared" si="130"/>
        <v>895.9184</v>
      </c>
      <c r="AC576" s="468"/>
      <c r="AD576" s="589" t="s">
        <v>554</v>
      </c>
      <c r="AE576" s="751" t="s">
        <v>566</v>
      </c>
      <c r="AF576" s="594"/>
      <c r="AG576" s="209"/>
      <c r="AH576" s="219"/>
      <c r="AI576" s="480">
        <f t="shared" si="132"/>
        <v>152</v>
      </c>
      <c r="AJ576" s="596"/>
      <c r="AK576" s="482"/>
      <c r="AL576" s="212"/>
      <c r="AM576" s="479">
        <f t="shared" si="131"/>
        <v>152</v>
      </c>
      <c r="AN576" s="482"/>
      <c r="AO576" s="482"/>
      <c r="AP576" s="222"/>
      <c r="AQ576" s="355"/>
      <c r="AR576" s="355"/>
      <c r="AS576" s="355"/>
      <c r="AT576" s="355"/>
      <c r="AU576" s="361">
        <f t="shared" si="124"/>
        <v>152</v>
      </c>
      <c r="AV576" s="361">
        <f>AV431+AU576</f>
        <v>556797</v>
      </c>
      <c r="AX576" s="220"/>
    </row>
    <row r="577" s="222" customFormat="1" ht="39" customHeight="1" spans="1:50">
      <c r="A577" s="585">
        <v>46100</v>
      </c>
      <c r="B577" s="586" t="s">
        <v>2643</v>
      </c>
      <c r="C577" s="614" t="s">
        <v>622</v>
      </c>
      <c r="D577" s="587">
        <v>4500197583</v>
      </c>
      <c r="E577" s="588" t="s">
        <v>2820</v>
      </c>
      <c r="F577" s="587" t="s">
        <v>2821</v>
      </c>
      <c r="G577" s="589" t="s">
        <v>554</v>
      </c>
      <c r="H577" s="744" t="s">
        <v>555</v>
      </c>
      <c r="I577" s="669">
        <v>520</v>
      </c>
      <c r="J577" s="592">
        <v>0</v>
      </c>
      <c r="K577" s="592">
        <v>4</v>
      </c>
      <c r="L577" s="592">
        <f t="shared" si="133"/>
        <v>130</v>
      </c>
      <c r="M577" s="745">
        <v>46192</v>
      </c>
      <c r="N577" s="745">
        <f>M577-4</f>
        <v>46188</v>
      </c>
      <c r="O577" s="590"/>
      <c r="P577" s="590" t="s">
        <v>571</v>
      </c>
      <c r="Q577" s="590"/>
      <c r="R577" s="591">
        <v>46122</v>
      </c>
      <c r="S577" s="591" t="s">
        <v>572</v>
      </c>
      <c r="T577" s="591" t="s">
        <v>572</v>
      </c>
      <c r="U577" s="591" t="s">
        <v>335</v>
      </c>
      <c r="V577" s="591"/>
      <c r="W577" s="217"/>
      <c r="X577" s="217" t="s">
        <v>2646</v>
      </c>
      <c r="Y577" s="609" t="s">
        <v>2822</v>
      </c>
      <c r="Z577" s="590" t="s">
        <v>2648</v>
      </c>
      <c r="AA577" s="606">
        <v>3.3124</v>
      </c>
      <c r="AB577" s="606">
        <f t="shared" si="130"/>
        <v>1722.448</v>
      </c>
      <c r="AC577" s="592"/>
      <c r="AD577" s="589" t="s">
        <v>554</v>
      </c>
      <c r="AE577" s="608" t="s">
        <v>566</v>
      </c>
      <c r="AF577" s="703"/>
      <c r="AG577" s="762"/>
      <c r="AH577" s="219"/>
      <c r="AI577" s="219">
        <f t="shared" si="132"/>
        <v>520</v>
      </c>
      <c r="AJ577" s="761"/>
      <c r="AK577" s="596"/>
      <c r="AL577" s="762"/>
      <c r="AM577" s="593">
        <f t="shared" si="131"/>
        <v>520</v>
      </c>
      <c r="AN577" s="219"/>
      <c r="AO577" s="596"/>
      <c r="AP577" s="596"/>
      <c r="AQ577" s="596">
        <f>I577</f>
        <v>520</v>
      </c>
      <c r="AR577" s="598"/>
      <c r="AS577" s="598"/>
      <c r="AT577" s="598"/>
      <c r="AU577" s="482">
        <f t="shared" si="124"/>
        <v>520</v>
      </c>
      <c r="AV577" s="482">
        <f>AV420+AU577</f>
        <v>546685</v>
      </c>
      <c r="AX577" s="770"/>
    </row>
    <row r="578" s="222" customFormat="1" ht="39" customHeight="1" spans="1:50">
      <c r="A578" s="585">
        <v>46157</v>
      </c>
      <c r="B578" s="586" t="s">
        <v>2823</v>
      </c>
      <c r="C578" s="465" t="s">
        <v>612</v>
      </c>
      <c r="D578" s="587">
        <v>4500206895</v>
      </c>
      <c r="E578" s="588" t="s">
        <v>2615</v>
      </c>
      <c r="F578" s="587" t="s">
        <v>2824</v>
      </c>
      <c r="G578" s="589" t="s">
        <v>554</v>
      </c>
      <c r="H578" s="469" t="s">
        <v>555</v>
      </c>
      <c r="I578" s="669">
        <v>564</v>
      </c>
      <c r="J578" s="592">
        <v>0</v>
      </c>
      <c r="K578" s="592">
        <v>4</v>
      </c>
      <c r="L578" s="470">
        <f t="shared" si="133"/>
        <v>141</v>
      </c>
      <c r="M578" s="471">
        <v>46195</v>
      </c>
      <c r="N578" s="471">
        <v>46191</v>
      </c>
      <c r="O578" s="590"/>
      <c r="P578" s="590" t="s">
        <v>571</v>
      </c>
      <c r="Q578" s="590"/>
      <c r="R578" s="591">
        <v>46165</v>
      </c>
      <c r="S578" s="473" t="s">
        <v>572</v>
      </c>
      <c r="T578" s="473" t="s">
        <v>2714</v>
      </c>
      <c r="U578" s="802"/>
      <c r="V578" s="217"/>
      <c r="W578" s="217"/>
      <c r="X578" s="555"/>
      <c r="Y578" s="803" t="s">
        <v>2825</v>
      </c>
      <c r="Z578" s="606" t="s">
        <v>2826</v>
      </c>
      <c r="AA578" s="475">
        <v>5.7445</v>
      </c>
      <c r="AB578" s="592">
        <f t="shared" si="130"/>
        <v>3239.898</v>
      </c>
      <c r="AC578" s="468"/>
      <c r="AD578" s="468" t="s">
        <v>554</v>
      </c>
      <c r="AE578" s="751" t="s">
        <v>566</v>
      </c>
      <c r="AF578" s="760"/>
      <c r="AG578" s="580"/>
      <c r="AH578" s="219"/>
      <c r="AI578" s="221">
        <f t="shared" si="132"/>
        <v>564</v>
      </c>
      <c r="AJ578" s="694"/>
      <c r="AK578" s="482"/>
      <c r="AL578" s="504"/>
      <c r="AM578" s="482">
        <f t="shared" si="131"/>
        <v>564</v>
      </c>
      <c r="AN578" s="482"/>
      <c r="AO578" s="482"/>
      <c r="AP578" s="222"/>
      <c r="AU578" s="361">
        <f t="shared" si="124"/>
        <v>564</v>
      </c>
      <c r="AV578" s="361">
        <f>AV426+AU578</f>
        <v>548613</v>
      </c>
      <c r="AX578" s="674"/>
    </row>
    <row r="579" s="222" customFormat="1" ht="39" customHeight="1" spans="1:50">
      <c r="A579" s="585">
        <v>46157</v>
      </c>
      <c r="B579" s="586" t="s">
        <v>2823</v>
      </c>
      <c r="C579" s="465" t="s">
        <v>612</v>
      </c>
      <c r="D579" s="587" t="s">
        <v>2827</v>
      </c>
      <c r="E579" s="588" t="s">
        <v>2615</v>
      </c>
      <c r="F579" s="587" t="s">
        <v>2828</v>
      </c>
      <c r="G579" s="589" t="s">
        <v>554</v>
      </c>
      <c r="H579" s="469" t="s">
        <v>555</v>
      </c>
      <c r="I579" s="669">
        <v>936</v>
      </c>
      <c r="J579" s="592">
        <v>0</v>
      </c>
      <c r="K579" s="592">
        <v>4</v>
      </c>
      <c r="L579" s="470">
        <f t="shared" si="133"/>
        <v>234</v>
      </c>
      <c r="M579" s="471">
        <v>46195</v>
      </c>
      <c r="N579" s="471">
        <v>46191</v>
      </c>
      <c r="O579" s="590"/>
      <c r="P579" s="590" t="s">
        <v>571</v>
      </c>
      <c r="Q579" s="590"/>
      <c r="R579" s="591">
        <v>46165</v>
      </c>
      <c r="S579" s="473" t="s">
        <v>572</v>
      </c>
      <c r="T579" s="473" t="s">
        <v>2714</v>
      </c>
      <c r="U579" s="802"/>
      <c r="V579" s="217"/>
      <c r="W579" s="555"/>
      <c r="X579" s="590"/>
      <c r="Y579" s="803" t="s">
        <v>2825</v>
      </c>
      <c r="Z579" s="475" t="s">
        <v>2826</v>
      </c>
      <c r="AA579" s="592">
        <v>5.7445</v>
      </c>
      <c r="AB579" s="468">
        <f t="shared" si="130"/>
        <v>5376.852</v>
      </c>
      <c r="AC579" s="608"/>
      <c r="AD579" s="468" t="s">
        <v>554</v>
      </c>
      <c r="AE579" s="751" t="s">
        <v>566</v>
      </c>
      <c r="AF579" s="504"/>
      <c r="AG579" s="504"/>
      <c r="AH579" s="482"/>
      <c r="AI579" s="221">
        <f t="shared" si="132"/>
        <v>936</v>
      </c>
      <c r="AJ579" s="674"/>
      <c r="AK579" s="482"/>
      <c r="AL579" s="674"/>
      <c r="AM579" s="482">
        <f t="shared" si="131"/>
        <v>936</v>
      </c>
      <c r="AU579" s="361">
        <f t="shared" si="124"/>
        <v>936</v>
      </c>
      <c r="AV579" s="361">
        <f>AV427+AU579</f>
        <v>554201</v>
      </c>
      <c r="AX579" s="674"/>
    </row>
    <row r="580" s="222" customFormat="1" ht="39" customHeight="1" spans="1:50">
      <c r="A580" s="585">
        <v>46107</v>
      </c>
      <c r="B580" s="586" t="s">
        <v>1654</v>
      </c>
      <c r="C580" s="465" t="s">
        <v>1001</v>
      </c>
      <c r="D580" s="587">
        <v>4500198544</v>
      </c>
      <c r="E580" s="588">
        <v>5251219809</v>
      </c>
      <c r="F580" s="587" t="s">
        <v>2829</v>
      </c>
      <c r="G580" s="589" t="s">
        <v>554</v>
      </c>
      <c r="H580" s="469" t="s">
        <v>555</v>
      </c>
      <c r="I580" s="470">
        <v>1800</v>
      </c>
      <c r="J580" s="470">
        <v>0</v>
      </c>
      <c r="K580" s="470">
        <v>4</v>
      </c>
      <c r="L580" s="470">
        <f t="shared" si="133"/>
        <v>450</v>
      </c>
      <c r="M580" s="498">
        <v>46198</v>
      </c>
      <c r="N580" s="498">
        <f>M580-3</f>
        <v>46195</v>
      </c>
      <c r="O580" s="590"/>
      <c r="P580" s="590" t="s">
        <v>571</v>
      </c>
      <c r="Q580" s="590"/>
      <c r="R580" s="591">
        <v>46132</v>
      </c>
      <c r="S580" s="473" t="s">
        <v>572</v>
      </c>
      <c r="T580" s="473" t="s">
        <v>2830</v>
      </c>
      <c r="U580" s="701" t="s">
        <v>335</v>
      </c>
      <c r="V580" s="702"/>
      <c r="W580" s="217"/>
      <c r="X580" s="217"/>
      <c r="Y580" s="609" t="s">
        <v>2831</v>
      </c>
      <c r="Z580" s="590" t="s">
        <v>1660</v>
      </c>
      <c r="AA580" s="475">
        <v>5.7445</v>
      </c>
      <c r="AB580" s="475">
        <f>AA580*I580</f>
        <v>10340.1</v>
      </c>
      <c r="AC580" s="592"/>
      <c r="AD580" s="589" t="s">
        <v>668</v>
      </c>
      <c r="AE580" s="608" t="s">
        <v>566</v>
      </c>
      <c r="AF580" s="703"/>
      <c r="AG580" s="804"/>
      <c r="AH580" s="219"/>
      <c r="AI580" s="480"/>
      <c r="AJ580" s="704"/>
      <c r="AK580" s="596">
        <f>I580</f>
        <v>1800</v>
      </c>
      <c r="AL580" s="705"/>
      <c r="AM580" s="479">
        <f t="shared" si="131"/>
        <v>1800</v>
      </c>
      <c r="AN580" s="598"/>
      <c r="AO580" s="482"/>
      <c r="AP580" s="598"/>
      <c r="AQ580" s="715">
        <f>I580</f>
        <v>1800</v>
      </c>
      <c r="AR580" s="716"/>
      <c r="AS580" s="716"/>
      <c r="AT580" s="716"/>
      <c r="AU580" s="482">
        <f t="shared" ref="AU577:AU604" si="134">I580</f>
        <v>1800</v>
      </c>
      <c r="AV580" s="482">
        <f>AV432+AU580</f>
        <v>556905</v>
      </c>
      <c r="AX580" s="805"/>
    </row>
    <row r="581" s="355" customFormat="1" ht="39" customHeight="1" spans="1:50">
      <c r="A581" s="463">
        <v>46164</v>
      </c>
      <c r="B581" s="464" t="s">
        <v>2596</v>
      </c>
      <c r="C581" s="465" t="s">
        <v>622</v>
      </c>
      <c r="D581" s="466" t="s">
        <v>2832</v>
      </c>
      <c r="E581" s="486" t="s">
        <v>2833</v>
      </c>
      <c r="F581" s="466" t="s">
        <v>2834</v>
      </c>
      <c r="G581" s="468" t="s">
        <v>554</v>
      </c>
      <c r="H581" s="469" t="s">
        <v>555</v>
      </c>
      <c r="I581" s="693">
        <v>120</v>
      </c>
      <c r="J581" s="470">
        <v>0</v>
      </c>
      <c r="K581" s="470">
        <v>4</v>
      </c>
      <c r="L581" s="470">
        <f t="shared" si="133"/>
        <v>30</v>
      </c>
      <c r="M581" s="471">
        <v>46203</v>
      </c>
      <c r="N581" s="471">
        <v>46199</v>
      </c>
      <c r="O581" s="472"/>
      <c r="P581" s="472" t="s">
        <v>571</v>
      </c>
      <c r="Q581" s="472"/>
      <c r="R581" s="473">
        <v>46177</v>
      </c>
      <c r="S581" s="473" t="s">
        <v>572</v>
      </c>
      <c r="T581" s="473" t="s">
        <v>2366</v>
      </c>
      <c r="U581" s="788"/>
      <c r="V581" s="474"/>
      <c r="W581" s="474"/>
      <c r="X581" s="467"/>
      <c r="Y581" s="472" t="s">
        <v>2835</v>
      </c>
      <c r="Z581" s="475" t="s">
        <v>2600</v>
      </c>
      <c r="AA581" s="475">
        <v>3.5468</v>
      </c>
      <c r="AB581" s="470">
        <f>I581*AA581</f>
        <v>425.616</v>
      </c>
      <c r="AC581" s="468"/>
      <c r="AD581" s="468" t="s">
        <v>554</v>
      </c>
      <c r="AE581" s="781" t="s">
        <v>566</v>
      </c>
      <c r="AF581" s="534"/>
      <c r="AG581" s="534"/>
      <c r="AH581" s="480"/>
      <c r="AI581" s="480">
        <f>I581</f>
        <v>120</v>
      </c>
      <c r="AJ581" s="709"/>
      <c r="AK581" s="479"/>
      <c r="AL581" s="710"/>
      <c r="AM581" s="479">
        <f t="shared" si="131"/>
        <v>120</v>
      </c>
      <c r="AN581" s="482"/>
      <c r="AO581" s="482"/>
      <c r="AP581" s="355"/>
      <c r="AQ581" s="355"/>
      <c r="AR581" s="355"/>
      <c r="AS581" s="355"/>
      <c r="AT581" s="789"/>
      <c r="AU581" s="361">
        <f t="shared" si="134"/>
        <v>120</v>
      </c>
      <c r="AV581" s="361">
        <f>AV425+AU581</f>
        <v>548665</v>
      </c>
      <c r="AW581" s="790"/>
      <c r="AX581" s="535"/>
    </row>
    <row r="582" s="355" customFormat="1" ht="39" customHeight="1" spans="1:50">
      <c r="A582" s="463">
        <v>46158</v>
      </c>
      <c r="B582" s="464" t="s">
        <v>2836</v>
      </c>
      <c r="C582" s="465" t="s">
        <v>1903</v>
      </c>
      <c r="D582" s="466">
        <v>4500207588</v>
      </c>
      <c r="E582" s="486" t="s">
        <v>2615</v>
      </c>
      <c r="F582" s="466" t="s">
        <v>2837</v>
      </c>
      <c r="G582" s="468" t="s">
        <v>554</v>
      </c>
      <c r="H582" s="469" t="s">
        <v>555</v>
      </c>
      <c r="I582" s="693">
        <v>1500</v>
      </c>
      <c r="J582" s="470">
        <v>0</v>
      </c>
      <c r="K582" s="470">
        <v>4</v>
      </c>
      <c r="L582" s="470">
        <f t="shared" si="133"/>
        <v>375</v>
      </c>
      <c r="M582" s="471">
        <v>46203</v>
      </c>
      <c r="N582" s="471">
        <v>46199</v>
      </c>
      <c r="O582" s="472"/>
      <c r="P582" s="472" t="s">
        <v>571</v>
      </c>
      <c r="Q582" s="472"/>
      <c r="R582" s="473">
        <v>46174</v>
      </c>
      <c r="S582" s="473" t="s">
        <v>572</v>
      </c>
      <c r="T582" s="473" t="s">
        <v>2838</v>
      </c>
      <c r="U582" s="780"/>
      <c r="V582" s="772"/>
      <c r="W582" s="474"/>
      <c r="X582" s="467"/>
      <c r="Y582" s="777" t="s">
        <v>2839</v>
      </c>
      <c r="Z582" s="475" t="s">
        <v>731</v>
      </c>
      <c r="AA582" s="475">
        <v>5.7445</v>
      </c>
      <c r="AB582" s="470">
        <f>I582*AA582</f>
        <v>8616.75</v>
      </c>
      <c r="AC582" s="468"/>
      <c r="AD582" s="476" t="s">
        <v>2840</v>
      </c>
      <c r="AE582" s="781" t="s">
        <v>566</v>
      </c>
      <c r="AF582" s="226"/>
      <c r="AG582" s="684"/>
      <c r="AH582" s="219"/>
      <c r="AI582" s="221"/>
      <c r="AJ582" s="782"/>
      <c r="AK582" s="482">
        <f>I582</f>
        <v>1500</v>
      </c>
      <c r="AL582" s="783"/>
      <c r="AM582" s="482"/>
      <c r="AN582" s="482">
        <f>I582</f>
        <v>1500</v>
      </c>
      <c r="AO582" s="482">
        <f>I582</f>
        <v>1500</v>
      </c>
      <c r="AP582" s="222"/>
      <c r="AQ582" s="355"/>
      <c r="AR582" s="355"/>
      <c r="AS582" s="355"/>
      <c r="AT582" s="789"/>
      <c r="AU582" s="482">
        <f t="shared" si="134"/>
        <v>1500</v>
      </c>
      <c r="AV582" s="482">
        <f>AV421+AU582</f>
        <v>550297</v>
      </c>
      <c r="AW582" s="790"/>
      <c r="AX582" s="228"/>
    </row>
    <row r="583" s="355" customFormat="1" ht="39" customHeight="1" spans="1:50">
      <c r="A583" s="463">
        <v>46154</v>
      </c>
      <c r="B583" s="464" t="s">
        <v>2841</v>
      </c>
      <c r="C583" s="465" t="s">
        <v>857</v>
      </c>
      <c r="D583" s="584" t="s">
        <v>2842</v>
      </c>
      <c r="E583" s="486" t="s">
        <v>2843</v>
      </c>
      <c r="F583" s="466" t="s">
        <v>2844</v>
      </c>
      <c r="G583" s="468" t="s">
        <v>866</v>
      </c>
      <c r="H583" s="469" t="s">
        <v>555</v>
      </c>
      <c r="I583" s="470">
        <v>6</v>
      </c>
      <c r="J583" s="470">
        <v>0</v>
      </c>
      <c r="K583" s="470">
        <v>2</v>
      </c>
      <c r="L583" s="470">
        <f t="shared" si="133"/>
        <v>3</v>
      </c>
      <c r="M583" s="471">
        <v>46204</v>
      </c>
      <c r="N583" s="471">
        <v>46200</v>
      </c>
      <c r="O583" s="472"/>
      <c r="P583" s="472" t="s">
        <v>571</v>
      </c>
      <c r="Q583" s="472"/>
      <c r="R583" s="473">
        <v>46162</v>
      </c>
      <c r="S583" s="473" t="s">
        <v>599</v>
      </c>
      <c r="T583" s="473" t="s">
        <v>572</v>
      </c>
      <c r="U583" s="474"/>
      <c r="V583" s="474"/>
      <c r="W583" s="474"/>
      <c r="X583" s="467"/>
      <c r="Y583" s="472" t="s">
        <v>2845</v>
      </c>
      <c r="Z583" s="475" t="s">
        <v>2846</v>
      </c>
      <c r="AA583" s="475">
        <v>6.1711</v>
      </c>
      <c r="AB583" s="470">
        <f t="shared" ref="AB583:AB597" si="135">I583*AA583</f>
        <v>37.0266</v>
      </c>
      <c r="AC583" s="468"/>
      <c r="AD583" s="468" t="s">
        <v>649</v>
      </c>
      <c r="AE583" s="751" t="s">
        <v>566</v>
      </c>
      <c r="AF583" s="479"/>
      <c r="AG583" s="479"/>
      <c r="AH583" s="480"/>
      <c r="AI583" s="480">
        <f>I583</f>
        <v>6</v>
      </c>
      <c r="AJ583" s="221"/>
      <c r="AK583" s="221"/>
      <c r="AL583" s="221"/>
      <c r="AM583" s="481">
        <f t="shared" ref="AM583:AM600" si="136">I583</f>
        <v>6</v>
      </c>
      <c r="AN583" s="482"/>
      <c r="AO583" s="482"/>
      <c r="AP583" s="482"/>
      <c r="AQ583" s="355"/>
      <c r="AR583" s="355"/>
      <c r="AS583" s="355"/>
      <c r="AT583" s="355"/>
      <c r="AU583" s="355">
        <f t="shared" si="134"/>
        <v>6</v>
      </c>
      <c r="AV583" s="355">
        <f>AV607+AU583</f>
        <v>548935</v>
      </c>
    </row>
    <row r="584" s="355" customFormat="1" ht="39" customHeight="1" spans="1:50">
      <c r="A584" s="463">
        <v>46154</v>
      </c>
      <c r="B584" s="464" t="s">
        <v>2841</v>
      </c>
      <c r="C584" s="465" t="s">
        <v>857</v>
      </c>
      <c r="D584" s="584" t="s">
        <v>2842</v>
      </c>
      <c r="E584" s="486" t="s">
        <v>2847</v>
      </c>
      <c r="F584" s="466" t="s">
        <v>2848</v>
      </c>
      <c r="G584" s="468" t="s">
        <v>866</v>
      </c>
      <c r="H584" s="469" t="s">
        <v>555</v>
      </c>
      <c r="I584" s="470">
        <v>12</v>
      </c>
      <c r="J584" s="470">
        <v>0</v>
      </c>
      <c r="K584" s="470">
        <v>2</v>
      </c>
      <c r="L584" s="470">
        <f t="shared" si="133"/>
        <v>6</v>
      </c>
      <c r="M584" s="471">
        <v>46204</v>
      </c>
      <c r="N584" s="471">
        <v>46200</v>
      </c>
      <c r="O584" s="472"/>
      <c r="P584" s="472" t="s">
        <v>571</v>
      </c>
      <c r="Q584" s="472"/>
      <c r="R584" s="473">
        <v>46162</v>
      </c>
      <c r="S584" s="473" t="s">
        <v>599</v>
      </c>
      <c r="T584" s="473" t="s">
        <v>572</v>
      </c>
      <c r="U584" s="788"/>
      <c r="V584" s="207"/>
      <c r="W584" s="467"/>
      <c r="X584" s="472"/>
      <c r="Y584" s="806" t="s">
        <v>2849</v>
      </c>
      <c r="Z584" s="475" t="s">
        <v>2846</v>
      </c>
      <c r="AA584" s="470">
        <v>6.1711</v>
      </c>
      <c r="AB584" s="468">
        <f t="shared" si="135"/>
        <v>74.0532</v>
      </c>
      <c r="AC584" s="476"/>
      <c r="AD584" s="468" t="s">
        <v>649</v>
      </c>
      <c r="AE584" s="751" t="s">
        <v>566</v>
      </c>
      <c r="AF584" s="709"/>
      <c r="AG584" s="574"/>
      <c r="AH584" s="482"/>
      <c r="AI584" s="480">
        <f t="shared" ref="AI584:AI606" si="137">I584</f>
        <v>12</v>
      </c>
      <c r="AJ584" s="535"/>
      <c r="AK584" s="221"/>
      <c r="AL584" s="535"/>
      <c r="AM584" s="481">
        <f t="shared" si="136"/>
        <v>12</v>
      </c>
      <c r="AU584" s="355">
        <f t="shared" si="134"/>
        <v>12</v>
      </c>
      <c r="AV584" s="355">
        <f t="shared" ref="AV583:AV595" si="138">AV583+AU584</f>
        <v>548947</v>
      </c>
      <c r="AX584" s="535"/>
    </row>
    <row r="585" s="355" customFormat="1" ht="39" customHeight="1" spans="1:50">
      <c r="A585" s="463">
        <v>46154</v>
      </c>
      <c r="B585" s="464" t="s">
        <v>2841</v>
      </c>
      <c r="C585" s="465" t="s">
        <v>857</v>
      </c>
      <c r="D585" s="584" t="s">
        <v>2842</v>
      </c>
      <c r="E585" s="486" t="s">
        <v>2850</v>
      </c>
      <c r="F585" s="466" t="s">
        <v>2851</v>
      </c>
      <c r="G585" s="468" t="s">
        <v>866</v>
      </c>
      <c r="H585" s="469" t="s">
        <v>555</v>
      </c>
      <c r="I585" s="470">
        <v>8</v>
      </c>
      <c r="J585" s="470">
        <v>0</v>
      </c>
      <c r="K585" s="470">
        <v>2</v>
      </c>
      <c r="L585" s="470">
        <f t="shared" si="133"/>
        <v>4</v>
      </c>
      <c r="M585" s="471">
        <v>46204</v>
      </c>
      <c r="N585" s="471">
        <v>46200</v>
      </c>
      <c r="O585" s="472"/>
      <c r="P585" s="472" t="s">
        <v>571</v>
      </c>
      <c r="Q585" s="472"/>
      <c r="R585" s="473">
        <v>46162</v>
      </c>
      <c r="S585" s="473" t="s">
        <v>599</v>
      </c>
      <c r="T585" s="473" t="s">
        <v>572</v>
      </c>
      <c r="U585" s="573"/>
      <c r="V585" s="807"/>
      <c r="W585" s="472"/>
      <c r="X585" s="806"/>
      <c r="Y585" s="806" t="s">
        <v>2849</v>
      </c>
      <c r="Z585" s="470" t="s">
        <v>2846</v>
      </c>
      <c r="AA585" s="468">
        <v>6.1711</v>
      </c>
      <c r="AB585" s="476">
        <f t="shared" si="135"/>
        <v>49.3688</v>
      </c>
      <c r="AC585" s="480"/>
      <c r="AD585" s="468" t="s">
        <v>649</v>
      </c>
      <c r="AE585" s="751" t="s">
        <v>566</v>
      </c>
      <c r="AF585" s="535"/>
      <c r="AG585" s="535"/>
      <c r="AH585" s="355"/>
      <c r="AI585" s="480">
        <f t="shared" si="137"/>
        <v>8</v>
      </c>
      <c r="AJ585" s="535"/>
      <c r="AK585" s="221"/>
      <c r="AL585" s="535"/>
      <c r="AM585" s="481">
        <f t="shared" si="136"/>
        <v>8</v>
      </c>
      <c r="AU585" s="355">
        <f t="shared" si="134"/>
        <v>8</v>
      </c>
      <c r="AV585" s="355">
        <f t="shared" si="138"/>
        <v>548955</v>
      </c>
      <c r="AX585" s="535"/>
    </row>
    <row r="586" s="355" customFormat="1" ht="39" customHeight="1" spans="1:50">
      <c r="A586" s="463">
        <v>46154</v>
      </c>
      <c r="B586" s="464" t="s">
        <v>2841</v>
      </c>
      <c r="C586" s="465" t="s">
        <v>857</v>
      </c>
      <c r="D586" s="466" t="s">
        <v>2842</v>
      </c>
      <c r="E586" s="486" t="s">
        <v>2852</v>
      </c>
      <c r="F586" s="466" t="s">
        <v>2853</v>
      </c>
      <c r="G586" s="468" t="s">
        <v>866</v>
      </c>
      <c r="H586" s="469" t="s">
        <v>555</v>
      </c>
      <c r="I586" s="470">
        <v>10</v>
      </c>
      <c r="J586" s="470">
        <v>0</v>
      </c>
      <c r="K586" s="470">
        <v>2</v>
      </c>
      <c r="L586" s="470">
        <f t="shared" si="133"/>
        <v>5</v>
      </c>
      <c r="M586" s="471">
        <v>46204</v>
      </c>
      <c r="N586" s="471">
        <v>46200</v>
      </c>
      <c r="O586" s="472"/>
      <c r="P586" s="472" t="s">
        <v>571</v>
      </c>
      <c r="Q586" s="472"/>
      <c r="R586" s="473">
        <v>46162</v>
      </c>
      <c r="S586" s="473" t="s">
        <v>599</v>
      </c>
      <c r="T586" s="473" t="s">
        <v>572</v>
      </c>
      <c r="U586" s="474"/>
      <c r="V586" s="474"/>
      <c r="W586" s="474"/>
      <c r="X586" s="467"/>
      <c r="Y586" s="472" t="s">
        <v>2845</v>
      </c>
      <c r="Z586" s="475" t="s">
        <v>2846</v>
      </c>
      <c r="AA586" s="475">
        <v>6.1711</v>
      </c>
      <c r="AB586" s="470">
        <f t="shared" si="135"/>
        <v>61.711</v>
      </c>
      <c r="AC586" s="468"/>
      <c r="AD586" s="468" t="s">
        <v>649</v>
      </c>
      <c r="AE586" s="751" t="s">
        <v>566</v>
      </c>
      <c r="AF586" s="479"/>
      <c r="AG586" s="355"/>
      <c r="AH586" s="480"/>
      <c r="AI586" s="480">
        <f t="shared" si="137"/>
        <v>10</v>
      </c>
      <c r="AK586" s="221"/>
      <c r="AL586" s="221"/>
      <c r="AM586" s="481">
        <f t="shared" si="136"/>
        <v>10</v>
      </c>
      <c r="AN586" s="482"/>
      <c r="AO586" s="482"/>
      <c r="AP586" s="482"/>
      <c r="AQ586" s="355"/>
      <c r="AR586" s="355"/>
      <c r="AS586" s="355"/>
      <c r="AT586" s="355"/>
      <c r="AU586" s="355">
        <f t="shared" si="134"/>
        <v>10</v>
      </c>
      <c r="AV586" s="355">
        <f t="shared" si="138"/>
        <v>548965</v>
      </c>
    </row>
    <row r="587" s="355" customFormat="1" ht="39" customHeight="1" spans="1:50">
      <c r="A587" s="463">
        <v>46154</v>
      </c>
      <c r="B587" s="464" t="s">
        <v>2841</v>
      </c>
      <c r="C587" s="465" t="s">
        <v>857</v>
      </c>
      <c r="D587" s="466" t="s">
        <v>2842</v>
      </c>
      <c r="E587" s="486" t="s">
        <v>2854</v>
      </c>
      <c r="F587" s="466" t="s">
        <v>2855</v>
      </c>
      <c r="G587" s="468" t="s">
        <v>866</v>
      </c>
      <c r="H587" s="469" t="s">
        <v>555</v>
      </c>
      <c r="I587" s="470">
        <v>8</v>
      </c>
      <c r="J587" s="470">
        <v>0</v>
      </c>
      <c r="K587" s="470">
        <v>2</v>
      </c>
      <c r="L587" s="470">
        <f t="shared" si="133"/>
        <v>4</v>
      </c>
      <c r="M587" s="471">
        <v>46204</v>
      </c>
      <c r="N587" s="471">
        <v>46200</v>
      </c>
      <c r="O587" s="472"/>
      <c r="P587" s="472" t="s">
        <v>571</v>
      </c>
      <c r="Q587" s="472"/>
      <c r="R587" s="473">
        <v>46162</v>
      </c>
      <c r="S587" s="473" t="s">
        <v>599</v>
      </c>
      <c r="T587" s="473" t="s">
        <v>572</v>
      </c>
      <c r="U587" s="788"/>
      <c r="V587" s="207"/>
      <c r="W587" s="467"/>
      <c r="X587" s="472"/>
      <c r="Y587" s="806" t="s">
        <v>2849</v>
      </c>
      <c r="Z587" s="475" t="s">
        <v>2846</v>
      </c>
      <c r="AA587" s="470">
        <v>6.1711</v>
      </c>
      <c r="AB587" s="468">
        <f t="shared" si="135"/>
        <v>49.3688</v>
      </c>
      <c r="AC587" s="476"/>
      <c r="AD587" s="468" t="s">
        <v>649</v>
      </c>
      <c r="AE587" s="751" t="s">
        <v>566</v>
      </c>
      <c r="AF587" s="709"/>
      <c r="AG587" s="574"/>
      <c r="AH587" s="482"/>
      <c r="AI587" s="480">
        <f t="shared" si="137"/>
        <v>8</v>
      </c>
      <c r="AJ587" s="535"/>
      <c r="AK587" s="221"/>
      <c r="AL587" s="535"/>
      <c r="AM587" s="481">
        <f t="shared" si="136"/>
        <v>8</v>
      </c>
      <c r="AU587" s="355">
        <f t="shared" si="134"/>
        <v>8</v>
      </c>
      <c r="AV587" s="355">
        <f t="shared" si="138"/>
        <v>548973</v>
      </c>
      <c r="AX587" s="535"/>
    </row>
    <row r="588" s="355" customFormat="1" ht="39" customHeight="1" spans="1:50">
      <c r="A588" s="463">
        <v>46154</v>
      </c>
      <c r="B588" s="464" t="s">
        <v>2841</v>
      </c>
      <c r="C588" s="465" t="s">
        <v>857</v>
      </c>
      <c r="D588" s="466" t="s">
        <v>2842</v>
      </c>
      <c r="E588" s="486" t="s">
        <v>2856</v>
      </c>
      <c r="F588" s="466" t="s">
        <v>2857</v>
      </c>
      <c r="G588" s="468" t="s">
        <v>866</v>
      </c>
      <c r="H588" s="469" t="s">
        <v>555</v>
      </c>
      <c r="I588" s="470">
        <v>38</v>
      </c>
      <c r="J588" s="470">
        <v>0</v>
      </c>
      <c r="K588" s="470">
        <v>2</v>
      </c>
      <c r="L588" s="470">
        <f t="shared" si="133"/>
        <v>19</v>
      </c>
      <c r="M588" s="471">
        <v>46204</v>
      </c>
      <c r="N588" s="471">
        <v>46200</v>
      </c>
      <c r="O588" s="472"/>
      <c r="P588" s="472" t="s">
        <v>571</v>
      </c>
      <c r="Q588" s="472"/>
      <c r="R588" s="473">
        <v>46162</v>
      </c>
      <c r="S588" s="473" t="s">
        <v>599</v>
      </c>
      <c r="T588" s="473" t="s">
        <v>572</v>
      </c>
      <c r="U588" s="573"/>
      <c r="V588" s="807"/>
      <c r="W588" s="472"/>
      <c r="X588" s="806"/>
      <c r="Y588" s="806" t="s">
        <v>2845</v>
      </c>
      <c r="Z588" s="470" t="s">
        <v>2846</v>
      </c>
      <c r="AA588" s="468">
        <v>6.1711</v>
      </c>
      <c r="AB588" s="476">
        <f t="shared" si="135"/>
        <v>234.5018</v>
      </c>
      <c r="AC588" s="479"/>
      <c r="AD588" s="468" t="s">
        <v>649</v>
      </c>
      <c r="AE588" s="751" t="s">
        <v>566</v>
      </c>
      <c r="AF588" s="535"/>
      <c r="AG588" s="535"/>
      <c r="AH588" s="355"/>
      <c r="AI588" s="480">
        <f t="shared" si="137"/>
        <v>38</v>
      </c>
      <c r="AJ588" s="535"/>
      <c r="AK588" s="221"/>
      <c r="AL588" s="535"/>
      <c r="AM588" s="481">
        <f t="shared" si="136"/>
        <v>38</v>
      </c>
      <c r="AU588" s="355">
        <f t="shared" si="134"/>
        <v>38</v>
      </c>
      <c r="AV588" s="355">
        <f t="shared" si="138"/>
        <v>549011</v>
      </c>
      <c r="AX588" s="535"/>
    </row>
    <row r="589" s="355" customFormat="1" ht="39" customHeight="1" spans="1:50">
      <c r="A589" s="463">
        <v>46154</v>
      </c>
      <c r="B589" s="464" t="s">
        <v>2841</v>
      </c>
      <c r="C589" s="465" t="s">
        <v>857</v>
      </c>
      <c r="D589" s="466" t="s">
        <v>2842</v>
      </c>
      <c r="E589" s="486" t="s">
        <v>2858</v>
      </c>
      <c r="F589" s="466" t="s">
        <v>2859</v>
      </c>
      <c r="G589" s="468" t="s">
        <v>866</v>
      </c>
      <c r="H589" s="469" t="s">
        <v>555</v>
      </c>
      <c r="I589" s="470">
        <v>8</v>
      </c>
      <c r="J589" s="470">
        <v>0</v>
      </c>
      <c r="K589" s="470">
        <v>2</v>
      </c>
      <c r="L589" s="470">
        <f t="shared" si="133"/>
        <v>4</v>
      </c>
      <c r="M589" s="471">
        <v>46204</v>
      </c>
      <c r="N589" s="471">
        <v>46200</v>
      </c>
      <c r="O589" s="472"/>
      <c r="P589" s="472" t="s">
        <v>571</v>
      </c>
      <c r="Q589" s="472"/>
      <c r="R589" s="473">
        <v>46162</v>
      </c>
      <c r="S589" s="473" t="s">
        <v>599</v>
      </c>
      <c r="T589" s="473" t="s">
        <v>572</v>
      </c>
      <c r="U589" s="573"/>
      <c r="V589" s="807"/>
      <c r="W589" s="472"/>
      <c r="X589" s="806"/>
      <c r="Y589" s="806" t="s">
        <v>2845</v>
      </c>
      <c r="Z589" s="470" t="s">
        <v>2846</v>
      </c>
      <c r="AA589" s="468">
        <v>6.1711</v>
      </c>
      <c r="AB589" s="476">
        <f t="shared" si="135"/>
        <v>49.3688</v>
      </c>
      <c r="AC589" s="479"/>
      <c r="AD589" s="468" t="s">
        <v>649</v>
      </c>
      <c r="AE589" s="751" t="s">
        <v>566</v>
      </c>
      <c r="AF589" s="535"/>
      <c r="AG589" s="535"/>
      <c r="AH589" s="355"/>
      <c r="AI589" s="480">
        <f t="shared" si="137"/>
        <v>8</v>
      </c>
      <c r="AJ589" s="535"/>
      <c r="AK589" s="221"/>
      <c r="AL589" s="535"/>
      <c r="AM589" s="481">
        <f t="shared" si="136"/>
        <v>8</v>
      </c>
      <c r="AU589" s="355">
        <f t="shared" si="134"/>
        <v>8</v>
      </c>
      <c r="AV589" s="355">
        <f t="shared" si="138"/>
        <v>549019</v>
      </c>
      <c r="AX589" s="535"/>
    </row>
    <row r="590" s="355" customFormat="1" ht="39" customHeight="1" spans="1:50">
      <c r="A590" s="463">
        <v>46154</v>
      </c>
      <c r="B590" s="464" t="s">
        <v>2841</v>
      </c>
      <c r="C590" s="465" t="s">
        <v>857</v>
      </c>
      <c r="D590" s="466" t="s">
        <v>2842</v>
      </c>
      <c r="E590" s="486" t="s">
        <v>2860</v>
      </c>
      <c r="F590" s="466" t="s">
        <v>2861</v>
      </c>
      <c r="G590" s="468" t="s">
        <v>866</v>
      </c>
      <c r="H590" s="469" t="s">
        <v>555</v>
      </c>
      <c r="I590" s="470">
        <v>10</v>
      </c>
      <c r="J590" s="470">
        <v>0</v>
      </c>
      <c r="K590" s="470">
        <v>2</v>
      </c>
      <c r="L590" s="470">
        <f t="shared" si="133"/>
        <v>5</v>
      </c>
      <c r="M590" s="471">
        <v>46204</v>
      </c>
      <c r="N590" s="471">
        <v>46200</v>
      </c>
      <c r="O590" s="472"/>
      <c r="P590" s="472" t="s">
        <v>571</v>
      </c>
      <c r="Q590" s="472"/>
      <c r="R590" s="473">
        <v>46162</v>
      </c>
      <c r="S590" s="473" t="s">
        <v>599</v>
      </c>
      <c r="T590" s="473" t="s">
        <v>572</v>
      </c>
      <c r="U590" s="573"/>
      <c r="V590" s="807"/>
      <c r="W590" s="472"/>
      <c r="X590" s="806"/>
      <c r="Y590" s="806" t="s">
        <v>2845</v>
      </c>
      <c r="Z590" s="470" t="s">
        <v>2846</v>
      </c>
      <c r="AA590" s="468">
        <v>6.1711</v>
      </c>
      <c r="AB590" s="476">
        <f t="shared" si="135"/>
        <v>61.711</v>
      </c>
      <c r="AC590" s="479"/>
      <c r="AD590" s="468" t="s">
        <v>649</v>
      </c>
      <c r="AE590" s="751" t="s">
        <v>566</v>
      </c>
      <c r="AF590" s="535"/>
      <c r="AG590" s="535"/>
      <c r="AH590" s="355"/>
      <c r="AI590" s="480">
        <f t="shared" si="137"/>
        <v>10</v>
      </c>
      <c r="AJ590" s="535"/>
      <c r="AK590" s="221"/>
      <c r="AL590" s="535"/>
      <c r="AM590" s="481">
        <f t="shared" si="136"/>
        <v>10</v>
      </c>
      <c r="AU590" s="355">
        <f t="shared" si="134"/>
        <v>10</v>
      </c>
      <c r="AV590" s="355">
        <f t="shared" si="138"/>
        <v>549029</v>
      </c>
      <c r="AX590" s="535"/>
    </row>
    <row r="591" s="355" customFormat="1" ht="39" customHeight="1" spans="1:50">
      <c r="A591" s="463">
        <v>46154</v>
      </c>
      <c r="B591" s="464" t="s">
        <v>2841</v>
      </c>
      <c r="C591" s="465" t="s">
        <v>857</v>
      </c>
      <c r="D591" s="466" t="s">
        <v>2862</v>
      </c>
      <c r="E591" s="486" t="s">
        <v>2863</v>
      </c>
      <c r="F591" s="466" t="s">
        <v>2864</v>
      </c>
      <c r="G591" s="468" t="s">
        <v>866</v>
      </c>
      <c r="H591" s="469" t="s">
        <v>555</v>
      </c>
      <c r="I591" s="470">
        <v>8</v>
      </c>
      <c r="J591" s="470">
        <v>0</v>
      </c>
      <c r="K591" s="470">
        <v>2</v>
      </c>
      <c r="L591" s="470">
        <f t="shared" si="133"/>
        <v>4</v>
      </c>
      <c r="M591" s="471">
        <v>46204</v>
      </c>
      <c r="N591" s="471">
        <v>46200</v>
      </c>
      <c r="O591" s="472"/>
      <c r="P591" s="472" t="s">
        <v>571</v>
      </c>
      <c r="Q591" s="472"/>
      <c r="R591" s="473">
        <v>46162</v>
      </c>
      <c r="S591" s="473" t="s">
        <v>599</v>
      </c>
      <c r="T591" s="473" t="s">
        <v>572</v>
      </c>
      <c r="U591" s="573"/>
      <c r="V591" s="807"/>
      <c r="W591" s="472"/>
      <c r="X591" s="806"/>
      <c r="Y591" s="806" t="s">
        <v>2845</v>
      </c>
      <c r="Z591" s="470" t="s">
        <v>2846</v>
      </c>
      <c r="AA591" s="468">
        <v>6.1711</v>
      </c>
      <c r="AB591" s="476">
        <f t="shared" si="135"/>
        <v>49.3688</v>
      </c>
      <c r="AC591" s="479"/>
      <c r="AD591" s="468" t="s">
        <v>649</v>
      </c>
      <c r="AE591" s="751" t="s">
        <v>566</v>
      </c>
      <c r="AF591" s="535"/>
      <c r="AG591" s="535"/>
      <c r="AH591" s="355"/>
      <c r="AI591" s="480">
        <f t="shared" si="137"/>
        <v>8</v>
      </c>
      <c r="AJ591" s="535"/>
      <c r="AK591" s="221"/>
      <c r="AL591" s="535"/>
      <c r="AM591" s="481">
        <f t="shared" si="136"/>
        <v>8</v>
      </c>
      <c r="AU591" s="355">
        <f t="shared" si="134"/>
        <v>8</v>
      </c>
      <c r="AV591" s="355">
        <f t="shared" si="138"/>
        <v>549037</v>
      </c>
      <c r="AX591" s="535"/>
    </row>
    <row r="592" s="355" customFormat="1" ht="39" customHeight="1" spans="1:50">
      <c r="A592" s="463">
        <v>46154</v>
      </c>
      <c r="B592" s="464" t="s">
        <v>2841</v>
      </c>
      <c r="C592" s="465" t="s">
        <v>857</v>
      </c>
      <c r="D592" s="466" t="s">
        <v>2865</v>
      </c>
      <c r="E592" s="486" t="s">
        <v>2866</v>
      </c>
      <c r="F592" s="466" t="s">
        <v>2867</v>
      </c>
      <c r="G592" s="468" t="s">
        <v>866</v>
      </c>
      <c r="H592" s="469" t="s">
        <v>555</v>
      </c>
      <c r="I592" s="470">
        <v>6</v>
      </c>
      <c r="J592" s="470">
        <v>0</v>
      </c>
      <c r="K592" s="470">
        <v>2</v>
      </c>
      <c r="L592" s="470">
        <f t="shared" si="133"/>
        <v>3</v>
      </c>
      <c r="M592" s="471">
        <v>46204</v>
      </c>
      <c r="N592" s="471">
        <v>46200</v>
      </c>
      <c r="O592" s="472"/>
      <c r="P592" s="472" t="s">
        <v>571</v>
      </c>
      <c r="Q592" s="472"/>
      <c r="R592" s="473">
        <v>46162</v>
      </c>
      <c r="S592" s="473" t="s">
        <v>599</v>
      </c>
      <c r="T592" s="473" t="s">
        <v>572</v>
      </c>
      <c r="U592" s="573"/>
      <c r="V592" s="807"/>
      <c r="W592" s="472"/>
      <c r="X592" s="806"/>
      <c r="Y592" s="806" t="s">
        <v>2868</v>
      </c>
      <c r="Z592" s="470" t="s">
        <v>2846</v>
      </c>
      <c r="AA592" s="468">
        <v>6.1711</v>
      </c>
      <c r="AB592" s="476">
        <f t="shared" si="135"/>
        <v>37.0266</v>
      </c>
      <c r="AC592" s="479"/>
      <c r="AD592" s="468" t="s">
        <v>649</v>
      </c>
      <c r="AE592" s="751" t="s">
        <v>566</v>
      </c>
      <c r="AF592" s="535"/>
      <c r="AG592" s="535"/>
      <c r="AH592" s="355"/>
      <c r="AI592" s="480">
        <f t="shared" si="137"/>
        <v>6</v>
      </c>
      <c r="AJ592" s="535"/>
      <c r="AK592" s="221"/>
      <c r="AL592" s="535"/>
      <c r="AM592" s="481">
        <f t="shared" si="136"/>
        <v>6</v>
      </c>
      <c r="AU592" s="355">
        <f t="shared" si="134"/>
        <v>6</v>
      </c>
      <c r="AV592" s="355">
        <f t="shared" si="138"/>
        <v>549043</v>
      </c>
      <c r="AX592" s="535"/>
    </row>
    <row r="593" s="355" customFormat="1" ht="39" customHeight="1" spans="1:79">
      <c r="A593" s="463">
        <v>46154</v>
      </c>
      <c r="B593" s="464" t="s">
        <v>2841</v>
      </c>
      <c r="C593" s="465" t="s">
        <v>857</v>
      </c>
      <c r="D593" s="466" t="s">
        <v>2865</v>
      </c>
      <c r="E593" s="486" t="s">
        <v>2869</v>
      </c>
      <c r="F593" s="466" t="s">
        <v>2870</v>
      </c>
      <c r="G593" s="468" t="s">
        <v>866</v>
      </c>
      <c r="H593" s="469" t="s">
        <v>555</v>
      </c>
      <c r="I593" s="470">
        <v>6</v>
      </c>
      <c r="J593" s="470">
        <v>0</v>
      </c>
      <c r="K593" s="470">
        <v>2</v>
      </c>
      <c r="L593" s="470">
        <f t="shared" si="133"/>
        <v>3</v>
      </c>
      <c r="M593" s="471">
        <v>46204</v>
      </c>
      <c r="N593" s="471">
        <v>46200</v>
      </c>
      <c r="O593" s="472"/>
      <c r="P593" s="472" t="s">
        <v>571</v>
      </c>
      <c r="Q593" s="472"/>
      <c r="R593" s="473">
        <v>46162</v>
      </c>
      <c r="S593" s="473" t="s">
        <v>599</v>
      </c>
      <c r="T593" s="473" t="s">
        <v>572</v>
      </c>
      <c r="U593" s="573"/>
      <c r="V593" s="807"/>
      <c r="W593" s="472"/>
      <c r="X593" s="806"/>
      <c r="Y593" s="806" t="s">
        <v>2868</v>
      </c>
      <c r="Z593" s="470" t="s">
        <v>2846</v>
      </c>
      <c r="AA593" s="468">
        <v>6.1711</v>
      </c>
      <c r="AB593" s="476">
        <f t="shared" si="135"/>
        <v>37.0266</v>
      </c>
      <c r="AC593" s="479"/>
      <c r="AD593" s="468" t="s">
        <v>649</v>
      </c>
      <c r="AE593" s="751" t="s">
        <v>566</v>
      </c>
      <c r="AF593" s="535"/>
      <c r="AG593" s="535"/>
      <c r="AH593" s="355"/>
      <c r="AI593" s="480">
        <f t="shared" si="137"/>
        <v>6</v>
      </c>
      <c r="AJ593" s="535"/>
      <c r="AK593" s="221"/>
      <c r="AL593" s="535"/>
      <c r="AM593" s="481">
        <f t="shared" si="136"/>
        <v>6</v>
      </c>
      <c r="AU593" s="355">
        <f t="shared" si="134"/>
        <v>6</v>
      </c>
      <c r="AV593" s="355">
        <f t="shared" si="138"/>
        <v>549049</v>
      </c>
      <c r="AX593" s="535"/>
    </row>
    <row r="594" s="355" customFormat="1" ht="39" customHeight="1" spans="1:79">
      <c r="A594" s="463">
        <v>46154</v>
      </c>
      <c r="B594" s="464" t="s">
        <v>2841</v>
      </c>
      <c r="C594" s="465" t="s">
        <v>857</v>
      </c>
      <c r="D594" s="466" t="s">
        <v>2865</v>
      </c>
      <c r="E594" s="486" t="s">
        <v>2871</v>
      </c>
      <c r="F594" s="466" t="s">
        <v>2872</v>
      </c>
      <c r="G594" s="468" t="s">
        <v>866</v>
      </c>
      <c r="H594" s="469" t="s">
        <v>555</v>
      </c>
      <c r="I594" s="470">
        <v>20</v>
      </c>
      <c r="J594" s="470">
        <v>0</v>
      </c>
      <c r="K594" s="470">
        <v>2</v>
      </c>
      <c r="L594" s="470">
        <f t="shared" si="133"/>
        <v>10</v>
      </c>
      <c r="M594" s="471">
        <v>46204</v>
      </c>
      <c r="N594" s="471">
        <v>46200</v>
      </c>
      <c r="O594" s="472"/>
      <c r="P594" s="472" t="s">
        <v>571</v>
      </c>
      <c r="Q594" s="472"/>
      <c r="R594" s="473">
        <v>46162</v>
      </c>
      <c r="S594" s="473" t="s">
        <v>599</v>
      </c>
      <c r="T594" s="473" t="s">
        <v>572</v>
      </c>
      <c r="U594" s="573"/>
      <c r="V594" s="807"/>
      <c r="W594" s="472"/>
      <c r="X594" s="806"/>
      <c r="Y594" s="806" t="s">
        <v>2868</v>
      </c>
      <c r="Z594" s="470" t="s">
        <v>2846</v>
      </c>
      <c r="AA594" s="468">
        <v>6.1711</v>
      </c>
      <c r="AB594" s="476">
        <f t="shared" si="135"/>
        <v>123.422</v>
      </c>
      <c r="AC594" s="479"/>
      <c r="AD594" s="468" t="s">
        <v>649</v>
      </c>
      <c r="AE594" s="751" t="s">
        <v>566</v>
      </c>
      <c r="AF594" s="535"/>
      <c r="AG594" s="535"/>
      <c r="AH594" s="355"/>
      <c r="AI594" s="480">
        <f t="shared" si="137"/>
        <v>20</v>
      </c>
      <c r="AJ594" s="535"/>
      <c r="AK594" s="221"/>
      <c r="AL594" s="535"/>
      <c r="AM594" s="481">
        <f t="shared" si="136"/>
        <v>20</v>
      </c>
      <c r="AU594" s="355">
        <f t="shared" si="134"/>
        <v>20</v>
      </c>
      <c r="AV594" s="355">
        <f t="shared" si="138"/>
        <v>549069</v>
      </c>
      <c r="AX594" s="535"/>
    </row>
    <row r="595" s="355" customFormat="1" ht="39" customHeight="1" spans="1:79">
      <c r="A595" s="463">
        <v>46154</v>
      </c>
      <c r="B595" s="464" t="s">
        <v>2841</v>
      </c>
      <c r="C595" s="465" t="s">
        <v>857</v>
      </c>
      <c r="D595" s="466" t="s">
        <v>2865</v>
      </c>
      <c r="E595" s="486" t="s">
        <v>2873</v>
      </c>
      <c r="F595" s="466" t="s">
        <v>2874</v>
      </c>
      <c r="G595" s="468" t="s">
        <v>866</v>
      </c>
      <c r="H595" s="469" t="s">
        <v>555</v>
      </c>
      <c r="I595" s="470">
        <v>6</v>
      </c>
      <c r="J595" s="470">
        <v>0</v>
      </c>
      <c r="K595" s="470">
        <v>2</v>
      </c>
      <c r="L595" s="470">
        <f t="shared" si="133"/>
        <v>3</v>
      </c>
      <c r="M595" s="471">
        <v>46204</v>
      </c>
      <c r="N595" s="471">
        <v>46200</v>
      </c>
      <c r="O595" s="472"/>
      <c r="P595" s="472" t="s">
        <v>571</v>
      </c>
      <c r="Q595" s="472"/>
      <c r="R595" s="473">
        <v>46162</v>
      </c>
      <c r="S595" s="473" t="s">
        <v>599</v>
      </c>
      <c r="T595" s="473" t="s">
        <v>572</v>
      </c>
      <c r="U595" s="499"/>
      <c r="V595" s="467"/>
      <c r="W595" s="472"/>
      <c r="X595" s="806"/>
      <c r="Y595" s="806" t="s">
        <v>2868</v>
      </c>
      <c r="Z595" s="470" t="s">
        <v>2846</v>
      </c>
      <c r="AA595" s="468">
        <v>6.1711</v>
      </c>
      <c r="AB595" s="476">
        <f t="shared" si="135"/>
        <v>37.0266</v>
      </c>
      <c r="AC595" s="479"/>
      <c r="AD595" s="468" t="s">
        <v>649</v>
      </c>
      <c r="AE595" s="751" t="s">
        <v>566</v>
      </c>
      <c r="AF595" s="695"/>
      <c r="AG595" s="695"/>
      <c r="AH595" s="355"/>
      <c r="AI595" s="480">
        <f t="shared" si="137"/>
        <v>6</v>
      </c>
      <c r="AJ595" s="695"/>
      <c r="AK595" s="221"/>
      <c r="AL595" s="695"/>
      <c r="AM595" s="481">
        <f t="shared" si="136"/>
        <v>6</v>
      </c>
      <c r="AU595" s="355">
        <f t="shared" si="134"/>
        <v>6</v>
      </c>
      <c r="AV595" s="355">
        <f t="shared" si="138"/>
        <v>549075</v>
      </c>
      <c r="AX595" s="695"/>
    </row>
    <row r="596" s="355" customFormat="1" ht="39" customHeight="1" spans="1:79">
      <c r="A596" s="463">
        <v>46168</v>
      </c>
      <c r="B596" s="464" t="s">
        <v>1720</v>
      </c>
      <c r="C596" s="465" t="s">
        <v>1399</v>
      </c>
      <c r="D596" s="466" t="s">
        <v>2875</v>
      </c>
      <c r="E596" s="486" t="s">
        <v>2615</v>
      </c>
      <c r="F596" s="466" t="s">
        <v>2876</v>
      </c>
      <c r="G596" s="468" t="s">
        <v>554</v>
      </c>
      <c r="H596" s="469" t="s">
        <v>555</v>
      </c>
      <c r="I596" s="693">
        <v>300</v>
      </c>
      <c r="J596" s="470">
        <v>0</v>
      </c>
      <c r="K596" s="470">
        <v>4</v>
      </c>
      <c r="L596" s="470">
        <f t="shared" si="133"/>
        <v>75</v>
      </c>
      <c r="M596" s="471">
        <v>46212</v>
      </c>
      <c r="N596" s="471">
        <v>46209</v>
      </c>
      <c r="O596" s="472"/>
      <c r="P596" s="472" t="s">
        <v>571</v>
      </c>
      <c r="Q596" s="472"/>
      <c r="R596" s="473">
        <v>46178</v>
      </c>
      <c r="S596" s="473" t="s">
        <v>572</v>
      </c>
      <c r="T596" s="473" t="s">
        <v>572</v>
      </c>
      <c r="U596" s="772"/>
      <c r="V596" s="772"/>
      <c r="W596" s="474"/>
      <c r="X596" s="467"/>
      <c r="Y596" s="472" t="s">
        <v>2877</v>
      </c>
      <c r="Z596" s="475" t="s">
        <v>1402</v>
      </c>
      <c r="AA596" s="475">
        <v>5.9114</v>
      </c>
      <c r="AB596" s="470">
        <f t="shared" si="135"/>
        <v>1773.42</v>
      </c>
      <c r="AC596" s="468"/>
      <c r="AD596" s="476" t="s">
        <v>554</v>
      </c>
      <c r="AE596" s="751" t="s">
        <v>566</v>
      </c>
      <c r="AF596" s="594"/>
      <c r="AG596" s="209"/>
      <c r="AH596" s="219"/>
      <c r="AI596" s="221">
        <f t="shared" si="137"/>
        <v>300</v>
      </c>
      <c r="AJ596" s="596"/>
      <c r="AK596" s="482"/>
      <c r="AL596" s="212"/>
      <c r="AM596" s="479">
        <f t="shared" si="136"/>
        <v>300</v>
      </c>
      <c r="AN596" s="482"/>
      <c r="AO596" s="482"/>
      <c r="AP596" s="222"/>
      <c r="AQ596" s="355"/>
      <c r="AR596" s="355"/>
      <c r="AS596" s="355"/>
      <c r="AT596" s="355"/>
      <c r="AU596" s="361">
        <f t="shared" si="134"/>
        <v>300</v>
      </c>
      <c r="AV596" s="361">
        <f>AV423+AU596</f>
        <v>548745</v>
      </c>
      <c r="AX596" s="220"/>
    </row>
    <row r="597" s="355" customFormat="1" ht="39" customHeight="1" spans="1:79">
      <c r="A597" s="463">
        <v>46136</v>
      </c>
      <c r="B597" s="464" t="s">
        <v>2878</v>
      </c>
      <c r="C597" s="465" t="s">
        <v>1354</v>
      </c>
      <c r="D597" s="466" t="s">
        <v>2879</v>
      </c>
      <c r="E597" s="486"/>
      <c r="F597" s="466" t="s">
        <v>2880</v>
      </c>
      <c r="G597" s="468" t="s">
        <v>554</v>
      </c>
      <c r="H597" s="469" t="s">
        <v>555</v>
      </c>
      <c r="I597" s="693">
        <v>180</v>
      </c>
      <c r="J597" s="470">
        <v>0</v>
      </c>
      <c r="K597" s="470">
        <v>4</v>
      </c>
      <c r="L597" s="470">
        <f t="shared" si="133"/>
        <v>45</v>
      </c>
      <c r="M597" s="471">
        <v>46213</v>
      </c>
      <c r="N597" s="471">
        <v>46209</v>
      </c>
      <c r="O597" s="472"/>
      <c r="P597" s="472" t="s">
        <v>571</v>
      </c>
      <c r="Q597" s="472"/>
      <c r="R597" s="473">
        <v>46178</v>
      </c>
      <c r="S597" s="473" t="s">
        <v>572</v>
      </c>
      <c r="T597" s="473" t="s">
        <v>2576</v>
      </c>
      <c r="U597" s="708"/>
      <c r="V597" s="388"/>
      <c r="W597" s="474"/>
      <c r="X597" s="474"/>
      <c r="Y597" s="499" t="s">
        <v>2881</v>
      </c>
      <c r="Z597" s="472" t="s">
        <v>784</v>
      </c>
      <c r="AA597" s="475">
        <v>5.7613</v>
      </c>
      <c r="AB597" s="475">
        <f t="shared" si="135"/>
        <v>1037.034</v>
      </c>
      <c r="AC597" s="470"/>
      <c r="AD597" s="468" t="s">
        <v>668</v>
      </c>
      <c r="AE597" s="476" t="s">
        <v>566</v>
      </c>
      <c r="AF597" s="190"/>
      <c r="AG597" s="685"/>
      <c r="AH597" s="219"/>
      <c r="AI597" s="480"/>
      <c r="AJ597" s="191"/>
      <c r="AK597" s="479">
        <f>I597</f>
        <v>180</v>
      </c>
      <c r="AL597" s="685"/>
      <c r="AM597" s="479">
        <f t="shared" si="136"/>
        <v>180</v>
      </c>
      <c r="AN597" s="480"/>
      <c r="AO597" s="221"/>
      <c r="AP597" s="596"/>
      <c r="AQ597" s="221"/>
      <c r="AR597" s="482"/>
      <c r="AS597" s="482"/>
      <c r="AT597" s="482"/>
      <c r="AU597" s="482">
        <f t="shared" si="134"/>
        <v>180</v>
      </c>
      <c r="AV597" s="482">
        <f>AV420+AU597</f>
        <v>546345</v>
      </c>
      <c r="AX597" s="686"/>
    </row>
    <row r="598" s="355" customFormat="1" ht="39" customHeight="1" spans="1:79">
      <c r="A598" s="463">
        <v>46163</v>
      </c>
      <c r="B598" s="464" t="s">
        <v>2882</v>
      </c>
      <c r="C598" s="465" t="s">
        <v>1027</v>
      </c>
      <c r="D598" s="466" t="s">
        <v>2883</v>
      </c>
      <c r="E598" s="486" t="s">
        <v>2615</v>
      </c>
      <c r="F598" s="466" t="s">
        <v>2884</v>
      </c>
      <c r="G598" s="468" t="s">
        <v>554</v>
      </c>
      <c r="H598" s="469" t="s">
        <v>555</v>
      </c>
      <c r="I598" s="693">
        <v>332</v>
      </c>
      <c r="J598" s="470">
        <v>0</v>
      </c>
      <c r="K598" s="470">
        <v>4</v>
      </c>
      <c r="L598" s="470">
        <f t="shared" si="133"/>
        <v>83</v>
      </c>
      <c r="M598" s="471">
        <v>46209</v>
      </c>
      <c r="N598" s="471">
        <v>46205</v>
      </c>
      <c r="O598" s="472"/>
      <c r="P598" s="472" t="s">
        <v>571</v>
      </c>
      <c r="Q598" s="472"/>
      <c r="R598" s="473">
        <v>46171</v>
      </c>
      <c r="S598" s="473" t="s">
        <v>572</v>
      </c>
      <c r="T598" s="473" t="s">
        <v>2709</v>
      </c>
      <c r="U598" s="788"/>
      <c r="V598" s="474"/>
      <c r="W598" s="474"/>
      <c r="X598" s="467"/>
      <c r="Y598" s="472" t="s">
        <v>2885</v>
      </c>
      <c r="Z598" s="475" t="s">
        <v>248</v>
      </c>
      <c r="AA598" s="475">
        <v>5.5374</v>
      </c>
      <c r="AB598" s="470">
        <f t="shared" ref="AB598:AB608" si="139">I598*AA598</f>
        <v>1838.4168</v>
      </c>
      <c r="AC598" s="468"/>
      <c r="AD598" s="468" t="s">
        <v>554</v>
      </c>
      <c r="AE598" s="781" t="s">
        <v>566</v>
      </c>
      <c r="AF598" s="534"/>
      <c r="AG598" s="534"/>
      <c r="AH598" s="480"/>
      <c r="AI598" s="480">
        <f>I598</f>
        <v>332</v>
      </c>
      <c r="AJ598" s="709"/>
      <c r="AK598" s="479"/>
      <c r="AL598" s="710"/>
      <c r="AM598" s="479">
        <f t="shared" si="136"/>
        <v>332</v>
      </c>
      <c r="AN598" s="482"/>
      <c r="AO598" s="482"/>
      <c r="AP598" s="355"/>
      <c r="AQ598" s="355"/>
      <c r="AR598" s="355"/>
      <c r="AS598" s="355"/>
      <c r="AT598" s="789"/>
      <c r="AU598" s="361">
        <f t="shared" si="134"/>
        <v>332</v>
      </c>
      <c r="AV598" s="361">
        <f>AV425+AU598</f>
        <v>548877</v>
      </c>
      <c r="AW598" s="790"/>
      <c r="AX598" s="535"/>
    </row>
    <row r="599" s="355" customFormat="1" ht="39" customHeight="1" spans="1:79">
      <c r="A599" s="463">
        <v>46156</v>
      </c>
      <c r="B599" s="464" t="s">
        <v>1821</v>
      </c>
      <c r="C599" s="465" t="s">
        <v>758</v>
      </c>
      <c r="D599" s="466" t="s">
        <v>2886</v>
      </c>
      <c r="E599" s="486" t="s">
        <v>2887</v>
      </c>
      <c r="F599" s="466" t="s">
        <v>2888</v>
      </c>
      <c r="G599" s="468" t="s">
        <v>554</v>
      </c>
      <c r="H599" s="469" t="s">
        <v>555</v>
      </c>
      <c r="I599" s="693">
        <v>1132</v>
      </c>
      <c r="J599" s="470">
        <v>0</v>
      </c>
      <c r="K599" s="470">
        <v>4</v>
      </c>
      <c r="L599" s="470">
        <f t="shared" si="133"/>
        <v>283</v>
      </c>
      <c r="M599" s="471">
        <v>46210</v>
      </c>
      <c r="N599" s="471">
        <v>46206</v>
      </c>
      <c r="O599" s="472"/>
      <c r="P599" s="472" t="s">
        <v>571</v>
      </c>
      <c r="Q599" s="472"/>
      <c r="R599" s="473">
        <v>46168</v>
      </c>
      <c r="S599" s="473" t="s">
        <v>572</v>
      </c>
      <c r="T599" s="473" t="s">
        <v>1090</v>
      </c>
      <c r="U599" s="808"/>
      <c r="V599" s="217"/>
      <c r="W599" s="474"/>
      <c r="X599" s="467"/>
      <c r="Y599" s="472" t="s">
        <v>2889</v>
      </c>
      <c r="Z599" s="475" t="s">
        <v>352</v>
      </c>
      <c r="AA599" s="475">
        <v>5.7445</v>
      </c>
      <c r="AB599" s="470">
        <f t="shared" si="139"/>
        <v>6502.774</v>
      </c>
      <c r="AC599" s="468"/>
      <c r="AD599" s="468" t="s">
        <v>765</v>
      </c>
      <c r="AE599" s="751" t="s">
        <v>566</v>
      </c>
      <c r="AF599" s="191"/>
      <c r="AG599" s="534"/>
      <c r="AH599" s="219"/>
      <c r="AI599" s="221"/>
      <c r="AJ599" s="709"/>
      <c r="AK599" s="479">
        <f>I599</f>
        <v>1132</v>
      </c>
      <c r="AL599" s="710"/>
      <c r="AM599" s="482"/>
      <c r="AN599" s="482">
        <f>I599</f>
        <v>1132</v>
      </c>
      <c r="AO599" s="482">
        <f>I599</f>
        <v>1132</v>
      </c>
      <c r="AP599" s="222"/>
      <c r="AQ599" s="355"/>
      <c r="AR599" s="355"/>
      <c r="AS599" s="355"/>
      <c r="AT599" s="355"/>
      <c r="AU599" s="361">
        <f t="shared" si="134"/>
        <v>1132</v>
      </c>
      <c r="AV599" s="361">
        <f>AV422+AU599</f>
        <v>548937</v>
      </c>
      <c r="AX599" s="686"/>
    </row>
    <row r="600" s="355" customFormat="1" ht="39" customHeight="1" spans="1:79">
      <c r="A600" s="463">
        <v>46164</v>
      </c>
      <c r="B600" s="464" t="s">
        <v>2524</v>
      </c>
      <c r="C600" s="465" t="s">
        <v>661</v>
      </c>
      <c r="D600" s="466">
        <v>4500208613</v>
      </c>
      <c r="E600" s="486">
        <v>4500193448</v>
      </c>
      <c r="F600" s="466" t="s">
        <v>2890</v>
      </c>
      <c r="G600" s="468" t="s">
        <v>554</v>
      </c>
      <c r="H600" s="469" t="s">
        <v>555</v>
      </c>
      <c r="I600" s="693">
        <v>504</v>
      </c>
      <c r="J600" s="470">
        <v>0</v>
      </c>
      <c r="K600" s="470">
        <v>4</v>
      </c>
      <c r="L600" s="470">
        <f t="shared" si="133"/>
        <v>126</v>
      </c>
      <c r="M600" s="471">
        <v>46206</v>
      </c>
      <c r="N600" s="471">
        <v>46203</v>
      </c>
      <c r="O600" s="472"/>
      <c r="P600" s="472" t="s">
        <v>571</v>
      </c>
      <c r="Q600" s="472"/>
      <c r="R600" s="473">
        <v>46174</v>
      </c>
      <c r="S600" s="473" t="s">
        <v>572</v>
      </c>
      <c r="T600" s="473" t="s">
        <v>2780</v>
      </c>
      <c r="U600" s="207"/>
      <c r="V600" s="809" t="s">
        <v>2891</v>
      </c>
      <c r="W600" s="474"/>
      <c r="X600" s="467" t="s">
        <v>2892</v>
      </c>
      <c r="Y600" s="472" t="s">
        <v>2893</v>
      </c>
      <c r="Z600" s="475" t="s">
        <v>748</v>
      </c>
      <c r="AA600" s="475">
        <v>5.8942</v>
      </c>
      <c r="AB600" s="470">
        <f t="shared" si="139"/>
        <v>2970.6768</v>
      </c>
      <c r="AC600" s="468"/>
      <c r="AD600" s="468" t="s">
        <v>668</v>
      </c>
      <c r="AE600" s="781" t="s">
        <v>566</v>
      </c>
      <c r="AF600" s="209"/>
      <c r="AG600" s="209"/>
      <c r="AH600" s="480"/>
      <c r="AI600" s="480"/>
      <c r="AJ600" s="211"/>
      <c r="AK600" s="479">
        <f>I600</f>
        <v>504</v>
      </c>
      <c r="AL600" s="212"/>
      <c r="AM600" s="479">
        <f t="shared" ref="AM600:AM607" si="140">I600</f>
        <v>504</v>
      </c>
      <c r="AN600" s="482"/>
      <c r="AO600" s="482"/>
      <c r="AP600" s="355"/>
      <c r="AQ600" s="355"/>
      <c r="AR600" s="355"/>
      <c r="AS600" s="355"/>
      <c r="AT600" s="789"/>
      <c r="AU600" s="361">
        <f t="shared" si="134"/>
        <v>504</v>
      </c>
      <c r="AV600" s="361">
        <f>AV425+AU600</f>
        <v>549049</v>
      </c>
      <c r="AW600" s="790"/>
      <c r="AX600" s="213"/>
    </row>
    <row r="601" s="222" customFormat="1" ht="39" customHeight="1" spans="1:79">
      <c r="A601" s="585">
        <v>46160</v>
      </c>
      <c r="B601" s="586" t="s">
        <v>2894</v>
      </c>
      <c r="C601" s="465" t="s">
        <v>622</v>
      </c>
      <c r="D601" s="587" t="s">
        <v>2895</v>
      </c>
      <c r="E601" s="588" t="s">
        <v>2896</v>
      </c>
      <c r="F601" s="587" t="s">
        <v>2897</v>
      </c>
      <c r="G601" s="589" t="s">
        <v>554</v>
      </c>
      <c r="H601" s="469" t="s">
        <v>555</v>
      </c>
      <c r="I601" s="669">
        <v>1100</v>
      </c>
      <c r="J601" s="592">
        <v>0</v>
      </c>
      <c r="K601" s="592">
        <v>4</v>
      </c>
      <c r="L601" s="470">
        <f t="shared" si="133"/>
        <v>275</v>
      </c>
      <c r="M601" s="471">
        <v>46209</v>
      </c>
      <c r="N601" s="471">
        <v>46205</v>
      </c>
      <c r="O601" s="590"/>
      <c r="P601" s="590" t="s">
        <v>571</v>
      </c>
      <c r="Q601" s="590"/>
      <c r="R601" s="591">
        <v>46174</v>
      </c>
      <c r="S601" s="473" t="s">
        <v>572</v>
      </c>
      <c r="T601" s="473" t="s">
        <v>572</v>
      </c>
      <c r="U601" s="224"/>
      <c r="V601" s="591"/>
      <c r="W601" s="217"/>
      <c r="X601" s="217"/>
      <c r="Y601" s="555" t="s">
        <v>2898</v>
      </c>
      <c r="Z601" s="590" t="s">
        <v>2899</v>
      </c>
      <c r="AA601" s="606">
        <v>3.4467</v>
      </c>
      <c r="AB601" s="475">
        <f t="shared" si="139"/>
        <v>3791.37</v>
      </c>
      <c r="AC601" s="592"/>
      <c r="AD601" s="468" t="s">
        <v>554</v>
      </c>
      <c r="AE601" s="781" t="s">
        <v>566</v>
      </c>
      <c r="AF601" s="225"/>
      <c r="AG601" s="227"/>
      <c r="AH601" s="219"/>
      <c r="AI601" s="480">
        <f t="shared" ref="AI601:AI606" si="141">I601</f>
        <v>1100</v>
      </c>
      <c r="AJ601" s="226"/>
      <c r="AK601" s="593"/>
      <c r="AL601" s="227"/>
      <c r="AM601" s="479">
        <f t="shared" si="140"/>
        <v>1100</v>
      </c>
      <c r="AN601" s="219"/>
      <c r="AO601" s="221"/>
      <c r="AP601" s="596"/>
      <c r="AQ601" s="221"/>
      <c r="AR601" s="482"/>
      <c r="AS601" s="482"/>
      <c r="AT601" s="786"/>
      <c r="AU601" s="482">
        <f t="shared" si="134"/>
        <v>1100</v>
      </c>
      <c r="AV601" s="482">
        <f>AV423+AU601</f>
        <v>549545</v>
      </c>
      <c r="AX601" s="228"/>
    </row>
    <row r="602" s="222" customFormat="1" ht="39" customHeight="1" spans="1:79">
      <c r="A602" s="585">
        <v>46160</v>
      </c>
      <c r="B602" s="586" t="s">
        <v>2894</v>
      </c>
      <c r="C602" s="465" t="s">
        <v>622</v>
      </c>
      <c r="D602" s="587" t="s">
        <v>2895</v>
      </c>
      <c r="E602" s="588" t="s">
        <v>2900</v>
      </c>
      <c r="F602" s="587" t="s">
        <v>2901</v>
      </c>
      <c r="G602" s="589" t="s">
        <v>554</v>
      </c>
      <c r="H602" s="469" t="s">
        <v>555</v>
      </c>
      <c r="I602" s="669">
        <v>1100</v>
      </c>
      <c r="J602" s="592">
        <v>0</v>
      </c>
      <c r="K602" s="592">
        <v>4</v>
      </c>
      <c r="L602" s="470">
        <f t="shared" si="133"/>
        <v>275</v>
      </c>
      <c r="M602" s="471">
        <v>46209</v>
      </c>
      <c r="N602" s="471">
        <v>46205</v>
      </c>
      <c r="O602" s="590"/>
      <c r="P602" s="590" t="s">
        <v>571</v>
      </c>
      <c r="Q602" s="590"/>
      <c r="R602" s="591">
        <v>46174</v>
      </c>
      <c r="S602" s="473" t="s">
        <v>572</v>
      </c>
      <c r="T602" s="473" t="s">
        <v>572</v>
      </c>
      <c r="U602" s="224"/>
      <c r="V602" s="591"/>
      <c r="W602" s="217"/>
      <c r="X602" s="217"/>
      <c r="Y602" s="555" t="s">
        <v>2898</v>
      </c>
      <c r="Z602" s="590" t="s">
        <v>2899</v>
      </c>
      <c r="AA602" s="606">
        <v>3.4467</v>
      </c>
      <c r="AB602" s="475">
        <f t="shared" si="139"/>
        <v>3791.37</v>
      </c>
      <c r="AC602" s="592"/>
      <c r="AD602" s="468" t="s">
        <v>554</v>
      </c>
      <c r="AE602" s="781" t="s">
        <v>566</v>
      </c>
      <c r="AF602" s="225"/>
      <c r="AG602" s="227"/>
      <c r="AH602" s="219"/>
      <c r="AI602" s="480">
        <f t="shared" si="141"/>
        <v>1100</v>
      </c>
      <c r="AJ602" s="226"/>
      <c r="AK602" s="593"/>
      <c r="AL602" s="227"/>
      <c r="AM602" s="479">
        <f t="shared" si="140"/>
        <v>1100</v>
      </c>
      <c r="AN602" s="219"/>
      <c r="AO602" s="221"/>
      <c r="AP602" s="596"/>
      <c r="AQ602" s="221"/>
      <c r="AR602" s="482"/>
      <c r="AS602" s="482"/>
      <c r="AT602" s="786"/>
      <c r="AU602" s="482">
        <f t="shared" si="134"/>
        <v>1100</v>
      </c>
      <c r="AV602" s="482">
        <f>AV424+AU602</f>
        <v>549399</v>
      </c>
      <c r="AX602" s="228"/>
    </row>
    <row r="603" s="222" customFormat="1" ht="39" customHeight="1" spans="1:79">
      <c r="A603" s="585">
        <v>46160</v>
      </c>
      <c r="B603" s="586" t="s">
        <v>2894</v>
      </c>
      <c r="C603" s="465" t="s">
        <v>622</v>
      </c>
      <c r="D603" s="587" t="s">
        <v>2895</v>
      </c>
      <c r="E603" s="588" t="s">
        <v>2902</v>
      </c>
      <c r="F603" s="587" t="s">
        <v>2903</v>
      </c>
      <c r="G603" s="589" t="s">
        <v>554</v>
      </c>
      <c r="H603" s="469" t="s">
        <v>555</v>
      </c>
      <c r="I603" s="669">
        <v>1100</v>
      </c>
      <c r="J603" s="592">
        <v>0</v>
      </c>
      <c r="K603" s="592">
        <v>4</v>
      </c>
      <c r="L603" s="470">
        <f t="shared" si="133"/>
        <v>275</v>
      </c>
      <c r="M603" s="471">
        <v>46209</v>
      </c>
      <c r="N603" s="471">
        <v>46205</v>
      </c>
      <c r="O603" s="590"/>
      <c r="P603" s="590" t="s">
        <v>571</v>
      </c>
      <c r="Q603" s="590"/>
      <c r="R603" s="591">
        <v>46174</v>
      </c>
      <c r="S603" s="473" t="s">
        <v>572</v>
      </c>
      <c r="T603" s="473" t="s">
        <v>572</v>
      </c>
      <c r="U603" s="224"/>
      <c r="V603" s="591"/>
      <c r="W603" s="217"/>
      <c r="X603" s="217"/>
      <c r="Y603" s="555" t="s">
        <v>2898</v>
      </c>
      <c r="Z603" s="590" t="s">
        <v>2899</v>
      </c>
      <c r="AA603" s="606">
        <v>3.4467</v>
      </c>
      <c r="AB603" s="475">
        <f t="shared" si="139"/>
        <v>3791.37</v>
      </c>
      <c r="AC603" s="592"/>
      <c r="AD603" s="468" t="s">
        <v>554</v>
      </c>
      <c r="AE603" s="781" t="s">
        <v>566</v>
      </c>
      <c r="AF603" s="225"/>
      <c r="AG603" s="227"/>
      <c r="AH603" s="219"/>
      <c r="AI603" s="480">
        <f t="shared" si="141"/>
        <v>1100</v>
      </c>
      <c r="AJ603" s="226"/>
      <c r="AK603" s="593"/>
      <c r="AL603" s="227"/>
      <c r="AM603" s="479">
        <f t="shared" si="140"/>
        <v>1100</v>
      </c>
      <c r="AN603" s="219"/>
      <c r="AO603" s="221"/>
      <c r="AP603" s="596"/>
      <c r="AQ603" s="221"/>
      <c r="AR603" s="482"/>
      <c r="AS603" s="482"/>
      <c r="AT603" s="786"/>
      <c r="AU603" s="482">
        <f t="shared" si="134"/>
        <v>1100</v>
      </c>
      <c r="AV603" s="482">
        <f>AV425+AU603</f>
        <v>549645</v>
      </c>
      <c r="AX603" s="228"/>
    </row>
    <row r="604" s="222" customFormat="1" ht="39" customHeight="1" spans="1:79">
      <c r="A604" s="585">
        <v>46160</v>
      </c>
      <c r="B604" s="586" t="s">
        <v>2894</v>
      </c>
      <c r="C604" s="465" t="s">
        <v>622</v>
      </c>
      <c r="D604" s="587" t="s">
        <v>2895</v>
      </c>
      <c r="E604" s="588" t="s">
        <v>2904</v>
      </c>
      <c r="F604" s="587" t="s">
        <v>2905</v>
      </c>
      <c r="G604" s="589" t="s">
        <v>554</v>
      </c>
      <c r="H604" s="469" t="s">
        <v>555</v>
      </c>
      <c r="I604" s="669">
        <v>1100</v>
      </c>
      <c r="J604" s="592">
        <v>0</v>
      </c>
      <c r="K604" s="592">
        <v>4</v>
      </c>
      <c r="L604" s="470">
        <f t="shared" si="133"/>
        <v>275</v>
      </c>
      <c r="M604" s="471">
        <v>46209</v>
      </c>
      <c r="N604" s="471">
        <v>46205</v>
      </c>
      <c r="O604" s="590"/>
      <c r="P604" s="590" t="s">
        <v>571</v>
      </c>
      <c r="Q604" s="590"/>
      <c r="R604" s="591">
        <v>46174</v>
      </c>
      <c r="S604" s="473" t="s">
        <v>572</v>
      </c>
      <c r="T604" s="473" t="s">
        <v>572</v>
      </c>
      <c r="U604" s="224"/>
      <c r="V604" s="591"/>
      <c r="W604" s="217"/>
      <c r="X604" s="217"/>
      <c r="Y604" s="555" t="s">
        <v>2898</v>
      </c>
      <c r="Z604" s="590" t="s">
        <v>2899</v>
      </c>
      <c r="AA604" s="606">
        <v>3.4467</v>
      </c>
      <c r="AB604" s="475">
        <f t="shared" si="139"/>
        <v>3791.37</v>
      </c>
      <c r="AC604" s="592"/>
      <c r="AD604" s="468" t="s">
        <v>554</v>
      </c>
      <c r="AE604" s="781" t="s">
        <v>566</v>
      </c>
      <c r="AF604" s="225"/>
      <c r="AG604" s="227"/>
      <c r="AH604" s="219"/>
      <c r="AI604" s="480">
        <f t="shared" si="141"/>
        <v>1100</v>
      </c>
      <c r="AJ604" s="226"/>
      <c r="AK604" s="593"/>
      <c r="AL604" s="227"/>
      <c r="AM604" s="479">
        <f t="shared" si="140"/>
        <v>1100</v>
      </c>
      <c r="AN604" s="219"/>
      <c r="AO604" s="221"/>
      <c r="AP604" s="596"/>
      <c r="AQ604" s="747"/>
      <c r="AR604" s="716"/>
      <c r="AS604" s="716"/>
      <c r="AT604" s="810"/>
      <c r="AU604" s="716">
        <f t="shared" si="134"/>
        <v>1100</v>
      </c>
      <c r="AV604" s="716">
        <f>AV426+AU604</f>
        <v>549149</v>
      </c>
      <c r="AX604" s="228"/>
    </row>
    <row r="605" s="222" customFormat="1" ht="39" customHeight="1" spans="1:79">
      <c r="A605" s="585">
        <v>46105</v>
      </c>
      <c r="B605" s="586" t="s">
        <v>2906</v>
      </c>
      <c r="C605" s="699" t="s">
        <v>685</v>
      </c>
      <c r="D605" s="587">
        <v>4500198340</v>
      </c>
      <c r="E605" s="661" t="s">
        <v>2907</v>
      </c>
      <c r="F605" s="611" t="s">
        <v>2908</v>
      </c>
      <c r="G605" s="496" t="s">
        <v>2909</v>
      </c>
      <c r="H605" s="469" t="s">
        <v>555</v>
      </c>
      <c r="I605" s="497">
        <v>925</v>
      </c>
      <c r="J605" s="470">
        <v>0</v>
      </c>
      <c r="K605" s="470">
        <v>1</v>
      </c>
      <c r="L605" s="470">
        <f t="shared" si="133"/>
        <v>925</v>
      </c>
      <c r="M605" s="498">
        <v>46217</v>
      </c>
      <c r="N605" s="498">
        <v>46213</v>
      </c>
      <c r="O605" s="590"/>
      <c r="P605" s="472" t="s">
        <v>571</v>
      </c>
      <c r="Q605" s="590"/>
      <c r="R605" s="591">
        <v>46108</v>
      </c>
      <c r="S605" s="473" t="s">
        <v>572</v>
      </c>
      <c r="T605" s="473" t="s">
        <v>572</v>
      </c>
      <c r="U605" s="473"/>
      <c r="V605" s="591"/>
      <c r="W605" s="217"/>
      <c r="X605" s="217"/>
      <c r="Y605" s="609" t="s">
        <v>2910</v>
      </c>
      <c r="Z605" s="590" t="s">
        <v>941</v>
      </c>
      <c r="AA605" s="475">
        <v>6.8002</v>
      </c>
      <c r="AB605" s="475">
        <f>AA605*I605</f>
        <v>6290.185</v>
      </c>
      <c r="AC605" s="592"/>
      <c r="AD605" s="589" t="s">
        <v>554</v>
      </c>
      <c r="AE605" s="476" t="s">
        <v>566</v>
      </c>
      <c r="AF605" s="599"/>
      <c r="AG605" s="673"/>
      <c r="AH605" s="219"/>
      <c r="AI605" s="480">
        <f t="shared" si="141"/>
        <v>925</v>
      </c>
      <c r="AJ605" s="596"/>
      <c r="AK605" s="596"/>
      <c r="AL605" s="597"/>
      <c r="AM605" s="479">
        <f t="shared" si="140"/>
        <v>925</v>
      </c>
      <c r="AN605" s="598"/>
      <c r="AO605" s="482"/>
      <c r="AP605" s="598"/>
      <c r="AQ605" s="715"/>
      <c r="AR605" s="742"/>
      <c r="AS605" s="742"/>
      <c r="AT605" s="742"/>
      <c r="AU605" s="742"/>
      <c r="AV605" s="742"/>
      <c r="AW605" s="222"/>
      <c r="AX605" s="668"/>
      <c r="CA605" s="222" t="s">
        <v>509</v>
      </c>
    </row>
    <row r="606" s="355" customFormat="1" ht="39" customHeight="1" spans="1:79">
      <c r="A606" s="463">
        <v>46176</v>
      </c>
      <c r="B606" s="464" t="s">
        <v>1603</v>
      </c>
      <c r="C606" s="465" t="s">
        <v>1604</v>
      </c>
      <c r="D606" s="466">
        <v>4500210464</v>
      </c>
      <c r="E606" s="486"/>
      <c r="F606" s="466" t="s">
        <v>2911</v>
      </c>
      <c r="G606" s="468" t="s">
        <v>554</v>
      </c>
      <c r="H606" s="469" t="s">
        <v>555</v>
      </c>
      <c r="I606" s="693">
        <v>300</v>
      </c>
      <c r="J606" s="470">
        <v>0</v>
      </c>
      <c r="K606" s="470">
        <v>4</v>
      </c>
      <c r="L606" s="470">
        <f t="shared" ref="L606:L645" si="142">I606/K606</f>
        <v>75</v>
      </c>
      <c r="M606" s="471">
        <v>46218</v>
      </c>
      <c r="N606" s="471">
        <v>46214</v>
      </c>
      <c r="O606" s="472"/>
      <c r="P606" s="472" t="s">
        <v>571</v>
      </c>
      <c r="Q606" s="472"/>
      <c r="R606" s="473">
        <v>46176</v>
      </c>
      <c r="S606" s="473" t="s">
        <v>572</v>
      </c>
      <c r="T606" s="473" t="s">
        <v>2912</v>
      </c>
      <c r="U606" s="811"/>
      <c r="V606" s="467"/>
      <c r="W606" s="472"/>
      <c r="X606" s="787"/>
      <c r="Y606" s="787" t="s">
        <v>2913</v>
      </c>
      <c r="Z606" s="470" t="s">
        <v>697</v>
      </c>
      <c r="AA606" s="468">
        <v>5.9114</v>
      </c>
      <c r="AB606" s="476">
        <f>I606*AA606</f>
        <v>1773.42</v>
      </c>
      <c r="AC606" s="480"/>
      <c r="AD606" s="480" t="s">
        <v>554</v>
      </c>
      <c r="AE606" s="774" t="s">
        <v>566</v>
      </c>
      <c r="AF606" s="812"/>
      <c r="AG606" s="812"/>
      <c r="AH606" s="361"/>
      <c r="AI606" s="361">
        <f t="shared" si="141"/>
        <v>300</v>
      </c>
      <c r="AJ606" s="812"/>
      <c r="AK606" s="355"/>
      <c r="AL606" s="812"/>
      <c r="AM606" s="355">
        <f t="shared" si="140"/>
        <v>300</v>
      </c>
      <c r="AU606" s="355">
        <f t="shared" ref="AU606:AU622" si="143">I606</f>
        <v>300</v>
      </c>
      <c r="AV606" s="355">
        <f>AV423+AU606</f>
        <v>548745</v>
      </c>
      <c r="AX606" s="812"/>
    </row>
    <row r="607" s="355" customFormat="1" ht="39" customHeight="1" spans="1:79">
      <c r="A607" s="463">
        <v>46154</v>
      </c>
      <c r="B607" s="464" t="s">
        <v>1720</v>
      </c>
      <c r="C607" s="465" t="s">
        <v>1399</v>
      </c>
      <c r="D607" s="466">
        <v>4500203215</v>
      </c>
      <c r="E607" s="486" t="s">
        <v>2914</v>
      </c>
      <c r="F607" s="466" t="s">
        <v>2915</v>
      </c>
      <c r="G607" s="468" t="s">
        <v>554</v>
      </c>
      <c r="H607" s="469" t="s">
        <v>555</v>
      </c>
      <c r="I607" s="693">
        <v>132</v>
      </c>
      <c r="J607" s="470">
        <v>0</v>
      </c>
      <c r="K607" s="470">
        <v>4</v>
      </c>
      <c r="L607" s="470">
        <f t="shared" si="142"/>
        <v>33</v>
      </c>
      <c r="M607" s="471">
        <v>46220</v>
      </c>
      <c r="N607" s="471">
        <v>46216</v>
      </c>
      <c r="O607" s="472"/>
      <c r="P607" s="472" t="s">
        <v>571</v>
      </c>
      <c r="Q607" s="472"/>
      <c r="R607" s="473">
        <v>46195</v>
      </c>
      <c r="S607" s="473" t="s">
        <v>572</v>
      </c>
      <c r="T607" s="473" t="s">
        <v>1240</v>
      </c>
      <c r="U607" s="808"/>
      <c r="V607" s="217"/>
      <c r="W607" s="474"/>
      <c r="X607" s="467"/>
      <c r="Y607" s="472" t="s">
        <v>2916</v>
      </c>
      <c r="Z607" s="475" t="s">
        <v>1402</v>
      </c>
      <c r="AA607" s="475">
        <v>5.5374</v>
      </c>
      <c r="AB607" s="470">
        <f>I607*AA607</f>
        <v>730.9368</v>
      </c>
      <c r="AC607" s="468"/>
      <c r="AD607" s="468" t="s">
        <v>668</v>
      </c>
      <c r="AE607" s="476" t="s">
        <v>566</v>
      </c>
      <c r="AF607" s="191"/>
      <c r="AG607" s="534"/>
      <c r="AH607" s="219"/>
      <c r="AI607" s="221"/>
      <c r="AJ607" s="709"/>
      <c r="AK607" s="479">
        <f>I607</f>
        <v>132</v>
      </c>
      <c r="AL607" s="710"/>
      <c r="AM607" s="479">
        <f t="shared" si="140"/>
        <v>132</v>
      </c>
      <c r="AN607" s="482"/>
      <c r="AO607" s="482"/>
      <c r="AP607" s="222"/>
      <c r="AQ607" s="355"/>
      <c r="AR607" s="355"/>
      <c r="AS607" s="355"/>
      <c r="AT607" s="355"/>
      <c r="AU607" s="361">
        <f t="shared" si="143"/>
        <v>132</v>
      </c>
      <c r="AV607" s="361">
        <f>AV421+AU607</f>
        <v>548929</v>
      </c>
      <c r="AX607" s="686"/>
    </row>
    <row r="608" s="355" customFormat="1" ht="39" customHeight="1" spans="1:79">
      <c r="A608" s="463">
        <v>46181</v>
      </c>
      <c r="B608" s="464" t="s">
        <v>362</v>
      </c>
      <c r="C608" s="465" t="s">
        <v>2302</v>
      </c>
      <c r="D608" s="466" t="s">
        <v>2917</v>
      </c>
      <c r="E608" s="486" t="s">
        <v>2918</v>
      </c>
      <c r="F608" s="466" t="s">
        <v>2919</v>
      </c>
      <c r="G608" s="468" t="s">
        <v>554</v>
      </c>
      <c r="H608" s="469" t="s">
        <v>555</v>
      </c>
      <c r="I608" s="693">
        <v>2200</v>
      </c>
      <c r="J608" s="470">
        <v>0</v>
      </c>
      <c r="K608" s="470">
        <v>4</v>
      </c>
      <c r="L608" s="470">
        <f t="shared" si="142"/>
        <v>550</v>
      </c>
      <c r="M608" s="471">
        <v>46220</v>
      </c>
      <c r="N608" s="471">
        <v>46216</v>
      </c>
      <c r="O608" s="472"/>
      <c r="P608" s="472" t="s">
        <v>571</v>
      </c>
      <c r="Q608" s="472"/>
      <c r="R608" s="473" t="s">
        <v>2485</v>
      </c>
      <c r="S608" s="473" t="s">
        <v>572</v>
      </c>
      <c r="T608" s="473" t="s">
        <v>2920</v>
      </c>
      <c r="U608" s="813"/>
      <c r="V608" s="474"/>
      <c r="W608" s="474"/>
      <c r="X608" s="467"/>
      <c r="Y608" s="472" t="s">
        <v>2921</v>
      </c>
      <c r="Z608" s="475" t="s">
        <v>2229</v>
      </c>
      <c r="AA608" s="475">
        <v>5.6472</v>
      </c>
      <c r="AB608" s="470">
        <f>I608*AA608</f>
        <v>12423.84</v>
      </c>
      <c r="AC608" s="468"/>
      <c r="AD608" s="468" t="s">
        <v>2922</v>
      </c>
      <c r="AE608" s="751" t="s">
        <v>566</v>
      </c>
      <c r="AF608" s="814"/>
      <c r="AG608" s="814"/>
      <c r="AH608" s="480"/>
      <c r="AI608" s="480">
        <f>I608</f>
        <v>2200</v>
      </c>
      <c r="AJ608" s="815"/>
      <c r="AK608" s="479"/>
      <c r="AL608" s="816"/>
      <c r="AM608" s="479"/>
      <c r="AN608" s="482">
        <f>I608</f>
        <v>2200</v>
      </c>
      <c r="AO608" s="482">
        <f>I608</f>
        <v>2200</v>
      </c>
      <c r="AU608" s="355">
        <f t="shared" si="143"/>
        <v>2200</v>
      </c>
      <c r="AV608" s="355">
        <f>AV433+AU608</f>
        <v>553577</v>
      </c>
      <c r="AX608" s="812"/>
    </row>
    <row r="609" s="355" customFormat="1" ht="39" customHeight="1" spans="1:50">
      <c r="A609" s="463">
        <v>46170</v>
      </c>
      <c r="B609" s="464" t="s">
        <v>2923</v>
      </c>
      <c r="C609" s="465" t="s">
        <v>1903</v>
      </c>
      <c r="D609" s="466" t="s">
        <v>2924</v>
      </c>
      <c r="E609" s="486"/>
      <c r="F609" s="466" t="s">
        <v>2925</v>
      </c>
      <c r="G609" s="468" t="s">
        <v>554</v>
      </c>
      <c r="H609" s="469" t="s">
        <v>555</v>
      </c>
      <c r="I609" s="693">
        <v>240</v>
      </c>
      <c r="J609" s="470">
        <v>0</v>
      </c>
      <c r="K609" s="470">
        <v>4</v>
      </c>
      <c r="L609" s="470">
        <f t="shared" si="142"/>
        <v>60</v>
      </c>
      <c r="M609" s="471">
        <v>46216</v>
      </c>
      <c r="N609" s="471">
        <v>46212</v>
      </c>
      <c r="O609" s="472"/>
      <c r="P609" s="472" t="s">
        <v>571</v>
      </c>
      <c r="Q609" s="472"/>
      <c r="R609" s="473">
        <v>46188</v>
      </c>
      <c r="S609" s="473" t="s">
        <v>572</v>
      </c>
      <c r="T609" s="473" t="s">
        <v>2926</v>
      </c>
      <c r="U609" s="207"/>
      <c r="V609" s="474"/>
      <c r="W609" s="467"/>
      <c r="X609" s="472"/>
      <c r="Y609" s="777" t="s">
        <v>2927</v>
      </c>
      <c r="Z609" s="475" t="s">
        <v>2928</v>
      </c>
      <c r="AA609" s="470">
        <v>5.9114</v>
      </c>
      <c r="AB609" s="468">
        <f>I609*AA609</f>
        <v>1418.736</v>
      </c>
      <c r="AC609" s="476"/>
      <c r="AD609" s="468" t="s">
        <v>668</v>
      </c>
      <c r="AE609" s="781" t="s">
        <v>566</v>
      </c>
      <c r="AF609" s="212"/>
      <c r="AG609" s="212"/>
      <c r="AH609" s="482"/>
      <c r="AI609" s="482"/>
      <c r="AJ609" s="213"/>
      <c r="AK609" s="355">
        <f>I609</f>
        <v>240</v>
      </c>
      <c r="AL609" s="213"/>
      <c r="AM609" s="479">
        <f>I609</f>
        <v>240</v>
      </c>
      <c r="AN609" s="361"/>
      <c r="AO609" s="361"/>
      <c r="AP609" s="355"/>
      <c r="AQ609" s="355"/>
      <c r="AR609" s="355"/>
      <c r="AS609" s="355"/>
      <c r="AT609" s="355"/>
      <c r="AU609" s="355">
        <f t="shared" si="143"/>
        <v>240</v>
      </c>
      <c r="AV609" s="355">
        <f>AV421+AU609</f>
        <v>549037</v>
      </c>
      <c r="AX609" s="213"/>
    </row>
    <row r="610" s="355" customFormat="1" ht="39" customHeight="1" spans="1:50">
      <c r="A610" s="463">
        <v>46171</v>
      </c>
      <c r="B610" s="464" t="s">
        <v>2929</v>
      </c>
      <c r="C610" s="465" t="s">
        <v>857</v>
      </c>
      <c r="D610" s="466" t="s">
        <v>2930</v>
      </c>
      <c r="E610" s="486" t="s">
        <v>2931</v>
      </c>
      <c r="F610" s="466" t="s">
        <v>2932</v>
      </c>
      <c r="G610" s="468" t="s">
        <v>866</v>
      </c>
      <c r="H610" s="469" t="s">
        <v>555</v>
      </c>
      <c r="I610" s="693">
        <v>14</v>
      </c>
      <c r="J610" s="470">
        <v>0</v>
      </c>
      <c r="K610" s="470">
        <v>2</v>
      </c>
      <c r="L610" s="470">
        <f t="shared" si="142"/>
        <v>7</v>
      </c>
      <c r="M610" s="471">
        <v>46225</v>
      </c>
      <c r="N610" s="471">
        <v>46221</v>
      </c>
      <c r="O610" s="472"/>
      <c r="P610" s="472" t="s">
        <v>571</v>
      </c>
      <c r="Q610" s="472"/>
      <c r="R610" s="473">
        <v>46171</v>
      </c>
      <c r="S610" s="473" t="s">
        <v>572</v>
      </c>
      <c r="T610" s="473" t="s">
        <v>2326</v>
      </c>
      <c r="U610" s="207"/>
      <c r="V610" s="474"/>
      <c r="W610" s="474"/>
      <c r="X610" s="467"/>
      <c r="Y610" s="472" t="s">
        <v>2933</v>
      </c>
      <c r="Z610" s="475" t="s">
        <v>2934</v>
      </c>
      <c r="AA610" s="475">
        <v>6.1711</v>
      </c>
      <c r="AB610" s="470">
        <f t="shared" ref="AB610:AB631" si="144">I610*AA610</f>
        <v>86.3954</v>
      </c>
      <c r="AC610" s="468"/>
      <c r="AD610" s="589" t="s">
        <v>668</v>
      </c>
      <c r="AE610" s="781" t="s">
        <v>566</v>
      </c>
      <c r="AF610" s="209"/>
      <c r="AG610" s="209"/>
      <c r="AH610" s="480"/>
      <c r="AI610" s="480"/>
      <c r="AJ610" s="596"/>
      <c r="AK610" s="482">
        <f>I610</f>
        <v>14</v>
      </c>
      <c r="AL610" s="212"/>
      <c r="AM610" s="479">
        <f t="shared" ref="AM610:AM653" si="145">I610</f>
        <v>14</v>
      </c>
      <c r="AN610" s="482"/>
      <c r="AO610" s="482"/>
      <c r="AP610" s="355"/>
      <c r="AQ610" s="355"/>
      <c r="AR610" s="355"/>
      <c r="AS610" s="355"/>
      <c r="AT610" s="355"/>
      <c r="AU610" s="355">
        <f t="shared" ref="AU610:AU643" si="146">I610</f>
        <v>14</v>
      </c>
      <c r="AV610" s="355">
        <f>AV698+AU610</f>
        <v>555179</v>
      </c>
      <c r="AX610" s="213"/>
    </row>
    <row r="611" s="355" customFormat="1" ht="39" customHeight="1" spans="1:50">
      <c r="A611" s="463">
        <v>46171</v>
      </c>
      <c r="B611" s="464" t="s">
        <v>2929</v>
      </c>
      <c r="C611" s="465" t="s">
        <v>857</v>
      </c>
      <c r="D611" s="466" t="s">
        <v>2930</v>
      </c>
      <c r="E611" s="486" t="s">
        <v>2935</v>
      </c>
      <c r="F611" s="466" t="s">
        <v>2936</v>
      </c>
      <c r="G611" s="468" t="s">
        <v>866</v>
      </c>
      <c r="H611" s="469" t="s">
        <v>555</v>
      </c>
      <c r="I611" s="693">
        <v>14</v>
      </c>
      <c r="J611" s="470">
        <v>0</v>
      </c>
      <c r="K611" s="470">
        <v>2</v>
      </c>
      <c r="L611" s="470">
        <f t="shared" si="142"/>
        <v>7</v>
      </c>
      <c r="M611" s="471">
        <v>46225</v>
      </c>
      <c r="N611" s="471">
        <v>46221</v>
      </c>
      <c r="O611" s="472"/>
      <c r="P611" s="472" t="s">
        <v>571</v>
      </c>
      <c r="Q611" s="472"/>
      <c r="R611" s="473">
        <v>46171</v>
      </c>
      <c r="S611" s="473" t="s">
        <v>572</v>
      </c>
      <c r="T611" s="473" t="s">
        <v>2326</v>
      </c>
      <c r="U611" s="207"/>
      <c r="V611" s="474"/>
      <c r="W611" s="474"/>
      <c r="X611" s="467"/>
      <c r="Y611" s="472" t="s">
        <v>2933</v>
      </c>
      <c r="Z611" s="475" t="s">
        <v>2934</v>
      </c>
      <c r="AA611" s="475">
        <v>6.1711</v>
      </c>
      <c r="AB611" s="470">
        <f t="shared" si="144"/>
        <v>86.3954</v>
      </c>
      <c r="AC611" s="468"/>
      <c r="AD611" s="589" t="s">
        <v>668</v>
      </c>
      <c r="AE611" s="781" t="s">
        <v>566</v>
      </c>
      <c r="AF611" s="209"/>
      <c r="AG611" s="209"/>
      <c r="AH611" s="480"/>
      <c r="AI611" s="480"/>
      <c r="AJ611" s="596"/>
      <c r="AK611" s="482">
        <f t="shared" ref="AK611:AK630" si="147">I611</f>
        <v>14</v>
      </c>
      <c r="AL611" s="212"/>
      <c r="AM611" s="479">
        <f t="shared" si="145"/>
        <v>14</v>
      </c>
      <c r="AN611" s="482"/>
      <c r="AO611" s="482"/>
      <c r="AP611" s="355"/>
      <c r="AQ611" s="355"/>
      <c r="AR611" s="355"/>
      <c r="AS611" s="355"/>
      <c r="AT611" s="355"/>
      <c r="AU611" s="355">
        <f t="shared" si="146"/>
        <v>14</v>
      </c>
      <c r="AV611" s="355">
        <f t="shared" ref="AV610:AV628" si="148">AV610+AU611</f>
        <v>555193</v>
      </c>
      <c r="AX611" s="213"/>
    </row>
    <row r="612" s="355" customFormat="1" ht="39" customHeight="1" spans="1:50">
      <c r="A612" s="463">
        <v>46171</v>
      </c>
      <c r="B612" s="464" t="s">
        <v>2929</v>
      </c>
      <c r="C612" s="465" t="s">
        <v>857</v>
      </c>
      <c r="D612" s="466" t="s">
        <v>2930</v>
      </c>
      <c r="E612" s="486" t="s">
        <v>2937</v>
      </c>
      <c r="F612" s="466" t="s">
        <v>2938</v>
      </c>
      <c r="G612" s="468" t="s">
        <v>866</v>
      </c>
      <c r="H612" s="469" t="s">
        <v>555</v>
      </c>
      <c r="I612" s="693">
        <v>12</v>
      </c>
      <c r="J612" s="470">
        <v>0</v>
      </c>
      <c r="K612" s="470">
        <v>2</v>
      </c>
      <c r="L612" s="470">
        <f t="shared" si="142"/>
        <v>6</v>
      </c>
      <c r="M612" s="471">
        <v>46225</v>
      </c>
      <c r="N612" s="471">
        <v>46221</v>
      </c>
      <c r="O612" s="472"/>
      <c r="P612" s="472" t="s">
        <v>571</v>
      </c>
      <c r="Q612" s="472"/>
      <c r="R612" s="473">
        <v>46171</v>
      </c>
      <c r="S612" s="473" t="s">
        <v>572</v>
      </c>
      <c r="T612" s="473" t="s">
        <v>2326</v>
      </c>
      <c r="U612" s="207"/>
      <c r="V612" s="474"/>
      <c r="W612" s="474"/>
      <c r="X612" s="467"/>
      <c r="Y612" s="472" t="s">
        <v>2933</v>
      </c>
      <c r="Z612" s="475" t="s">
        <v>2934</v>
      </c>
      <c r="AA612" s="475">
        <v>6.1711</v>
      </c>
      <c r="AB612" s="470">
        <f t="shared" si="144"/>
        <v>74.0532</v>
      </c>
      <c r="AC612" s="468"/>
      <c r="AD612" s="589" t="s">
        <v>668</v>
      </c>
      <c r="AE612" s="781" t="s">
        <v>566</v>
      </c>
      <c r="AF612" s="209"/>
      <c r="AG612" s="209"/>
      <c r="AH612" s="480"/>
      <c r="AI612" s="480"/>
      <c r="AJ612" s="596"/>
      <c r="AK612" s="482">
        <f t="shared" si="147"/>
        <v>12</v>
      </c>
      <c r="AL612" s="212"/>
      <c r="AM612" s="479">
        <f t="shared" si="145"/>
        <v>12</v>
      </c>
      <c r="AN612" s="482"/>
      <c r="AO612" s="482"/>
      <c r="AP612" s="355"/>
      <c r="AQ612" s="355"/>
      <c r="AR612" s="355"/>
      <c r="AS612" s="355"/>
      <c r="AT612" s="355"/>
      <c r="AU612" s="355">
        <f t="shared" si="146"/>
        <v>12</v>
      </c>
      <c r="AV612" s="355">
        <f t="shared" si="148"/>
        <v>555205</v>
      </c>
      <c r="AX612" s="213"/>
    </row>
    <row r="613" s="355" customFormat="1" ht="39" customHeight="1" spans="1:50">
      <c r="A613" s="463">
        <v>46171</v>
      </c>
      <c r="B613" s="464" t="s">
        <v>2929</v>
      </c>
      <c r="C613" s="465" t="s">
        <v>857</v>
      </c>
      <c r="D613" s="466" t="s">
        <v>2930</v>
      </c>
      <c r="E613" s="486" t="s">
        <v>2939</v>
      </c>
      <c r="F613" s="466" t="s">
        <v>2940</v>
      </c>
      <c r="G613" s="468" t="s">
        <v>866</v>
      </c>
      <c r="H613" s="469" t="s">
        <v>555</v>
      </c>
      <c r="I613" s="693">
        <v>20</v>
      </c>
      <c r="J613" s="470">
        <v>0</v>
      </c>
      <c r="K613" s="470">
        <v>2</v>
      </c>
      <c r="L613" s="470">
        <f t="shared" si="142"/>
        <v>10</v>
      </c>
      <c r="M613" s="471">
        <v>46225</v>
      </c>
      <c r="N613" s="471">
        <v>46221</v>
      </c>
      <c r="O613" s="472"/>
      <c r="P613" s="472" t="s">
        <v>571</v>
      </c>
      <c r="Q613" s="472"/>
      <c r="R613" s="473">
        <v>46171</v>
      </c>
      <c r="S613" s="473" t="s">
        <v>572</v>
      </c>
      <c r="T613" s="473" t="s">
        <v>2326</v>
      </c>
      <c r="U613" s="207"/>
      <c r="V613" s="474"/>
      <c r="W613" s="474"/>
      <c r="X613" s="467"/>
      <c r="Y613" s="472" t="s">
        <v>2933</v>
      </c>
      <c r="Z613" s="475" t="s">
        <v>2934</v>
      </c>
      <c r="AA613" s="475">
        <v>6.1711</v>
      </c>
      <c r="AB613" s="470">
        <f t="shared" si="144"/>
        <v>123.422</v>
      </c>
      <c r="AC613" s="468"/>
      <c r="AD613" s="589" t="s">
        <v>668</v>
      </c>
      <c r="AE613" s="781" t="s">
        <v>566</v>
      </c>
      <c r="AF613" s="209"/>
      <c r="AG613" s="209"/>
      <c r="AH613" s="480"/>
      <c r="AI613" s="480"/>
      <c r="AJ613" s="596"/>
      <c r="AK613" s="482">
        <f t="shared" si="147"/>
        <v>20</v>
      </c>
      <c r="AL613" s="212"/>
      <c r="AM613" s="479">
        <f t="shared" si="145"/>
        <v>20</v>
      </c>
      <c r="AN613" s="482"/>
      <c r="AO613" s="482"/>
      <c r="AP613" s="355"/>
      <c r="AQ613" s="355"/>
      <c r="AR613" s="355"/>
      <c r="AS613" s="355"/>
      <c r="AT613" s="355"/>
      <c r="AU613" s="355">
        <f t="shared" si="146"/>
        <v>20</v>
      </c>
      <c r="AV613" s="355">
        <f t="shared" si="148"/>
        <v>555225</v>
      </c>
      <c r="AX613" s="213"/>
    </row>
    <row r="614" s="355" customFormat="1" ht="39" customHeight="1" spans="1:50">
      <c r="A614" s="463">
        <v>46171</v>
      </c>
      <c r="B614" s="464" t="s">
        <v>2929</v>
      </c>
      <c r="C614" s="465" t="s">
        <v>857</v>
      </c>
      <c r="D614" s="466" t="s">
        <v>2930</v>
      </c>
      <c r="E614" s="486" t="s">
        <v>2941</v>
      </c>
      <c r="F614" s="466" t="s">
        <v>2942</v>
      </c>
      <c r="G614" s="468" t="s">
        <v>866</v>
      </c>
      <c r="H614" s="469" t="s">
        <v>555</v>
      </c>
      <c r="I614" s="693">
        <v>20</v>
      </c>
      <c r="J614" s="470">
        <v>0</v>
      </c>
      <c r="K614" s="470">
        <v>2</v>
      </c>
      <c r="L614" s="470">
        <f t="shared" si="142"/>
        <v>10</v>
      </c>
      <c r="M614" s="471">
        <v>46225</v>
      </c>
      <c r="N614" s="471">
        <v>46221</v>
      </c>
      <c r="O614" s="472"/>
      <c r="P614" s="472" t="s">
        <v>571</v>
      </c>
      <c r="Q614" s="472"/>
      <c r="R614" s="473">
        <v>46171</v>
      </c>
      <c r="S614" s="473" t="s">
        <v>572</v>
      </c>
      <c r="T614" s="473" t="s">
        <v>2326</v>
      </c>
      <c r="U614" s="207"/>
      <c r="V614" s="474"/>
      <c r="W614" s="474"/>
      <c r="X614" s="467"/>
      <c r="Y614" s="472" t="s">
        <v>2933</v>
      </c>
      <c r="Z614" s="475" t="s">
        <v>2934</v>
      </c>
      <c r="AA614" s="475">
        <v>6.1711</v>
      </c>
      <c r="AB614" s="470">
        <f t="shared" si="144"/>
        <v>123.422</v>
      </c>
      <c r="AC614" s="468"/>
      <c r="AD614" s="589" t="s">
        <v>668</v>
      </c>
      <c r="AE614" s="781" t="s">
        <v>566</v>
      </c>
      <c r="AF614" s="209"/>
      <c r="AG614" s="209"/>
      <c r="AH614" s="480"/>
      <c r="AI614" s="480"/>
      <c r="AJ614" s="596"/>
      <c r="AK614" s="482">
        <f t="shared" si="147"/>
        <v>20</v>
      </c>
      <c r="AL614" s="212"/>
      <c r="AM614" s="479">
        <f t="shared" si="145"/>
        <v>20</v>
      </c>
      <c r="AN614" s="482"/>
      <c r="AO614" s="482"/>
      <c r="AP614" s="355"/>
      <c r="AQ614" s="355"/>
      <c r="AR614" s="355"/>
      <c r="AS614" s="355"/>
      <c r="AT614" s="355"/>
      <c r="AU614" s="355">
        <f t="shared" si="146"/>
        <v>20</v>
      </c>
      <c r="AV614" s="355">
        <f t="shared" si="148"/>
        <v>555245</v>
      </c>
      <c r="AX614" s="213"/>
    </row>
    <row r="615" s="355" customFormat="1" ht="39" customHeight="1" spans="1:50">
      <c r="A615" s="463">
        <v>46171</v>
      </c>
      <c r="B615" s="464" t="s">
        <v>2929</v>
      </c>
      <c r="C615" s="465" t="s">
        <v>857</v>
      </c>
      <c r="D615" s="466" t="s">
        <v>2930</v>
      </c>
      <c r="E615" s="486" t="s">
        <v>2943</v>
      </c>
      <c r="F615" s="466" t="s">
        <v>2944</v>
      </c>
      <c r="G615" s="468" t="s">
        <v>866</v>
      </c>
      <c r="H615" s="469" t="s">
        <v>555</v>
      </c>
      <c r="I615" s="693">
        <v>18</v>
      </c>
      <c r="J615" s="470">
        <v>0</v>
      </c>
      <c r="K615" s="470">
        <v>2</v>
      </c>
      <c r="L615" s="470">
        <f t="shared" si="142"/>
        <v>9</v>
      </c>
      <c r="M615" s="471">
        <v>46225</v>
      </c>
      <c r="N615" s="471">
        <v>46221</v>
      </c>
      <c r="O615" s="472"/>
      <c r="P615" s="472" t="s">
        <v>571</v>
      </c>
      <c r="Q615" s="472"/>
      <c r="R615" s="473">
        <v>46171</v>
      </c>
      <c r="S615" s="473" t="s">
        <v>572</v>
      </c>
      <c r="T615" s="473" t="s">
        <v>2326</v>
      </c>
      <c r="U615" s="207"/>
      <c r="V615" s="474"/>
      <c r="W615" s="474"/>
      <c r="X615" s="467"/>
      <c r="Y615" s="472" t="s">
        <v>2933</v>
      </c>
      <c r="Z615" s="475" t="s">
        <v>2934</v>
      </c>
      <c r="AA615" s="475">
        <v>6.1711</v>
      </c>
      <c r="AB615" s="470">
        <f t="shared" si="144"/>
        <v>111.0798</v>
      </c>
      <c r="AC615" s="468"/>
      <c r="AD615" s="589" t="s">
        <v>668</v>
      </c>
      <c r="AE615" s="781" t="s">
        <v>566</v>
      </c>
      <c r="AF615" s="209"/>
      <c r="AG615" s="209"/>
      <c r="AH615" s="480"/>
      <c r="AI615" s="480"/>
      <c r="AJ615" s="596"/>
      <c r="AK615" s="482">
        <f t="shared" si="147"/>
        <v>18</v>
      </c>
      <c r="AL615" s="212"/>
      <c r="AM615" s="479">
        <f t="shared" si="145"/>
        <v>18</v>
      </c>
      <c r="AN615" s="482"/>
      <c r="AO615" s="482"/>
      <c r="AP615" s="355"/>
      <c r="AQ615" s="355"/>
      <c r="AR615" s="355"/>
      <c r="AS615" s="355"/>
      <c r="AT615" s="355"/>
      <c r="AU615" s="355">
        <f t="shared" si="146"/>
        <v>18</v>
      </c>
      <c r="AV615" s="355">
        <f t="shared" si="148"/>
        <v>555263</v>
      </c>
      <c r="AX615" s="213"/>
    </row>
    <row r="616" s="355" customFormat="1" ht="39" customHeight="1" spans="1:50">
      <c r="A616" s="463">
        <v>46171</v>
      </c>
      <c r="B616" s="464" t="s">
        <v>2929</v>
      </c>
      <c r="C616" s="465" t="s">
        <v>857</v>
      </c>
      <c r="D616" s="466" t="s">
        <v>2930</v>
      </c>
      <c r="E616" s="486" t="s">
        <v>2945</v>
      </c>
      <c r="F616" s="466" t="s">
        <v>2946</v>
      </c>
      <c r="G616" s="468" t="s">
        <v>866</v>
      </c>
      <c r="H616" s="469" t="s">
        <v>555</v>
      </c>
      <c r="I616" s="693">
        <v>10</v>
      </c>
      <c r="J616" s="470">
        <v>0</v>
      </c>
      <c r="K616" s="470">
        <v>2</v>
      </c>
      <c r="L616" s="470">
        <f t="shared" si="142"/>
        <v>5</v>
      </c>
      <c r="M616" s="471">
        <v>46225</v>
      </c>
      <c r="N616" s="471">
        <v>46221</v>
      </c>
      <c r="O616" s="472"/>
      <c r="P616" s="472" t="s">
        <v>571</v>
      </c>
      <c r="Q616" s="472"/>
      <c r="R616" s="473">
        <v>46171</v>
      </c>
      <c r="S616" s="473" t="s">
        <v>572</v>
      </c>
      <c r="T616" s="473" t="s">
        <v>2326</v>
      </c>
      <c r="U616" s="207"/>
      <c r="V616" s="474"/>
      <c r="W616" s="474"/>
      <c r="X616" s="467"/>
      <c r="Y616" s="472" t="s">
        <v>2933</v>
      </c>
      <c r="Z616" s="475" t="s">
        <v>2934</v>
      </c>
      <c r="AA616" s="475">
        <v>6.1711</v>
      </c>
      <c r="AB616" s="470">
        <f t="shared" si="144"/>
        <v>61.711</v>
      </c>
      <c r="AC616" s="468"/>
      <c r="AD616" s="589" t="s">
        <v>668</v>
      </c>
      <c r="AE616" s="781" t="s">
        <v>566</v>
      </c>
      <c r="AF616" s="209"/>
      <c r="AG616" s="209"/>
      <c r="AH616" s="480"/>
      <c r="AI616" s="480"/>
      <c r="AJ616" s="596"/>
      <c r="AK616" s="482">
        <f t="shared" si="147"/>
        <v>10</v>
      </c>
      <c r="AL616" s="212"/>
      <c r="AM616" s="479">
        <f t="shared" si="145"/>
        <v>10</v>
      </c>
      <c r="AN616" s="482"/>
      <c r="AO616" s="482"/>
      <c r="AP616" s="355"/>
      <c r="AQ616" s="355"/>
      <c r="AR616" s="355"/>
      <c r="AS616" s="355"/>
      <c r="AT616" s="355"/>
      <c r="AU616" s="355">
        <f t="shared" si="146"/>
        <v>10</v>
      </c>
      <c r="AV616" s="355">
        <f t="shared" si="148"/>
        <v>555273</v>
      </c>
      <c r="AX616" s="213"/>
    </row>
    <row r="617" s="355" customFormat="1" ht="39" customHeight="1" spans="1:50">
      <c r="A617" s="463">
        <v>46171</v>
      </c>
      <c r="B617" s="464" t="s">
        <v>2929</v>
      </c>
      <c r="C617" s="465" t="s">
        <v>857</v>
      </c>
      <c r="D617" s="466" t="s">
        <v>2930</v>
      </c>
      <c r="E617" s="486" t="s">
        <v>2947</v>
      </c>
      <c r="F617" s="466" t="s">
        <v>2948</v>
      </c>
      <c r="G617" s="468" t="s">
        <v>866</v>
      </c>
      <c r="H617" s="469" t="s">
        <v>555</v>
      </c>
      <c r="I617" s="693">
        <v>56</v>
      </c>
      <c r="J617" s="470">
        <v>0</v>
      </c>
      <c r="K617" s="470">
        <v>2</v>
      </c>
      <c r="L617" s="470">
        <f t="shared" si="142"/>
        <v>28</v>
      </c>
      <c r="M617" s="471">
        <v>46225</v>
      </c>
      <c r="N617" s="471">
        <v>46221</v>
      </c>
      <c r="O617" s="472"/>
      <c r="P617" s="472" t="s">
        <v>571</v>
      </c>
      <c r="Q617" s="472"/>
      <c r="R617" s="473">
        <v>46171</v>
      </c>
      <c r="S617" s="473" t="s">
        <v>572</v>
      </c>
      <c r="T617" s="473" t="s">
        <v>2326</v>
      </c>
      <c r="U617" s="207"/>
      <c r="V617" s="474"/>
      <c r="W617" s="474"/>
      <c r="X617" s="467"/>
      <c r="Y617" s="472" t="s">
        <v>2933</v>
      </c>
      <c r="Z617" s="475" t="s">
        <v>2934</v>
      </c>
      <c r="AA617" s="475">
        <v>6.1711</v>
      </c>
      <c r="AB617" s="470">
        <f t="shared" si="144"/>
        <v>345.5816</v>
      </c>
      <c r="AC617" s="468"/>
      <c r="AD617" s="589" t="s">
        <v>668</v>
      </c>
      <c r="AE617" s="781" t="s">
        <v>566</v>
      </c>
      <c r="AF617" s="209"/>
      <c r="AG617" s="209"/>
      <c r="AH617" s="480"/>
      <c r="AI617" s="480"/>
      <c r="AJ617" s="596"/>
      <c r="AK617" s="482">
        <f t="shared" si="147"/>
        <v>56</v>
      </c>
      <c r="AL617" s="212"/>
      <c r="AM617" s="479">
        <f t="shared" si="145"/>
        <v>56</v>
      </c>
      <c r="AN617" s="482"/>
      <c r="AO617" s="482"/>
      <c r="AP617" s="355"/>
      <c r="AQ617" s="355"/>
      <c r="AR617" s="355"/>
      <c r="AS617" s="355"/>
      <c r="AT617" s="355"/>
      <c r="AU617" s="355">
        <f t="shared" si="146"/>
        <v>56</v>
      </c>
      <c r="AV617" s="355">
        <f t="shared" si="148"/>
        <v>555329</v>
      </c>
      <c r="AX617" s="213"/>
    </row>
    <row r="618" s="355" customFormat="1" ht="39" customHeight="1" spans="1:50">
      <c r="A618" s="463">
        <v>46171</v>
      </c>
      <c r="B618" s="464" t="s">
        <v>2929</v>
      </c>
      <c r="C618" s="465" t="s">
        <v>857</v>
      </c>
      <c r="D618" s="466" t="s">
        <v>2930</v>
      </c>
      <c r="E618" s="486" t="s">
        <v>2949</v>
      </c>
      <c r="F618" s="466" t="s">
        <v>2950</v>
      </c>
      <c r="G618" s="468" t="s">
        <v>866</v>
      </c>
      <c r="H618" s="469" t="s">
        <v>555</v>
      </c>
      <c r="I618" s="693">
        <v>12</v>
      </c>
      <c r="J618" s="470">
        <v>0</v>
      </c>
      <c r="K618" s="470">
        <v>2</v>
      </c>
      <c r="L618" s="470">
        <f t="shared" si="142"/>
        <v>6</v>
      </c>
      <c r="M618" s="471">
        <v>46225</v>
      </c>
      <c r="N618" s="471">
        <v>46221</v>
      </c>
      <c r="O618" s="472"/>
      <c r="P618" s="472" t="s">
        <v>571</v>
      </c>
      <c r="Q618" s="472"/>
      <c r="R618" s="473">
        <v>46171</v>
      </c>
      <c r="S618" s="473" t="s">
        <v>572</v>
      </c>
      <c r="T618" s="473" t="s">
        <v>2326</v>
      </c>
      <c r="U618" s="207"/>
      <c r="V618" s="474"/>
      <c r="W618" s="474"/>
      <c r="X618" s="467"/>
      <c r="Y618" s="472" t="s">
        <v>2933</v>
      </c>
      <c r="Z618" s="475" t="s">
        <v>2934</v>
      </c>
      <c r="AA618" s="475">
        <v>6.1711</v>
      </c>
      <c r="AB618" s="470">
        <f t="shared" si="144"/>
        <v>74.0532</v>
      </c>
      <c r="AC618" s="468"/>
      <c r="AD618" s="589" t="s">
        <v>668</v>
      </c>
      <c r="AE618" s="781" t="s">
        <v>566</v>
      </c>
      <c r="AF618" s="209"/>
      <c r="AG618" s="209"/>
      <c r="AH618" s="480"/>
      <c r="AI618" s="480"/>
      <c r="AJ618" s="596"/>
      <c r="AK618" s="482">
        <f t="shared" si="147"/>
        <v>12</v>
      </c>
      <c r="AL618" s="212"/>
      <c r="AM618" s="479">
        <f t="shared" si="145"/>
        <v>12</v>
      </c>
      <c r="AN618" s="482"/>
      <c r="AO618" s="482"/>
      <c r="AP618" s="355"/>
      <c r="AQ618" s="355"/>
      <c r="AR618" s="355"/>
      <c r="AS618" s="355"/>
      <c r="AT618" s="355"/>
      <c r="AU618" s="355">
        <f t="shared" si="146"/>
        <v>12</v>
      </c>
      <c r="AV618" s="355">
        <f t="shared" si="148"/>
        <v>555341</v>
      </c>
      <c r="AX618" s="213"/>
    </row>
    <row r="619" s="355" customFormat="1" ht="39" customHeight="1" spans="1:50">
      <c r="A619" s="463">
        <v>46171</v>
      </c>
      <c r="B619" s="464" t="s">
        <v>2929</v>
      </c>
      <c r="C619" s="465" t="s">
        <v>857</v>
      </c>
      <c r="D619" s="466" t="s">
        <v>2951</v>
      </c>
      <c r="E619" s="486" t="s">
        <v>2952</v>
      </c>
      <c r="F619" s="466" t="s">
        <v>2953</v>
      </c>
      <c r="G619" s="468" t="s">
        <v>866</v>
      </c>
      <c r="H619" s="469" t="s">
        <v>555</v>
      </c>
      <c r="I619" s="693">
        <v>16</v>
      </c>
      <c r="J619" s="470">
        <v>0</v>
      </c>
      <c r="K619" s="470">
        <v>2</v>
      </c>
      <c r="L619" s="470">
        <f t="shared" si="142"/>
        <v>8</v>
      </c>
      <c r="M619" s="471">
        <v>46225</v>
      </c>
      <c r="N619" s="471">
        <v>46221</v>
      </c>
      <c r="O619" s="472"/>
      <c r="P619" s="472" t="s">
        <v>571</v>
      </c>
      <c r="Q619" s="472"/>
      <c r="R619" s="473">
        <v>46171</v>
      </c>
      <c r="S619" s="473" t="s">
        <v>572</v>
      </c>
      <c r="T619" s="473" t="s">
        <v>2326</v>
      </c>
      <c r="U619" s="207"/>
      <c r="V619" s="474"/>
      <c r="W619" s="474"/>
      <c r="X619" s="467"/>
      <c r="Y619" s="472" t="s">
        <v>2954</v>
      </c>
      <c r="Z619" s="475" t="s">
        <v>2934</v>
      </c>
      <c r="AA619" s="475">
        <v>6.1711</v>
      </c>
      <c r="AB619" s="470">
        <f t="shared" si="144"/>
        <v>98.7376</v>
      </c>
      <c r="AC619" s="468"/>
      <c r="AD619" s="589" t="s">
        <v>668</v>
      </c>
      <c r="AE619" s="781" t="s">
        <v>566</v>
      </c>
      <c r="AF619" s="209"/>
      <c r="AG619" s="209"/>
      <c r="AH619" s="480"/>
      <c r="AI619" s="480"/>
      <c r="AJ619" s="596"/>
      <c r="AK619" s="482">
        <f t="shared" si="147"/>
        <v>16</v>
      </c>
      <c r="AL619" s="212"/>
      <c r="AM619" s="479">
        <f t="shared" si="145"/>
        <v>16</v>
      </c>
      <c r="AN619" s="482"/>
      <c r="AO619" s="482"/>
      <c r="AP619" s="355"/>
      <c r="AQ619" s="355"/>
      <c r="AR619" s="355"/>
      <c r="AS619" s="355"/>
      <c r="AT619" s="355"/>
      <c r="AU619" s="355">
        <f t="shared" si="146"/>
        <v>16</v>
      </c>
      <c r="AV619" s="355">
        <f t="shared" si="148"/>
        <v>555357</v>
      </c>
      <c r="AX619" s="213"/>
    </row>
    <row r="620" s="355" customFormat="1" ht="39" customHeight="1" spans="1:50">
      <c r="A620" s="463">
        <v>46171</v>
      </c>
      <c r="B620" s="464" t="s">
        <v>2929</v>
      </c>
      <c r="C620" s="465" t="s">
        <v>857</v>
      </c>
      <c r="D620" s="466" t="s">
        <v>2951</v>
      </c>
      <c r="E620" s="486" t="s">
        <v>2955</v>
      </c>
      <c r="F620" s="466" t="s">
        <v>2956</v>
      </c>
      <c r="G620" s="468" t="s">
        <v>866</v>
      </c>
      <c r="H620" s="469" t="s">
        <v>555</v>
      </c>
      <c r="I620" s="693">
        <v>10</v>
      </c>
      <c r="J620" s="470">
        <v>0</v>
      </c>
      <c r="K620" s="470">
        <v>2</v>
      </c>
      <c r="L620" s="470">
        <f t="shared" si="142"/>
        <v>5</v>
      </c>
      <c r="M620" s="471">
        <v>46225</v>
      </c>
      <c r="N620" s="471">
        <v>46221</v>
      </c>
      <c r="O620" s="472"/>
      <c r="P620" s="472" t="s">
        <v>571</v>
      </c>
      <c r="Q620" s="472"/>
      <c r="R620" s="473">
        <v>46171</v>
      </c>
      <c r="S620" s="473" t="s">
        <v>572</v>
      </c>
      <c r="T620" s="473" t="s">
        <v>2326</v>
      </c>
      <c r="U620" s="207"/>
      <c r="V620" s="474"/>
      <c r="W620" s="474"/>
      <c r="X620" s="467"/>
      <c r="Y620" s="472" t="s">
        <v>2954</v>
      </c>
      <c r="Z620" s="475" t="s">
        <v>2934</v>
      </c>
      <c r="AA620" s="475">
        <v>6.1711</v>
      </c>
      <c r="AB620" s="470">
        <f t="shared" si="144"/>
        <v>61.711</v>
      </c>
      <c r="AC620" s="468"/>
      <c r="AD620" s="589" t="s">
        <v>668</v>
      </c>
      <c r="AE620" s="781" t="s">
        <v>566</v>
      </c>
      <c r="AF620" s="209"/>
      <c r="AG620" s="209"/>
      <c r="AH620" s="480"/>
      <c r="AI620" s="480"/>
      <c r="AJ620" s="596"/>
      <c r="AK620" s="482">
        <f t="shared" si="147"/>
        <v>10</v>
      </c>
      <c r="AL620" s="212"/>
      <c r="AM620" s="479">
        <f t="shared" si="145"/>
        <v>10</v>
      </c>
      <c r="AN620" s="482"/>
      <c r="AO620" s="482"/>
      <c r="AP620" s="355"/>
      <c r="AQ620" s="355"/>
      <c r="AR620" s="355"/>
      <c r="AS620" s="355"/>
      <c r="AT620" s="355"/>
      <c r="AU620" s="355">
        <f t="shared" si="146"/>
        <v>10</v>
      </c>
      <c r="AV620" s="355">
        <f t="shared" si="148"/>
        <v>555367</v>
      </c>
      <c r="AX620" s="213"/>
    </row>
    <row r="621" s="355" customFormat="1" ht="39" customHeight="1" spans="1:50">
      <c r="A621" s="463">
        <v>46171</v>
      </c>
      <c r="B621" s="464" t="s">
        <v>2929</v>
      </c>
      <c r="C621" s="465" t="s">
        <v>857</v>
      </c>
      <c r="D621" s="466" t="s">
        <v>2951</v>
      </c>
      <c r="E621" s="486" t="s">
        <v>2957</v>
      </c>
      <c r="F621" s="466" t="s">
        <v>2958</v>
      </c>
      <c r="G621" s="468" t="s">
        <v>866</v>
      </c>
      <c r="H621" s="469" t="s">
        <v>555</v>
      </c>
      <c r="I621" s="693">
        <v>8</v>
      </c>
      <c r="J621" s="470">
        <v>0</v>
      </c>
      <c r="K621" s="470">
        <v>2</v>
      </c>
      <c r="L621" s="470">
        <f t="shared" si="142"/>
        <v>4</v>
      </c>
      <c r="M621" s="471">
        <v>46225</v>
      </c>
      <c r="N621" s="471">
        <v>46221</v>
      </c>
      <c r="O621" s="472"/>
      <c r="P621" s="472" t="s">
        <v>571</v>
      </c>
      <c r="Q621" s="472"/>
      <c r="R621" s="473">
        <v>46171</v>
      </c>
      <c r="S621" s="473" t="s">
        <v>572</v>
      </c>
      <c r="T621" s="473" t="s">
        <v>2326</v>
      </c>
      <c r="U621" s="207"/>
      <c r="V621" s="474"/>
      <c r="W621" s="474"/>
      <c r="X621" s="467"/>
      <c r="Y621" s="472" t="s">
        <v>2954</v>
      </c>
      <c r="Z621" s="475" t="s">
        <v>2934</v>
      </c>
      <c r="AA621" s="475">
        <v>6.1711</v>
      </c>
      <c r="AB621" s="470">
        <f t="shared" si="144"/>
        <v>49.3688</v>
      </c>
      <c r="AC621" s="468"/>
      <c r="AD621" s="589" t="s">
        <v>668</v>
      </c>
      <c r="AE621" s="781" t="s">
        <v>566</v>
      </c>
      <c r="AF621" s="209"/>
      <c r="AG621" s="209"/>
      <c r="AH621" s="480"/>
      <c r="AI621" s="480"/>
      <c r="AJ621" s="596"/>
      <c r="AK621" s="482">
        <f t="shared" si="147"/>
        <v>8</v>
      </c>
      <c r="AL621" s="212"/>
      <c r="AM621" s="479">
        <f t="shared" si="145"/>
        <v>8</v>
      </c>
      <c r="AN621" s="482"/>
      <c r="AO621" s="482"/>
      <c r="AP621" s="355"/>
      <c r="AQ621" s="355"/>
      <c r="AR621" s="355"/>
      <c r="AS621" s="355"/>
      <c r="AT621" s="355"/>
      <c r="AU621" s="355">
        <f t="shared" si="146"/>
        <v>8</v>
      </c>
      <c r="AV621" s="355">
        <f t="shared" si="148"/>
        <v>555375</v>
      </c>
      <c r="AX621" s="213"/>
    </row>
    <row r="622" s="355" customFormat="1" ht="39" customHeight="1" spans="1:50">
      <c r="A622" s="463">
        <v>46171</v>
      </c>
      <c r="B622" s="464" t="s">
        <v>2929</v>
      </c>
      <c r="C622" s="465" t="s">
        <v>857</v>
      </c>
      <c r="D622" s="466" t="s">
        <v>2959</v>
      </c>
      <c r="E622" s="486" t="s">
        <v>2960</v>
      </c>
      <c r="F622" s="466" t="s">
        <v>2961</v>
      </c>
      <c r="G622" s="468" t="s">
        <v>866</v>
      </c>
      <c r="H622" s="469" t="s">
        <v>555</v>
      </c>
      <c r="I622" s="693">
        <v>6</v>
      </c>
      <c r="J622" s="470">
        <v>0</v>
      </c>
      <c r="K622" s="470">
        <v>2</v>
      </c>
      <c r="L622" s="470">
        <f t="shared" si="142"/>
        <v>3</v>
      </c>
      <c r="M622" s="471">
        <v>46225</v>
      </c>
      <c r="N622" s="471">
        <v>46221</v>
      </c>
      <c r="O622" s="472"/>
      <c r="P622" s="472" t="s">
        <v>571</v>
      </c>
      <c r="Q622" s="472"/>
      <c r="R622" s="473">
        <v>46171</v>
      </c>
      <c r="S622" s="473" t="s">
        <v>572</v>
      </c>
      <c r="T622" s="473" t="s">
        <v>2326</v>
      </c>
      <c r="U622" s="207"/>
      <c r="V622" s="474"/>
      <c r="W622" s="474"/>
      <c r="X622" s="467"/>
      <c r="Y622" s="472" t="s">
        <v>2962</v>
      </c>
      <c r="Z622" s="475" t="s">
        <v>2934</v>
      </c>
      <c r="AA622" s="475">
        <v>6.1711</v>
      </c>
      <c r="AB622" s="470">
        <f t="shared" si="144"/>
        <v>37.0266</v>
      </c>
      <c r="AC622" s="468"/>
      <c r="AD622" s="589" t="s">
        <v>668</v>
      </c>
      <c r="AE622" s="781" t="s">
        <v>566</v>
      </c>
      <c r="AF622" s="209"/>
      <c r="AG622" s="209"/>
      <c r="AH622" s="480"/>
      <c r="AI622" s="480"/>
      <c r="AJ622" s="596"/>
      <c r="AK622" s="482">
        <f t="shared" si="147"/>
        <v>6</v>
      </c>
      <c r="AL622" s="212"/>
      <c r="AM622" s="479">
        <f t="shared" si="145"/>
        <v>6</v>
      </c>
      <c r="AN622" s="482"/>
      <c r="AO622" s="482"/>
      <c r="AP622" s="355"/>
      <c r="AQ622" s="355"/>
      <c r="AR622" s="355"/>
      <c r="AS622" s="355"/>
      <c r="AT622" s="355"/>
      <c r="AU622" s="355">
        <f t="shared" si="146"/>
        <v>6</v>
      </c>
      <c r="AV622" s="355">
        <f t="shared" si="148"/>
        <v>555381</v>
      </c>
      <c r="AX622" s="213"/>
    </row>
    <row r="623" s="355" customFormat="1" ht="39" customHeight="1" spans="1:50">
      <c r="A623" s="463">
        <v>46171</v>
      </c>
      <c r="B623" s="464" t="s">
        <v>2929</v>
      </c>
      <c r="C623" s="465" t="s">
        <v>857</v>
      </c>
      <c r="D623" s="466" t="s">
        <v>2959</v>
      </c>
      <c r="E623" s="486" t="s">
        <v>2963</v>
      </c>
      <c r="F623" s="466" t="s">
        <v>2964</v>
      </c>
      <c r="G623" s="468" t="s">
        <v>866</v>
      </c>
      <c r="H623" s="469" t="s">
        <v>555</v>
      </c>
      <c r="I623" s="693">
        <v>8</v>
      </c>
      <c r="J623" s="470">
        <v>0</v>
      </c>
      <c r="K623" s="470">
        <v>2</v>
      </c>
      <c r="L623" s="470">
        <f t="shared" si="142"/>
        <v>4</v>
      </c>
      <c r="M623" s="471">
        <v>46225</v>
      </c>
      <c r="N623" s="471">
        <v>46221</v>
      </c>
      <c r="O623" s="472"/>
      <c r="P623" s="472" t="s">
        <v>571</v>
      </c>
      <c r="Q623" s="472"/>
      <c r="R623" s="473">
        <v>46171</v>
      </c>
      <c r="S623" s="473" t="s">
        <v>572</v>
      </c>
      <c r="T623" s="473" t="s">
        <v>2326</v>
      </c>
      <c r="U623" s="207"/>
      <c r="V623" s="474"/>
      <c r="W623" s="474"/>
      <c r="X623" s="467"/>
      <c r="Y623" s="472" t="s">
        <v>2962</v>
      </c>
      <c r="Z623" s="475" t="s">
        <v>2934</v>
      </c>
      <c r="AA623" s="475">
        <v>6.1711</v>
      </c>
      <c r="AB623" s="470">
        <f t="shared" si="144"/>
        <v>49.3688</v>
      </c>
      <c r="AC623" s="468"/>
      <c r="AD623" s="589" t="s">
        <v>668</v>
      </c>
      <c r="AE623" s="781" t="s">
        <v>566</v>
      </c>
      <c r="AF623" s="209"/>
      <c r="AG623" s="209"/>
      <c r="AH623" s="480"/>
      <c r="AI623" s="480"/>
      <c r="AJ623" s="596"/>
      <c r="AK623" s="482">
        <f t="shared" si="147"/>
        <v>8</v>
      </c>
      <c r="AL623" s="212"/>
      <c r="AM623" s="479">
        <f t="shared" si="145"/>
        <v>8</v>
      </c>
      <c r="AN623" s="482"/>
      <c r="AO623" s="482"/>
      <c r="AP623" s="355"/>
      <c r="AQ623" s="355"/>
      <c r="AR623" s="355"/>
      <c r="AS623" s="355"/>
      <c r="AT623" s="355"/>
      <c r="AU623" s="355">
        <f t="shared" si="146"/>
        <v>8</v>
      </c>
      <c r="AV623" s="355">
        <f t="shared" si="148"/>
        <v>555389</v>
      </c>
      <c r="AX623" s="213"/>
    </row>
    <row r="624" s="355" customFormat="1" ht="39" customHeight="1" spans="1:50">
      <c r="A624" s="463">
        <v>46171</v>
      </c>
      <c r="B624" s="464" t="s">
        <v>2929</v>
      </c>
      <c r="C624" s="465" t="s">
        <v>857</v>
      </c>
      <c r="D624" s="466" t="s">
        <v>2959</v>
      </c>
      <c r="E624" s="486" t="s">
        <v>2965</v>
      </c>
      <c r="F624" s="466" t="s">
        <v>2966</v>
      </c>
      <c r="G624" s="468" t="s">
        <v>866</v>
      </c>
      <c r="H624" s="469" t="s">
        <v>555</v>
      </c>
      <c r="I624" s="693">
        <v>22</v>
      </c>
      <c r="J624" s="470">
        <v>0</v>
      </c>
      <c r="K624" s="470">
        <v>2</v>
      </c>
      <c r="L624" s="470">
        <f t="shared" si="142"/>
        <v>11</v>
      </c>
      <c r="M624" s="471">
        <v>46225</v>
      </c>
      <c r="N624" s="471">
        <v>46221</v>
      </c>
      <c r="O624" s="472"/>
      <c r="P624" s="472" t="s">
        <v>571</v>
      </c>
      <c r="Q624" s="472"/>
      <c r="R624" s="473">
        <v>46171</v>
      </c>
      <c r="S624" s="473" t="s">
        <v>572</v>
      </c>
      <c r="T624" s="473" t="s">
        <v>2326</v>
      </c>
      <c r="U624" s="207"/>
      <c r="V624" s="474"/>
      <c r="W624" s="474"/>
      <c r="X624" s="467"/>
      <c r="Y624" s="472" t="s">
        <v>2962</v>
      </c>
      <c r="Z624" s="475" t="s">
        <v>2934</v>
      </c>
      <c r="AA624" s="475">
        <v>6.1711</v>
      </c>
      <c r="AB624" s="470">
        <f t="shared" si="144"/>
        <v>135.7642</v>
      </c>
      <c r="AC624" s="468"/>
      <c r="AD624" s="589" t="s">
        <v>668</v>
      </c>
      <c r="AE624" s="781" t="s">
        <v>566</v>
      </c>
      <c r="AF624" s="209"/>
      <c r="AG624" s="209"/>
      <c r="AH624" s="480"/>
      <c r="AI624" s="480"/>
      <c r="AJ624" s="596"/>
      <c r="AK624" s="482">
        <f t="shared" si="147"/>
        <v>22</v>
      </c>
      <c r="AL624" s="212"/>
      <c r="AM624" s="479">
        <f t="shared" si="145"/>
        <v>22</v>
      </c>
      <c r="AN624" s="482"/>
      <c r="AO624" s="482"/>
      <c r="AP624" s="355"/>
      <c r="AQ624" s="355"/>
      <c r="AR624" s="355"/>
      <c r="AS624" s="355"/>
      <c r="AT624" s="355"/>
      <c r="AU624" s="355">
        <f t="shared" si="146"/>
        <v>22</v>
      </c>
      <c r="AV624" s="355">
        <f t="shared" si="148"/>
        <v>555411</v>
      </c>
      <c r="AX624" s="213"/>
    </row>
    <row r="625" s="355" customFormat="1" ht="39" customHeight="1" spans="1:50">
      <c r="A625" s="463">
        <v>46171</v>
      </c>
      <c r="B625" s="464" t="s">
        <v>2929</v>
      </c>
      <c r="C625" s="465" t="s">
        <v>857</v>
      </c>
      <c r="D625" s="466" t="s">
        <v>2959</v>
      </c>
      <c r="E625" s="486" t="s">
        <v>2967</v>
      </c>
      <c r="F625" s="466" t="s">
        <v>2968</v>
      </c>
      <c r="G625" s="468" t="s">
        <v>866</v>
      </c>
      <c r="H625" s="469" t="s">
        <v>555</v>
      </c>
      <c r="I625" s="693">
        <v>8</v>
      </c>
      <c r="J625" s="470">
        <v>0</v>
      </c>
      <c r="K625" s="470">
        <v>2</v>
      </c>
      <c r="L625" s="470">
        <f t="shared" si="142"/>
        <v>4</v>
      </c>
      <c r="M625" s="471">
        <v>46225</v>
      </c>
      <c r="N625" s="471">
        <v>46221</v>
      </c>
      <c r="O625" s="472"/>
      <c r="P625" s="472" t="s">
        <v>571</v>
      </c>
      <c r="Q625" s="472"/>
      <c r="R625" s="473">
        <v>46171</v>
      </c>
      <c r="S625" s="473" t="s">
        <v>572</v>
      </c>
      <c r="T625" s="473" t="s">
        <v>2326</v>
      </c>
      <c r="U625" s="207"/>
      <c r="V625" s="474"/>
      <c r="W625" s="474"/>
      <c r="X625" s="467"/>
      <c r="Y625" s="472" t="s">
        <v>2962</v>
      </c>
      <c r="Z625" s="475" t="s">
        <v>2934</v>
      </c>
      <c r="AA625" s="475">
        <v>6.1711</v>
      </c>
      <c r="AB625" s="470">
        <f t="shared" si="144"/>
        <v>49.3688</v>
      </c>
      <c r="AC625" s="468"/>
      <c r="AD625" s="589" t="s">
        <v>668</v>
      </c>
      <c r="AE625" s="781" t="s">
        <v>566</v>
      </c>
      <c r="AF625" s="209"/>
      <c r="AG625" s="209"/>
      <c r="AH625" s="480"/>
      <c r="AI625" s="480"/>
      <c r="AJ625" s="596"/>
      <c r="AK625" s="482">
        <f t="shared" si="147"/>
        <v>8</v>
      </c>
      <c r="AL625" s="212"/>
      <c r="AM625" s="479">
        <f t="shared" si="145"/>
        <v>8</v>
      </c>
      <c r="AN625" s="482"/>
      <c r="AO625" s="482"/>
      <c r="AP625" s="355"/>
      <c r="AQ625" s="355"/>
      <c r="AR625" s="355"/>
      <c r="AS625" s="355"/>
      <c r="AT625" s="355"/>
      <c r="AU625" s="355">
        <f t="shared" si="146"/>
        <v>8</v>
      </c>
      <c r="AV625" s="355">
        <f t="shared" si="148"/>
        <v>555419</v>
      </c>
      <c r="AX625" s="213"/>
    </row>
    <row r="626" s="355" customFormat="1" ht="39" customHeight="1" spans="1:50">
      <c r="A626" s="463">
        <v>46171</v>
      </c>
      <c r="B626" s="464" t="s">
        <v>2929</v>
      </c>
      <c r="C626" s="465" t="s">
        <v>857</v>
      </c>
      <c r="D626" s="466" t="s">
        <v>2959</v>
      </c>
      <c r="E626" s="486" t="s">
        <v>2969</v>
      </c>
      <c r="F626" s="466" t="s">
        <v>2970</v>
      </c>
      <c r="G626" s="468" t="s">
        <v>866</v>
      </c>
      <c r="H626" s="469" t="s">
        <v>555</v>
      </c>
      <c r="I626" s="693">
        <v>10</v>
      </c>
      <c r="J626" s="470">
        <v>0</v>
      </c>
      <c r="K626" s="470">
        <v>2</v>
      </c>
      <c r="L626" s="470">
        <f t="shared" si="142"/>
        <v>5</v>
      </c>
      <c r="M626" s="471">
        <v>46225</v>
      </c>
      <c r="N626" s="471">
        <v>46221</v>
      </c>
      <c r="O626" s="472"/>
      <c r="P626" s="472" t="s">
        <v>571</v>
      </c>
      <c r="Q626" s="472"/>
      <c r="R626" s="473">
        <v>46171</v>
      </c>
      <c r="S626" s="473" t="s">
        <v>572</v>
      </c>
      <c r="T626" s="473" t="s">
        <v>2326</v>
      </c>
      <c r="U626" s="207"/>
      <c r="V626" s="474"/>
      <c r="W626" s="474"/>
      <c r="X626" s="467"/>
      <c r="Y626" s="472" t="s">
        <v>2962</v>
      </c>
      <c r="Z626" s="475" t="s">
        <v>2934</v>
      </c>
      <c r="AA626" s="475">
        <v>6.1711</v>
      </c>
      <c r="AB626" s="470">
        <f t="shared" si="144"/>
        <v>61.711</v>
      </c>
      <c r="AC626" s="468"/>
      <c r="AD626" s="589" t="s">
        <v>668</v>
      </c>
      <c r="AE626" s="781" t="s">
        <v>566</v>
      </c>
      <c r="AF626" s="209"/>
      <c r="AG626" s="209"/>
      <c r="AH626" s="480"/>
      <c r="AI626" s="480"/>
      <c r="AJ626" s="596"/>
      <c r="AK626" s="482">
        <f t="shared" si="147"/>
        <v>10</v>
      </c>
      <c r="AL626" s="212"/>
      <c r="AM626" s="479">
        <f t="shared" si="145"/>
        <v>10</v>
      </c>
      <c r="AN626" s="482"/>
      <c r="AO626" s="482"/>
      <c r="AP626" s="355"/>
      <c r="AQ626" s="355"/>
      <c r="AR626" s="355"/>
      <c r="AS626" s="355"/>
      <c r="AT626" s="355"/>
      <c r="AU626" s="355">
        <f t="shared" si="146"/>
        <v>10</v>
      </c>
      <c r="AV626" s="355">
        <f t="shared" si="148"/>
        <v>555429</v>
      </c>
      <c r="AX626" s="213"/>
    </row>
    <row r="627" s="355" customFormat="1" ht="39" customHeight="1" spans="1:50">
      <c r="A627" s="463">
        <v>46171</v>
      </c>
      <c r="B627" s="464" t="s">
        <v>2929</v>
      </c>
      <c r="C627" s="465" t="s">
        <v>857</v>
      </c>
      <c r="D627" s="466" t="s">
        <v>2959</v>
      </c>
      <c r="E627" s="486" t="s">
        <v>2971</v>
      </c>
      <c r="F627" s="466" t="s">
        <v>2972</v>
      </c>
      <c r="G627" s="468" t="s">
        <v>866</v>
      </c>
      <c r="H627" s="469" t="s">
        <v>555</v>
      </c>
      <c r="I627" s="693">
        <v>8</v>
      </c>
      <c r="J627" s="470">
        <v>0</v>
      </c>
      <c r="K627" s="470">
        <v>2</v>
      </c>
      <c r="L627" s="470">
        <f t="shared" si="142"/>
        <v>4</v>
      </c>
      <c r="M627" s="471">
        <v>46225</v>
      </c>
      <c r="N627" s="471">
        <v>46221</v>
      </c>
      <c r="O627" s="472"/>
      <c r="P627" s="472" t="s">
        <v>571</v>
      </c>
      <c r="Q627" s="472"/>
      <c r="R627" s="473">
        <v>46171</v>
      </c>
      <c r="S627" s="473" t="s">
        <v>572</v>
      </c>
      <c r="T627" s="473" t="s">
        <v>2326</v>
      </c>
      <c r="U627" s="207"/>
      <c r="V627" s="474"/>
      <c r="W627" s="474"/>
      <c r="X627" s="467"/>
      <c r="Y627" s="472" t="s">
        <v>2962</v>
      </c>
      <c r="Z627" s="475" t="s">
        <v>2934</v>
      </c>
      <c r="AA627" s="475">
        <v>6.1711</v>
      </c>
      <c r="AB627" s="470">
        <f t="shared" si="144"/>
        <v>49.3688</v>
      </c>
      <c r="AC627" s="468"/>
      <c r="AD627" s="589" t="s">
        <v>668</v>
      </c>
      <c r="AE627" s="781" t="s">
        <v>566</v>
      </c>
      <c r="AF627" s="209"/>
      <c r="AG627" s="209"/>
      <c r="AH627" s="480"/>
      <c r="AI627" s="480"/>
      <c r="AJ627" s="596"/>
      <c r="AK627" s="482">
        <f t="shared" si="147"/>
        <v>8</v>
      </c>
      <c r="AL627" s="212"/>
      <c r="AM627" s="479">
        <f t="shared" si="145"/>
        <v>8</v>
      </c>
      <c r="AN627" s="482"/>
      <c r="AO627" s="482"/>
      <c r="AP627" s="355"/>
      <c r="AQ627" s="355"/>
      <c r="AR627" s="355"/>
      <c r="AS627" s="355"/>
      <c r="AT627" s="355"/>
      <c r="AU627" s="355">
        <f t="shared" si="146"/>
        <v>8</v>
      </c>
      <c r="AV627" s="355">
        <f t="shared" si="148"/>
        <v>555437</v>
      </c>
      <c r="AX627" s="213"/>
    </row>
    <row r="628" s="365" customFormat="1" ht="39" customHeight="1" spans="1:50">
      <c r="A628" s="817">
        <v>46171</v>
      </c>
      <c r="B628" s="818" t="s">
        <v>2929</v>
      </c>
      <c r="C628" s="819" t="s">
        <v>857</v>
      </c>
      <c r="D628" s="820" t="s">
        <v>2959</v>
      </c>
      <c r="E628" s="821" t="s">
        <v>2973</v>
      </c>
      <c r="F628" s="820" t="s">
        <v>2974</v>
      </c>
      <c r="G628" s="722" t="s">
        <v>866</v>
      </c>
      <c r="H628" s="723" t="s">
        <v>555</v>
      </c>
      <c r="I628" s="822">
        <v>6</v>
      </c>
      <c r="J628" s="724">
        <v>0</v>
      </c>
      <c r="K628" s="724">
        <v>2</v>
      </c>
      <c r="L628" s="724">
        <f t="shared" si="142"/>
        <v>3</v>
      </c>
      <c r="M628" s="725">
        <v>46225</v>
      </c>
      <c r="N628" s="725">
        <v>46221</v>
      </c>
      <c r="O628" s="823"/>
      <c r="P628" s="472" t="s">
        <v>571</v>
      </c>
      <c r="Q628" s="823"/>
      <c r="R628" s="728">
        <v>46171</v>
      </c>
      <c r="S628" s="728" t="s">
        <v>572</v>
      </c>
      <c r="T628" s="728" t="s">
        <v>2326</v>
      </c>
      <c r="U628" s="207"/>
      <c r="V628" s="824"/>
      <c r="W628" s="824"/>
      <c r="X628" s="825"/>
      <c r="Y628" s="823" t="s">
        <v>2962</v>
      </c>
      <c r="Z628" s="731" t="s">
        <v>2934</v>
      </c>
      <c r="AA628" s="731">
        <v>6.1711</v>
      </c>
      <c r="AB628" s="724">
        <f t="shared" si="144"/>
        <v>37.0266</v>
      </c>
      <c r="AC628" s="722"/>
      <c r="AD628" s="733" t="s">
        <v>668</v>
      </c>
      <c r="AE628" s="826" t="s">
        <v>566</v>
      </c>
      <c r="AF628" s="209"/>
      <c r="AG628" s="209"/>
      <c r="AH628" s="480"/>
      <c r="AI628" s="738"/>
      <c r="AJ628" s="596"/>
      <c r="AK628" s="716">
        <f t="shared" si="147"/>
        <v>6</v>
      </c>
      <c r="AL628" s="212"/>
      <c r="AM628" s="741">
        <f t="shared" si="145"/>
        <v>6</v>
      </c>
      <c r="AN628" s="716"/>
      <c r="AO628" s="716"/>
      <c r="AP628" s="355"/>
      <c r="AQ628" s="365"/>
      <c r="AR628" s="365"/>
      <c r="AS628" s="365"/>
      <c r="AT628" s="365"/>
      <c r="AU628" s="365">
        <f t="shared" si="146"/>
        <v>6</v>
      </c>
      <c r="AV628" s="365">
        <f t="shared" si="148"/>
        <v>555443</v>
      </c>
      <c r="AX628" s="213"/>
    </row>
    <row r="629" s="355" customFormat="1" ht="39" customHeight="1" spans="1:50">
      <c r="A629" s="463">
        <v>46203</v>
      </c>
      <c r="B629" s="464" t="s">
        <v>2841</v>
      </c>
      <c r="C629" s="465" t="s">
        <v>857</v>
      </c>
      <c r="D629" s="466" t="s">
        <v>2975</v>
      </c>
      <c r="E629" s="486" t="s">
        <v>2976</v>
      </c>
      <c r="F629" s="466" t="s">
        <v>2977</v>
      </c>
      <c r="G629" s="468" t="s">
        <v>866</v>
      </c>
      <c r="H629" s="469" t="s">
        <v>555</v>
      </c>
      <c r="I629" s="693">
        <v>6</v>
      </c>
      <c r="J629" s="470">
        <v>0</v>
      </c>
      <c r="K629" s="470">
        <v>2</v>
      </c>
      <c r="L629" s="470">
        <f t="shared" si="142"/>
        <v>3</v>
      </c>
      <c r="M629" s="471">
        <v>46245</v>
      </c>
      <c r="N629" s="471">
        <v>46241</v>
      </c>
      <c r="O629" s="472"/>
      <c r="P629" s="472" t="s">
        <v>571</v>
      </c>
      <c r="Q629" s="472"/>
      <c r="R629" s="473">
        <v>46203</v>
      </c>
      <c r="S629" s="473" t="s">
        <v>599</v>
      </c>
      <c r="T629" s="473" t="s">
        <v>2978</v>
      </c>
      <c r="U629" s="813"/>
      <c r="V629" s="474"/>
      <c r="W629" s="474"/>
      <c r="X629" s="467"/>
      <c r="Y629" s="472" t="s">
        <v>2845</v>
      </c>
      <c r="Z629" s="475" t="s">
        <v>2846</v>
      </c>
      <c r="AA629" s="475">
        <v>6.1711</v>
      </c>
      <c r="AB629" s="470">
        <f t="shared" si="144"/>
        <v>37.0266</v>
      </c>
      <c r="AC629" s="468"/>
      <c r="AD629" s="468" t="s">
        <v>649</v>
      </c>
      <c r="AE629" s="827" t="s">
        <v>566</v>
      </c>
      <c r="AF629" s="814"/>
      <c r="AG629" s="814"/>
      <c r="AH629" s="480"/>
      <c r="AI629" s="480"/>
      <c r="AJ629" s="815"/>
      <c r="AK629" s="479">
        <f t="shared" si="147"/>
        <v>6</v>
      </c>
      <c r="AL629" s="816"/>
      <c r="AM629" s="479">
        <f t="shared" si="145"/>
        <v>6</v>
      </c>
      <c r="AN629" s="482"/>
      <c r="AO629" s="482"/>
      <c r="AP629" s="355"/>
      <c r="AQ629" s="355"/>
      <c r="AR629" s="355"/>
      <c r="AS629" s="355"/>
      <c r="AT629" s="355"/>
      <c r="AU629" s="355">
        <f t="shared" si="146"/>
        <v>6</v>
      </c>
      <c r="AV629" s="355">
        <f>AV680+AU629</f>
        <v>547655</v>
      </c>
      <c r="AX629" s="812"/>
    </row>
    <row r="630" s="355" customFormat="1" ht="39" customHeight="1" spans="1:50">
      <c r="A630" s="463">
        <v>46203</v>
      </c>
      <c r="B630" s="464" t="s">
        <v>2841</v>
      </c>
      <c r="C630" s="465" t="s">
        <v>857</v>
      </c>
      <c r="D630" s="466" t="s">
        <v>2975</v>
      </c>
      <c r="E630" s="486" t="s">
        <v>2979</v>
      </c>
      <c r="F630" s="466" t="s">
        <v>2980</v>
      </c>
      <c r="G630" s="468" t="s">
        <v>866</v>
      </c>
      <c r="H630" s="469" t="s">
        <v>555</v>
      </c>
      <c r="I630" s="693">
        <v>6</v>
      </c>
      <c r="J630" s="470">
        <v>0</v>
      </c>
      <c r="K630" s="470">
        <v>2</v>
      </c>
      <c r="L630" s="470">
        <f t="shared" si="142"/>
        <v>3</v>
      </c>
      <c r="M630" s="471">
        <v>46245</v>
      </c>
      <c r="N630" s="471">
        <v>46241</v>
      </c>
      <c r="O630" s="472"/>
      <c r="P630" s="472" t="s">
        <v>571</v>
      </c>
      <c r="Q630" s="472"/>
      <c r="R630" s="473">
        <v>46203</v>
      </c>
      <c r="S630" s="473" t="s">
        <v>599</v>
      </c>
      <c r="T630" s="473" t="s">
        <v>2978</v>
      </c>
      <c r="U630" s="813"/>
      <c r="V630" s="474"/>
      <c r="W630" s="474"/>
      <c r="X630" s="467"/>
      <c r="Y630" s="472" t="s">
        <v>2845</v>
      </c>
      <c r="Z630" s="475" t="s">
        <v>2846</v>
      </c>
      <c r="AA630" s="475">
        <v>6.1711</v>
      </c>
      <c r="AB630" s="470">
        <f t="shared" si="144"/>
        <v>37.0266</v>
      </c>
      <c r="AC630" s="468"/>
      <c r="AD630" s="468" t="s">
        <v>649</v>
      </c>
      <c r="AE630" s="827" t="s">
        <v>566</v>
      </c>
      <c r="AF630" s="814"/>
      <c r="AG630" s="814"/>
      <c r="AH630" s="480"/>
      <c r="AI630" s="480"/>
      <c r="AJ630" s="815"/>
      <c r="AK630" s="479">
        <f t="shared" si="147"/>
        <v>6</v>
      </c>
      <c r="AL630" s="816"/>
      <c r="AM630" s="479">
        <f t="shared" si="145"/>
        <v>6</v>
      </c>
      <c r="AN630" s="482"/>
      <c r="AO630" s="482"/>
      <c r="AP630" s="355"/>
      <c r="AQ630" s="355"/>
      <c r="AR630" s="355"/>
      <c r="AS630" s="355"/>
      <c r="AT630" s="355"/>
      <c r="AU630" s="355">
        <f t="shared" si="146"/>
        <v>6</v>
      </c>
      <c r="AV630" s="355">
        <f>AV629+AU630</f>
        <v>547661</v>
      </c>
      <c r="AX630" s="812"/>
    </row>
    <row r="631" s="355" customFormat="1" ht="39" customHeight="1" spans="1:50">
      <c r="A631" s="463">
        <v>46185</v>
      </c>
      <c r="B631" s="464" t="s">
        <v>2981</v>
      </c>
      <c r="C631" s="465" t="s">
        <v>622</v>
      </c>
      <c r="D631" s="466" t="s">
        <v>2982</v>
      </c>
      <c r="E631" s="486" t="s">
        <v>2983</v>
      </c>
      <c r="F631" s="466" t="s">
        <v>2984</v>
      </c>
      <c r="G631" s="468" t="s">
        <v>2985</v>
      </c>
      <c r="H631" s="469"/>
      <c r="I631" s="693">
        <v>540</v>
      </c>
      <c r="J631" s="470">
        <v>0</v>
      </c>
      <c r="K631" s="470">
        <v>30</v>
      </c>
      <c r="L631" s="724">
        <f t="shared" si="142"/>
        <v>18</v>
      </c>
      <c r="M631" s="471">
        <v>46226</v>
      </c>
      <c r="N631" s="471">
        <v>46223</v>
      </c>
      <c r="O631" s="472" t="s">
        <v>2986</v>
      </c>
      <c r="P631" s="472" t="s">
        <v>571</v>
      </c>
      <c r="Q631" s="472"/>
      <c r="R631" s="473">
        <v>46207</v>
      </c>
      <c r="S631" s="473" t="s">
        <v>599</v>
      </c>
      <c r="T631" s="473" t="s">
        <v>2987</v>
      </c>
      <c r="U631" s="813"/>
      <c r="V631" s="474"/>
      <c r="W631" s="474"/>
      <c r="X631" s="467"/>
      <c r="Y631" s="472" t="s">
        <v>2988</v>
      </c>
      <c r="Z631" s="475" t="s">
        <v>2989</v>
      </c>
      <c r="AA631" s="475">
        <v>119.5256</v>
      </c>
      <c r="AB631" s="470">
        <f>AA631*L631</f>
        <v>2151.4608</v>
      </c>
      <c r="AC631" s="468"/>
      <c r="AD631" s="468" t="s">
        <v>2985</v>
      </c>
      <c r="AE631" s="751" t="s">
        <v>566</v>
      </c>
      <c r="AF631" s="814"/>
      <c r="AG631" s="814"/>
      <c r="AH631" s="480"/>
      <c r="AI631" s="480">
        <f>I631</f>
        <v>540</v>
      </c>
      <c r="AJ631" s="815"/>
      <c r="AK631" s="479"/>
      <c r="AL631" s="816"/>
      <c r="AM631" s="479">
        <f t="shared" si="145"/>
        <v>540</v>
      </c>
      <c r="AN631" s="482"/>
      <c r="AO631" s="482"/>
      <c r="AP631" s="355"/>
      <c r="AQ631" s="355"/>
      <c r="AR631" s="355"/>
      <c r="AS631" s="355"/>
      <c r="AT631" s="355"/>
      <c r="AU631" s="355"/>
      <c r="AV631" s="355"/>
      <c r="AW631" s="355"/>
      <c r="AX631" s="812"/>
    </row>
    <row r="632" s="366" customFormat="1" ht="39" customHeight="1" spans="1:50">
      <c r="A632" s="828">
        <v>46183</v>
      </c>
      <c r="B632" s="829" t="s">
        <v>2626</v>
      </c>
      <c r="C632" s="830" t="s">
        <v>612</v>
      </c>
      <c r="D632" s="831" t="s">
        <v>2990</v>
      </c>
      <c r="E632" s="832"/>
      <c r="F632" s="831" t="s">
        <v>2991</v>
      </c>
      <c r="G632" s="833" t="s">
        <v>554</v>
      </c>
      <c r="H632" s="834" t="s">
        <v>555</v>
      </c>
      <c r="I632" s="835">
        <v>500</v>
      </c>
      <c r="J632" s="836">
        <v>0</v>
      </c>
      <c r="K632" s="836">
        <v>4</v>
      </c>
      <c r="L632" s="836">
        <f t="shared" si="142"/>
        <v>125</v>
      </c>
      <c r="M632" s="837">
        <v>46226</v>
      </c>
      <c r="N632" s="837">
        <v>46223</v>
      </c>
      <c r="O632" s="838"/>
      <c r="P632" s="838" t="s">
        <v>571</v>
      </c>
      <c r="Q632" s="838"/>
      <c r="R632" s="473">
        <v>46199</v>
      </c>
      <c r="S632" s="839" t="s">
        <v>599</v>
      </c>
      <c r="T632" s="839" t="s">
        <v>2992</v>
      </c>
      <c r="U632" s="840"/>
      <c r="V632" s="841"/>
      <c r="W632" s="842"/>
      <c r="X632" s="838"/>
      <c r="Y632" s="472" t="s">
        <v>2993</v>
      </c>
      <c r="Z632" s="843" t="s">
        <v>2994</v>
      </c>
      <c r="AA632" s="836">
        <v>5.6644</v>
      </c>
      <c r="AB632" s="833">
        <f t="shared" ref="AB632:AB638" si="149">I632*AA632</f>
        <v>2832.2</v>
      </c>
      <c r="AC632" s="833"/>
      <c r="AD632" s="844" t="s">
        <v>554</v>
      </c>
      <c r="AE632" s="827" t="s">
        <v>566</v>
      </c>
      <c r="AF632" s="845"/>
      <c r="AG632" s="814"/>
      <c r="AH632" s="786"/>
      <c r="AI632" s="846">
        <f>I632</f>
        <v>500</v>
      </c>
      <c r="AJ632" s="847"/>
      <c r="AK632" s="366"/>
      <c r="AL632" s="847"/>
      <c r="AM632" s="366">
        <f t="shared" si="145"/>
        <v>500</v>
      </c>
      <c r="AN632" s="846"/>
      <c r="AO632" s="846"/>
      <c r="AP632" s="848"/>
      <c r="AQ632" s="366"/>
      <c r="AR632" s="366"/>
      <c r="AS632" s="366"/>
      <c r="AT632" s="366"/>
      <c r="AU632" s="366">
        <f t="shared" ref="AU632:AU637" si="150">I632</f>
        <v>500</v>
      </c>
      <c r="AV632" s="366">
        <f>AV457+AU632</f>
        <v>552225</v>
      </c>
      <c r="AX632" s="847"/>
    </row>
    <row r="633" s="355" customFormat="1" ht="39" customHeight="1" spans="1:50">
      <c r="A633" s="463">
        <v>46174</v>
      </c>
      <c r="B633" s="464" t="s">
        <v>2995</v>
      </c>
      <c r="C633" s="465" t="s">
        <v>1062</v>
      </c>
      <c r="D633" s="466" t="s">
        <v>2996</v>
      </c>
      <c r="E633" s="486" t="s">
        <v>2997</v>
      </c>
      <c r="F633" s="466" t="s">
        <v>2998</v>
      </c>
      <c r="G633" s="468" t="s">
        <v>554</v>
      </c>
      <c r="H633" s="469" t="s">
        <v>555</v>
      </c>
      <c r="I633" s="693">
        <v>2280</v>
      </c>
      <c r="J633" s="470">
        <v>0</v>
      </c>
      <c r="K633" s="470">
        <v>4</v>
      </c>
      <c r="L633" s="470">
        <f t="shared" si="142"/>
        <v>570</v>
      </c>
      <c r="M633" s="471">
        <v>46213</v>
      </c>
      <c r="N633" s="471">
        <v>46209</v>
      </c>
      <c r="O633" s="472"/>
      <c r="P633" s="472" t="s">
        <v>571</v>
      </c>
      <c r="Q633" s="472"/>
      <c r="R633" s="473">
        <v>46174</v>
      </c>
      <c r="S633" s="473" t="s">
        <v>572</v>
      </c>
      <c r="T633" s="473" t="s">
        <v>2999</v>
      </c>
      <c r="U633" s="207"/>
      <c r="V633" s="474"/>
      <c r="W633" s="467"/>
      <c r="X633" s="472" t="s">
        <v>3000</v>
      </c>
      <c r="Y633" s="730" t="s">
        <v>3001</v>
      </c>
      <c r="Z633" s="475" t="s">
        <v>1066</v>
      </c>
      <c r="AA633" s="470">
        <v>5.877</v>
      </c>
      <c r="AB633" s="468">
        <f t="shared" si="149"/>
        <v>13399.56</v>
      </c>
      <c r="AC633" s="476"/>
      <c r="AD633" s="480" t="s">
        <v>668</v>
      </c>
      <c r="AE633" s="751" t="s">
        <v>566</v>
      </c>
      <c r="AF633" s="212"/>
      <c r="AG633" s="215"/>
      <c r="AH633" s="482"/>
      <c r="AI633" s="482"/>
      <c r="AJ633" s="213"/>
      <c r="AK633" s="361">
        <f>I633</f>
        <v>2280</v>
      </c>
      <c r="AL633" s="213"/>
      <c r="AM633" s="355">
        <f t="shared" si="145"/>
        <v>2280</v>
      </c>
      <c r="AN633" s="361"/>
      <c r="AO633" s="361"/>
      <c r="AP633" s="355"/>
      <c r="AQ633" s="355"/>
      <c r="AR633" s="355"/>
      <c r="AS633" s="355"/>
      <c r="AT633" s="355"/>
      <c r="AU633" s="355">
        <f t="shared" si="150"/>
        <v>2280</v>
      </c>
      <c r="AV633" s="355">
        <f>AV422+AU633</f>
        <v>550085</v>
      </c>
      <c r="AX633" s="213"/>
    </row>
    <row r="634" s="222" customFormat="1" ht="39" customHeight="1" spans="1:50">
      <c r="A634" s="585">
        <v>46175</v>
      </c>
      <c r="B634" s="586" t="s">
        <v>1067</v>
      </c>
      <c r="C634" s="465" t="s">
        <v>1062</v>
      </c>
      <c r="D634" s="587">
        <v>4500210361</v>
      </c>
      <c r="E634" s="588"/>
      <c r="F634" s="587" t="s">
        <v>3002</v>
      </c>
      <c r="G634" s="589" t="s">
        <v>554</v>
      </c>
      <c r="H634" s="469" t="s">
        <v>555</v>
      </c>
      <c r="I634" s="669">
        <v>720</v>
      </c>
      <c r="J634" s="592">
        <v>0</v>
      </c>
      <c r="K634" s="592">
        <v>4</v>
      </c>
      <c r="L634" s="470">
        <f t="shared" si="142"/>
        <v>180</v>
      </c>
      <c r="M634" s="471">
        <v>46224</v>
      </c>
      <c r="N634" s="471">
        <v>46220</v>
      </c>
      <c r="O634" s="590"/>
      <c r="P634" s="590" t="s">
        <v>571</v>
      </c>
      <c r="Q634" s="590"/>
      <c r="R634" s="591">
        <v>46196</v>
      </c>
      <c r="S634" s="473" t="s">
        <v>572</v>
      </c>
      <c r="T634" s="473" t="s">
        <v>3003</v>
      </c>
      <c r="U634" s="772"/>
      <c r="V634" s="217"/>
      <c r="W634" s="217"/>
      <c r="X634" s="555"/>
      <c r="Y634" s="590" t="s">
        <v>3004</v>
      </c>
      <c r="Z634" s="606" t="s">
        <v>883</v>
      </c>
      <c r="AA634" s="475">
        <v>5.8942</v>
      </c>
      <c r="AB634" s="592">
        <f t="shared" si="149"/>
        <v>4243.824</v>
      </c>
      <c r="AC634" s="468"/>
      <c r="AD634" s="480" t="s">
        <v>668</v>
      </c>
      <c r="AE634" s="751" t="s">
        <v>566</v>
      </c>
      <c r="AF634" s="594"/>
      <c r="AG634" s="209"/>
      <c r="AH634" s="219"/>
      <c r="AI634" s="221"/>
      <c r="AJ634" s="680"/>
      <c r="AK634" s="598">
        <f>I634</f>
        <v>720</v>
      </c>
      <c r="AL634" s="707"/>
      <c r="AM634" s="355">
        <f t="shared" si="145"/>
        <v>720</v>
      </c>
      <c r="AN634" s="598"/>
      <c r="AO634" s="598"/>
      <c r="AP634" s="222"/>
      <c r="AQ634" s="222"/>
      <c r="AR634" s="222"/>
      <c r="AS634" s="222"/>
      <c r="AT634" s="222"/>
      <c r="AU634" s="482">
        <f t="shared" si="150"/>
        <v>720</v>
      </c>
      <c r="AV634" s="482">
        <f>AV429+AU634</f>
        <v>551257</v>
      </c>
      <c r="AX634" s="220"/>
    </row>
    <row r="635" s="367" customFormat="1" ht="39" customHeight="1" spans="1:50">
      <c r="A635" s="463">
        <v>46167</v>
      </c>
      <c r="B635" s="464" t="s">
        <v>1766</v>
      </c>
      <c r="C635" s="465" t="s">
        <v>857</v>
      </c>
      <c r="D635" s="466" t="s">
        <v>2814</v>
      </c>
      <c r="E635" s="486" t="s">
        <v>3005</v>
      </c>
      <c r="F635" s="466" t="s">
        <v>3006</v>
      </c>
      <c r="G635" s="468" t="s">
        <v>554</v>
      </c>
      <c r="H635" s="469" t="s">
        <v>555</v>
      </c>
      <c r="I635" s="693">
        <v>200</v>
      </c>
      <c r="J635" s="470">
        <v>0</v>
      </c>
      <c r="K635" s="470">
        <v>4</v>
      </c>
      <c r="L635" s="470">
        <f t="shared" si="142"/>
        <v>50</v>
      </c>
      <c r="M635" s="471">
        <v>46225</v>
      </c>
      <c r="N635" s="471">
        <v>46221</v>
      </c>
      <c r="O635" s="472"/>
      <c r="P635" s="472" t="s">
        <v>571</v>
      </c>
      <c r="Q635" s="472"/>
      <c r="R635" s="591">
        <v>46174</v>
      </c>
      <c r="S635" s="473" t="s">
        <v>572</v>
      </c>
      <c r="T635" s="473" t="s">
        <v>2326</v>
      </c>
      <c r="U635" s="772"/>
      <c r="V635" s="217"/>
      <c r="W635" s="474"/>
      <c r="X635" s="467"/>
      <c r="Y635" s="472" t="s">
        <v>2812</v>
      </c>
      <c r="Z635" s="475" t="s">
        <v>2813</v>
      </c>
      <c r="AA635" s="475">
        <v>5.9114</v>
      </c>
      <c r="AB635" s="470">
        <f t="shared" si="149"/>
        <v>1182.28</v>
      </c>
      <c r="AC635" s="468"/>
      <c r="AD635" s="589" t="s">
        <v>554</v>
      </c>
      <c r="AE635" s="751" t="s">
        <v>566</v>
      </c>
      <c r="AF635" s="594"/>
      <c r="AG635" s="209"/>
      <c r="AH635" s="219"/>
      <c r="AI635" s="480">
        <f>I635</f>
        <v>200</v>
      </c>
      <c r="AJ635" s="596"/>
      <c r="AK635" s="482"/>
      <c r="AL635" s="212"/>
      <c r="AM635" s="479">
        <f t="shared" si="145"/>
        <v>200</v>
      </c>
      <c r="AN635" s="482"/>
      <c r="AO635" s="482"/>
      <c r="AP635" s="222"/>
      <c r="AQ635" s="355"/>
      <c r="AR635" s="355"/>
      <c r="AS635" s="355"/>
      <c r="AT635" s="355"/>
      <c r="AU635" s="361">
        <f t="shared" si="150"/>
        <v>200</v>
      </c>
      <c r="AV635" s="361">
        <f>AV433+AU635</f>
        <v>551577</v>
      </c>
      <c r="AX635" s="220"/>
    </row>
    <row r="636" s="367" customFormat="1" ht="39" customHeight="1" spans="1:50">
      <c r="A636" s="463">
        <v>46167</v>
      </c>
      <c r="B636" s="464" t="s">
        <v>1766</v>
      </c>
      <c r="C636" s="465" t="s">
        <v>857</v>
      </c>
      <c r="D636" s="466" t="s">
        <v>2809</v>
      </c>
      <c r="E636" s="486" t="s">
        <v>3007</v>
      </c>
      <c r="F636" s="466" t="s">
        <v>3008</v>
      </c>
      <c r="G636" s="468" t="s">
        <v>554</v>
      </c>
      <c r="H636" s="469" t="s">
        <v>555</v>
      </c>
      <c r="I636" s="693">
        <v>100</v>
      </c>
      <c r="J636" s="470">
        <v>0</v>
      </c>
      <c r="K636" s="470">
        <v>4</v>
      </c>
      <c r="L636" s="470">
        <f t="shared" si="142"/>
        <v>25</v>
      </c>
      <c r="M636" s="471">
        <v>46225</v>
      </c>
      <c r="N636" s="471">
        <v>46221</v>
      </c>
      <c r="O636" s="472"/>
      <c r="P636" s="590" t="s">
        <v>571</v>
      </c>
      <c r="Q636" s="472"/>
      <c r="R636" s="591">
        <v>46174</v>
      </c>
      <c r="S636" s="473" t="s">
        <v>572</v>
      </c>
      <c r="T636" s="473" t="s">
        <v>2326</v>
      </c>
      <c r="U636" s="772"/>
      <c r="V636" s="217"/>
      <c r="W636" s="474"/>
      <c r="X636" s="467"/>
      <c r="Y636" s="472" t="s">
        <v>2812</v>
      </c>
      <c r="Z636" s="475" t="s">
        <v>2813</v>
      </c>
      <c r="AA636" s="475">
        <v>5.9114</v>
      </c>
      <c r="AB636" s="470">
        <f t="shared" si="149"/>
        <v>591.14</v>
      </c>
      <c r="AC636" s="468"/>
      <c r="AD636" s="589" t="s">
        <v>554</v>
      </c>
      <c r="AE636" s="751" t="s">
        <v>566</v>
      </c>
      <c r="AF636" s="594"/>
      <c r="AG636" s="209"/>
      <c r="AH636" s="219"/>
      <c r="AI636" s="480">
        <f>I636</f>
        <v>100</v>
      </c>
      <c r="AJ636" s="596"/>
      <c r="AK636" s="482"/>
      <c r="AL636" s="212"/>
      <c r="AM636" s="479">
        <f t="shared" si="145"/>
        <v>100</v>
      </c>
      <c r="AN636" s="482"/>
      <c r="AO636" s="482"/>
      <c r="AP636" s="222"/>
      <c r="AQ636" s="355"/>
      <c r="AR636" s="355"/>
      <c r="AS636" s="355"/>
      <c r="AT636" s="355"/>
      <c r="AU636" s="361">
        <f t="shared" si="150"/>
        <v>100</v>
      </c>
      <c r="AV636" s="361">
        <f>AV437+AU636</f>
        <v>552797</v>
      </c>
      <c r="AX636" s="220"/>
    </row>
    <row r="637" s="355" customFormat="1" ht="39" customHeight="1" spans="1:50">
      <c r="A637" s="463">
        <v>46182</v>
      </c>
      <c r="B637" s="464" t="s">
        <v>2407</v>
      </c>
      <c r="C637" s="465" t="s">
        <v>2408</v>
      </c>
      <c r="D637" s="466" t="s">
        <v>3009</v>
      </c>
      <c r="E637" s="486"/>
      <c r="F637" s="466" t="s">
        <v>3010</v>
      </c>
      <c r="G637" s="468" t="s">
        <v>554</v>
      </c>
      <c r="H637" s="469" t="s">
        <v>555</v>
      </c>
      <c r="I637" s="693">
        <v>300</v>
      </c>
      <c r="J637" s="470">
        <v>0</v>
      </c>
      <c r="K637" s="470">
        <v>4</v>
      </c>
      <c r="L637" s="470">
        <f t="shared" si="142"/>
        <v>75</v>
      </c>
      <c r="M637" s="471">
        <v>46230</v>
      </c>
      <c r="N637" s="471">
        <v>46226</v>
      </c>
      <c r="O637" s="472"/>
      <c r="P637" s="361" t="s">
        <v>571</v>
      </c>
      <c r="Q637" s="472"/>
      <c r="R637" s="473">
        <v>46196</v>
      </c>
      <c r="S637" s="473" t="s">
        <v>572</v>
      </c>
      <c r="T637" s="473" t="s">
        <v>572</v>
      </c>
      <c r="U637" s="813"/>
      <c r="V637" s="474"/>
      <c r="W637" s="474"/>
      <c r="X637" s="467"/>
      <c r="Y637" s="472" t="s">
        <v>3011</v>
      </c>
      <c r="Z637" s="475" t="s">
        <v>2229</v>
      </c>
      <c r="AA637" s="475">
        <v>5.9114</v>
      </c>
      <c r="AB637" s="470">
        <f t="shared" si="149"/>
        <v>1773.42</v>
      </c>
      <c r="AC637" s="468"/>
      <c r="AD637" s="476" t="s">
        <v>554</v>
      </c>
      <c r="AE637" s="751" t="s">
        <v>566</v>
      </c>
      <c r="AF637" s="814"/>
      <c r="AG637" s="210"/>
      <c r="AH637" s="480"/>
      <c r="AI637" s="480">
        <f>I637</f>
        <v>300</v>
      </c>
      <c r="AJ637" s="815"/>
      <c r="AK637" s="479"/>
      <c r="AL637" s="816"/>
      <c r="AM637" s="479">
        <f t="shared" si="145"/>
        <v>300</v>
      </c>
      <c r="AN637" s="482"/>
      <c r="AO637" s="482"/>
      <c r="AP637" s="355"/>
      <c r="AQ637" s="355"/>
      <c r="AR637" s="355"/>
      <c r="AS637" s="355"/>
      <c r="AT637" s="355"/>
      <c r="AU637" s="482">
        <f t="shared" si="150"/>
        <v>300</v>
      </c>
      <c r="AV637" s="482">
        <f>AV423+AU637</f>
        <v>548745</v>
      </c>
      <c r="AX637" s="812"/>
    </row>
    <row r="638" s="355" customFormat="1" ht="39" customHeight="1" spans="1:50">
      <c r="A638" s="463">
        <v>46154</v>
      </c>
      <c r="B638" s="464" t="s">
        <v>2841</v>
      </c>
      <c r="C638" s="465" t="s">
        <v>857</v>
      </c>
      <c r="D638" s="466" t="s">
        <v>2865</v>
      </c>
      <c r="E638" s="486" t="s">
        <v>3012</v>
      </c>
      <c r="F638" s="466" t="s">
        <v>3013</v>
      </c>
      <c r="G638" s="468" t="s">
        <v>866</v>
      </c>
      <c r="H638" s="469" t="s">
        <v>555</v>
      </c>
      <c r="I638" s="470">
        <v>6</v>
      </c>
      <c r="J638" s="470">
        <v>0</v>
      </c>
      <c r="K638" s="470">
        <v>2</v>
      </c>
      <c r="L638" s="470">
        <f t="shared" si="142"/>
        <v>3</v>
      </c>
      <c r="M638" s="471">
        <v>46204</v>
      </c>
      <c r="N638" s="471">
        <v>46200</v>
      </c>
      <c r="O638" s="472"/>
      <c r="P638" s="472" t="s">
        <v>571</v>
      </c>
      <c r="Q638" s="472"/>
      <c r="R638" s="473">
        <v>46162</v>
      </c>
      <c r="S638" s="473" t="s">
        <v>599</v>
      </c>
      <c r="T638" s="473" t="s">
        <v>572</v>
      </c>
      <c r="U638" s="573"/>
      <c r="V638" s="467"/>
      <c r="W638" s="472"/>
      <c r="X638" s="806"/>
      <c r="Y638" s="806" t="s">
        <v>2868</v>
      </c>
      <c r="Z638" s="470" t="s">
        <v>2846</v>
      </c>
      <c r="AA638" s="468">
        <v>6.1711</v>
      </c>
      <c r="AB638" s="476">
        <f t="shared" si="149"/>
        <v>37.0266</v>
      </c>
      <c r="AC638" s="479"/>
      <c r="AD638" s="468" t="s">
        <v>649</v>
      </c>
      <c r="AE638" s="751" t="s">
        <v>566</v>
      </c>
      <c r="AF638" s="535"/>
      <c r="AG638" s="535"/>
      <c r="AH638" s="355"/>
      <c r="AI638" s="480">
        <f t="shared" ref="AI638:AI655" si="151">I638</f>
        <v>6</v>
      </c>
      <c r="AJ638" s="535"/>
      <c r="AK638" s="221"/>
      <c r="AL638" s="535"/>
      <c r="AM638" s="481">
        <f t="shared" si="145"/>
        <v>6</v>
      </c>
      <c r="AU638" s="355">
        <f t="shared" ref="AU638:AU658" si="152">I638</f>
        <v>6</v>
      </c>
      <c r="AV638" s="355">
        <f>AV595+AU638</f>
        <v>549081</v>
      </c>
      <c r="AX638" s="535"/>
    </row>
    <row r="639" s="355" customFormat="1" ht="39" customHeight="1" spans="1:50">
      <c r="A639" s="463">
        <v>46154</v>
      </c>
      <c r="B639" s="464" t="s">
        <v>2841</v>
      </c>
      <c r="C639" s="465" t="s">
        <v>857</v>
      </c>
      <c r="D639" s="466" t="s">
        <v>2865</v>
      </c>
      <c r="E639" s="486" t="s">
        <v>3014</v>
      </c>
      <c r="F639" s="466" t="s">
        <v>3015</v>
      </c>
      <c r="G639" s="468" t="s">
        <v>866</v>
      </c>
      <c r="H639" s="469" t="s">
        <v>555</v>
      </c>
      <c r="I639" s="470">
        <v>8</v>
      </c>
      <c r="J639" s="470">
        <v>0</v>
      </c>
      <c r="K639" s="470">
        <v>2</v>
      </c>
      <c r="L639" s="470">
        <f t="shared" si="142"/>
        <v>4</v>
      </c>
      <c r="M639" s="471">
        <v>46204</v>
      </c>
      <c r="N639" s="471">
        <v>46200</v>
      </c>
      <c r="O639" s="472"/>
      <c r="P639" s="472" t="s">
        <v>571</v>
      </c>
      <c r="Q639" s="472"/>
      <c r="R639" s="473">
        <v>46162</v>
      </c>
      <c r="S639" s="473" t="s">
        <v>599</v>
      </c>
      <c r="T639" s="473" t="s">
        <v>572</v>
      </c>
      <c r="U639" s="573"/>
      <c r="V639" s="467"/>
      <c r="W639" s="472"/>
      <c r="X639" s="806"/>
      <c r="Y639" s="806" t="s">
        <v>2868</v>
      </c>
      <c r="Z639" s="470" t="s">
        <v>2846</v>
      </c>
      <c r="AA639" s="468">
        <v>6.1711</v>
      </c>
      <c r="AB639" s="476">
        <f t="shared" ref="AB639:AB649" si="153">I639*AA639</f>
        <v>49.3688</v>
      </c>
      <c r="AC639" s="479"/>
      <c r="AD639" s="468" t="s">
        <v>649</v>
      </c>
      <c r="AE639" s="751" t="s">
        <v>566</v>
      </c>
      <c r="AF639" s="535"/>
      <c r="AG639" s="535"/>
      <c r="AH639" s="355"/>
      <c r="AI639" s="480">
        <f t="shared" si="151"/>
        <v>8</v>
      </c>
      <c r="AJ639" s="535"/>
      <c r="AK639" s="221"/>
      <c r="AL639" s="535"/>
      <c r="AM639" s="481">
        <f t="shared" si="145"/>
        <v>8</v>
      </c>
      <c r="AU639" s="355">
        <f t="shared" si="152"/>
        <v>8</v>
      </c>
      <c r="AV639" s="355">
        <f t="shared" ref="AV638:AV648" si="154">AV638+AU639</f>
        <v>549089</v>
      </c>
      <c r="AX639" s="535"/>
    </row>
    <row r="640" s="355" customFormat="1" ht="39" customHeight="1" spans="1:50">
      <c r="A640" s="463">
        <v>46154</v>
      </c>
      <c r="B640" s="464" t="s">
        <v>2841</v>
      </c>
      <c r="C640" s="465" t="s">
        <v>857</v>
      </c>
      <c r="D640" s="466" t="s">
        <v>3016</v>
      </c>
      <c r="E640" s="486" t="s">
        <v>3017</v>
      </c>
      <c r="F640" s="466" t="s">
        <v>3018</v>
      </c>
      <c r="G640" s="468" t="s">
        <v>866</v>
      </c>
      <c r="H640" s="469" t="s">
        <v>555</v>
      </c>
      <c r="I640" s="470">
        <v>82</v>
      </c>
      <c r="J640" s="470">
        <v>0</v>
      </c>
      <c r="K640" s="470">
        <v>2</v>
      </c>
      <c r="L640" s="470">
        <f t="shared" si="142"/>
        <v>41</v>
      </c>
      <c r="M640" s="471">
        <v>46204</v>
      </c>
      <c r="N640" s="471">
        <v>46200</v>
      </c>
      <c r="O640" s="472"/>
      <c r="P640" s="472" t="s">
        <v>571</v>
      </c>
      <c r="Q640" s="472"/>
      <c r="R640" s="473">
        <v>46162</v>
      </c>
      <c r="S640" s="473" t="s">
        <v>599</v>
      </c>
      <c r="T640" s="473" t="s">
        <v>572</v>
      </c>
      <c r="U640" s="573"/>
      <c r="V640" s="467"/>
      <c r="W640" s="472"/>
      <c r="X640" s="806"/>
      <c r="Y640" s="806" t="s">
        <v>3019</v>
      </c>
      <c r="Z640" s="470" t="s">
        <v>2846</v>
      </c>
      <c r="AA640" s="468">
        <v>6.1711</v>
      </c>
      <c r="AB640" s="476">
        <f t="shared" si="153"/>
        <v>506.0302</v>
      </c>
      <c r="AC640" s="479"/>
      <c r="AD640" s="468" t="s">
        <v>649</v>
      </c>
      <c r="AE640" s="751" t="s">
        <v>566</v>
      </c>
      <c r="AF640" s="535"/>
      <c r="AG640" s="535"/>
      <c r="AH640" s="355"/>
      <c r="AI640" s="480">
        <f t="shared" si="151"/>
        <v>82</v>
      </c>
      <c r="AJ640" s="535"/>
      <c r="AK640" s="221"/>
      <c r="AL640" s="535"/>
      <c r="AM640" s="481">
        <f t="shared" si="145"/>
        <v>82</v>
      </c>
      <c r="AU640" s="355">
        <f t="shared" si="152"/>
        <v>82</v>
      </c>
      <c r="AV640" s="355">
        <f t="shared" si="154"/>
        <v>549171</v>
      </c>
      <c r="AX640" s="535"/>
    </row>
    <row r="641" s="355" customFormat="1" ht="39" customHeight="1" spans="1:51">
      <c r="A641" s="463">
        <v>46154</v>
      </c>
      <c r="B641" s="464" t="s">
        <v>2841</v>
      </c>
      <c r="C641" s="465" t="s">
        <v>857</v>
      </c>
      <c r="D641" s="466" t="s">
        <v>3016</v>
      </c>
      <c r="E641" s="486" t="s">
        <v>3020</v>
      </c>
      <c r="F641" s="466" t="s">
        <v>3021</v>
      </c>
      <c r="G641" s="468" t="s">
        <v>866</v>
      </c>
      <c r="H641" s="469" t="s">
        <v>555</v>
      </c>
      <c r="I641" s="470">
        <v>20</v>
      </c>
      <c r="J641" s="470">
        <v>0</v>
      </c>
      <c r="K641" s="470">
        <v>2</v>
      </c>
      <c r="L641" s="470">
        <f t="shared" si="142"/>
        <v>10</v>
      </c>
      <c r="M641" s="471">
        <v>46204</v>
      </c>
      <c r="N641" s="471">
        <v>46200</v>
      </c>
      <c r="O641" s="472"/>
      <c r="P641" s="472" t="s">
        <v>571</v>
      </c>
      <c r="Q641" s="472"/>
      <c r="R641" s="473">
        <v>46162</v>
      </c>
      <c r="S641" s="473" t="s">
        <v>599</v>
      </c>
      <c r="T641" s="473" t="s">
        <v>572</v>
      </c>
      <c r="U641" s="573"/>
      <c r="V641" s="467"/>
      <c r="W641" s="472"/>
      <c r="X641" s="806"/>
      <c r="Y641" s="806" t="s">
        <v>3019</v>
      </c>
      <c r="Z641" s="470" t="s">
        <v>2846</v>
      </c>
      <c r="AA641" s="468">
        <v>5.8805</v>
      </c>
      <c r="AB641" s="476">
        <f t="shared" si="153"/>
        <v>117.61</v>
      </c>
      <c r="AC641" s="479"/>
      <c r="AD641" s="468" t="s">
        <v>649</v>
      </c>
      <c r="AE641" s="751" t="s">
        <v>566</v>
      </c>
      <c r="AF641" s="535"/>
      <c r="AG641" s="535"/>
      <c r="AH641" s="355"/>
      <c r="AI641" s="480">
        <f t="shared" si="151"/>
        <v>20</v>
      </c>
      <c r="AJ641" s="535"/>
      <c r="AK641" s="221"/>
      <c r="AL641" s="535"/>
      <c r="AM641" s="481">
        <f t="shared" si="145"/>
        <v>20</v>
      </c>
      <c r="AU641" s="355">
        <f t="shared" si="152"/>
        <v>20</v>
      </c>
      <c r="AV641" s="355">
        <f t="shared" si="154"/>
        <v>549191</v>
      </c>
      <c r="AX641" s="535"/>
    </row>
    <row r="642" s="355" customFormat="1" ht="39" customHeight="1" spans="1:51">
      <c r="A642" s="463">
        <v>46154</v>
      </c>
      <c r="B642" s="464" t="s">
        <v>2841</v>
      </c>
      <c r="C642" s="465" t="s">
        <v>857</v>
      </c>
      <c r="D642" s="466" t="s">
        <v>3016</v>
      </c>
      <c r="E642" s="486" t="s">
        <v>3022</v>
      </c>
      <c r="F642" s="466" t="s">
        <v>3023</v>
      </c>
      <c r="G642" s="468" t="s">
        <v>866</v>
      </c>
      <c r="H642" s="469" t="s">
        <v>555</v>
      </c>
      <c r="I642" s="470">
        <v>32</v>
      </c>
      <c r="J642" s="470">
        <v>0</v>
      </c>
      <c r="K642" s="470">
        <v>2</v>
      </c>
      <c r="L642" s="470">
        <f t="shared" si="142"/>
        <v>16</v>
      </c>
      <c r="M642" s="471">
        <v>46204</v>
      </c>
      <c r="N642" s="471">
        <v>46200</v>
      </c>
      <c r="O642" s="472"/>
      <c r="P642" s="472" t="s">
        <v>571</v>
      </c>
      <c r="Q642" s="472"/>
      <c r="R642" s="473">
        <v>46162</v>
      </c>
      <c r="S642" s="473" t="s">
        <v>599</v>
      </c>
      <c r="T642" s="473" t="s">
        <v>572</v>
      </c>
      <c r="U642" s="849"/>
      <c r="V642" s="472"/>
      <c r="W642" s="806"/>
      <c r="X642" s="475"/>
      <c r="Y642" s="806" t="s">
        <v>3019</v>
      </c>
      <c r="Z642" s="468" t="s">
        <v>2846</v>
      </c>
      <c r="AA642" s="476">
        <v>6.1711</v>
      </c>
      <c r="AB642" s="479">
        <f t="shared" si="153"/>
        <v>197.4752</v>
      </c>
      <c r="AC642" s="480"/>
      <c r="AD642" s="468" t="s">
        <v>649</v>
      </c>
      <c r="AE642" s="751" t="s">
        <v>566</v>
      </c>
      <c r="AF642" s="535"/>
      <c r="AG642" s="535"/>
      <c r="AH642" s="355"/>
      <c r="AI642" s="480">
        <f t="shared" si="151"/>
        <v>32</v>
      </c>
      <c r="AJ642" s="535"/>
      <c r="AK642" s="221"/>
      <c r="AL642" s="535"/>
      <c r="AM642" s="481">
        <f t="shared" si="145"/>
        <v>32</v>
      </c>
      <c r="AU642" s="355">
        <f t="shared" si="152"/>
        <v>32</v>
      </c>
      <c r="AV642" s="355">
        <f t="shared" si="154"/>
        <v>549223</v>
      </c>
      <c r="AX642" s="535"/>
    </row>
    <row r="643" s="355" customFormat="1" ht="39" customHeight="1" spans="1:51">
      <c r="A643" s="463">
        <v>46154</v>
      </c>
      <c r="B643" s="464" t="s">
        <v>2841</v>
      </c>
      <c r="C643" s="465" t="s">
        <v>857</v>
      </c>
      <c r="D643" s="466" t="s">
        <v>3016</v>
      </c>
      <c r="E643" s="486" t="s">
        <v>3024</v>
      </c>
      <c r="F643" s="466" t="s">
        <v>3025</v>
      </c>
      <c r="G643" s="468" t="s">
        <v>866</v>
      </c>
      <c r="H643" s="469" t="s">
        <v>555</v>
      </c>
      <c r="I643" s="470">
        <v>18</v>
      </c>
      <c r="J643" s="470">
        <v>0</v>
      </c>
      <c r="K643" s="470">
        <v>2</v>
      </c>
      <c r="L643" s="470">
        <f t="shared" si="142"/>
        <v>9</v>
      </c>
      <c r="M643" s="471">
        <v>46204</v>
      </c>
      <c r="N643" s="471">
        <v>46200</v>
      </c>
      <c r="O643" s="472"/>
      <c r="P643" s="472" t="s">
        <v>571</v>
      </c>
      <c r="Q643" s="472"/>
      <c r="R643" s="473">
        <v>46162</v>
      </c>
      <c r="S643" s="473" t="s">
        <v>599</v>
      </c>
      <c r="T643" s="473" t="s">
        <v>572</v>
      </c>
      <c r="U643" s="849"/>
      <c r="V643" s="472"/>
      <c r="W643" s="806"/>
      <c r="X643" s="475"/>
      <c r="Y643" s="806" t="s">
        <v>3019</v>
      </c>
      <c r="Z643" s="468" t="s">
        <v>2846</v>
      </c>
      <c r="AA643" s="476">
        <v>6.1711</v>
      </c>
      <c r="AB643" s="479">
        <f t="shared" si="153"/>
        <v>111.0798</v>
      </c>
      <c r="AC643" s="480"/>
      <c r="AD643" s="468" t="s">
        <v>649</v>
      </c>
      <c r="AE643" s="751" t="s">
        <v>566</v>
      </c>
      <c r="AF643" s="535"/>
      <c r="AG643" s="535"/>
      <c r="AH643" s="355"/>
      <c r="AI643" s="480">
        <f t="shared" si="151"/>
        <v>18</v>
      </c>
      <c r="AJ643" s="535"/>
      <c r="AK643" s="221"/>
      <c r="AL643" s="535"/>
      <c r="AM643" s="481">
        <f t="shared" si="145"/>
        <v>18</v>
      </c>
      <c r="AU643" s="355">
        <f t="shared" si="152"/>
        <v>18</v>
      </c>
      <c r="AV643" s="355">
        <f t="shared" si="154"/>
        <v>549241</v>
      </c>
      <c r="AX643" s="535"/>
    </row>
    <row r="644" s="355" customFormat="1" ht="39" customHeight="1" spans="1:51">
      <c r="A644" s="463">
        <v>46154</v>
      </c>
      <c r="B644" s="464" t="s">
        <v>2841</v>
      </c>
      <c r="C644" s="465" t="s">
        <v>857</v>
      </c>
      <c r="D644" s="466" t="s">
        <v>3016</v>
      </c>
      <c r="E644" s="486" t="s">
        <v>3026</v>
      </c>
      <c r="F644" s="466" t="s">
        <v>3027</v>
      </c>
      <c r="G644" s="468" t="s">
        <v>866</v>
      </c>
      <c r="H644" s="469" t="s">
        <v>555</v>
      </c>
      <c r="I644" s="470">
        <v>22</v>
      </c>
      <c r="J644" s="470">
        <v>0</v>
      </c>
      <c r="K644" s="470">
        <v>2</v>
      </c>
      <c r="L644" s="470">
        <f t="shared" si="142"/>
        <v>11</v>
      </c>
      <c r="M644" s="471">
        <v>46204</v>
      </c>
      <c r="N644" s="471">
        <v>46200</v>
      </c>
      <c r="O644" s="472"/>
      <c r="P644" s="472" t="s">
        <v>571</v>
      </c>
      <c r="Q644" s="472"/>
      <c r="R644" s="473">
        <v>46162</v>
      </c>
      <c r="S644" s="473" t="s">
        <v>599</v>
      </c>
      <c r="T644" s="473" t="s">
        <v>572</v>
      </c>
      <c r="U644" s="849"/>
      <c r="V644" s="472"/>
      <c r="W644" s="806"/>
      <c r="X644" s="475"/>
      <c r="Y644" s="806" t="s">
        <v>3019</v>
      </c>
      <c r="Z644" s="468" t="s">
        <v>2846</v>
      </c>
      <c r="AA644" s="476">
        <v>6.1711</v>
      </c>
      <c r="AB644" s="479">
        <f t="shared" si="153"/>
        <v>135.7642</v>
      </c>
      <c r="AC644" s="480"/>
      <c r="AD644" s="468" t="s">
        <v>649</v>
      </c>
      <c r="AE644" s="751" t="s">
        <v>566</v>
      </c>
      <c r="AF644" s="535"/>
      <c r="AG644" s="535"/>
      <c r="AH644" s="355"/>
      <c r="AI644" s="480">
        <f t="shared" si="151"/>
        <v>22</v>
      </c>
      <c r="AJ644" s="535"/>
      <c r="AK644" s="221"/>
      <c r="AL644" s="535"/>
      <c r="AM644" s="481">
        <f t="shared" si="145"/>
        <v>22</v>
      </c>
      <c r="AU644" s="355">
        <f t="shared" si="152"/>
        <v>22</v>
      </c>
      <c r="AV644" s="355">
        <f t="shared" si="154"/>
        <v>549263</v>
      </c>
      <c r="AX644" s="535"/>
    </row>
    <row r="645" s="355" customFormat="1" ht="39" customHeight="1" spans="1:51">
      <c r="A645" s="463">
        <v>46154</v>
      </c>
      <c r="B645" s="464" t="s">
        <v>2841</v>
      </c>
      <c r="C645" s="465" t="s">
        <v>857</v>
      </c>
      <c r="D645" s="466" t="s">
        <v>3016</v>
      </c>
      <c r="E645" s="486" t="s">
        <v>3028</v>
      </c>
      <c r="F645" s="466" t="s">
        <v>3029</v>
      </c>
      <c r="G645" s="468" t="s">
        <v>866</v>
      </c>
      <c r="H645" s="469" t="s">
        <v>555</v>
      </c>
      <c r="I645" s="470">
        <v>30</v>
      </c>
      <c r="J645" s="470">
        <v>0</v>
      </c>
      <c r="K645" s="470">
        <v>2</v>
      </c>
      <c r="L645" s="470">
        <f t="shared" si="142"/>
        <v>15</v>
      </c>
      <c r="M645" s="471">
        <v>46204</v>
      </c>
      <c r="N645" s="471">
        <v>46200</v>
      </c>
      <c r="O645" s="472"/>
      <c r="P645" s="472" t="s">
        <v>571</v>
      </c>
      <c r="Q645" s="472"/>
      <c r="R645" s="473">
        <v>46162</v>
      </c>
      <c r="S645" s="473" t="s">
        <v>599</v>
      </c>
      <c r="T645" s="473" t="s">
        <v>572</v>
      </c>
      <c r="U645" s="849"/>
      <c r="V645" s="472"/>
      <c r="W645" s="806"/>
      <c r="X645" s="475"/>
      <c r="Y645" s="806" t="s">
        <v>3019</v>
      </c>
      <c r="Z645" s="468" t="s">
        <v>2846</v>
      </c>
      <c r="AA645" s="476">
        <v>6.1711</v>
      </c>
      <c r="AB645" s="479">
        <f t="shared" si="153"/>
        <v>185.133</v>
      </c>
      <c r="AC645" s="480"/>
      <c r="AD645" s="468" t="s">
        <v>649</v>
      </c>
      <c r="AE645" s="751" t="s">
        <v>566</v>
      </c>
      <c r="AF645" s="535"/>
      <c r="AG645" s="535"/>
      <c r="AH645" s="355"/>
      <c r="AI645" s="480">
        <f t="shared" si="151"/>
        <v>30</v>
      </c>
      <c r="AJ645" s="535"/>
      <c r="AK645" s="221"/>
      <c r="AL645" s="535"/>
      <c r="AM645" s="481">
        <f t="shared" si="145"/>
        <v>30</v>
      </c>
      <c r="AU645" s="355">
        <f t="shared" si="152"/>
        <v>30</v>
      </c>
      <c r="AV645" s="355">
        <f t="shared" si="154"/>
        <v>549293</v>
      </c>
      <c r="AX645" s="535"/>
    </row>
    <row r="646" s="355" customFormat="1" ht="39" customHeight="1" spans="1:51">
      <c r="A646" s="463">
        <v>46154</v>
      </c>
      <c r="B646" s="464" t="s">
        <v>2841</v>
      </c>
      <c r="C646" s="465" t="s">
        <v>857</v>
      </c>
      <c r="D646" s="466" t="s">
        <v>3016</v>
      </c>
      <c r="E646" s="486" t="s">
        <v>3030</v>
      </c>
      <c r="F646" s="466" t="s">
        <v>3031</v>
      </c>
      <c r="G646" s="468" t="s">
        <v>866</v>
      </c>
      <c r="H646" s="469" t="s">
        <v>555</v>
      </c>
      <c r="I646" s="470">
        <v>18</v>
      </c>
      <c r="J646" s="470">
        <v>0</v>
      </c>
      <c r="K646" s="470">
        <v>2</v>
      </c>
      <c r="L646" s="470">
        <f t="shared" ref="L646:L654" si="155">I646/K646</f>
        <v>9</v>
      </c>
      <c r="M646" s="471">
        <v>46204</v>
      </c>
      <c r="N646" s="471">
        <v>46200</v>
      </c>
      <c r="O646" s="472"/>
      <c r="P646" s="472" t="s">
        <v>571</v>
      </c>
      <c r="Q646" s="472"/>
      <c r="R646" s="473">
        <v>46162</v>
      </c>
      <c r="S646" s="473" t="s">
        <v>599</v>
      </c>
      <c r="T646" s="473" t="s">
        <v>572</v>
      </c>
      <c r="U646" s="849"/>
      <c r="V646" s="472"/>
      <c r="W646" s="806"/>
      <c r="X646" s="475"/>
      <c r="Y646" s="806" t="s">
        <v>3019</v>
      </c>
      <c r="Z646" s="468" t="s">
        <v>2846</v>
      </c>
      <c r="AA646" s="476">
        <v>6.1711</v>
      </c>
      <c r="AB646" s="479">
        <f t="shared" si="153"/>
        <v>111.0798</v>
      </c>
      <c r="AC646" s="480"/>
      <c r="AD646" s="468" t="s">
        <v>649</v>
      </c>
      <c r="AE646" s="751" t="s">
        <v>566</v>
      </c>
      <c r="AF646" s="535"/>
      <c r="AG646" s="535"/>
      <c r="AH646" s="355"/>
      <c r="AI646" s="480">
        <f t="shared" si="151"/>
        <v>18</v>
      </c>
      <c r="AJ646" s="535"/>
      <c r="AK646" s="221"/>
      <c r="AL646" s="535"/>
      <c r="AM646" s="481">
        <f t="shared" si="145"/>
        <v>18</v>
      </c>
      <c r="AU646" s="355">
        <f t="shared" si="152"/>
        <v>18</v>
      </c>
      <c r="AV646" s="355">
        <f t="shared" si="154"/>
        <v>549311</v>
      </c>
      <c r="AX646" s="535"/>
    </row>
    <row r="647" s="355" customFormat="1" ht="39" customHeight="1" spans="1:51">
      <c r="A647" s="463">
        <v>46154</v>
      </c>
      <c r="B647" s="464" t="s">
        <v>2841</v>
      </c>
      <c r="C647" s="465" t="s">
        <v>857</v>
      </c>
      <c r="D647" s="466" t="s">
        <v>3016</v>
      </c>
      <c r="E647" s="486" t="s">
        <v>3032</v>
      </c>
      <c r="F647" s="466" t="s">
        <v>3033</v>
      </c>
      <c r="G647" s="468" t="s">
        <v>866</v>
      </c>
      <c r="H647" s="469" t="s">
        <v>555</v>
      </c>
      <c r="I647" s="470">
        <v>26</v>
      </c>
      <c r="J647" s="470">
        <v>0</v>
      </c>
      <c r="K647" s="470">
        <v>2</v>
      </c>
      <c r="L647" s="470">
        <f t="shared" si="155"/>
        <v>13</v>
      </c>
      <c r="M647" s="471">
        <v>46204</v>
      </c>
      <c r="N647" s="471">
        <v>46200</v>
      </c>
      <c r="O647" s="472"/>
      <c r="P647" s="472" t="s">
        <v>571</v>
      </c>
      <c r="Q647" s="472"/>
      <c r="R647" s="473">
        <v>46162</v>
      </c>
      <c r="S647" s="473" t="s">
        <v>599</v>
      </c>
      <c r="T647" s="473" t="s">
        <v>572</v>
      </c>
      <c r="U647" s="849"/>
      <c r="V647" s="472"/>
      <c r="W647" s="806"/>
      <c r="X647" s="475"/>
      <c r="Y647" s="806" t="s">
        <v>3019</v>
      </c>
      <c r="Z647" s="468" t="s">
        <v>2846</v>
      </c>
      <c r="AA647" s="476">
        <v>6.1711</v>
      </c>
      <c r="AB647" s="479">
        <f t="shared" si="153"/>
        <v>160.4486</v>
      </c>
      <c r="AC647" s="480"/>
      <c r="AD647" s="468" t="s">
        <v>649</v>
      </c>
      <c r="AE647" s="751" t="s">
        <v>566</v>
      </c>
      <c r="AF647" s="535"/>
      <c r="AG647" s="535"/>
      <c r="AH647" s="355"/>
      <c r="AI647" s="480">
        <f t="shared" si="151"/>
        <v>26</v>
      </c>
      <c r="AJ647" s="535"/>
      <c r="AK647" s="221"/>
      <c r="AL647" s="535"/>
      <c r="AM647" s="481">
        <f t="shared" si="145"/>
        <v>26</v>
      </c>
      <c r="AU647" s="355">
        <f t="shared" si="152"/>
        <v>26</v>
      </c>
      <c r="AV647" s="355">
        <f t="shared" si="154"/>
        <v>549337</v>
      </c>
      <c r="AX647" s="535"/>
    </row>
    <row r="648" s="355" customFormat="1" ht="39" customHeight="1" spans="1:51">
      <c r="A648" s="463">
        <v>46154</v>
      </c>
      <c r="B648" s="464" t="s">
        <v>2841</v>
      </c>
      <c r="C648" s="465" t="s">
        <v>857</v>
      </c>
      <c r="D648" s="466" t="s">
        <v>3016</v>
      </c>
      <c r="E648" s="486" t="s">
        <v>3034</v>
      </c>
      <c r="F648" s="466" t="s">
        <v>3035</v>
      </c>
      <c r="G648" s="468" t="s">
        <v>866</v>
      </c>
      <c r="H648" s="469" t="s">
        <v>555</v>
      </c>
      <c r="I648" s="470">
        <v>16</v>
      </c>
      <c r="J648" s="470">
        <v>0</v>
      </c>
      <c r="K648" s="470">
        <v>2</v>
      </c>
      <c r="L648" s="470">
        <f t="shared" si="155"/>
        <v>8</v>
      </c>
      <c r="M648" s="471">
        <v>46204</v>
      </c>
      <c r="N648" s="471">
        <v>46200</v>
      </c>
      <c r="O648" s="472"/>
      <c r="P648" s="472" t="s">
        <v>571</v>
      </c>
      <c r="Q648" s="472"/>
      <c r="R648" s="473">
        <v>46162</v>
      </c>
      <c r="S648" s="473" t="s">
        <v>599</v>
      </c>
      <c r="T648" s="473" t="s">
        <v>572</v>
      </c>
      <c r="U648" s="849"/>
      <c r="V648" s="472"/>
      <c r="W648" s="806"/>
      <c r="X648" s="475"/>
      <c r="Y648" s="806" t="s">
        <v>3019</v>
      </c>
      <c r="Z648" s="468" t="s">
        <v>2846</v>
      </c>
      <c r="AA648" s="476">
        <v>6.1711</v>
      </c>
      <c r="AB648" s="479">
        <f t="shared" si="153"/>
        <v>98.7376</v>
      </c>
      <c r="AC648" s="480"/>
      <c r="AD648" s="468" t="s">
        <v>649</v>
      </c>
      <c r="AE648" s="751" t="s">
        <v>566</v>
      </c>
      <c r="AF648" s="535"/>
      <c r="AG648" s="535"/>
      <c r="AH648" s="355"/>
      <c r="AI648" s="480">
        <f t="shared" si="151"/>
        <v>16</v>
      </c>
      <c r="AJ648" s="535"/>
      <c r="AK648" s="221"/>
      <c r="AL648" s="535"/>
      <c r="AM648" s="481">
        <f t="shared" si="145"/>
        <v>16</v>
      </c>
      <c r="AU648" s="355">
        <f t="shared" si="152"/>
        <v>16</v>
      </c>
      <c r="AV648" s="355">
        <f t="shared" si="154"/>
        <v>549353</v>
      </c>
      <c r="AX648" s="535"/>
    </row>
    <row r="649" s="355" customFormat="1" ht="39" customHeight="1" spans="1:51">
      <c r="A649" s="463">
        <v>46188</v>
      </c>
      <c r="B649" s="464" t="s">
        <v>3036</v>
      </c>
      <c r="C649" s="465" t="s">
        <v>1370</v>
      </c>
      <c r="D649" s="466">
        <v>4500212268</v>
      </c>
      <c r="E649" s="486"/>
      <c r="F649" s="466" t="s">
        <v>3037</v>
      </c>
      <c r="G649" s="468" t="s">
        <v>554</v>
      </c>
      <c r="H649" s="469" t="s">
        <v>555</v>
      </c>
      <c r="I649" s="693">
        <v>200</v>
      </c>
      <c r="J649" s="470">
        <v>0</v>
      </c>
      <c r="K649" s="470">
        <v>4</v>
      </c>
      <c r="L649" s="470">
        <f t="shared" si="155"/>
        <v>50</v>
      </c>
      <c r="M649" s="471">
        <v>46225</v>
      </c>
      <c r="N649" s="471">
        <v>46221</v>
      </c>
      <c r="O649" s="472"/>
      <c r="P649" s="472" t="s">
        <v>571</v>
      </c>
      <c r="Q649" s="472"/>
      <c r="R649" s="591">
        <v>46188</v>
      </c>
      <c r="S649" s="473" t="s">
        <v>572</v>
      </c>
      <c r="T649" s="473" t="s">
        <v>572</v>
      </c>
      <c r="U649" s="207"/>
      <c r="V649" s="474"/>
      <c r="W649" s="467"/>
      <c r="X649" s="472"/>
      <c r="Y649" s="472" t="s">
        <v>3038</v>
      </c>
      <c r="Z649" s="475" t="s">
        <v>3039</v>
      </c>
      <c r="AA649" s="470">
        <v>5.6816</v>
      </c>
      <c r="AB649" s="468">
        <f t="shared" si="153"/>
        <v>1136.32</v>
      </c>
      <c r="AC649" s="589"/>
      <c r="AD649" s="480" t="s">
        <v>554</v>
      </c>
      <c r="AE649" s="751" t="s">
        <v>566</v>
      </c>
      <c r="AF649" s="212"/>
      <c r="AG649" s="479"/>
      <c r="AH649" s="482"/>
      <c r="AI649" s="482">
        <f t="shared" si="151"/>
        <v>200</v>
      </c>
      <c r="AJ649" s="213"/>
      <c r="AK649" s="355"/>
      <c r="AL649" s="213"/>
      <c r="AM649" s="355">
        <f t="shared" si="145"/>
        <v>200</v>
      </c>
      <c r="AN649" s="361"/>
      <c r="AO649" s="361"/>
      <c r="AP649" s="355"/>
      <c r="AQ649" s="355"/>
      <c r="AR649" s="355"/>
      <c r="AS649" s="355"/>
      <c r="AT649" s="355"/>
      <c r="AU649" s="355">
        <f t="shared" si="152"/>
        <v>200</v>
      </c>
      <c r="AV649" s="355">
        <f>AV457+AU649</f>
        <v>551925</v>
      </c>
      <c r="AX649" s="533"/>
    </row>
    <row r="650" s="355" customFormat="1" ht="39" customHeight="1" spans="1:51">
      <c r="A650" s="463">
        <v>46196</v>
      </c>
      <c r="B650" s="464" t="s">
        <v>986</v>
      </c>
      <c r="C650" s="465" t="s">
        <v>622</v>
      </c>
      <c r="D650" s="466" t="s">
        <v>3040</v>
      </c>
      <c r="E650" s="486" t="s">
        <v>3041</v>
      </c>
      <c r="F650" s="466" t="s">
        <v>3042</v>
      </c>
      <c r="G650" s="468" t="s">
        <v>989</v>
      </c>
      <c r="H650" s="469" t="s">
        <v>555</v>
      </c>
      <c r="I650" s="693">
        <v>2052</v>
      </c>
      <c r="J650" s="470">
        <v>0</v>
      </c>
      <c r="K650" s="470">
        <v>1</v>
      </c>
      <c r="L650" s="470">
        <f t="shared" si="155"/>
        <v>2052</v>
      </c>
      <c r="M650" s="471">
        <v>46227</v>
      </c>
      <c r="N650" s="471">
        <v>46223</v>
      </c>
      <c r="O650" s="472" t="s">
        <v>3043</v>
      </c>
      <c r="P650" s="472" t="s">
        <v>571</v>
      </c>
      <c r="Q650" s="472"/>
      <c r="R650" s="591" t="s">
        <v>1709</v>
      </c>
      <c r="S650" s="473" t="s">
        <v>572</v>
      </c>
      <c r="T650" s="473" t="s">
        <v>1549</v>
      </c>
      <c r="U650" s="813"/>
      <c r="V650" s="474"/>
      <c r="W650" s="474"/>
      <c r="X650" s="467"/>
      <c r="Y650" s="472" t="s">
        <v>3044</v>
      </c>
      <c r="Z650" s="475" t="s">
        <v>3045</v>
      </c>
      <c r="AA650" s="475">
        <v>3.5653</v>
      </c>
      <c r="AB650" s="470">
        <f>AA650*I650</f>
        <v>7315.9956</v>
      </c>
      <c r="AC650" s="468"/>
      <c r="AD650" s="468" t="s">
        <v>989</v>
      </c>
      <c r="AE650" s="827" t="s">
        <v>566</v>
      </c>
      <c r="AF650" s="814"/>
      <c r="AG650" s="814"/>
      <c r="AH650" s="480"/>
      <c r="AI650" s="219">
        <f t="shared" si="151"/>
        <v>2052</v>
      </c>
      <c r="AJ650" s="209"/>
      <c r="AK650" s="219"/>
      <c r="AL650" s="211"/>
      <c r="AM650" s="479">
        <f t="shared" si="145"/>
        <v>2052</v>
      </c>
      <c r="AN650" s="482"/>
      <c r="AO650" s="482"/>
      <c r="AP650" s="355"/>
      <c r="AQ650" s="355"/>
      <c r="AR650" s="355"/>
      <c r="AS650" s="355"/>
      <c r="AT650" s="355"/>
      <c r="AU650" s="355">
        <f t="shared" si="152"/>
        <v>2052</v>
      </c>
      <c r="AV650" s="355">
        <f>AV648+AU650</f>
        <v>551405</v>
      </c>
      <c r="AX650" s="812"/>
    </row>
    <row r="651" s="222" customFormat="1" ht="39" customHeight="1" spans="1:51">
      <c r="A651" s="585">
        <v>46157</v>
      </c>
      <c r="B651" s="586" t="s">
        <v>3046</v>
      </c>
      <c r="C651" s="465" t="s">
        <v>622</v>
      </c>
      <c r="D651" s="587" t="s">
        <v>3047</v>
      </c>
      <c r="E651" s="588" t="s">
        <v>3048</v>
      </c>
      <c r="F651" s="587" t="s">
        <v>3049</v>
      </c>
      <c r="G651" s="589" t="s">
        <v>554</v>
      </c>
      <c r="H651" s="469" t="s">
        <v>555</v>
      </c>
      <c r="I651" s="669">
        <v>600</v>
      </c>
      <c r="J651" s="592">
        <v>0</v>
      </c>
      <c r="K651" s="592">
        <v>4</v>
      </c>
      <c r="L651" s="470">
        <f t="shared" si="155"/>
        <v>150</v>
      </c>
      <c r="M651" s="471">
        <v>46230</v>
      </c>
      <c r="N651" s="471">
        <v>46226</v>
      </c>
      <c r="O651" s="590"/>
      <c r="P651" s="590" t="s">
        <v>571</v>
      </c>
      <c r="Q651" s="590"/>
      <c r="R651" s="591">
        <v>46200</v>
      </c>
      <c r="S651" s="473" t="s">
        <v>572</v>
      </c>
      <c r="T651" s="473" t="s">
        <v>572</v>
      </c>
      <c r="U651" s="224"/>
      <c r="V651" s="591"/>
      <c r="W651" s="217"/>
      <c r="X651" s="217"/>
      <c r="Y651" s="555" t="s">
        <v>3050</v>
      </c>
      <c r="Z651" s="590" t="s">
        <v>3051</v>
      </c>
      <c r="AA651" s="606">
        <v>3.4467</v>
      </c>
      <c r="AB651" s="475">
        <f>I651*AA651</f>
        <v>2068.02</v>
      </c>
      <c r="AC651" s="592"/>
      <c r="AD651" s="468" t="s">
        <v>554</v>
      </c>
      <c r="AE651" s="781" t="s">
        <v>566</v>
      </c>
      <c r="AF651" s="225"/>
      <c r="AG651" s="220"/>
      <c r="AH651" s="219"/>
      <c r="AI651" s="480">
        <f t="shared" si="151"/>
        <v>600</v>
      </c>
      <c r="AJ651" s="226"/>
      <c r="AK651" s="219"/>
      <c r="AL651" s="227"/>
      <c r="AM651" s="479">
        <f t="shared" si="145"/>
        <v>600</v>
      </c>
      <c r="AN651" s="219"/>
      <c r="AO651" s="221"/>
      <c r="AP651" s="596"/>
      <c r="AQ651" s="221"/>
      <c r="AR651" s="482"/>
      <c r="AS651" s="482"/>
      <c r="AT651" s="786"/>
      <c r="AU651" s="482">
        <f t="shared" si="152"/>
        <v>600</v>
      </c>
      <c r="AV651" s="482">
        <f>AV420+AU651</f>
        <v>546765</v>
      </c>
      <c r="AX651" s="228"/>
    </row>
    <row r="652" s="222" customFormat="1" ht="39" customHeight="1" spans="1:51">
      <c r="A652" s="585">
        <v>46105</v>
      </c>
      <c r="B652" s="586" t="s">
        <v>611</v>
      </c>
      <c r="C652" s="614" t="s">
        <v>469</v>
      </c>
      <c r="D652" s="587">
        <v>4500198142</v>
      </c>
      <c r="E652" s="588" t="s">
        <v>3052</v>
      </c>
      <c r="F652" s="602" t="s">
        <v>3053</v>
      </c>
      <c r="G652" s="589" t="s">
        <v>554</v>
      </c>
      <c r="H652" s="744" t="s">
        <v>555</v>
      </c>
      <c r="I652" s="592">
        <v>2232</v>
      </c>
      <c r="J652" s="592">
        <v>0</v>
      </c>
      <c r="K652" s="592">
        <v>4</v>
      </c>
      <c r="L652" s="592">
        <f t="shared" si="155"/>
        <v>558</v>
      </c>
      <c r="M652" s="850">
        <v>46230</v>
      </c>
      <c r="N652" s="850">
        <f>M652-4</f>
        <v>46226</v>
      </c>
      <c r="O652" s="590"/>
      <c r="P652" s="590" t="s">
        <v>571</v>
      </c>
      <c r="Q652" s="590"/>
      <c r="R652" s="591">
        <v>46115</v>
      </c>
      <c r="S652" s="591" t="s">
        <v>599</v>
      </c>
      <c r="T652" s="591" t="s">
        <v>3054</v>
      </c>
      <c r="U652" s="591" t="s">
        <v>335</v>
      </c>
      <c r="V652" s="591"/>
      <c r="W652" s="217"/>
      <c r="X652" s="217"/>
      <c r="Y652" s="609" t="s">
        <v>3055</v>
      </c>
      <c r="Z652" s="590" t="s">
        <v>248</v>
      </c>
      <c r="AA652" s="687">
        <v>5.7278</v>
      </c>
      <c r="AB652" s="606">
        <f>AA652*I652</f>
        <v>12784.4496</v>
      </c>
      <c r="AC652" s="592"/>
      <c r="AD652" s="589" t="s">
        <v>554</v>
      </c>
      <c r="AE652" s="608" t="s">
        <v>566</v>
      </c>
      <c r="AF652" s="688"/>
      <c r="AG652" s="220"/>
      <c r="AH652" s="593"/>
      <c r="AI652" s="219">
        <f t="shared" si="151"/>
        <v>2232</v>
      </c>
      <c r="AJ652" s="851"/>
      <c r="AK652" s="603"/>
      <c r="AL652" s="851"/>
      <c r="AM652" s="593">
        <f t="shared" si="145"/>
        <v>2232</v>
      </c>
      <c r="AN652" s="219"/>
      <c r="AO652" s="219"/>
      <c r="AP652" s="219"/>
      <c r="AQ652" s="596">
        <f>I652</f>
        <v>2232</v>
      </c>
      <c r="AR652" s="596"/>
      <c r="AS652" s="596"/>
      <c r="AT652" s="852"/>
      <c r="AU652" s="482">
        <f t="shared" si="152"/>
        <v>2232</v>
      </c>
      <c r="AV652" s="482">
        <f>AV424+AU652</f>
        <v>550531</v>
      </c>
      <c r="AW652" s="853"/>
      <c r="AX652" s="854"/>
      <c r="AY652" s="595"/>
    </row>
    <row r="653" s="222" customFormat="1" ht="39" customHeight="1" spans="1:51">
      <c r="A653" s="463">
        <v>46105</v>
      </c>
      <c r="B653" s="464" t="s">
        <v>611</v>
      </c>
      <c r="C653" s="465" t="s">
        <v>469</v>
      </c>
      <c r="D653" s="466">
        <v>4500198142</v>
      </c>
      <c r="E653" s="486" t="s">
        <v>3056</v>
      </c>
      <c r="F653" s="487" t="s">
        <v>3057</v>
      </c>
      <c r="G653" s="468" t="s">
        <v>554</v>
      </c>
      <c r="H653" s="469" t="s">
        <v>555</v>
      </c>
      <c r="I653" s="470">
        <v>868</v>
      </c>
      <c r="J653" s="470">
        <v>0</v>
      </c>
      <c r="K653" s="470">
        <v>4</v>
      </c>
      <c r="L653" s="470">
        <f t="shared" si="155"/>
        <v>217</v>
      </c>
      <c r="M653" s="850">
        <v>46230</v>
      </c>
      <c r="N653" s="850">
        <f>M653-4</f>
        <v>46226</v>
      </c>
      <c r="O653" s="472"/>
      <c r="P653" s="590" t="s">
        <v>571</v>
      </c>
      <c r="Q653" s="472"/>
      <c r="R653" s="473">
        <v>46115</v>
      </c>
      <c r="S653" s="473" t="s">
        <v>599</v>
      </c>
      <c r="T653" s="473" t="s">
        <v>3054</v>
      </c>
      <c r="U653" s="473" t="s">
        <v>335</v>
      </c>
      <c r="V653" s="473"/>
      <c r="W653" s="474"/>
      <c r="X653" s="474"/>
      <c r="Y653" s="609" t="s">
        <v>3055</v>
      </c>
      <c r="Z653" s="472" t="s">
        <v>248</v>
      </c>
      <c r="AA653" s="682">
        <v>5.7278</v>
      </c>
      <c r="AB653" s="475">
        <f>AA653*I653</f>
        <v>4971.7304</v>
      </c>
      <c r="AC653" s="470"/>
      <c r="AD653" s="468" t="s">
        <v>554</v>
      </c>
      <c r="AE653" s="476" t="s">
        <v>566</v>
      </c>
      <c r="AF653" s="453"/>
      <c r="AG653" s="220"/>
      <c r="AH653" s="479"/>
      <c r="AI653" s="480">
        <f t="shared" si="151"/>
        <v>868</v>
      </c>
      <c r="AJ653" s="442"/>
      <c r="AK653" s="477"/>
      <c r="AL653" s="442"/>
      <c r="AM653" s="479">
        <f t="shared" si="145"/>
        <v>868</v>
      </c>
      <c r="AN653" s="480"/>
      <c r="AO653" s="480"/>
      <c r="AP653" s="480"/>
      <c r="AQ653" s="596">
        <f>I653</f>
        <v>868</v>
      </c>
      <c r="AR653" s="221"/>
      <c r="AS653" s="221"/>
      <c r="AT653" s="855"/>
      <c r="AU653" s="482">
        <f t="shared" si="152"/>
        <v>868</v>
      </c>
      <c r="AV653" s="482">
        <f>AV425+AU653</f>
        <v>549413</v>
      </c>
      <c r="AW653" s="856"/>
      <c r="AX653" s="454"/>
      <c r="AY653" s="355"/>
    </row>
    <row r="654" s="222" customFormat="1" ht="39" customHeight="1" spans="1:51">
      <c r="A654" s="585">
        <v>46205</v>
      </c>
      <c r="B654" s="586" t="s">
        <v>3058</v>
      </c>
      <c r="C654" s="465" t="s">
        <v>800</v>
      </c>
      <c r="D654" s="587" t="s">
        <v>3059</v>
      </c>
      <c r="E654" s="588" t="s">
        <v>3060</v>
      </c>
      <c r="F654" s="587" t="s">
        <v>3061</v>
      </c>
      <c r="G654" s="589" t="s">
        <v>554</v>
      </c>
      <c r="H654" s="469" t="s">
        <v>555</v>
      </c>
      <c r="I654" s="669">
        <v>148</v>
      </c>
      <c r="J654" s="592">
        <v>0</v>
      </c>
      <c r="K654" s="592">
        <v>4</v>
      </c>
      <c r="L654" s="470">
        <f t="shared" si="155"/>
        <v>37</v>
      </c>
      <c r="M654" s="471">
        <v>46233</v>
      </c>
      <c r="N654" s="471">
        <v>46230</v>
      </c>
      <c r="O654" s="590"/>
      <c r="P654" s="590" t="s">
        <v>571</v>
      </c>
      <c r="Q654" s="590"/>
      <c r="R654" s="591">
        <v>46207</v>
      </c>
      <c r="S654" s="473" t="s">
        <v>572</v>
      </c>
      <c r="T654" s="473" t="s">
        <v>3062</v>
      </c>
      <c r="U654" s="711"/>
      <c r="V654" s="591"/>
      <c r="W654" s="217"/>
      <c r="X654" s="217"/>
      <c r="Y654" s="555" t="s">
        <v>3063</v>
      </c>
      <c r="Z654" s="590" t="s">
        <v>805</v>
      </c>
      <c r="AA654" s="606">
        <v>5.9114</v>
      </c>
      <c r="AB654" s="475">
        <f>I654*AA654</f>
        <v>874.8872</v>
      </c>
      <c r="AC654" s="592"/>
      <c r="AD654" s="468" t="s">
        <v>668</v>
      </c>
      <c r="AE654" s="781" t="s">
        <v>566</v>
      </c>
      <c r="AF654" s="190"/>
      <c r="AG654" s="686"/>
      <c r="AH654" s="219"/>
      <c r="AI654" s="480">
        <f t="shared" si="151"/>
        <v>148</v>
      </c>
      <c r="AJ654" s="191"/>
      <c r="AK654" s="219"/>
      <c r="AL654" s="685"/>
      <c r="AM654" s="479">
        <f t="shared" ref="AM640:AM683" si="156">I654</f>
        <v>148</v>
      </c>
      <c r="AN654" s="219"/>
      <c r="AO654" s="221"/>
      <c r="AP654" s="596"/>
      <c r="AQ654" s="221"/>
      <c r="AR654" s="482"/>
      <c r="AS654" s="482"/>
      <c r="AT654" s="786"/>
      <c r="AU654" s="482">
        <f t="shared" si="152"/>
        <v>148</v>
      </c>
      <c r="AV654" s="482">
        <f>AV421+AU654</f>
        <v>548945</v>
      </c>
      <c r="AX654" s="686"/>
    </row>
    <row r="655" s="355" customFormat="1" ht="39" customHeight="1" spans="1:51">
      <c r="A655" s="463">
        <v>46199</v>
      </c>
      <c r="B655" s="464" t="s">
        <v>3064</v>
      </c>
      <c r="C655" s="465" t="s">
        <v>568</v>
      </c>
      <c r="D655" s="466" t="s">
        <v>3065</v>
      </c>
      <c r="E655" s="486" t="s">
        <v>3066</v>
      </c>
      <c r="F655" s="466" t="s">
        <v>3067</v>
      </c>
      <c r="G655" s="468" t="s">
        <v>554</v>
      </c>
      <c r="H655" s="469" t="s">
        <v>555</v>
      </c>
      <c r="I655" s="693">
        <v>680</v>
      </c>
      <c r="J655" s="470">
        <v>0</v>
      </c>
      <c r="K655" s="470">
        <v>4</v>
      </c>
      <c r="L655" s="857">
        <f>IF(K655=0,"",I655/K655)</f>
        <v>170</v>
      </c>
      <c r="M655" s="471">
        <v>46234</v>
      </c>
      <c r="N655" s="471">
        <v>46230</v>
      </c>
      <c r="O655" s="472"/>
      <c r="P655" s="472" t="s">
        <v>571</v>
      </c>
      <c r="Q655" s="472"/>
      <c r="R655" s="473">
        <v>46204</v>
      </c>
      <c r="S655" s="473" t="s">
        <v>572</v>
      </c>
      <c r="T655" s="473" t="s">
        <v>3068</v>
      </c>
      <c r="U655" s="813"/>
      <c r="V655" s="474"/>
      <c r="W655" s="474"/>
      <c r="X655" s="467"/>
      <c r="Y655" s="472" t="s">
        <v>3069</v>
      </c>
      <c r="Z655" s="475" t="s">
        <v>3070</v>
      </c>
      <c r="AA655" s="475">
        <v>5.6644</v>
      </c>
      <c r="AB655" s="470">
        <f>I655*AA655</f>
        <v>3851.792</v>
      </c>
      <c r="AC655" s="468"/>
      <c r="AD655" s="468" t="s">
        <v>554</v>
      </c>
      <c r="AE655" s="827" t="s">
        <v>566</v>
      </c>
      <c r="AF655" s="814"/>
      <c r="AG655" s="814"/>
      <c r="AH655" s="480"/>
      <c r="AI655" s="480">
        <f t="shared" si="151"/>
        <v>680</v>
      </c>
      <c r="AJ655" s="815"/>
      <c r="AK655" s="479"/>
      <c r="AL655" s="816"/>
      <c r="AM655" s="479">
        <f t="shared" si="156"/>
        <v>680</v>
      </c>
      <c r="AN655" s="482"/>
      <c r="AO655" s="482"/>
      <c r="AP655" s="355"/>
      <c r="AQ655" s="355"/>
      <c r="AR655" s="355"/>
      <c r="AS655" s="355"/>
      <c r="AT655" s="355"/>
      <c r="AU655" s="355">
        <f t="shared" si="152"/>
        <v>680</v>
      </c>
      <c r="AV655" s="355">
        <f>AV433+AU655</f>
        <v>552057</v>
      </c>
      <c r="AX655" s="812"/>
    </row>
    <row r="656" s="355" customFormat="1" ht="39" customHeight="1" spans="1:51">
      <c r="A656" s="463">
        <v>46182</v>
      </c>
      <c r="B656" s="464" t="s">
        <v>2778</v>
      </c>
      <c r="C656" s="465" t="s">
        <v>661</v>
      </c>
      <c r="D656" s="466" t="s">
        <v>3071</v>
      </c>
      <c r="E656" s="486" t="s">
        <v>3072</v>
      </c>
      <c r="F656" s="466" t="s">
        <v>3073</v>
      </c>
      <c r="G656" s="468" t="s">
        <v>1509</v>
      </c>
      <c r="H656" s="469" t="s">
        <v>555</v>
      </c>
      <c r="I656" s="693">
        <v>5500</v>
      </c>
      <c r="J656" s="470">
        <v>0</v>
      </c>
      <c r="K656" s="470">
        <v>4</v>
      </c>
      <c r="L656" s="470">
        <f t="shared" ref="L656:L680" si="157">I656/K656</f>
        <v>1375</v>
      </c>
      <c r="M656" s="471">
        <v>46234</v>
      </c>
      <c r="N656" s="471">
        <v>46230</v>
      </c>
      <c r="O656" s="472"/>
      <c r="P656" s="472" t="s">
        <v>571</v>
      </c>
      <c r="Q656" s="472"/>
      <c r="R656" s="473">
        <v>46196</v>
      </c>
      <c r="S656" s="473" t="s">
        <v>572</v>
      </c>
      <c r="T656" s="473" t="s">
        <v>3074</v>
      </c>
      <c r="U656" s="813"/>
      <c r="V656" s="474"/>
      <c r="W656" s="474"/>
      <c r="X656" s="467"/>
      <c r="Y656" s="472" t="s">
        <v>3075</v>
      </c>
      <c r="Z656" s="475" t="s">
        <v>748</v>
      </c>
      <c r="AA656" s="475">
        <v>5.4163</v>
      </c>
      <c r="AB656" s="470">
        <f>I656*AA656</f>
        <v>29789.65</v>
      </c>
      <c r="AC656" s="468"/>
      <c r="AD656" s="468" t="s">
        <v>1512</v>
      </c>
      <c r="AE656" s="751" t="s">
        <v>566</v>
      </c>
      <c r="AF656" s="814"/>
      <c r="AG656" s="210"/>
      <c r="AH656" s="480"/>
      <c r="AI656" s="480"/>
      <c r="AJ656" s="815"/>
      <c r="AK656" s="479"/>
      <c r="AL656" s="816"/>
      <c r="AM656" s="479">
        <f t="shared" si="156"/>
        <v>5500</v>
      </c>
      <c r="AN656" s="482"/>
      <c r="AO656" s="482"/>
      <c r="AP656" s="355"/>
      <c r="AQ656" s="355"/>
      <c r="AR656" s="355"/>
      <c r="AS656" s="355"/>
      <c r="AT656" s="355"/>
      <c r="AU656" s="355">
        <f t="shared" si="152"/>
        <v>5500</v>
      </c>
      <c r="AV656" s="355">
        <f>AV720+AU656</f>
        <v>563193</v>
      </c>
      <c r="AX656" s="812"/>
    </row>
    <row r="657" s="222" customFormat="1" ht="39" customHeight="1" spans="1:50">
      <c r="A657" s="585">
        <v>46190</v>
      </c>
      <c r="B657" s="586" t="s">
        <v>3076</v>
      </c>
      <c r="C657" s="465" t="s">
        <v>1903</v>
      </c>
      <c r="D657" s="587" t="s">
        <v>3077</v>
      </c>
      <c r="E657" s="588" t="s">
        <v>2615</v>
      </c>
      <c r="F657" s="587" t="s">
        <v>3078</v>
      </c>
      <c r="G657" s="589" t="s">
        <v>554</v>
      </c>
      <c r="H657" s="469" t="s">
        <v>555</v>
      </c>
      <c r="I657" s="669">
        <v>500</v>
      </c>
      <c r="J657" s="592">
        <v>0</v>
      </c>
      <c r="K657" s="592">
        <v>4</v>
      </c>
      <c r="L657" s="470">
        <f t="shared" si="157"/>
        <v>125</v>
      </c>
      <c r="M657" s="471">
        <v>46234</v>
      </c>
      <c r="N657" s="471">
        <v>46230</v>
      </c>
      <c r="O657" s="590"/>
      <c r="P657" s="591" t="s">
        <v>571</v>
      </c>
      <c r="Q657" s="473"/>
      <c r="R657" s="473">
        <v>46198</v>
      </c>
      <c r="S657" s="473" t="s">
        <v>572</v>
      </c>
      <c r="T657" s="473" t="s">
        <v>3079</v>
      </c>
      <c r="U657" s="799"/>
      <c r="V657" s="555"/>
      <c r="W657" s="590"/>
      <c r="X657" s="606"/>
      <c r="Y657" s="609" t="s">
        <v>3080</v>
      </c>
      <c r="Z657" s="592" t="s">
        <v>683</v>
      </c>
      <c r="AA657" s="468">
        <v>5.6644</v>
      </c>
      <c r="AB657" s="781">
        <f>I657*AA657</f>
        <v>2832.2</v>
      </c>
      <c r="AC657" s="603"/>
      <c r="AD657" s="468" t="s">
        <v>668</v>
      </c>
      <c r="AE657" s="827" t="s">
        <v>566</v>
      </c>
      <c r="AF657" s="858"/>
      <c r="AG657" s="805"/>
      <c r="AH657" s="593"/>
      <c r="AI657" s="219"/>
      <c r="AJ657" s="814"/>
      <c r="AK657" s="479">
        <f>I657</f>
        <v>500</v>
      </c>
      <c r="AL657" s="815"/>
      <c r="AM657" s="479">
        <f t="shared" si="156"/>
        <v>500</v>
      </c>
      <c r="AN657" s="221"/>
      <c r="AO657" s="482"/>
      <c r="AP657" s="482"/>
      <c r="AQ657" s="786"/>
      <c r="AR657" s="482"/>
      <c r="AS657" s="482"/>
      <c r="AT657" s="222"/>
      <c r="AU657" s="222">
        <f t="shared" si="152"/>
        <v>500</v>
      </c>
      <c r="AV657" s="222">
        <f>AV422+AU657</f>
        <v>548305</v>
      </c>
      <c r="AX657" s="220"/>
    </row>
    <row r="658" s="355" customFormat="1" ht="39" customHeight="1" spans="1:50">
      <c r="A658" s="463">
        <v>46196</v>
      </c>
      <c r="B658" s="464" t="s">
        <v>986</v>
      </c>
      <c r="C658" s="465" t="s">
        <v>622</v>
      </c>
      <c r="D658" s="466" t="s">
        <v>3081</v>
      </c>
      <c r="E658" s="486" t="s">
        <v>3082</v>
      </c>
      <c r="F658" s="466" t="s">
        <v>3083</v>
      </c>
      <c r="G658" s="468" t="s">
        <v>989</v>
      </c>
      <c r="H658" s="469" t="s">
        <v>555</v>
      </c>
      <c r="I658" s="693">
        <v>756</v>
      </c>
      <c r="J658" s="470">
        <v>0</v>
      </c>
      <c r="K658" s="470">
        <v>1</v>
      </c>
      <c r="L658" s="470">
        <f t="shared" si="157"/>
        <v>756</v>
      </c>
      <c r="M658" s="471">
        <v>46237</v>
      </c>
      <c r="N658" s="471">
        <v>46233</v>
      </c>
      <c r="O658" s="472">
        <v>46239</v>
      </c>
      <c r="P658" s="472" t="s">
        <v>571</v>
      </c>
      <c r="Q658" s="472"/>
      <c r="R658" s="591" t="s">
        <v>1709</v>
      </c>
      <c r="S658" s="473" t="s">
        <v>572</v>
      </c>
      <c r="T658" s="473" t="s">
        <v>1549</v>
      </c>
      <c r="U658" s="813"/>
      <c r="V658" s="474"/>
      <c r="W658" s="474"/>
      <c r="X658" s="467"/>
      <c r="Y658" s="472" t="s">
        <v>3044</v>
      </c>
      <c r="Z658" s="475" t="s">
        <v>992</v>
      </c>
      <c r="AA658" s="475">
        <v>3.5756</v>
      </c>
      <c r="AB658" s="470">
        <f>AA658*I658</f>
        <v>2703.1536</v>
      </c>
      <c r="AC658" s="468"/>
      <c r="AD658" s="468" t="s">
        <v>989</v>
      </c>
      <c r="AE658" s="827" t="s">
        <v>566</v>
      </c>
      <c r="AF658" s="814"/>
      <c r="AG658" s="814"/>
      <c r="AH658" s="480"/>
      <c r="AI658" s="219">
        <f>I658</f>
        <v>756</v>
      </c>
      <c r="AJ658" s="209"/>
      <c r="AK658" s="219"/>
      <c r="AL658" s="211"/>
      <c r="AM658" s="479">
        <f t="shared" si="156"/>
        <v>756</v>
      </c>
      <c r="AN658" s="482"/>
      <c r="AO658" s="482"/>
      <c r="AP658" s="355"/>
      <c r="AQ658" s="355"/>
      <c r="AR658" s="355"/>
      <c r="AS658" s="355"/>
      <c r="AT658" s="355"/>
      <c r="AU658" s="355">
        <f t="shared" si="152"/>
        <v>756</v>
      </c>
      <c r="AV658" s="355">
        <f>AV676+AU658</f>
        <v>549645</v>
      </c>
      <c r="AX658" s="812"/>
    </row>
    <row r="659" s="355" customFormat="1" ht="39" customHeight="1" spans="1:50">
      <c r="A659" s="463">
        <v>46185</v>
      </c>
      <c r="B659" s="464" t="s">
        <v>2981</v>
      </c>
      <c r="C659" s="465" t="s">
        <v>622</v>
      </c>
      <c r="D659" s="466" t="s">
        <v>3084</v>
      </c>
      <c r="E659" s="486" t="s">
        <v>3085</v>
      </c>
      <c r="F659" s="466" t="s">
        <v>3086</v>
      </c>
      <c r="G659" s="468" t="s">
        <v>2985</v>
      </c>
      <c r="H659" s="469"/>
      <c r="I659" s="693">
        <v>180</v>
      </c>
      <c r="J659" s="470">
        <v>0</v>
      </c>
      <c r="K659" s="470">
        <v>30</v>
      </c>
      <c r="L659" s="470">
        <f t="shared" si="157"/>
        <v>6</v>
      </c>
      <c r="M659" s="471">
        <v>46246</v>
      </c>
      <c r="N659" s="471">
        <v>46242</v>
      </c>
      <c r="O659" s="472">
        <v>46248</v>
      </c>
      <c r="P659" s="472" t="s">
        <v>571</v>
      </c>
      <c r="Q659" s="472"/>
      <c r="R659" s="473">
        <v>46207</v>
      </c>
      <c r="S659" s="473" t="s">
        <v>599</v>
      </c>
      <c r="T659" s="473" t="s">
        <v>2987</v>
      </c>
      <c r="U659" s="809"/>
      <c r="V659" s="474"/>
      <c r="W659" s="474"/>
      <c r="X659" s="467"/>
      <c r="Y659" s="472" t="s">
        <v>3087</v>
      </c>
      <c r="Z659" s="475" t="s">
        <v>2989</v>
      </c>
      <c r="AA659" s="475">
        <v>119.8333</v>
      </c>
      <c r="AB659" s="470">
        <f>AA659*L659</f>
        <v>718.9998</v>
      </c>
      <c r="AC659" s="468"/>
      <c r="AD659" s="468" t="s">
        <v>2985</v>
      </c>
      <c r="AE659" s="751" t="s">
        <v>566</v>
      </c>
      <c r="AF659" s="580"/>
      <c r="AG659" s="355"/>
      <c r="AH659" s="480"/>
      <c r="AI659" s="480">
        <f>I659</f>
        <v>180</v>
      </c>
      <c r="AJ659" s="694"/>
      <c r="AK659" s="479"/>
      <c r="AL659" s="504"/>
      <c r="AM659" s="479">
        <f t="shared" si="156"/>
        <v>180</v>
      </c>
      <c r="AN659" s="482"/>
      <c r="AO659" s="482"/>
      <c r="AP659" s="355"/>
      <c r="AQ659" s="355"/>
      <c r="AR659" s="355"/>
      <c r="AS659" s="355"/>
      <c r="AT659" s="355"/>
      <c r="AU659" s="355"/>
      <c r="AV659" s="355"/>
      <c r="AW659" s="355"/>
      <c r="AX659" s="812"/>
    </row>
    <row r="660" s="355" customFormat="1" ht="39" customHeight="1" spans="1:50">
      <c r="A660" s="463">
        <v>46185</v>
      </c>
      <c r="B660" s="464" t="s">
        <v>2981</v>
      </c>
      <c r="C660" s="465" t="s">
        <v>622</v>
      </c>
      <c r="D660" s="466" t="s">
        <v>3084</v>
      </c>
      <c r="E660" s="486" t="s">
        <v>3088</v>
      </c>
      <c r="F660" s="466" t="s">
        <v>3089</v>
      </c>
      <c r="G660" s="468" t="s">
        <v>2985</v>
      </c>
      <c r="H660" s="469"/>
      <c r="I660" s="693">
        <v>300</v>
      </c>
      <c r="J660" s="470">
        <v>0</v>
      </c>
      <c r="K660" s="470">
        <v>30</v>
      </c>
      <c r="L660" s="470">
        <f t="shared" si="157"/>
        <v>10</v>
      </c>
      <c r="M660" s="471">
        <v>46246</v>
      </c>
      <c r="N660" s="471">
        <v>46242</v>
      </c>
      <c r="O660" s="472">
        <v>46248</v>
      </c>
      <c r="P660" s="472" t="s">
        <v>571</v>
      </c>
      <c r="Q660" s="472"/>
      <c r="R660" s="473">
        <v>46207</v>
      </c>
      <c r="S660" s="473" t="s">
        <v>599</v>
      </c>
      <c r="T660" s="473" t="s">
        <v>2987</v>
      </c>
      <c r="U660" s="809"/>
      <c r="V660" s="474"/>
      <c r="W660" s="474"/>
      <c r="X660" s="467"/>
      <c r="Y660" s="472" t="s">
        <v>3087</v>
      </c>
      <c r="Z660" s="475" t="s">
        <v>2989</v>
      </c>
      <c r="AA660" s="475">
        <v>119.833</v>
      </c>
      <c r="AB660" s="470">
        <f>AA660*L660</f>
        <v>1198.33</v>
      </c>
      <c r="AC660" s="468"/>
      <c r="AD660" s="468" t="s">
        <v>2985</v>
      </c>
      <c r="AE660" s="751" t="s">
        <v>566</v>
      </c>
      <c r="AF660" s="580"/>
      <c r="AG660" s="355"/>
      <c r="AH660" s="480"/>
      <c r="AI660" s="480">
        <f>I660</f>
        <v>300</v>
      </c>
      <c r="AJ660" s="694"/>
      <c r="AK660" s="479"/>
      <c r="AL660" s="504"/>
      <c r="AM660" s="479">
        <f t="shared" si="156"/>
        <v>300</v>
      </c>
      <c r="AN660" s="482"/>
      <c r="AO660" s="482"/>
      <c r="AP660" s="355"/>
      <c r="AQ660" s="355"/>
      <c r="AR660" s="355"/>
      <c r="AS660" s="355"/>
      <c r="AT660" s="355"/>
      <c r="AU660" s="355"/>
      <c r="AV660" s="355"/>
      <c r="AW660" s="355"/>
      <c r="AX660" s="812"/>
    </row>
    <row r="661" s="355" customFormat="1" ht="39" customHeight="1" spans="1:50">
      <c r="A661" s="463">
        <v>46197</v>
      </c>
      <c r="B661" s="464" t="s">
        <v>3090</v>
      </c>
      <c r="C661" s="465" t="s">
        <v>1062</v>
      </c>
      <c r="D661" s="466" t="s">
        <v>3091</v>
      </c>
      <c r="E661" s="486" t="s">
        <v>2615</v>
      </c>
      <c r="F661" s="466" t="s">
        <v>3092</v>
      </c>
      <c r="G661" s="468" t="s">
        <v>554</v>
      </c>
      <c r="H661" s="469" t="s">
        <v>555</v>
      </c>
      <c r="I661" s="693">
        <v>500</v>
      </c>
      <c r="J661" s="470">
        <v>0</v>
      </c>
      <c r="K661" s="470">
        <v>4</v>
      </c>
      <c r="L661" s="470">
        <f t="shared" si="157"/>
        <v>125</v>
      </c>
      <c r="M661" s="471">
        <v>46239</v>
      </c>
      <c r="N661" s="471">
        <v>46235</v>
      </c>
      <c r="O661" s="472"/>
      <c r="P661" s="472" t="s">
        <v>571</v>
      </c>
      <c r="Q661" s="472"/>
      <c r="R661" s="473">
        <v>46210</v>
      </c>
      <c r="S661" s="473" t="s">
        <v>572</v>
      </c>
      <c r="T661" s="473" t="s">
        <v>3093</v>
      </c>
      <c r="U661" s="809"/>
      <c r="V661" s="474"/>
      <c r="W661" s="474"/>
      <c r="X661" s="467"/>
      <c r="Y661" s="472" t="s">
        <v>3094</v>
      </c>
      <c r="Z661" s="475" t="s">
        <v>3095</v>
      </c>
      <c r="AA661" s="475">
        <v>5.8942</v>
      </c>
      <c r="AB661" s="470">
        <f>I661*AA661</f>
        <v>2947.1</v>
      </c>
      <c r="AC661" s="468"/>
      <c r="AD661" s="468" t="s">
        <v>668</v>
      </c>
      <c r="AE661" s="827" t="s">
        <v>566</v>
      </c>
      <c r="AF661" s="580"/>
      <c r="AG661" s="580"/>
      <c r="AH661" s="480"/>
      <c r="AI661" s="480"/>
      <c r="AJ661" s="694"/>
      <c r="AK661" s="479">
        <f>I661</f>
        <v>500</v>
      </c>
      <c r="AL661" s="504"/>
      <c r="AM661" s="479">
        <f t="shared" si="156"/>
        <v>500</v>
      </c>
      <c r="AN661" s="482"/>
      <c r="AO661" s="482"/>
      <c r="AP661" s="355"/>
      <c r="AQ661" s="355"/>
      <c r="AR661" s="355"/>
      <c r="AS661" s="355"/>
      <c r="AT661" s="355"/>
      <c r="AU661" s="355">
        <f>I661</f>
        <v>500</v>
      </c>
      <c r="AV661" s="355">
        <f>AV425+AU661</f>
        <v>549045</v>
      </c>
      <c r="AX661" s="812"/>
    </row>
    <row r="662" s="222" customFormat="1" ht="39" customHeight="1" spans="1:50">
      <c r="A662" s="585">
        <v>46105</v>
      </c>
      <c r="B662" s="586" t="s">
        <v>2906</v>
      </c>
      <c r="C662" s="699" t="s">
        <v>685</v>
      </c>
      <c r="D662" s="587">
        <v>4500198335</v>
      </c>
      <c r="E662" s="588"/>
      <c r="F662" s="611" t="s">
        <v>3096</v>
      </c>
      <c r="G662" s="496" t="s">
        <v>2909</v>
      </c>
      <c r="H662" s="469" t="s">
        <v>555</v>
      </c>
      <c r="I662" s="470">
        <v>6544</v>
      </c>
      <c r="J662" s="470">
        <v>0</v>
      </c>
      <c r="K662" s="470">
        <v>1</v>
      </c>
      <c r="L662" s="470">
        <f t="shared" si="157"/>
        <v>6544</v>
      </c>
      <c r="M662" s="498">
        <v>46224</v>
      </c>
      <c r="N662" s="498">
        <v>46220</v>
      </c>
      <c r="O662" s="590"/>
      <c r="P662" s="472" t="s">
        <v>571</v>
      </c>
      <c r="Q662" s="590"/>
      <c r="R662" s="591">
        <v>46108</v>
      </c>
      <c r="S662" s="473" t="s">
        <v>572</v>
      </c>
      <c r="T662" s="473" t="s">
        <v>572</v>
      </c>
      <c r="U662" s="473"/>
      <c r="V662" s="591"/>
      <c r="W662" s="217"/>
      <c r="X662" s="217"/>
      <c r="Y662" s="609" t="s">
        <v>3097</v>
      </c>
      <c r="Z662" s="590" t="s">
        <v>941</v>
      </c>
      <c r="AA662" s="475">
        <v>6.7589</v>
      </c>
      <c r="AB662" s="475">
        <f>AA662*I662</f>
        <v>44230.2416</v>
      </c>
      <c r="AC662" s="592"/>
      <c r="AD662" s="589" t="s">
        <v>554</v>
      </c>
      <c r="AE662" s="476" t="s">
        <v>566</v>
      </c>
      <c r="AF662" s="599"/>
      <c r="AG662" s="673"/>
      <c r="AH662" s="219"/>
      <c r="AI662" s="480">
        <f>I662</f>
        <v>6544</v>
      </c>
      <c r="AJ662" s="596"/>
      <c r="AK662" s="596"/>
      <c r="AL662" s="597"/>
      <c r="AM662" s="479">
        <f t="shared" si="156"/>
        <v>6544</v>
      </c>
      <c r="AN662" s="598"/>
      <c r="AO662" s="482"/>
      <c r="AP662" s="598"/>
      <c r="AQ662" s="715"/>
      <c r="AR662" s="716"/>
      <c r="AS662" s="716"/>
      <c r="AT662" s="716"/>
      <c r="AU662" s="716"/>
      <c r="AV662" s="716"/>
      <c r="AW662" s="222"/>
      <c r="AX662" s="668"/>
    </row>
    <row r="663" s="367" customFormat="1" ht="39" customHeight="1" spans="1:50">
      <c r="A663" s="463">
        <v>46167</v>
      </c>
      <c r="B663" s="464" t="s">
        <v>1766</v>
      </c>
      <c r="C663" s="465" t="s">
        <v>857</v>
      </c>
      <c r="D663" s="466" t="s">
        <v>2814</v>
      </c>
      <c r="E663" s="486" t="s">
        <v>3098</v>
      </c>
      <c r="F663" s="466" t="s">
        <v>3099</v>
      </c>
      <c r="G663" s="468" t="s">
        <v>554</v>
      </c>
      <c r="H663" s="469" t="s">
        <v>555</v>
      </c>
      <c r="I663" s="693">
        <v>600</v>
      </c>
      <c r="J663" s="470">
        <v>0</v>
      </c>
      <c r="K663" s="470">
        <v>4</v>
      </c>
      <c r="L663" s="470">
        <f t="shared" si="157"/>
        <v>150</v>
      </c>
      <c r="M663" s="471">
        <v>46225</v>
      </c>
      <c r="N663" s="471">
        <v>46221</v>
      </c>
      <c r="O663" s="472"/>
      <c r="P663" s="472" t="s">
        <v>571</v>
      </c>
      <c r="Q663" s="472"/>
      <c r="R663" s="591">
        <v>46174</v>
      </c>
      <c r="S663" s="473" t="s">
        <v>572</v>
      </c>
      <c r="T663" s="473" t="s">
        <v>2326</v>
      </c>
      <c r="U663" s="217"/>
      <c r="V663" s="217"/>
      <c r="W663" s="474"/>
      <c r="X663" s="467"/>
      <c r="Y663" s="472" t="s">
        <v>2812</v>
      </c>
      <c r="Z663" s="475" t="s">
        <v>2813</v>
      </c>
      <c r="AA663" s="475">
        <v>5.8942</v>
      </c>
      <c r="AB663" s="470">
        <f>I663*AA663</f>
        <v>3536.52</v>
      </c>
      <c r="AC663" s="468"/>
      <c r="AD663" s="589" t="s">
        <v>554</v>
      </c>
      <c r="AE663" s="751" t="s">
        <v>566</v>
      </c>
      <c r="AF663" s="593"/>
      <c r="AG663" s="479"/>
      <c r="AH663" s="219"/>
      <c r="AI663" s="480">
        <f>I663</f>
        <v>600</v>
      </c>
      <c r="AJ663" s="596"/>
      <c r="AK663" s="482"/>
      <c r="AL663" s="482"/>
      <c r="AM663" s="479">
        <f t="shared" si="156"/>
        <v>600</v>
      </c>
      <c r="AN663" s="482"/>
      <c r="AO663" s="482"/>
      <c r="AP663" s="222"/>
      <c r="AQ663" s="355"/>
      <c r="AR663" s="355"/>
      <c r="AS663" s="355"/>
      <c r="AT663" s="355"/>
      <c r="AU663" s="361">
        <f t="shared" ref="AU663:AU668" si="158">I663</f>
        <v>600</v>
      </c>
      <c r="AV663" s="361">
        <f>AV432+AU663</f>
        <v>555705</v>
      </c>
      <c r="AX663" s="222"/>
    </row>
    <row r="664" s="355" customFormat="1" ht="39" customHeight="1" spans="1:50">
      <c r="A664" s="463">
        <v>46189</v>
      </c>
      <c r="B664" s="464" t="s">
        <v>3100</v>
      </c>
      <c r="C664" s="465" t="s">
        <v>1620</v>
      </c>
      <c r="D664" s="466" t="s">
        <v>3101</v>
      </c>
      <c r="E664" s="541" t="s">
        <v>3102</v>
      </c>
      <c r="F664" s="466" t="s">
        <v>3103</v>
      </c>
      <c r="G664" s="468" t="s">
        <v>554</v>
      </c>
      <c r="H664" s="469" t="s">
        <v>555</v>
      </c>
      <c r="I664" s="693">
        <v>1940</v>
      </c>
      <c r="J664" s="470">
        <v>0</v>
      </c>
      <c r="K664" s="470">
        <v>4</v>
      </c>
      <c r="L664" s="470">
        <f t="shared" si="157"/>
        <v>485</v>
      </c>
      <c r="M664" s="471">
        <v>46227</v>
      </c>
      <c r="N664" s="471">
        <v>46223</v>
      </c>
      <c r="O664" s="472"/>
      <c r="P664" s="472" t="s">
        <v>571</v>
      </c>
      <c r="Q664" s="472"/>
      <c r="R664" s="473">
        <v>46200</v>
      </c>
      <c r="S664" s="473" t="s">
        <v>572</v>
      </c>
      <c r="T664" s="473" t="s">
        <v>3079</v>
      </c>
      <c r="U664" s="809"/>
      <c r="V664" s="474"/>
      <c r="W664" s="474"/>
      <c r="X664" s="467"/>
      <c r="Y664" s="777" t="s">
        <v>3104</v>
      </c>
      <c r="Z664" s="475" t="s">
        <v>805</v>
      </c>
      <c r="AA664" s="475">
        <v>5.8942</v>
      </c>
      <c r="AB664" s="470">
        <f>I664*AA664</f>
        <v>11434.748</v>
      </c>
      <c r="AC664" s="468"/>
      <c r="AD664" s="468" t="s">
        <v>668</v>
      </c>
      <c r="AE664" s="827" t="s">
        <v>566</v>
      </c>
      <c r="AF664" s="580"/>
      <c r="AG664" s="695"/>
      <c r="AH664" s="480"/>
      <c r="AI664" s="480"/>
      <c r="AJ664" s="694"/>
      <c r="AK664" s="479">
        <f>I664</f>
        <v>1940</v>
      </c>
      <c r="AL664" s="504"/>
      <c r="AM664" s="479">
        <f t="shared" si="156"/>
        <v>1940</v>
      </c>
      <c r="AN664" s="482"/>
      <c r="AO664" s="482"/>
      <c r="AP664" s="355"/>
      <c r="AQ664" s="355"/>
      <c r="AR664" s="355"/>
      <c r="AS664" s="355"/>
      <c r="AT664" s="355"/>
      <c r="AU664" s="355">
        <f t="shared" si="158"/>
        <v>1940</v>
      </c>
      <c r="AV664" s="355">
        <f>AV434+AU664</f>
        <v>549657</v>
      </c>
      <c r="AX664" s="695"/>
    </row>
    <row r="665" s="222" customFormat="1" ht="39" customHeight="1" spans="1:50">
      <c r="A665" s="585">
        <v>46160</v>
      </c>
      <c r="B665" s="586" t="s">
        <v>2894</v>
      </c>
      <c r="C665" s="465" t="s">
        <v>622</v>
      </c>
      <c r="D665" s="587" t="s">
        <v>3105</v>
      </c>
      <c r="E665" s="588" t="s">
        <v>3106</v>
      </c>
      <c r="F665" s="587" t="s">
        <v>3107</v>
      </c>
      <c r="G665" s="589" t="s">
        <v>554</v>
      </c>
      <c r="H665" s="469" t="s">
        <v>555</v>
      </c>
      <c r="I665" s="669">
        <v>1100</v>
      </c>
      <c r="J665" s="592">
        <v>0</v>
      </c>
      <c r="K665" s="592">
        <v>4</v>
      </c>
      <c r="L665" s="470">
        <f t="shared" si="157"/>
        <v>275</v>
      </c>
      <c r="M665" s="471">
        <v>46230</v>
      </c>
      <c r="N665" s="471">
        <v>46226</v>
      </c>
      <c r="O665" s="590"/>
      <c r="P665" s="472" t="s">
        <v>571</v>
      </c>
      <c r="Q665" s="590"/>
      <c r="R665" s="591">
        <v>46184</v>
      </c>
      <c r="S665" s="473" t="s">
        <v>572</v>
      </c>
      <c r="T665" s="473" t="s">
        <v>572</v>
      </c>
      <c r="U665" s="224"/>
      <c r="V665" s="591"/>
      <c r="W665" s="217"/>
      <c r="X665" s="217"/>
      <c r="Y665" s="555" t="s">
        <v>3108</v>
      </c>
      <c r="Z665" s="590" t="s">
        <v>2899</v>
      </c>
      <c r="AA665" s="606">
        <v>3.4467</v>
      </c>
      <c r="AB665" s="475">
        <f>I665*AA665</f>
        <v>3791.37</v>
      </c>
      <c r="AC665" s="592"/>
      <c r="AD665" s="468" t="s">
        <v>554</v>
      </c>
      <c r="AE665" s="781" t="s">
        <v>566</v>
      </c>
      <c r="AF665" s="712"/>
      <c r="AH665" s="219"/>
      <c r="AI665" s="480">
        <f>I665</f>
        <v>1100</v>
      </c>
      <c r="AJ665" s="859"/>
      <c r="AK665" s="219"/>
      <c r="AL665" s="746"/>
      <c r="AM665" s="479">
        <f t="shared" si="156"/>
        <v>1100</v>
      </c>
      <c r="AN665" s="219"/>
      <c r="AO665" s="221"/>
      <c r="AP665" s="596"/>
      <c r="AQ665" s="221"/>
      <c r="AR665" s="482"/>
      <c r="AS665" s="482"/>
      <c r="AT665" s="786"/>
      <c r="AU665" s="482">
        <f t="shared" si="158"/>
        <v>1100</v>
      </c>
      <c r="AV665" s="482">
        <f>AV420+AU665</f>
        <v>547265</v>
      </c>
      <c r="AX665" s="743"/>
    </row>
    <row r="666" s="355" customFormat="1" ht="39" customHeight="1" spans="1:50">
      <c r="A666" s="463">
        <v>46169</v>
      </c>
      <c r="B666" s="464" t="s">
        <v>2364</v>
      </c>
      <c r="C666" s="465" t="s">
        <v>622</v>
      </c>
      <c r="D666" s="466" t="s">
        <v>3109</v>
      </c>
      <c r="E666" s="486" t="s">
        <v>3110</v>
      </c>
      <c r="F666" s="466" t="s">
        <v>3111</v>
      </c>
      <c r="G666" s="468" t="s">
        <v>554</v>
      </c>
      <c r="H666" s="469" t="s">
        <v>555</v>
      </c>
      <c r="I666" s="693">
        <v>4000</v>
      </c>
      <c r="J666" s="470">
        <v>0</v>
      </c>
      <c r="K666" s="470">
        <v>4</v>
      </c>
      <c r="L666" s="470">
        <f t="shared" si="157"/>
        <v>1000</v>
      </c>
      <c r="M666" s="471">
        <v>46237</v>
      </c>
      <c r="N666" s="471">
        <v>46233</v>
      </c>
      <c r="O666" s="472"/>
      <c r="P666" s="472" t="s">
        <v>571</v>
      </c>
      <c r="Q666" s="472"/>
      <c r="R666" s="473">
        <v>46169</v>
      </c>
      <c r="S666" s="473" t="s">
        <v>572</v>
      </c>
      <c r="T666" s="473" t="s">
        <v>2366</v>
      </c>
      <c r="U666" s="474"/>
      <c r="V666" s="474"/>
      <c r="W666" s="474"/>
      <c r="X666" s="467"/>
      <c r="Y666" s="472" t="s">
        <v>3112</v>
      </c>
      <c r="Z666" s="475" t="s">
        <v>985</v>
      </c>
      <c r="AA666" s="475">
        <v>3.5262</v>
      </c>
      <c r="AB666" s="470">
        <f>I666*AA666</f>
        <v>14104.8</v>
      </c>
      <c r="AC666" s="468"/>
      <c r="AD666" s="468" t="s">
        <v>554</v>
      </c>
      <c r="AE666" s="751" t="s">
        <v>566</v>
      </c>
      <c r="AF666" s="479"/>
      <c r="AH666" s="480"/>
      <c r="AI666" s="480">
        <f>I666</f>
        <v>4000</v>
      </c>
      <c r="AJ666" s="221"/>
      <c r="AK666" s="479"/>
      <c r="AL666" s="482"/>
      <c r="AM666" s="479">
        <f t="shared" si="156"/>
        <v>4000</v>
      </c>
      <c r="AN666" s="482"/>
      <c r="AO666" s="482"/>
      <c r="AP666" s="355"/>
      <c r="AQ666" s="355"/>
      <c r="AR666" s="355"/>
      <c r="AS666" s="355"/>
      <c r="AT666" s="789"/>
      <c r="AU666" s="361">
        <f t="shared" si="158"/>
        <v>4000</v>
      </c>
      <c r="AV666" s="361">
        <f>AV425+AU666</f>
        <v>552545</v>
      </c>
      <c r="AW666" s="790"/>
    </row>
    <row r="667" s="355" customFormat="1" ht="39" customHeight="1" spans="1:50">
      <c r="A667" s="463">
        <v>46181</v>
      </c>
      <c r="B667" s="464" t="s">
        <v>1821</v>
      </c>
      <c r="C667" s="465" t="s">
        <v>758</v>
      </c>
      <c r="D667" s="466" t="s">
        <v>3113</v>
      </c>
      <c r="E667" s="486" t="s">
        <v>3114</v>
      </c>
      <c r="F667" s="466" t="s">
        <v>3115</v>
      </c>
      <c r="G667" s="468" t="s">
        <v>554</v>
      </c>
      <c r="H667" s="469" t="s">
        <v>555</v>
      </c>
      <c r="I667" s="693">
        <v>1000</v>
      </c>
      <c r="J667" s="470">
        <v>0</v>
      </c>
      <c r="K667" s="470">
        <v>4</v>
      </c>
      <c r="L667" s="470">
        <f t="shared" si="157"/>
        <v>250</v>
      </c>
      <c r="M667" s="471">
        <v>46238</v>
      </c>
      <c r="N667" s="471">
        <v>46234</v>
      </c>
      <c r="O667" s="472"/>
      <c r="P667" s="472" t="s">
        <v>571</v>
      </c>
      <c r="Q667" s="472"/>
      <c r="R667" s="473">
        <v>46198</v>
      </c>
      <c r="S667" s="473" t="s">
        <v>572</v>
      </c>
      <c r="T667" s="473" t="s">
        <v>3116</v>
      </c>
      <c r="U667" s="809"/>
      <c r="V667" s="474"/>
      <c r="W667" s="474"/>
      <c r="X667" s="467"/>
      <c r="Y667" s="472" t="s">
        <v>3117</v>
      </c>
      <c r="Z667" s="475" t="s">
        <v>352</v>
      </c>
      <c r="AA667" s="475">
        <v>5.8942</v>
      </c>
      <c r="AB667" s="470">
        <f>I667*AA667</f>
        <v>5894.2</v>
      </c>
      <c r="AC667" s="468"/>
      <c r="AD667" s="468" t="s">
        <v>668</v>
      </c>
      <c r="AE667" s="751" t="s">
        <v>566</v>
      </c>
      <c r="AF667" s="580"/>
      <c r="AH667" s="480"/>
      <c r="AI667" s="480"/>
      <c r="AJ667" s="694"/>
      <c r="AK667" s="479"/>
      <c r="AL667" s="504"/>
      <c r="AM667" s="479">
        <f t="shared" si="156"/>
        <v>1000</v>
      </c>
      <c r="AN667" s="482"/>
      <c r="AO667" s="482"/>
      <c r="AP667" s="355"/>
      <c r="AQ667" s="355"/>
      <c r="AR667" s="355"/>
      <c r="AS667" s="355"/>
      <c r="AT667" s="355"/>
      <c r="AU667" s="361">
        <f t="shared" si="158"/>
        <v>1000</v>
      </c>
      <c r="AV667" s="361">
        <f>AV428+AU667</f>
        <v>555685</v>
      </c>
      <c r="AX667" s="695"/>
    </row>
    <row r="668" s="355" customFormat="1" ht="39" customHeight="1" spans="1:50">
      <c r="A668" s="463">
        <v>46189</v>
      </c>
      <c r="B668" s="464" t="s">
        <v>3118</v>
      </c>
      <c r="C668" s="465" t="s">
        <v>857</v>
      </c>
      <c r="D668" s="466" t="s">
        <v>3119</v>
      </c>
      <c r="E668" s="486" t="s">
        <v>3120</v>
      </c>
      <c r="F668" s="466" t="s">
        <v>3121</v>
      </c>
      <c r="G668" s="468" t="s">
        <v>989</v>
      </c>
      <c r="H668" s="469" t="s">
        <v>555</v>
      </c>
      <c r="I668" s="693">
        <v>1000</v>
      </c>
      <c r="J668" s="470">
        <v>0</v>
      </c>
      <c r="K668" s="470">
        <v>1</v>
      </c>
      <c r="L668" s="470">
        <f t="shared" si="157"/>
        <v>1000</v>
      </c>
      <c r="M668" s="471">
        <v>46239</v>
      </c>
      <c r="N668" s="471">
        <v>46235</v>
      </c>
      <c r="O668" s="472">
        <v>46255</v>
      </c>
      <c r="P668" s="472" t="s">
        <v>571</v>
      </c>
      <c r="Q668" s="472"/>
      <c r="R668" s="473">
        <v>46210</v>
      </c>
      <c r="S668" s="473" t="s">
        <v>572</v>
      </c>
      <c r="T668" s="473" t="s">
        <v>3122</v>
      </c>
      <c r="U668" s="809"/>
      <c r="V668" s="474"/>
      <c r="W668" s="474"/>
      <c r="X668" s="467"/>
      <c r="Y668" s="777" t="s">
        <v>3123</v>
      </c>
      <c r="Z668" s="475" t="s">
        <v>3124</v>
      </c>
      <c r="AA668" s="475">
        <v>5.7239</v>
      </c>
      <c r="AB668" s="470">
        <f>AA668*I668</f>
        <v>5723.9</v>
      </c>
      <c r="AC668" s="468"/>
      <c r="AD668" s="468" t="s">
        <v>989</v>
      </c>
      <c r="AE668" s="827" t="s">
        <v>566</v>
      </c>
      <c r="AF668" s="580"/>
      <c r="AG668" s="695"/>
      <c r="AH668" s="480"/>
      <c r="AI668" s="480"/>
      <c r="AJ668" s="694"/>
      <c r="AK668" s="479">
        <f>I668</f>
        <v>1000</v>
      </c>
      <c r="AL668" s="504"/>
      <c r="AM668" s="479">
        <f t="shared" si="156"/>
        <v>1000</v>
      </c>
      <c r="AN668" s="482"/>
      <c r="AO668" s="482"/>
      <c r="AP668" s="355"/>
      <c r="AQ668" s="355"/>
      <c r="AR668" s="355"/>
      <c r="AS668" s="355"/>
      <c r="AT668" s="355"/>
      <c r="AU668" s="355">
        <f t="shared" si="158"/>
        <v>1000</v>
      </c>
      <c r="AV668" s="355">
        <f>AV589+AU668</f>
        <v>550019</v>
      </c>
      <c r="AX668" s="695"/>
    </row>
    <row r="669" s="355" customFormat="1" ht="39" customHeight="1" spans="1:50">
      <c r="A669" s="463">
        <v>46167</v>
      </c>
      <c r="B669" s="464" t="s">
        <v>1766</v>
      </c>
      <c r="C669" s="465" t="s">
        <v>857</v>
      </c>
      <c r="D669" s="466" t="s">
        <v>2809</v>
      </c>
      <c r="E669" s="486" t="s">
        <v>3125</v>
      </c>
      <c r="F669" s="466" t="s">
        <v>3126</v>
      </c>
      <c r="G669" s="468" t="s">
        <v>554</v>
      </c>
      <c r="H669" s="469" t="s">
        <v>555</v>
      </c>
      <c r="I669" s="693">
        <v>1200</v>
      </c>
      <c r="J669" s="470">
        <v>0</v>
      </c>
      <c r="K669" s="470">
        <v>4</v>
      </c>
      <c r="L669" s="470">
        <f t="shared" si="157"/>
        <v>300</v>
      </c>
      <c r="M669" s="471">
        <v>46240</v>
      </c>
      <c r="N669" s="471">
        <v>46237</v>
      </c>
      <c r="O669" s="472"/>
      <c r="P669" s="472" t="s">
        <v>571</v>
      </c>
      <c r="Q669" s="472"/>
      <c r="R669" s="591">
        <v>46174</v>
      </c>
      <c r="S669" s="473" t="s">
        <v>572</v>
      </c>
      <c r="T669" s="473" t="s">
        <v>2326</v>
      </c>
      <c r="U669" s="217"/>
      <c r="V669" s="217"/>
      <c r="W669" s="474"/>
      <c r="X669" s="467"/>
      <c r="Y669" s="472" t="s">
        <v>2819</v>
      </c>
      <c r="Z669" s="475" t="s">
        <v>2813</v>
      </c>
      <c r="AA669" s="475">
        <v>5.8942</v>
      </c>
      <c r="AB669" s="470">
        <f t="shared" ref="AB669:AB674" si="159">I669*AA669</f>
        <v>7073.04</v>
      </c>
      <c r="AC669" s="468"/>
      <c r="AD669" s="589" t="s">
        <v>554</v>
      </c>
      <c r="AE669" s="751" t="s">
        <v>566</v>
      </c>
      <c r="AF669" s="593"/>
      <c r="AH669" s="219"/>
      <c r="AI669" s="480">
        <f>I669</f>
        <v>1200</v>
      </c>
      <c r="AJ669" s="596"/>
      <c r="AK669" s="479"/>
      <c r="AL669" s="482"/>
      <c r="AM669" s="479">
        <f t="shared" si="156"/>
        <v>1200</v>
      </c>
      <c r="AN669" s="482"/>
      <c r="AO669" s="482"/>
      <c r="AP669" s="222"/>
      <c r="AQ669" s="355"/>
      <c r="AR669" s="355"/>
      <c r="AS669" s="355"/>
      <c r="AT669" s="355"/>
      <c r="AU669" s="361">
        <f t="shared" ref="AU662:AU680" si="160">I669</f>
        <v>1200</v>
      </c>
      <c r="AV669" s="361">
        <f>AV434+AU669</f>
        <v>548917</v>
      </c>
      <c r="AX669" s="222"/>
    </row>
    <row r="670" s="355" customFormat="1" ht="39" customHeight="1" spans="1:50">
      <c r="A670" s="463">
        <v>46167</v>
      </c>
      <c r="B670" s="464" t="s">
        <v>1766</v>
      </c>
      <c r="C670" s="465" t="s">
        <v>857</v>
      </c>
      <c r="D670" s="466" t="s">
        <v>2809</v>
      </c>
      <c r="E670" s="486" t="s">
        <v>3127</v>
      </c>
      <c r="F670" s="466" t="s">
        <v>3128</v>
      </c>
      <c r="G670" s="468" t="s">
        <v>554</v>
      </c>
      <c r="H670" s="469" t="s">
        <v>555</v>
      </c>
      <c r="I670" s="693">
        <v>300</v>
      </c>
      <c r="J670" s="470">
        <v>0</v>
      </c>
      <c r="K670" s="470">
        <v>4</v>
      </c>
      <c r="L670" s="470">
        <f t="shared" si="157"/>
        <v>75</v>
      </c>
      <c r="M670" s="471">
        <v>46240</v>
      </c>
      <c r="N670" s="471">
        <v>46237</v>
      </c>
      <c r="O670" s="472"/>
      <c r="P670" s="472" t="s">
        <v>571</v>
      </c>
      <c r="Q670" s="472"/>
      <c r="R670" s="591">
        <v>46174</v>
      </c>
      <c r="S670" s="473" t="s">
        <v>572</v>
      </c>
      <c r="T670" s="473" t="s">
        <v>2326</v>
      </c>
      <c r="U670" s="217"/>
      <c r="V670" s="217"/>
      <c r="W670" s="474"/>
      <c r="X670" s="467"/>
      <c r="Y670" s="472" t="s">
        <v>2812</v>
      </c>
      <c r="Z670" s="475" t="s">
        <v>2813</v>
      </c>
      <c r="AA670" s="475">
        <v>5.8942</v>
      </c>
      <c r="AB670" s="470">
        <f t="shared" si="159"/>
        <v>1768.26</v>
      </c>
      <c r="AC670" s="468"/>
      <c r="AD670" s="589" t="s">
        <v>554</v>
      </c>
      <c r="AE670" s="751" t="s">
        <v>566</v>
      </c>
      <c r="AF670" s="593"/>
      <c r="AH670" s="219"/>
      <c r="AI670" s="480">
        <f>I670</f>
        <v>300</v>
      </c>
      <c r="AJ670" s="596"/>
      <c r="AK670" s="479"/>
      <c r="AL670" s="482"/>
      <c r="AM670" s="479">
        <f t="shared" si="156"/>
        <v>300</v>
      </c>
      <c r="AN670" s="482"/>
      <c r="AO670" s="482"/>
      <c r="AP670" s="222"/>
      <c r="AQ670" s="355"/>
      <c r="AR670" s="355"/>
      <c r="AS670" s="355"/>
      <c r="AT670" s="355"/>
      <c r="AU670" s="361">
        <f t="shared" si="160"/>
        <v>300</v>
      </c>
      <c r="AV670" s="361">
        <f>AV435+AU670</f>
        <v>547825</v>
      </c>
      <c r="AX670" s="222"/>
    </row>
    <row r="671" s="355" customFormat="1" ht="39" customHeight="1" spans="1:50">
      <c r="A671" s="463">
        <v>46167</v>
      </c>
      <c r="B671" s="464" t="s">
        <v>1766</v>
      </c>
      <c r="C671" s="465" t="s">
        <v>857</v>
      </c>
      <c r="D671" s="466" t="s">
        <v>2809</v>
      </c>
      <c r="E671" s="486" t="s">
        <v>3129</v>
      </c>
      <c r="F671" s="466" t="s">
        <v>3130</v>
      </c>
      <c r="G671" s="468" t="s">
        <v>554</v>
      </c>
      <c r="H671" s="469" t="s">
        <v>555</v>
      </c>
      <c r="I671" s="693">
        <v>160</v>
      </c>
      <c r="J671" s="470">
        <v>0</v>
      </c>
      <c r="K671" s="470">
        <v>4</v>
      </c>
      <c r="L671" s="470">
        <f t="shared" si="157"/>
        <v>40</v>
      </c>
      <c r="M671" s="471">
        <v>46240</v>
      </c>
      <c r="N671" s="471">
        <v>46237</v>
      </c>
      <c r="O671" s="472"/>
      <c r="P671" s="472" t="s">
        <v>571</v>
      </c>
      <c r="Q671" s="472"/>
      <c r="R671" s="591">
        <v>46174</v>
      </c>
      <c r="S671" s="473" t="s">
        <v>572</v>
      </c>
      <c r="T671" s="473" t="s">
        <v>2326</v>
      </c>
      <c r="U671" s="217"/>
      <c r="V671" s="217"/>
      <c r="W671" s="474"/>
      <c r="X671" s="467"/>
      <c r="Y671" s="472" t="s">
        <v>2812</v>
      </c>
      <c r="Z671" s="475" t="s">
        <v>2813</v>
      </c>
      <c r="AA671" s="475">
        <v>5.9114</v>
      </c>
      <c r="AB671" s="470">
        <f t="shared" si="159"/>
        <v>945.824</v>
      </c>
      <c r="AC671" s="468"/>
      <c r="AD671" s="589" t="s">
        <v>554</v>
      </c>
      <c r="AE671" s="751" t="s">
        <v>566</v>
      </c>
      <c r="AF671" s="593"/>
      <c r="AH671" s="219"/>
      <c r="AI671" s="480">
        <f>I671</f>
        <v>160</v>
      </c>
      <c r="AJ671" s="596"/>
      <c r="AK671" s="479"/>
      <c r="AL671" s="482"/>
      <c r="AM671" s="479">
        <f t="shared" si="156"/>
        <v>160</v>
      </c>
      <c r="AN671" s="482"/>
      <c r="AO671" s="482"/>
      <c r="AP671" s="222"/>
      <c r="AQ671" s="355"/>
      <c r="AR671" s="355"/>
      <c r="AS671" s="355"/>
      <c r="AT671" s="355"/>
      <c r="AU671" s="361">
        <f t="shared" si="160"/>
        <v>160</v>
      </c>
      <c r="AV671" s="361">
        <f>AV438+AU671</f>
        <v>548173</v>
      </c>
      <c r="AX671" s="222"/>
    </row>
    <row r="672" s="222" customFormat="1" ht="39" customHeight="1" spans="1:50">
      <c r="A672" s="585">
        <v>46091</v>
      </c>
      <c r="B672" s="586" t="s">
        <v>173</v>
      </c>
      <c r="C672" s="465" t="s">
        <v>685</v>
      </c>
      <c r="D672" s="587">
        <v>4500195632</v>
      </c>
      <c r="E672" s="588" t="s">
        <v>3131</v>
      </c>
      <c r="F672" s="587" t="s">
        <v>3132</v>
      </c>
      <c r="G672" s="589" t="s">
        <v>554</v>
      </c>
      <c r="H672" s="469" t="s">
        <v>555</v>
      </c>
      <c r="I672" s="669">
        <v>2248</v>
      </c>
      <c r="J672" s="592">
        <v>0</v>
      </c>
      <c r="K672" s="592">
        <v>4</v>
      </c>
      <c r="L672" s="470">
        <f t="shared" si="157"/>
        <v>562</v>
      </c>
      <c r="M672" s="471">
        <v>46223</v>
      </c>
      <c r="N672" s="471">
        <v>46219</v>
      </c>
      <c r="O672" s="590"/>
      <c r="P672" s="590" t="s">
        <v>571</v>
      </c>
      <c r="Q672" s="590"/>
      <c r="R672" s="591">
        <v>46092</v>
      </c>
      <c r="S672" s="473" t="s">
        <v>572</v>
      </c>
      <c r="T672" s="473" t="s">
        <v>1985</v>
      </c>
      <c r="U672" s="473" t="s">
        <v>335</v>
      </c>
      <c r="V672" s="591"/>
      <c r="W672" s="217"/>
      <c r="X672" s="217"/>
      <c r="Y672" s="555" t="s">
        <v>3133</v>
      </c>
      <c r="Z672" s="590" t="s">
        <v>618</v>
      </c>
      <c r="AA672" s="606">
        <v>5.7278</v>
      </c>
      <c r="AB672" s="475">
        <f t="shared" si="159"/>
        <v>12876.0944</v>
      </c>
      <c r="AC672" s="592"/>
      <c r="AD672" s="468" t="s">
        <v>554</v>
      </c>
      <c r="AE672" s="608" t="s">
        <v>566</v>
      </c>
      <c r="AF672" s="599"/>
      <c r="AG672" s="671"/>
      <c r="AH672" s="219"/>
      <c r="AI672" s="480">
        <f>I672</f>
        <v>2248</v>
      </c>
      <c r="AJ672" s="672"/>
      <c r="AK672" s="593"/>
      <c r="AL672" s="673"/>
      <c r="AM672" s="479">
        <f t="shared" si="156"/>
        <v>2248</v>
      </c>
      <c r="AN672" s="219"/>
      <c r="AO672" s="221"/>
      <c r="AP672" s="596"/>
      <c r="AQ672" s="596">
        <f>I672</f>
        <v>2248</v>
      </c>
      <c r="AR672" s="598"/>
      <c r="AS672" s="598"/>
      <c r="AT672" s="598"/>
      <c r="AU672" s="598">
        <f t="shared" si="160"/>
        <v>2248</v>
      </c>
      <c r="AV672" s="598">
        <f>AV426+AU672</f>
        <v>550297</v>
      </c>
      <c r="AX672" s="686"/>
    </row>
    <row r="673" s="222" customFormat="1" ht="39" customHeight="1" spans="1:50">
      <c r="A673" s="585">
        <v>46091</v>
      </c>
      <c r="B673" s="586" t="s">
        <v>173</v>
      </c>
      <c r="C673" s="465" t="s">
        <v>685</v>
      </c>
      <c r="D673" s="587">
        <v>4500195632</v>
      </c>
      <c r="E673" s="588" t="s">
        <v>3134</v>
      </c>
      <c r="F673" s="587" t="s">
        <v>3135</v>
      </c>
      <c r="G673" s="589" t="s">
        <v>554</v>
      </c>
      <c r="H673" s="469" t="s">
        <v>555</v>
      </c>
      <c r="I673" s="669">
        <v>2248</v>
      </c>
      <c r="J673" s="592">
        <v>0</v>
      </c>
      <c r="K673" s="592">
        <v>4</v>
      </c>
      <c r="L673" s="470">
        <f t="shared" si="157"/>
        <v>562</v>
      </c>
      <c r="M673" s="471">
        <v>46223</v>
      </c>
      <c r="N673" s="471">
        <v>46219</v>
      </c>
      <c r="O673" s="590"/>
      <c r="P673" s="590" t="s">
        <v>571</v>
      </c>
      <c r="Q673" s="590"/>
      <c r="R673" s="591">
        <v>46092</v>
      </c>
      <c r="S673" s="473" t="s">
        <v>572</v>
      </c>
      <c r="T673" s="473" t="s">
        <v>1985</v>
      </c>
      <c r="U673" s="473" t="s">
        <v>335</v>
      </c>
      <c r="V673" s="591"/>
      <c r="W673" s="217"/>
      <c r="X673" s="217"/>
      <c r="Y673" s="555" t="s">
        <v>3133</v>
      </c>
      <c r="Z673" s="590" t="s">
        <v>618</v>
      </c>
      <c r="AA673" s="606">
        <v>5.7278</v>
      </c>
      <c r="AB673" s="475">
        <f t="shared" si="159"/>
        <v>12876.0944</v>
      </c>
      <c r="AC673" s="592"/>
      <c r="AD673" s="468" t="s">
        <v>554</v>
      </c>
      <c r="AE673" s="608" t="s">
        <v>566</v>
      </c>
      <c r="AF673" s="599"/>
      <c r="AG673" s="671"/>
      <c r="AH673" s="219"/>
      <c r="AI673" s="480">
        <f>I673</f>
        <v>2248</v>
      </c>
      <c r="AJ673" s="672"/>
      <c r="AK673" s="593"/>
      <c r="AL673" s="673"/>
      <c r="AM673" s="479">
        <f t="shared" si="156"/>
        <v>2248</v>
      </c>
      <c r="AN673" s="219"/>
      <c r="AO673" s="221"/>
      <c r="AP673" s="596"/>
      <c r="AQ673" s="596">
        <f>I673</f>
        <v>2248</v>
      </c>
      <c r="AR673" s="482"/>
      <c r="AS673" s="482"/>
      <c r="AT673" s="482"/>
      <c r="AU673" s="482">
        <f t="shared" si="160"/>
        <v>2248</v>
      </c>
      <c r="AV673" s="482">
        <f>AV427+AU673</f>
        <v>555513</v>
      </c>
      <c r="AX673" s="686"/>
    </row>
    <row r="674" s="355" customFormat="1" ht="39" customHeight="1" spans="1:50">
      <c r="A674" s="463">
        <v>46185</v>
      </c>
      <c r="B674" s="464" t="s">
        <v>3136</v>
      </c>
      <c r="C674" s="465" t="s">
        <v>890</v>
      </c>
      <c r="D674" s="466" t="s">
        <v>3137</v>
      </c>
      <c r="E674" s="486" t="s">
        <v>3138</v>
      </c>
      <c r="F674" s="466" t="s">
        <v>3139</v>
      </c>
      <c r="G674" s="468" t="s">
        <v>554</v>
      </c>
      <c r="H674" s="469" t="s">
        <v>555</v>
      </c>
      <c r="I674" s="693">
        <v>1200</v>
      </c>
      <c r="J674" s="470">
        <v>0</v>
      </c>
      <c r="K674" s="470">
        <v>4</v>
      </c>
      <c r="L674" s="470">
        <f t="shared" si="157"/>
        <v>300</v>
      </c>
      <c r="M674" s="471">
        <v>46241</v>
      </c>
      <c r="N674" s="471">
        <v>46237</v>
      </c>
      <c r="O674" s="472"/>
      <c r="P674" s="472" t="s">
        <v>571</v>
      </c>
      <c r="Q674" s="472"/>
      <c r="R674" s="473">
        <v>46185</v>
      </c>
      <c r="S674" s="473" t="s">
        <v>572</v>
      </c>
      <c r="T674" s="473" t="s">
        <v>3140</v>
      </c>
      <c r="U674" s="809"/>
      <c r="V674" s="809" t="s">
        <v>3141</v>
      </c>
      <c r="W674" s="474"/>
      <c r="X674" s="467"/>
      <c r="Y674" s="472" t="s">
        <v>3142</v>
      </c>
      <c r="Z674" s="475" t="s">
        <v>3143</v>
      </c>
      <c r="AA674" s="475">
        <v>5.8942</v>
      </c>
      <c r="AB674" s="470">
        <f t="shared" si="159"/>
        <v>7073.04</v>
      </c>
      <c r="AC674" s="468"/>
      <c r="AD674" s="468" t="s">
        <v>668</v>
      </c>
      <c r="AE674" s="827" t="s">
        <v>566</v>
      </c>
      <c r="AF674" s="580"/>
      <c r="AG674" s="367"/>
      <c r="AH674" s="480"/>
      <c r="AI674" s="480"/>
      <c r="AJ674" s="694"/>
      <c r="AK674" s="479"/>
      <c r="AL674" s="504"/>
      <c r="AM674" s="479">
        <f t="shared" si="156"/>
        <v>1200</v>
      </c>
      <c r="AN674" s="482"/>
      <c r="AO674" s="482"/>
      <c r="AP674" s="355"/>
      <c r="AQ674" s="355"/>
      <c r="AR674" s="355"/>
      <c r="AS674" s="355"/>
      <c r="AT674" s="355"/>
      <c r="AU674" s="355">
        <f t="shared" si="160"/>
        <v>1200</v>
      </c>
      <c r="AV674" s="355">
        <f>AV433+AU674</f>
        <v>552577</v>
      </c>
      <c r="AX674" s="812"/>
    </row>
    <row r="675" s="222" customFormat="1" ht="39" customHeight="1" spans="1:50">
      <c r="A675" s="585">
        <v>46162</v>
      </c>
      <c r="B675" s="586" t="s">
        <v>164</v>
      </c>
      <c r="C675" s="465" t="s">
        <v>622</v>
      </c>
      <c r="D675" s="587" t="s">
        <v>3144</v>
      </c>
      <c r="E675" s="588" t="s">
        <v>3145</v>
      </c>
      <c r="F675" s="587" t="s">
        <v>3146</v>
      </c>
      <c r="G675" s="589" t="s">
        <v>989</v>
      </c>
      <c r="H675" s="469" t="s">
        <v>555</v>
      </c>
      <c r="I675" s="669">
        <v>7050</v>
      </c>
      <c r="J675" s="592">
        <v>0</v>
      </c>
      <c r="K675" s="592">
        <v>1</v>
      </c>
      <c r="L675" s="470">
        <f t="shared" si="157"/>
        <v>7050</v>
      </c>
      <c r="M675" s="471">
        <v>46246</v>
      </c>
      <c r="N675" s="471">
        <v>46242</v>
      </c>
      <c r="O675" s="590">
        <v>46248</v>
      </c>
      <c r="P675" s="590" t="s">
        <v>571</v>
      </c>
      <c r="Q675" s="590"/>
      <c r="R675" s="473" t="s">
        <v>1709</v>
      </c>
      <c r="S675" s="473" t="s">
        <v>572</v>
      </c>
      <c r="T675" s="473" t="s">
        <v>3147</v>
      </c>
      <c r="U675" s="860"/>
      <c r="V675" s="217"/>
      <c r="W675" s="217"/>
      <c r="X675" s="555"/>
      <c r="Y675" s="590" t="s">
        <v>3148</v>
      </c>
      <c r="Z675" s="606" t="s">
        <v>992</v>
      </c>
      <c r="AA675" s="475">
        <v>3.3224</v>
      </c>
      <c r="AB675" s="592">
        <f>AA675*I675</f>
        <v>23422.92</v>
      </c>
      <c r="AC675" s="468"/>
      <c r="AD675" s="468" t="s">
        <v>989</v>
      </c>
      <c r="AE675" s="608" t="s">
        <v>566</v>
      </c>
      <c r="AF675" s="859"/>
      <c r="AG675" s="222"/>
      <c r="AH675" s="219"/>
      <c r="AI675" s="480">
        <f>I675</f>
        <v>7050</v>
      </c>
      <c r="AJ675" s="861"/>
      <c r="AK675" s="479"/>
      <c r="AL675" s="862"/>
      <c r="AM675" s="479">
        <f t="shared" si="156"/>
        <v>7050</v>
      </c>
      <c r="AN675" s="482"/>
      <c r="AO675" s="482"/>
      <c r="AP675" s="222"/>
      <c r="AQ675" s="222"/>
      <c r="AR675" s="222"/>
      <c r="AS675" s="222"/>
      <c r="AT675" s="222"/>
      <c r="AU675" s="222">
        <f t="shared" si="160"/>
        <v>7050</v>
      </c>
      <c r="AV675" s="222">
        <f>AV578+AU675</f>
        <v>555663</v>
      </c>
      <c r="AX675" s="228"/>
    </row>
    <row r="676" s="220" customFormat="1" ht="39" customHeight="1" spans="1:50">
      <c r="A676" s="863">
        <v>46153</v>
      </c>
      <c r="B676" s="864" t="s">
        <v>1720</v>
      </c>
      <c r="C676" s="865" t="s">
        <v>1399</v>
      </c>
      <c r="D676" s="866">
        <v>4500206390</v>
      </c>
      <c r="E676" s="867" t="s">
        <v>3149</v>
      </c>
      <c r="F676" s="866" t="s">
        <v>3150</v>
      </c>
      <c r="G676" s="868" t="s">
        <v>554</v>
      </c>
      <c r="H676" s="423" t="s">
        <v>555</v>
      </c>
      <c r="I676" s="869">
        <v>92</v>
      </c>
      <c r="J676" s="870">
        <v>0</v>
      </c>
      <c r="K676" s="870">
        <v>4</v>
      </c>
      <c r="L676" s="347">
        <f t="shared" si="157"/>
        <v>23</v>
      </c>
      <c r="M676" s="871">
        <v>46206</v>
      </c>
      <c r="N676" s="871">
        <v>46202</v>
      </c>
      <c r="O676" s="872"/>
      <c r="P676" s="872"/>
      <c r="Q676" s="872"/>
      <c r="R676" s="873">
        <v>46177</v>
      </c>
      <c r="S676" s="634" t="s">
        <v>572</v>
      </c>
      <c r="T676" s="634" t="s">
        <v>1240</v>
      </c>
      <c r="U676" s="711"/>
      <c r="V676" s="591"/>
      <c r="W676" s="772"/>
      <c r="X676" s="772"/>
      <c r="Y676" s="799" t="s">
        <v>3151</v>
      </c>
      <c r="Z676" s="872" t="s">
        <v>1402</v>
      </c>
      <c r="AA676" s="874">
        <v>5.5374</v>
      </c>
      <c r="AB676" s="875">
        <f>I676*AA676</f>
        <v>509.4408</v>
      </c>
      <c r="AC676" s="870"/>
      <c r="AD676" s="639" t="s">
        <v>668</v>
      </c>
      <c r="AE676" s="876" t="s">
        <v>566</v>
      </c>
      <c r="AF676" s="190"/>
      <c r="AG676" s="685"/>
      <c r="AH676" s="667"/>
      <c r="AI676" s="532"/>
      <c r="AJ676" s="191"/>
      <c r="AK676" s="645">
        <f>I676</f>
        <v>92</v>
      </c>
      <c r="AL676" s="685"/>
      <c r="AM676" s="645">
        <f t="shared" si="156"/>
        <v>92</v>
      </c>
      <c r="AN676" s="667"/>
      <c r="AO676" s="211"/>
      <c r="AP676" s="680"/>
      <c r="AQ676" s="211"/>
      <c r="AR676" s="212"/>
      <c r="AS676" s="212"/>
      <c r="AT676" s="212"/>
      <c r="AU676" s="212">
        <f t="shared" si="160"/>
        <v>92</v>
      </c>
      <c r="AV676" s="212">
        <f>AV421+AU676</f>
        <v>548889</v>
      </c>
      <c r="AX676" s="686"/>
    </row>
    <row r="677" s="210" customFormat="1" ht="39" customHeight="1" spans="1:50">
      <c r="A677" s="877">
        <v>46181</v>
      </c>
      <c r="B677" s="878" t="s">
        <v>611</v>
      </c>
      <c r="C677" s="879" t="s">
        <v>612</v>
      </c>
      <c r="D677" s="880" t="s">
        <v>3152</v>
      </c>
      <c r="E677" s="881" t="s">
        <v>3153</v>
      </c>
      <c r="F677" s="880" t="s">
        <v>3154</v>
      </c>
      <c r="G677" s="882" t="s">
        <v>554</v>
      </c>
      <c r="H677" s="883" t="s">
        <v>555</v>
      </c>
      <c r="I677" s="884">
        <v>5844</v>
      </c>
      <c r="J677" s="885">
        <v>0</v>
      </c>
      <c r="K677" s="885">
        <v>4</v>
      </c>
      <c r="L677" s="885">
        <f t="shared" si="157"/>
        <v>1461</v>
      </c>
      <c r="M677" s="886">
        <v>46241</v>
      </c>
      <c r="N677" s="886">
        <v>46237</v>
      </c>
      <c r="O677" s="887"/>
      <c r="P677" s="887"/>
      <c r="Q677" s="887"/>
      <c r="R677" s="701">
        <v>46185</v>
      </c>
      <c r="S677" s="701" t="s">
        <v>599</v>
      </c>
      <c r="T677" s="701" t="s">
        <v>3054</v>
      </c>
      <c r="U677" s="813"/>
      <c r="V677" s="214"/>
      <c r="W677" s="214"/>
      <c r="X677" s="888"/>
      <c r="Y677" s="889" t="s">
        <v>3155</v>
      </c>
      <c r="Z677" s="890" t="s">
        <v>248</v>
      </c>
      <c r="AA677" s="890">
        <v>5.622</v>
      </c>
      <c r="AB677" s="885">
        <f>I677*AA677</f>
        <v>32854.968</v>
      </c>
      <c r="AC677" s="882"/>
      <c r="AD677" s="882" t="s">
        <v>554</v>
      </c>
      <c r="AE677" s="891" t="s">
        <v>566</v>
      </c>
      <c r="AF677" s="814"/>
      <c r="AH677" s="754"/>
      <c r="AI677" s="532">
        <f>I677</f>
        <v>5844</v>
      </c>
      <c r="AJ677" s="815"/>
      <c r="AK677" s="215"/>
      <c r="AL677" s="816"/>
      <c r="AM677" s="209">
        <f t="shared" si="156"/>
        <v>5844</v>
      </c>
      <c r="AN677" s="892"/>
      <c r="AO677" s="892"/>
      <c r="AP677" s="210"/>
      <c r="AQ677" s="210"/>
      <c r="AR677" s="210"/>
      <c r="AS677" s="210"/>
      <c r="AT677" s="210"/>
      <c r="AU677" s="210">
        <f t="shared" si="160"/>
        <v>5844</v>
      </c>
      <c r="AV677" s="210">
        <f>AV427+AU677</f>
        <v>559109</v>
      </c>
      <c r="AX677" s="812"/>
    </row>
    <row r="678" s="210" customFormat="1" ht="39" customHeight="1" spans="1:50">
      <c r="A678" s="877">
        <v>46181</v>
      </c>
      <c r="B678" s="878" t="s">
        <v>611</v>
      </c>
      <c r="C678" s="879" t="s">
        <v>612</v>
      </c>
      <c r="D678" s="880" t="s">
        <v>3156</v>
      </c>
      <c r="E678" s="881" t="s">
        <v>3157</v>
      </c>
      <c r="F678" s="880" t="s">
        <v>3158</v>
      </c>
      <c r="G678" s="882" t="s">
        <v>554</v>
      </c>
      <c r="H678" s="883" t="s">
        <v>555</v>
      </c>
      <c r="I678" s="884">
        <v>2272</v>
      </c>
      <c r="J678" s="885">
        <v>0</v>
      </c>
      <c r="K678" s="885">
        <v>4</v>
      </c>
      <c r="L678" s="885">
        <f t="shared" si="157"/>
        <v>568</v>
      </c>
      <c r="M678" s="886">
        <v>46241</v>
      </c>
      <c r="N678" s="886">
        <v>46237</v>
      </c>
      <c r="O678" s="887"/>
      <c r="P678" s="887"/>
      <c r="Q678" s="887"/>
      <c r="R678" s="701">
        <v>46185</v>
      </c>
      <c r="S678" s="701" t="s">
        <v>599</v>
      </c>
      <c r="T678" s="701" t="s">
        <v>3054</v>
      </c>
      <c r="U678" s="813"/>
      <c r="V678" s="214"/>
      <c r="W678" s="214"/>
      <c r="X678" s="888"/>
      <c r="Y678" s="887" t="s">
        <v>3159</v>
      </c>
      <c r="Z678" s="890" t="s">
        <v>248</v>
      </c>
      <c r="AA678" s="890">
        <v>5.6472</v>
      </c>
      <c r="AB678" s="885">
        <f>I678*AA678</f>
        <v>12830.4384</v>
      </c>
      <c r="AC678" s="882"/>
      <c r="AD678" s="882" t="s">
        <v>554</v>
      </c>
      <c r="AE678" s="891" t="s">
        <v>566</v>
      </c>
      <c r="AF678" s="814"/>
      <c r="AH678" s="754"/>
      <c r="AI678" s="532">
        <f>I678</f>
        <v>2272</v>
      </c>
      <c r="AJ678" s="815"/>
      <c r="AK678" s="215"/>
      <c r="AL678" s="816"/>
      <c r="AM678" s="209">
        <f t="shared" si="156"/>
        <v>2272</v>
      </c>
      <c r="AN678" s="892"/>
      <c r="AO678" s="892"/>
      <c r="AP678" s="210"/>
      <c r="AQ678" s="210"/>
      <c r="AR678" s="210"/>
      <c r="AS678" s="210"/>
      <c r="AT678" s="210"/>
      <c r="AU678" s="210">
        <f t="shared" si="160"/>
        <v>2272</v>
      </c>
      <c r="AV678" s="210">
        <f>AV428+AU678</f>
        <v>556957</v>
      </c>
      <c r="AX678" s="812"/>
    </row>
    <row r="679" s="220" customFormat="1" ht="39" customHeight="1" spans="1:50">
      <c r="A679" s="863">
        <v>46083</v>
      </c>
      <c r="B679" s="864" t="s">
        <v>699</v>
      </c>
      <c r="C679" s="865" t="s">
        <v>685</v>
      </c>
      <c r="D679" s="866">
        <v>4500194884</v>
      </c>
      <c r="E679" s="867" t="s">
        <v>3160</v>
      </c>
      <c r="F679" s="866" t="s">
        <v>3161</v>
      </c>
      <c r="G679" s="868" t="s">
        <v>554</v>
      </c>
      <c r="H679" s="423" t="s">
        <v>555</v>
      </c>
      <c r="I679" s="869">
        <v>2640</v>
      </c>
      <c r="J679" s="870">
        <v>0</v>
      </c>
      <c r="K679" s="870">
        <v>4</v>
      </c>
      <c r="L679" s="347">
        <f t="shared" si="157"/>
        <v>660</v>
      </c>
      <c r="M679" s="871">
        <v>46243</v>
      </c>
      <c r="N679" s="871">
        <v>46239</v>
      </c>
      <c r="O679" s="872"/>
      <c r="P679" s="872"/>
      <c r="Q679" s="872"/>
      <c r="R679" s="873">
        <v>46087</v>
      </c>
      <c r="S679" s="473" t="s">
        <v>572</v>
      </c>
      <c r="T679" s="473" t="s">
        <v>1569</v>
      </c>
      <c r="U679" s="473" t="s">
        <v>335</v>
      </c>
      <c r="V679" s="591" t="s">
        <v>3141</v>
      </c>
      <c r="W679" s="772"/>
      <c r="X679" s="772"/>
      <c r="Y679" s="799" t="s">
        <v>3162</v>
      </c>
      <c r="Z679" s="872" t="s">
        <v>2567</v>
      </c>
      <c r="AA679" s="874">
        <v>5.7278</v>
      </c>
      <c r="AB679" s="893">
        <f>I679*AA679</f>
        <v>15121.392</v>
      </c>
      <c r="AC679" s="870"/>
      <c r="AD679" s="468" t="s">
        <v>554</v>
      </c>
      <c r="AE679" s="876" t="s">
        <v>566</v>
      </c>
      <c r="AF679" s="665"/>
      <c r="AH679" s="667"/>
      <c r="AI679" s="532">
        <f>I679</f>
        <v>2640</v>
      </c>
      <c r="AJ679" s="594"/>
      <c r="AK679" s="667"/>
      <c r="AL679" s="667"/>
      <c r="AM679" s="209">
        <f t="shared" si="156"/>
        <v>2640</v>
      </c>
      <c r="AN679" s="667"/>
      <c r="AO679" s="211"/>
      <c r="AP679" s="680"/>
      <c r="AQ679" s="680">
        <f>I679</f>
        <v>2640</v>
      </c>
      <c r="AR679" s="707"/>
      <c r="AS679" s="707"/>
      <c r="AT679" s="894"/>
      <c r="AU679" s="707">
        <f t="shared" si="160"/>
        <v>2640</v>
      </c>
      <c r="AV679" s="707">
        <f>AV419+AU679</f>
        <v>550285</v>
      </c>
      <c r="AX679" s="686"/>
    </row>
    <row r="680" s="210" customFormat="1" ht="39" customHeight="1" spans="1:50">
      <c r="A680" s="877">
        <v>46196</v>
      </c>
      <c r="B680" s="878" t="s">
        <v>3163</v>
      </c>
      <c r="C680" s="879" t="s">
        <v>1001</v>
      </c>
      <c r="D680" s="880" t="s">
        <v>3164</v>
      </c>
      <c r="E680" s="881" t="s">
        <v>3165</v>
      </c>
      <c r="F680" s="880" t="s">
        <v>3166</v>
      </c>
      <c r="G680" s="882" t="s">
        <v>554</v>
      </c>
      <c r="H680" s="883" t="s">
        <v>555</v>
      </c>
      <c r="I680" s="884">
        <v>124</v>
      </c>
      <c r="J680" s="885">
        <v>0</v>
      </c>
      <c r="K680" s="885">
        <v>4</v>
      </c>
      <c r="L680" s="885">
        <f t="shared" si="157"/>
        <v>31</v>
      </c>
      <c r="M680" s="886">
        <v>46245</v>
      </c>
      <c r="N680" s="886">
        <v>46241</v>
      </c>
      <c r="O680" s="887"/>
      <c r="P680" s="887"/>
      <c r="Q680" s="887"/>
      <c r="R680" s="701">
        <v>46216</v>
      </c>
      <c r="S680" s="701" t="s">
        <v>572</v>
      </c>
      <c r="T680" s="701" t="s">
        <v>3167</v>
      </c>
      <c r="U680" s="813"/>
      <c r="V680" s="813" t="s">
        <v>3168</v>
      </c>
      <c r="W680" s="214"/>
      <c r="X680" s="888"/>
      <c r="Y680" s="887" t="s">
        <v>3169</v>
      </c>
      <c r="Z680" s="890" t="s">
        <v>1402</v>
      </c>
      <c r="AA680" s="890">
        <v>5.6816</v>
      </c>
      <c r="AB680" s="885">
        <f>I680*AA680</f>
        <v>704.5184</v>
      </c>
      <c r="AC680" s="882"/>
      <c r="AD680" s="882" t="s">
        <v>668</v>
      </c>
      <c r="AE680" s="891" t="s">
        <v>566</v>
      </c>
      <c r="AF680" s="814"/>
      <c r="AG680" s="814"/>
      <c r="AH680" s="754"/>
      <c r="AI680" s="532"/>
      <c r="AJ680" s="815"/>
      <c r="AK680" s="215">
        <f>I680</f>
        <v>124</v>
      </c>
      <c r="AL680" s="816"/>
      <c r="AM680" s="209">
        <f t="shared" si="156"/>
        <v>124</v>
      </c>
      <c r="AN680" s="892"/>
      <c r="AO680" s="892"/>
      <c r="AP680" s="210"/>
      <c r="AQ680" s="210"/>
      <c r="AR680" s="210"/>
      <c r="AS680" s="210"/>
      <c r="AT680" s="210"/>
      <c r="AU680" s="210">
        <f t="shared" si="160"/>
        <v>124</v>
      </c>
      <c r="AV680" s="210">
        <f>AV435+AU680</f>
        <v>547649</v>
      </c>
      <c r="AX680" s="812"/>
    </row>
    <row r="681" s="220" customFormat="1" ht="39" customHeight="1" spans="1:50">
      <c r="A681" s="863">
        <v>46142</v>
      </c>
      <c r="B681" s="864" t="s">
        <v>830</v>
      </c>
      <c r="C681" s="895" t="s">
        <v>3170</v>
      </c>
      <c r="D681" s="866">
        <v>4500204716</v>
      </c>
      <c r="E681" s="867" t="s">
        <v>2615</v>
      </c>
      <c r="F681" s="866" t="s">
        <v>3171</v>
      </c>
      <c r="G681" s="868" t="s">
        <v>554</v>
      </c>
      <c r="H681" s="896" t="s">
        <v>555</v>
      </c>
      <c r="I681" s="869">
        <v>1200</v>
      </c>
      <c r="J681" s="870">
        <v>0</v>
      </c>
      <c r="K681" s="870">
        <v>4</v>
      </c>
      <c r="L681" s="870">
        <f t="shared" ref="L655:L722" si="161">I681/K681</f>
        <v>300</v>
      </c>
      <c r="M681" s="897">
        <v>46246</v>
      </c>
      <c r="N681" s="897">
        <v>46242</v>
      </c>
      <c r="O681" s="872"/>
      <c r="P681" s="872"/>
      <c r="Q681" s="872"/>
      <c r="R681" s="873">
        <v>46181</v>
      </c>
      <c r="S681" s="702" t="s">
        <v>572</v>
      </c>
      <c r="T681" s="591" t="s">
        <v>3172</v>
      </c>
      <c r="U681" s="711"/>
      <c r="V681" s="591"/>
      <c r="W681" s="772"/>
      <c r="X681" s="772"/>
      <c r="Y681" s="898" t="s">
        <v>3173</v>
      </c>
      <c r="Z681" s="872" t="s">
        <v>1219</v>
      </c>
      <c r="AA681" s="874">
        <v>5.5206</v>
      </c>
      <c r="AB681" s="874">
        <f t="shared" ref="AB681:AB686" si="162">I681*AA681</f>
        <v>6624.72</v>
      </c>
      <c r="AC681" s="870"/>
      <c r="AD681" s="876" t="s">
        <v>554</v>
      </c>
      <c r="AE681" s="677" t="s">
        <v>566</v>
      </c>
      <c r="AF681" s="190"/>
      <c r="AH681" s="667"/>
      <c r="AI681" s="707">
        <f t="shared" ref="AI678:AI687" si="163">I681</f>
        <v>1200</v>
      </c>
      <c r="AJ681" s="191"/>
      <c r="AK681" s="667"/>
      <c r="AL681" s="685"/>
      <c r="AM681" s="707">
        <f t="shared" si="156"/>
        <v>1200</v>
      </c>
      <c r="AN681" s="667"/>
      <c r="AO681" s="680"/>
      <c r="AP681" s="680"/>
      <c r="AQ681" s="596">
        <f>I681</f>
        <v>1200</v>
      </c>
      <c r="AR681" s="707"/>
      <c r="AS681" s="707"/>
      <c r="AT681" s="894"/>
      <c r="AU681" s="707">
        <f t="shared" ref="AU680:AU699" si="164">I681</f>
        <v>1200</v>
      </c>
      <c r="AV681" s="707">
        <f>AV420+AU681</f>
        <v>547365</v>
      </c>
      <c r="AX681" s="686"/>
    </row>
    <row r="682" s="220" customFormat="1" ht="39" customHeight="1" spans="1:50">
      <c r="A682" s="863">
        <v>46142</v>
      </c>
      <c r="B682" s="864" t="s">
        <v>824</v>
      </c>
      <c r="C682" s="865" t="s">
        <v>825</v>
      </c>
      <c r="D682" s="866" t="s">
        <v>3174</v>
      </c>
      <c r="E682" s="867" t="s">
        <v>2615</v>
      </c>
      <c r="F682" s="866" t="s">
        <v>3175</v>
      </c>
      <c r="G682" s="868" t="s">
        <v>554</v>
      </c>
      <c r="H682" s="423" t="s">
        <v>555</v>
      </c>
      <c r="I682" s="869">
        <v>400</v>
      </c>
      <c r="J682" s="870">
        <v>0</v>
      </c>
      <c r="K682" s="870">
        <v>4</v>
      </c>
      <c r="L682" s="347">
        <f t="shared" si="161"/>
        <v>100</v>
      </c>
      <c r="M682" s="899">
        <v>46246</v>
      </c>
      <c r="N682" s="899">
        <f>M682-4</f>
        <v>46242</v>
      </c>
      <c r="O682" s="872"/>
      <c r="P682" s="872"/>
      <c r="Q682" s="872"/>
      <c r="R682" s="873">
        <v>46181</v>
      </c>
      <c r="S682" s="701" t="s">
        <v>572</v>
      </c>
      <c r="T682" s="473" t="s">
        <v>3172</v>
      </c>
      <c r="U682" s="711"/>
      <c r="V682" s="591"/>
      <c r="W682" s="772"/>
      <c r="X682" s="772"/>
      <c r="Y682" s="799" t="s">
        <v>3176</v>
      </c>
      <c r="Z682" s="872" t="s">
        <v>1219</v>
      </c>
      <c r="AA682" s="874">
        <v>5.7613</v>
      </c>
      <c r="AB682" s="875">
        <f t="shared" si="162"/>
        <v>2304.52</v>
      </c>
      <c r="AC682" s="870"/>
      <c r="AD682" s="900" t="s">
        <v>554</v>
      </c>
      <c r="AE682" s="677" t="s">
        <v>566</v>
      </c>
      <c r="AF682" s="190"/>
      <c r="AH682" s="667"/>
      <c r="AI682" s="212">
        <f t="shared" si="163"/>
        <v>400</v>
      </c>
      <c r="AJ682" s="191"/>
      <c r="AK682" s="667"/>
      <c r="AL682" s="685"/>
      <c r="AM682" s="212">
        <f t="shared" si="156"/>
        <v>400</v>
      </c>
      <c r="AN682" s="667"/>
      <c r="AO682" s="211"/>
      <c r="AP682" s="680"/>
      <c r="AQ682" s="221">
        <f>I682</f>
        <v>400</v>
      </c>
      <c r="AR682" s="212"/>
      <c r="AS682" s="212"/>
      <c r="AT682" s="901"/>
      <c r="AU682" s="212">
        <f t="shared" si="164"/>
        <v>400</v>
      </c>
      <c r="AV682" s="212">
        <f>AV421+AU682</f>
        <v>549197</v>
      </c>
      <c r="AX682" s="686"/>
    </row>
    <row r="683" s="220" customFormat="1" ht="39" customHeight="1" spans="1:50">
      <c r="A683" s="863">
        <v>46142</v>
      </c>
      <c r="B683" s="864" t="s">
        <v>824</v>
      </c>
      <c r="C683" s="865" t="s">
        <v>3177</v>
      </c>
      <c r="D683" s="866" t="s">
        <v>3178</v>
      </c>
      <c r="E683" s="867" t="s">
        <v>2615</v>
      </c>
      <c r="F683" s="866" t="s">
        <v>3179</v>
      </c>
      <c r="G683" s="868" t="s">
        <v>554</v>
      </c>
      <c r="H683" s="423" t="s">
        <v>555</v>
      </c>
      <c r="I683" s="869">
        <v>480</v>
      </c>
      <c r="J683" s="870">
        <v>0</v>
      </c>
      <c r="K683" s="870">
        <v>4</v>
      </c>
      <c r="L683" s="347">
        <f t="shared" si="161"/>
        <v>120</v>
      </c>
      <c r="M683" s="899">
        <v>46246</v>
      </c>
      <c r="N683" s="899">
        <f>M683-4</f>
        <v>46242</v>
      </c>
      <c r="O683" s="872"/>
      <c r="P683" s="872"/>
      <c r="Q683" s="872"/>
      <c r="R683" s="873">
        <v>46181</v>
      </c>
      <c r="S683" s="701" t="s">
        <v>572</v>
      </c>
      <c r="T683" s="473" t="s">
        <v>3172</v>
      </c>
      <c r="U683" s="711"/>
      <c r="V683" s="591"/>
      <c r="W683" s="772"/>
      <c r="X683" s="772"/>
      <c r="Y683" s="799" t="s">
        <v>3180</v>
      </c>
      <c r="Z683" s="872" t="s">
        <v>1219</v>
      </c>
      <c r="AA683" s="874">
        <v>5.5374</v>
      </c>
      <c r="AB683" s="875">
        <f t="shared" si="162"/>
        <v>2657.952</v>
      </c>
      <c r="AC683" s="870"/>
      <c r="AD683" s="900" t="s">
        <v>554</v>
      </c>
      <c r="AE683" s="677" t="s">
        <v>566</v>
      </c>
      <c r="AF683" s="190"/>
      <c r="AH683" s="667"/>
      <c r="AI683" s="212">
        <f t="shared" si="163"/>
        <v>480</v>
      </c>
      <c r="AJ683" s="191"/>
      <c r="AK683" s="667"/>
      <c r="AL683" s="685"/>
      <c r="AM683" s="212">
        <f t="shared" si="156"/>
        <v>480</v>
      </c>
      <c r="AN683" s="667"/>
      <c r="AO683" s="211"/>
      <c r="AP683" s="680"/>
      <c r="AQ683" s="221">
        <f>I683</f>
        <v>480</v>
      </c>
      <c r="AR683" s="212"/>
      <c r="AS683" s="212"/>
      <c r="AT683" s="901"/>
      <c r="AU683" s="212">
        <f t="shared" si="164"/>
        <v>480</v>
      </c>
      <c r="AV683" s="212">
        <f>AV422+AU683</f>
        <v>548285</v>
      </c>
      <c r="AX683" s="686"/>
    </row>
    <row r="684" s="210" customFormat="1" ht="39" customHeight="1" spans="1:50">
      <c r="A684" s="877">
        <v>46203</v>
      </c>
      <c r="B684" s="878" t="s">
        <v>3181</v>
      </c>
      <c r="C684" s="879" t="s">
        <v>840</v>
      </c>
      <c r="D684" s="880" t="s">
        <v>3182</v>
      </c>
      <c r="E684" s="881" t="s">
        <v>3183</v>
      </c>
      <c r="F684" s="880" t="s">
        <v>3184</v>
      </c>
      <c r="G684" s="882" t="s">
        <v>554</v>
      </c>
      <c r="H684" s="883" t="s">
        <v>555</v>
      </c>
      <c r="I684" s="884">
        <v>1000</v>
      </c>
      <c r="J684" s="885">
        <v>0</v>
      </c>
      <c r="K684" s="885">
        <v>4</v>
      </c>
      <c r="L684" s="885">
        <f t="shared" si="161"/>
        <v>250</v>
      </c>
      <c r="M684" s="886">
        <v>46248</v>
      </c>
      <c r="N684" s="886">
        <v>46244</v>
      </c>
      <c r="O684" s="887"/>
      <c r="P684" s="887"/>
      <c r="Q684" s="887"/>
      <c r="R684" s="701">
        <v>46224</v>
      </c>
      <c r="S684" s="701" t="s">
        <v>572</v>
      </c>
      <c r="T684" s="701" t="s">
        <v>3185</v>
      </c>
      <c r="U684" s="214"/>
      <c r="V684" s="214"/>
      <c r="W684" s="888"/>
      <c r="X684" s="887"/>
      <c r="Y684" s="889" t="s">
        <v>3186</v>
      </c>
      <c r="Z684" s="890" t="s">
        <v>3187</v>
      </c>
      <c r="AA684" s="885">
        <v>5.8942</v>
      </c>
      <c r="AB684" s="882">
        <f t="shared" si="162"/>
        <v>5894.2</v>
      </c>
      <c r="AC684" s="882"/>
      <c r="AD684" s="882" t="s">
        <v>554</v>
      </c>
      <c r="AE684" s="891" t="s">
        <v>566</v>
      </c>
      <c r="AF684" s="532"/>
      <c r="AG684" s="215"/>
      <c r="AH684" s="209"/>
      <c r="AI684" s="892">
        <f t="shared" si="163"/>
        <v>1000</v>
      </c>
      <c r="AJ684" s="892"/>
      <c r="AK684" s="210"/>
      <c r="AL684" s="210"/>
      <c r="AM684" s="210"/>
      <c r="AN684" s="210">
        <f>I684</f>
        <v>1000</v>
      </c>
      <c r="AU684" s="210">
        <f t="shared" si="164"/>
        <v>1000</v>
      </c>
      <c r="AV684" s="210">
        <f>AV439+AU684</f>
        <v>548665</v>
      </c>
    </row>
    <row r="685" s="210" customFormat="1" ht="39" customHeight="1" spans="1:50">
      <c r="A685" s="877">
        <v>46210</v>
      </c>
      <c r="B685" s="878" t="s">
        <v>3188</v>
      </c>
      <c r="C685" s="879" t="s">
        <v>2408</v>
      </c>
      <c r="D685" s="880" t="s">
        <v>3189</v>
      </c>
      <c r="E685" s="881"/>
      <c r="F685" s="880" t="s">
        <v>3190</v>
      </c>
      <c r="G685" s="882" t="s">
        <v>554</v>
      </c>
      <c r="H685" s="883" t="s">
        <v>555</v>
      </c>
      <c r="I685" s="884">
        <v>800</v>
      </c>
      <c r="J685" s="885">
        <v>0</v>
      </c>
      <c r="K685" s="885">
        <v>4</v>
      </c>
      <c r="L685" s="885">
        <f t="shared" si="161"/>
        <v>200</v>
      </c>
      <c r="M685" s="886">
        <v>46252</v>
      </c>
      <c r="N685" s="886">
        <v>46248</v>
      </c>
      <c r="O685" s="887" t="s">
        <v>3191</v>
      </c>
      <c r="P685" s="887"/>
      <c r="Q685" s="887"/>
      <c r="R685" s="701">
        <v>46233</v>
      </c>
      <c r="S685" s="701" t="s">
        <v>572</v>
      </c>
      <c r="T685" s="701" t="s">
        <v>572</v>
      </c>
      <c r="U685" s="888"/>
      <c r="V685" s="888"/>
      <c r="W685" s="887"/>
      <c r="X685" s="887"/>
      <c r="Y685" s="887" t="s">
        <v>3192</v>
      </c>
      <c r="Z685" s="885" t="s">
        <v>3193</v>
      </c>
      <c r="AA685" s="882">
        <v>5.6644</v>
      </c>
      <c r="AB685" s="882">
        <f t="shared" si="162"/>
        <v>4531.52</v>
      </c>
      <c r="AC685" s="882"/>
      <c r="AD685" s="891" t="s">
        <v>554</v>
      </c>
      <c r="AE685" s="215" t="s">
        <v>566</v>
      </c>
      <c r="AF685" s="892"/>
      <c r="AG685" s="210"/>
      <c r="AH685" s="210"/>
      <c r="AI685" s="210">
        <f t="shared" si="163"/>
        <v>800</v>
      </c>
      <c r="AM685" s="210">
        <f t="shared" ref="AM685:AM690" si="165">I685</f>
        <v>800</v>
      </c>
      <c r="AU685" s="210">
        <f t="shared" si="164"/>
        <v>800</v>
      </c>
      <c r="AV685" s="210">
        <f>AV441+AU685</f>
        <v>548845</v>
      </c>
    </row>
    <row r="686" s="210" customFormat="1" ht="39" customHeight="1" spans="1:50">
      <c r="A686" s="877">
        <v>46210</v>
      </c>
      <c r="B686" s="878" t="s">
        <v>3194</v>
      </c>
      <c r="C686" s="879" t="s">
        <v>578</v>
      </c>
      <c r="D686" s="880" t="s">
        <v>3195</v>
      </c>
      <c r="E686" s="881" t="s">
        <v>3196</v>
      </c>
      <c r="F686" s="880" t="s">
        <v>3197</v>
      </c>
      <c r="G686" s="882" t="s">
        <v>554</v>
      </c>
      <c r="H686" s="883" t="s">
        <v>555</v>
      </c>
      <c r="I686" s="884">
        <v>504</v>
      </c>
      <c r="J686" s="885">
        <v>0</v>
      </c>
      <c r="K686" s="885">
        <v>4</v>
      </c>
      <c r="L686" s="885">
        <f t="shared" si="161"/>
        <v>126</v>
      </c>
      <c r="M686" s="886">
        <v>46252</v>
      </c>
      <c r="N686" s="886">
        <v>46248</v>
      </c>
      <c r="O686" s="887"/>
      <c r="P686" s="887"/>
      <c r="Q686" s="887"/>
      <c r="R686" s="701">
        <v>46210</v>
      </c>
      <c r="S686" s="701" t="s">
        <v>572</v>
      </c>
      <c r="T686" s="701" t="s">
        <v>3198</v>
      </c>
      <c r="U686" s="888"/>
      <c r="V686" s="888"/>
      <c r="W686" s="887"/>
      <c r="X686" s="887"/>
      <c r="Y686" s="887" t="s">
        <v>3199</v>
      </c>
      <c r="Z686" s="885" t="s">
        <v>3200</v>
      </c>
      <c r="AA686" s="882">
        <v>6.382</v>
      </c>
      <c r="AB686" s="882">
        <f t="shared" si="162"/>
        <v>3216.528</v>
      </c>
      <c r="AC686" s="882"/>
      <c r="AD686" s="891" t="s">
        <v>554</v>
      </c>
      <c r="AE686" s="215" t="s">
        <v>566</v>
      </c>
      <c r="AF686" s="892"/>
      <c r="AG686" s="210"/>
      <c r="AH686" s="210"/>
      <c r="AI686" s="210">
        <f t="shared" si="163"/>
        <v>504</v>
      </c>
      <c r="AM686" s="210">
        <f t="shared" si="165"/>
        <v>504</v>
      </c>
      <c r="AU686" s="210">
        <f t="shared" si="164"/>
        <v>504</v>
      </c>
      <c r="AV686" s="210">
        <f>AV442+AU686</f>
        <v>549549</v>
      </c>
    </row>
    <row r="687" s="220" customFormat="1" ht="39" customHeight="1" spans="1:50">
      <c r="A687" s="863">
        <v>46162</v>
      </c>
      <c r="B687" s="864" t="s">
        <v>164</v>
      </c>
      <c r="C687" s="865" t="s">
        <v>622</v>
      </c>
      <c r="D687" s="866" t="s">
        <v>3201</v>
      </c>
      <c r="E687" s="867" t="s">
        <v>3202</v>
      </c>
      <c r="F687" s="866" t="s">
        <v>3203</v>
      </c>
      <c r="G687" s="868" t="s">
        <v>989</v>
      </c>
      <c r="H687" s="423" t="s">
        <v>555</v>
      </c>
      <c r="I687" s="869">
        <v>2100</v>
      </c>
      <c r="J687" s="870">
        <v>0</v>
      </c>
      <c r="K687" s="870">
        <v>1</v>
      </c>
      <c r="L687" s="347">
        <f t="shared" si="161"/>
        <v>2100</v>
      </c>
      <c r="M687" s="871">
        <v>46253</v>
      </c>
      <c r="N687" s="871">
        <v>46249</v>
      </c>
      <c r="O687" s="872">
        <v>46255</v>
      </c>
      <c r="P687" s="872"/>
      <c r="Q687" s="872"/>
      <c r="R687" s="473" t="s">
        <v>1709</v>
      </c>
      <c r="S687" s="473" t="s">
        <v>572</v>
      </c>
      <c r="T687" s="473" t="s">
        <v>3147</v>
      </c>
      <c r="U687" s="780"/>
      <c r="V687" s="772"/>
      <c r="W687" s="772"/>
      <c r="X687" s="799"/>
      <c r="Y687" s="872" t="s">
        <v>3148</v>
      </c>
      <c r="Z687" s="874" t="s">
        <v>992</v>
      </c>
      <c r="AA687" s="875">
        <v>3.4748</v>
      </c>
      <c r="AB687" s="870">
        <f>AA687*I687</f>
        <v>7297.08</v>
      </c>
      <c r="AC687" s="468"/>
      <c r="AD687" s="468" t="s">
        <v>989</v>
      </c>
      <c r="AE687" s="902" t="s">
        <v>566</v>
      </c>
      <c r="AF687" s="226"/>
      <c r="AH687" s="667"/>
      <c r="AI687" s="480">
        <f t="shared" si="163"/>
        <v>2100</v>
      </c>
      <c r="AJ687" s="782"/>
      <c r="AK687" s="209"/>
      <c r="AL687" s="783"/>
      <c r="AM687" s="479">
        <f t="shared" si="165"/>
        <v>2100</v>
      </c>
      <c r="AN687" s="212"/>
      <c r="AO687" s="212"/>
      <c r="AP687" s="220"/>
      <c r="AU687" s="220">
        <f t="shared" si="164"/>
        <v>2100</v>
      </c>
      <c r="AV687" s="220">
        <f>AV579+AU687</f>
        <v>556301</v>
      </c>
      <c r="AX687" s="228"/>
    </row>
    <row r="688" s="368" customFormat="1" ht="39" customHeight="1" spans="1:50">
      <c r="A688" s="903">
        <v>46190</v>
      </c>
      <c r="B688" s="904" t="s">
        <v>3204</v>
      </c>
      <c r="C688" s="879" t="s">
        <v>1620</v>
      </c>
      <c r="D688" s="905" t="s">
        <v>3205</v>
      </c>
      <c r="E688" s="906" t="s">
        <v>2615</v>
      </c>
      <c r="F688" s="905" t="s">
        <v>3206</v>
      </c>
      <c r="G688" s="907" t="s">
        <v>554</v>
      </c>
      <c r="H688" s="883" t="s">
        <v>555</v>
      </c>
      <c r="I688" s="908">
        <v>100</v>
      </c>
      <c r="J688" s="909">
        <v>0</v>
      </c>
      <c r="K688" s="909">
        <v>4</v>
      </c>
      <c r="L688" s="885">
        <f t="shared" si="161"/>
        <v>25</v>
      </c>
      <c r="M688" s="910">
        <v>46254</v>
      </c>
      <c r="N688" s="910">
        <f>M688-3</f>
        <v>46251</v>
      </c>
      <c r="O688" s="911"/>
      <c r="P688" s="873"/>
      <c r="Q688" s="473"/>
      <c r="R688" s="701">
        <v>46205</v>
      </c>
      <c r="S688" s="701" t="s">
        <v>572</v>
      </c>
      <c r="T688" s="701" t="s">
        <v>3079</v>
      </c>
      <c r="U688" s="799"/>
      <c r="V688" s="799"/>
      <c r="W688" s="911"/>
      <c r="X688" s="912"/>
      <c r="Y688" s="898" t="s">
        <v>3207</v>
      </c>
      <c r="Z688" s="909" t="s">
        <v>805</v>
      </c>
      <c r="AA688" s="882">
        <v>5.9114</v>
      </c>
      <c r="AB688" s="870">
        <f>AA688*I688</f>
        <v>591.14</v>
      </c>
      <c r="AC688" s="913"/>
      <c r="AD688" s="882" t="s">
        <v>668</v>
      </c>
      <c r="AE688" s="891" t="s">
        <v>566</v>
      </c>
      <c r="AF688" s="858"/>
      <c r="AG688" s="805"/>
      <c r="AH688" s="914"/>
      <c r="AI688" s="915"/>
      <c r="AJ688" s="814"/>
      <c r="AK688" s="215">
        <f>I688</f>
        <v>100</v>
      </c>
      <c r="AL688" s="815"/>
      <c r="AM688" s="209">
        <f t="shared" si="165"/>
        <v>100</v>
      </c>
      <c r="AN688" s="916"/>
      <c r="AO688" s="892"/>
      <c r="AP688" s="892"/>
      <c r="AQ688" s="917"/>
      <c r="AR688" s="892"/>
      <c r="AS688" s="892"/>
      <c r="AT688" s="368"/>
      <c r="AU688" s="210">
        <f t="shared" si="164"/>
        <v>100</v>
      </c>
      <c r="AV688" s="210">
        <f>AV446+AU688</f>
        <v>548845</v>
      </c>
      <c r="AX688" s="220"/>
    </row>
    <row r="689" s="220" customFormat="1" ht="39" customHeight="1" spans="1:50">
      <c r="A689" s="918">
        <v>46162</v>
      </c>
      <c r="B689" s="919" t="s">
        <v>3208</v>
      </c>
      <c r="C689" s="920" t="s">
        <v>622</v>
      </c>
      <c r="D689" s="921" t="s">
        <v>3209</v>
      </c>
      <c r="E689" s="922" t="s">
        <v>3210</v>
      </c>
      <c r="F689" s="921" t="s">
        <v>3211</v>
      </c>
      <c r="G689" s="923" t="s">
        <v>554</v>
      </c>
      <c r="H689" s="924" t="s">
        <v>555</v>
      </c>
      <c r="I689" s="925">
        <v>480</v>
      </c>
      <c r="J689" s="926">
        <v>0</v>
      </c>
      <c r="K689" s="926">
        <v>4</v>
      </c>
      <c r="L689" s="927">
        <f t="shared" si="161"/>
        <v>120</v>
      </c>
      <c r="M689" s="928">
        <v>46255</v>
      </c>
      <c r="N689" s="928">
        <v>46251</v>
      </c>
      <c r="O689" s="929"/>
      <c r="P689" s="929"/>
      <c r="Q689" s="929"/>
      <c r="R689" s="930">
        <v>46162</v>
      </c>
      <c r="S689" s="728" t="s">
        <v>572</v>
      </c>
      <c r="T689" s="728" t="s">
        <v>3212</v>
      </c>
      <c r="U689" s="931"/>
      <c r="V689" s="932"/>
      <c r="W689" s="933"/>
      <c r="X689" s="929"/>
      <c r="Y689" s="929" t="s">
        <v>3213</v>
      </c>
      <c r="Z689" s="934" t="s">
        <v>985</v>
      </c>
      <c r="AA689" s="926">
        <v>3.409</v>
      </c>
      <c r="AB689" s="934">
        <f>I689*AA689</f>
        <v>1636.32</v>
      </c>
      <c r="AC689" s="935"/>
      <c r="AD689" s="722" t="s">
        <v>554</v>
      </c>
      <c r="AE689" s="902" t="s">
        <v>566</v>
      </c>
      <c r="AF689" s="936"/>
      <c r="AH689" s="937"/>
      <c r="AI689" s="937">
        <f>I689</f>
        <v>480</v>
      </c>
      <c r="AJ689" s="228"/>
      <c r="AK689" s="937"/>
      <c r="AL689" s="228"/>
      <c r="AM689" s="220">
        <f t="shared" si="165"/>
        <v>480</v>
      </c>
      <c r="AN689" s="937"/>
      <c r="AO689" s="937"/>
      <c r="AP689" s="220"/>
      <c r="AQ689" s="938"/>
      <c r="AR689" s="937"/>
      <c r="AS689" s="937"/>
      <c r="AT689" s="937"/>
      <c r="AU689" s="210">
        <f t="shared" si="164"/>
        <v>480</v>
      </c>
      <c r="AV689" s="210">
        <f>AV447+AU689</f>
        <v>553233</v>
      </c>
      <c r="AX689" s="228"/>
    </row>
    <row r="690" s="210" customFormat="1" ht="39" customHeight="1" spans="1:50">
      <c r="A690" s="877">
        <v>46189</v>
      </c>
      <c r="B690" s="878" t="s">
        <v>3118</v>
      </c>
      <c r="C690" s="879" t="s">
        <v>857</v>
      </c>
      <c r="D690" s="880" t="s">
        <v>3214</v>
      </c>
      <c r="E690" s="881" t="s">
        <v>3215</v>
      </c>
      <c r="F690" s="880" t="s">
        <v>3216</v>
      </c>
      <c r="G690" s="882" t="s">
        <v>989</v>
      </c>
      <c r="H690" s="883" t="s">
        <v>555</v>
      </c>
      <c r="I690" s="884">
        <v>253</v>
      </c>
      <c r="J690" s="885">
        <v>0</v>
      </c>
      <c r="K690" s="885">
        <v>1</v>
      </c>
      <c r="L690" s="885">
        <f t="shared" si="161"/>
        <v>253</v>
      </c>
      <c r="M690" s="886">
        <v>46258</v>
      </c>
      <c r="N690" s="886">
        <v>46254</v>
      </c>
      <c r="O690" s="887">
        <v>46262</v>
      </c>
      <c r="P690" s="887"/>
      <c r="Q690" s="887"/>
      <c r="R690" s="701">
        <v>46210</v>
      </c>
      <c r="S690" s="701" t="s">
        <v>572</v>
      </c>
      <c r="T690" s="701" t="s">
        <v>3122</v>
      </c>
      <c r="U690" s="813"/>
      <c r="V690" s="214"/>
      <c r="W690" s="214"/>
      <c r="X690" s="888"/>
      <c r="Y690" s="887" t="s">
        <v>3217</v>
      </c>
      <c r="Z690" s="890" t="s">
        <v>3124</v>
      </c>
      <c r="AA690" s="890">
        <v>5.9765</v>
      </c>
      <c r="AB690" s="885">
        <f>AA690*I690</f>
        <v>1512.0545</v>
      </c>
      <c r="AC690" s="882"/>
      <c r="AD690" s="882" t="s">
        <v>989</v>
      </c>
      <c r="AE690" s="891" t="s">
        <v>566</v>
      </c>
      <c r="AF690" s="814"/>
      <c r="AG690" s="812"/>
      <c r="AH690" s="754"/>
      <c r="AI690" s="532"/>
      <c r="AJ690" s="815"/>
      <c r="AK690" s="215">
        <f>I690</f>
        <v>253</v>
      </c>
      <c r="AL690" s="816"/>
      <c r="AM690" s="209">
        <f t="shared" si="165"/>
        <v>253</v>
      </c>
      <c r="AN690" s="892"/>
      <c r="AO690" s="892"/>
      <c r="AP690" s="210"/>
      <c r="AQ690" s="210"/>
      <c r="AR690" s="210"/>
      <c r="AS690" s="210"/>
      <c r="AT690" s="210"/>
      <c r="AU690" s="210">
        <f t="shared" si="164"/>
        <v>253</v>
      </c>
      <c r="AV690" s="210">
        <f>AV591+AU690</f>
        <v>549290</v>
      </c>
      <c r="AX690" s="812"/>
    </row>
    <row r="691" s="210" customFormat="1" ht="39" customHeight="1" spans="1:50">
      <c r="A691" s="877">
        <v>46220</v>
      </c>
      <c r="B691" s="878" t="s">
        <v>3218</v>
      </c>
      <c r="C691" s="879" t="s">
        <v>715</v>
      </c>
      <c r="D691" s="880">
        <v>4500216968</v>
      </c>
      <c r="E691" s="881" t="s">
        <v>3219</v>
      </c>
      <c r="F691" s="880" t="s">
        <v>3220</v>
      </c>
      <c r="G691" s="882" t="s">
        <v>554</v>
      </c>
      <c r="H691" s="883" t="s">
        <v>555</v>
      </c>
      <c r="I691" s="884">
        <v>200</v>
      </c>
      <c r="J691" s="885">
        <v>0</v>
      </c>
      <c r="K691" s="885">
        <v>4</v>
      </c>
      <c r="L691" s="885">
        <f t="shared" si="161"/>
        <v>50</v>
      </c>
      <c r="M691" s="910">
        <v>46262</v>
      </c>
      <c r="N691" s="910">
        <f>M691-4</f>
        <v>46258</v>
      </c>
      <c r="O691" s="887"/>
      <c r="P691" s="887"/>
      <c r="Q691" s="887"/>
      <c r="R691" s="701">
        <v>46221</v>
      </c>
      <c r="S691" s="701" t="s">
        <v>572</v>
      </c>
      <c r="T691" s="701" t="s">
        <v>3221</v>
      </c>
      <c r="U691" s="214"/>
      <c r="V691" s="214"/>
      <c r="W691" s="214"/>
      <c r="X691" s="888"/>
      <c r="Y691" s="889" t="s">
        <v>3222</v>
      </c>
      <c r="Z691" s="890" t="s">
        <v>3223</v>
      </c>
      <c r="AA691" s="890">
        <v>5.6816</v>
      </c>
      <c r="AB691" s="885">
        <f>I691*AA691</f>
        <v>1136.32</v>
      </c>
      <c r="AC691" s="882"/>
      <c r="AD691" s="882" t="s">
        <v>554</v>
      </c>
      <c r="AE691" s="891" t="s">
        <v>566</v>
      </c>
      <c r="AF691" s="215"/>
      <c r="AG691" s="210"/>
      <c r="AH691" s="754"/>
      <c r="AI691" s="754">
        <f>I691</f>
        <v>200</v>
      </c>
      <c r="AJ691" s="916"/>
      <c r="AK691" s="215"/>
      <c r="AL691" s="892"/>
      <c r="AM691" s="215">
        <f t="shared" ref="AM691:AM722" si="166">I691</f>
        <v>200</v>
      </c>
      <c r="AN691" s="892"/>
      <c r="AO691" s="892"/>
      <c r="AP691" s="210"/>
      <c r="AQ691" s="210"/>
      <c r="AR691" s="210"/>
      <c r="AS691" s="210"/>
      <c r="AT691" s="210"/>
      <c r="AU691" s="210">
        <f t="shared" si="164"/>
        <v>200</v>
      </c>
      <c r="AV691" s="210">
        <f>AV450+AU691</f>
        <v>556617</v>
      </c>
    </row>
    <row r="692" s="213" customFormat="1" ht="39" customHeight="1" spans="1:50">
      <c r="A692" s="939">
        <v>46162</v>
      </c>
      <c r="B692" s="349" t="s">
        <v>164</v>
      </c>
      <c r="C692" s="865" t="s">
        <v>622</v>
      </c>
      <c r="D692" s="940" t="s">
        <v>3224</v>
      </c>
      <c r="E692" s="941" t="s">
        <v>3225</v>
      </c>
      <c r="F692" s="940" t="s">
        <v>3226</v>
      </c>
      <c r="G692" s="461" t="s">
        <v>989</v>
      </c>
      <c r="H692" s="423" t="s">
        <v>555</v>
      </c>
      <c r="I692" s="942">
        <v>3600</v>
      </c>
      <c r="J692" s="347">
        <v>0</v>
      </c>
      <c r="K692" s="347">
        <v>1</v>
      </c>
      <c r="L692" s="347">
        <f t="shared" si="161"/>
        <v>3600</v>
      </c>
      <c r="M692" s="871">
        <v>46262</v>
      </c>
      <c r="N692" s="871">
        <v>46258</v>
      </c>
      <c r="O692" s="943">
        <v>46265</v>
      </c>
      <c r="P692" s="943"/>
      <c r="Q692" s="943"/>
      <c r="R692" s="473" t="s">
        <v>1709</v>
      </c>
      <c r="S692" s="473" t="s">
        <v>572</v>
      </c>
      <c r="T692" s="473" t="s">
        <v>3147</v>
      </c>
      <c r="U692" s="207"/>
      <c r="V692" s="207"/>
      <c r="W692" s="207"/>
      <c r="X692" s="807"/>
      <c r="Y692" s="943" t="s">
        <v>3148</v>
      </c>
      <c r="Z692" s="875" t="s">
        <v>992</v>
      </c>
      <c r="AA692" s="875">
        <v>3.4748</v>
      </c>
      <c r="AB692" s="347">
        <f>AA692*I692</f>
        <v>12509.28</v>
      </c>
      <c r="AC692" s="468"/>
      <c r="AD692" s="468" t="s">
        <v>989</v>
      </c>
      <c r="AE692" s="902" t="s">
        <v>566</v>
      </c>
      <c r="AF692" s="209"/>
      <c r="AH692" s="532"/>
      <c r="AI692" s="480">
        <f>I692</f>
        <v>3600</v>
      </c>
      <c r="AJ692" s="211"/>
      <c r="AK692" s="209"/>
      <c r="AL692" s="212"/>
      <c r="AM692" s="479">
        <f t="shared" si="166"/>
        <v>3600</v>
      </c>
      <c r="AN692" s="212"/>
      <c r="AO692" s="212"/>
      <c r="AP692" s="213"/>
      <c r="AU692" s="213">
        <f t="shared" si="164"/>
        <v>3600</v>
      </c>
      <c r="AV692" s="213">
        <f>AV570+AU692</f>
        <v>553627</v>
      </c>
    </row>
    <row r="693" s="368" customFormat="1" ht="39" customHeight="1" spans="1:50">
      <c r="A693" s="877">
        <v>46216</v>
      </c>
      <c r="B693" s="944" t="s">
        <v>3227</v>
      </c>
      <c r="C693" s="945" t="s">
        <v>578</v>
      </c>
      <c r="D693" s="946" t="s">
        <v>3228</v>
      </c>
      <c r="E693" s="945" t="s">
        <v>3229</v>
      </c>
      <c r="F693" s="947" t="s">
        <v>3230</v>
      </c>
      <c r="G693" s="945" t="s">
        <v>554</v>
      </c>
      <c r="H693" s="883" t="s">
        <v>555</v>
      </c>
      <c r="I693" s="945">
        <v>460</v>
      </c>
      <c r="J693" s="945">
        <v>0</v>
      </c>
      <c r="K693" s="945">
        <v>4</v>
      </c>
      <c r="L693" s="885">
        <f t="shared" si="161"/>
        <v>115</v>
      </c>
      <c r="M693" s="948">
        <v>46262</v>
      </c>
      <c r="N693" s="948">
        <v>46258</v>
      </c>
      <c r="O693" s="911"/>
      <c r="P693" s="911"/>
      <c r="Q693" s="911"/>
      <c r="R693" s="702">
        <v>46218</v>
      </c>
      <c r="S693" s="702" t="s">
        <v>572</v>
      </c>
      <c r="T693" s="702" t="s">
        <v>3231</v>
      </c>
      <c r="U693" s="776"/>
      <c r="V693" s="776"/>
      <c r="W693" s="776"/>
      <c r="X693" s="949"/>
      <c r="Y693" s="950" t="s">
        <v>3232</v>
      </c>
      <c r="Z693" s="951" t="s">
        <v>3233</v>
      </c>
      <c r="AA693" s="951">
        <v>6.382</v>
      </c>
      <c r="AB693" s="885">
        <f>I693*AA693</f>
        <v>2935.72</v>
      </c>
      <c r="AC693" s="907"/>
      <c r="AD693" s="907" t="s">
        <v>554</v>
      </c>
      <c r="AE693" s="891" t="s">
        <v>566</v>
      </c>
      <c r="AF693" s="914"/>
      <c r="AG693" s="914"/>
      <c r="AH693" s="915"/>
      <c r="AI693" s="667">
        <f t="shared" ref="AI693:AI699" si="167">I693</f>
        <v>460</v>
      </c>
      <c r="AJ693" s="952"/>
      <c r="AK693" s="914"/>
      <c r="AL693" s="706"/>
      <c r="AM693" s="594">
        <f t="shared" si="166"/>
        <v>460</v>
      </c>
      <c r="AN693" s="706"/>
      <c r="AO693" s="706"/>
      <c r="AP693" s="953"/>
      <c r="AQ693" s="953"/>
      <c r="AR693" s="953"/>
      <c r="AS693" s="953"/>
      <c r="AT693" s="953"/>
      <c r="AU693" s="210">
        <f t="shared" si="164"/>
        <v>460</v>
      </c>
      <c r="AV693" s="210">
        <f>AV453+AU693</f>
        <v>551545</v>
      </c>
      <c r="AW693" s="953"/>
    </row>
    <row r="694" s="368" customFormat="1" ht="39" customHeight="1" spans="1:50">
      <c r="A694" s="877">
        <v>46216</v>
      </c>
      <c r="B694" s="944" t="s">
        <v>3227</v>
      </c>
      <c r="C694" s="945" t="s">
        <v>578</v>
      </c>
      <c r="D694" s="946" t="s">
        <v>3228</v>
      </c>
      <c r="E694" s="945" t="s">
        <v>3234</v>
      </c>
      <c r="F694" s="947" t="s">
        <v>3235</v>
      </c>
      <c r="G694" s="945" t="s">
        <v>554</v>
      </c>
      <c r="H694" s="883" t="s">
        <v>555</v>
      </c>
      <c r="I694" s="945">
        <v>240</v>
      </c>
      <c r="J694" s="945">
        <v>0</v>
      </c>
      <c r="K694" s="945">
        <v>4</v>
      </c>
      <c r="L694" s="885">
        <f t="shared" si="161"/>
        <v>60</v>
      </c>
      <c r="M694" s="948">
        <v>46262</v>
      </c>
      <c r="N694" s="948">
        <v>46258</v>
      </c>
      <c r="O694" s="911"/>
      <c r="P694" s="911"/>
      <c r="Q694" s="911"/>
      <c r="R694" s="702">
        <v>46218</v>
      </c>
      <c r="S694" s="702" t="s">
        <v>572</v>
      </c>
      <c r="T694" s="702" t="s">
        <v>3231</v>
      </c>
      <c r="U694" s="776"/>
      <c r="V694" s="776"/>
      <c r="W694" s="776"/>
      <c r="X694" s="954"/>
      <c r="Y694" s="950" t="s">
        <v>3232</v>
      </c>
      <c r="Z694" s="951" t="s">
        <v>3233</v>
      </c>
      <c r="AA694" s="951">
        <v>6.382</v>
      </c>
      <c r="AB694" s="885">
        <f>I694*AA694</f>
        <v>1531.68</v>
      </c>
      <c r="AC694" s="907"/>
      <c r="AD694" s="907" t="s">
        <v>554</v>
      </c>
      <c r="AE694" s="891" t="s">
        <v>566</v>
      </c>
      <c r="AF694" s="914"/>
      <c r="AG694" s="914"/>
      <c r="AH694" s="915"/>
      <c r="AI694" s="667">
        <f t="shared" si="167"/>
        <v>240</v>
      </c>
      <c r="AJ694" s="952"/>
      <c r="AK694" s="914"/>
      <c r="AL694" s="706"/>
      <c r="AM694" s="594">
        <f t="shared" si="166"/>
        <v>240</v>
      </c>
      <c r="AN694" s="706"/>
      <c r="AO694" s="706"/>
      <c r="AP694" s="953"/>
      <c r="AQ694" s="953"/>
      <c r="AR694" s="953"/>
      <c r="AS694" s="953"/>
      <c r="AT694" s="953"/>
      <c r="AU694" s="210">
        <f t="shared" si="164"/>
        <v>240</v>
      </c>
      <c r="AV694" s="210">
        <f>AV454+AU694</f>
        <v>552365</v>
      </c>
      <c r="AW694" s="953"/>
    </row>
    <row r="695" s="213" customFormat="1" ht="39" customHeight="1" spans="1:50">
      <c r="A695" s="939">
        <v>46218</v>
      </c>
      <c r="B695" s="349" t="s">
        <v>3236</v>
      </c>
      <c r="C695" s="865" t="s">
        <v>3237</v>
      </c>
      <c r="D695" s="940" t="s">
        <v>3238</v>
      </c>
      <c r="E695" s="941"/>
      <c r="F695" s="940" t="s">
        <v>3239</v>
      </c>
      <c r="G695" s="461" t="s">
        <v>554</v>
      </c>
      <c r="H695" s="423" t="s">
        <v>555</v>
      </c>
      <c r="I695" s="942">
        <v>96</v>
      </c>
      <c r="J695" s="347">
        <v>0</v>
      </c>
      <c r="K695" s="347">
        <v>4</v>
      </c>
      <c r="L695" s="347">
        <f t="shared" si="161"/>
        <v>24</v>
      </c>
      <c r="M695" s="871">
        <v>46262</v>
      </c>
      <c r="N695" s="871">
        <v>46258</v>
      </c>
      <c r="O695" s="943"/>
      <c r="P695" s="943"/>
      <c r="Q695" s="943"/>
      <c r="R695" s="701">
        <v>46218</v>
      </c>
      <c r="S695" s="702" t="s">
        <v>572</v>
      </c>
      <c r="T695" s="473" t="s">
        <v>3240</v>
      </c>
      <c r="U695" s="207"/>
      <c r="V695" s="207"/>
      <c r="W695" s="807"/>
      <c r="X695" s="955"/>
      <c r="Y695" s="956" t="s">
        <v>3241</v>
      </c>
      <c r="Z695" s="957" t="s">
        <v>1219</v>
      </c>
      <c r="AA695" s="347">
        <v>5.6816</v>
      </c>
      <c r="AB695" s="882">
        <f>I695*AA695</f>
        <v>545.4336</v>
      </c>
      <c r="AC695" s="468"/>
      <c r="AD695" s="907" t="s">
        <v>554</v>
      </c>
      <c r="AE695" s="891" t="s">
        <v>566</v>
      </c>
      <c r="AF695" s="480"/>
      <c r="AG695" s="209"/>
      <c r="AH695" s="479"/>
      <c r="AI695" s="667">
        <f t="shared" si="167"/>
        <v>96</v>
      </c>
      <c r="AJ695" s="212"/>
      <c r="AK695" s="213"/>
      <c r="AL695" s="213"/>
      <c r="AM695" s="594">
        <f t="shared" si="166"/>
        <v>96</v>
      </c>
      <c r="AU695" s="210">
        <f t="shared" si="164"/>
        <v>96</v>
      </c>
      <c r="AV695" s="210">
        <f>AV460+AU695</f>
        <v>556749</v>
      </c>
    </row>
    <row r="696" s="213" customFormat="1" ht="39" customHeight="1" spans="1:50">
      <c r="A696" s="939">
        <v>46218</v>
      </c>
      <c r="B696" s="349" t="s">
        <v>3236</v>
      </c>
      <c r="C696" s="865" t="s">
        <v>2490</v>
      </c>
      <c r="D696" s="940" t="s">
        <v>3242</v>
      </c>
      <c r="E696" s="941"/>
      <c r="F696" s="940" t="s">
        <v>3243</v>
      </c>
      <c r="G696" s="461" t="s">
        <v>554</v>
      </c>
      <c r="H696" s="423" t="s">
        <v>555</v>
      </c>
      <c r="I696" s="942">
        <v>160</v>
      </c>
      <c r="J696" s="347">
        <v>0</v>
      </c>
      <c r="K696" s="347">
        <v>4</v>
      </c>
      <c r="L696" s="347">
        <f t="shared" si="161"/>
        <v>40</v>
      </c>
      <c r="M696" s="871">
        <v>46262</v>
      </c>
      <c r="N696" s="871">
        <v>46258</v>
      </c>
      <c r="O696" s="943"/>
      <c r="P696" s="943"/>
      <c r="Q696" s="943"/>
      <c r="R696" s="701">
        <v>46218</v>
      </c>
      <c r="S696" s="702" t="s">
        <v>572</v>
      </c>
      <c r="T696" s="473" t="s">
        <v>3244</v>
      </c>
      <c r="U696" s="207"/>
      <c r="V696" s="207"/>
      <c r="W696" s="807"/>
      <c r="X696" s="955"/>
      <c r="Y696" s="956" t="s">
        <v>3245</v>
      </c>
      <c r="Z696" s="957" t="s">
        <v>1219</v>
      </c>
      <c r="AA696" s="347">
        <v>5.6816</v>
      </c>
      <c r="AB696" s="882">
        <f>I696*AA696</f>
        <v>909.056</v>
      </c>
      <c r="AC696" s="468"/>
      <c r="AD696" s="907" t="s">
        <v>554</v>
      </c>
      <c r="AE696" s="891" t="s">
        <v>566</v>
      </c>
      <c r="AF696" s="480"/>
      <c r="AG696" s="209"/>
      <c r="AH696" s="479"/>
      <c r="AI696" s="667">
        <f t="shared" si="167"/>
        <v>160</v>
      </c>
      <c r="AJ696" s="212"/>
      <c r="AK696" s="213"/>
      <c r="AL696" s="213"/>
      <c r="AM696" s="594">
        <f t="shared" si="166"/>
        <v>160</v>
      </c>
      <c r="AU696" s="210">
        <f t="shared" si="164"/>
        <v>160</v>
      </c>
      <c r="AV696" s="210">
        <f>AV461+AU696</f>
        <v>553309</v>
      </c>
    </row>
    <row r="697" s="213" customFormat="1" ht="39" customHeight="1" spans="1:50">
      <c r="A697" s="939">
        <v>46162</v>
      </c>
      <c r="B697" s="349" t="s">
        <v>164</v>
      </c>
      <c r="C697" s="865" t="s">
        <v>622</v>
      </c>
      <c r="D697" s="940" t="s">
        <v>3246</v>
      </c>
      <c r="E697" s="941" t="s">
        <v>3247</v>
      </c>
      <c r="F697" s="940" t="s">
        <v>3248</v>
      </c>
      <c r="G697" s="461" t="s">
        <v>989</v>
      </c>
      <c r="H697" s="423" t="s">
        <v>555</v>
      </c>
      <c r="I697" s="942">
        <v>2250</v>
      </c>
      <c r="J697" s="347">
        <v>0</v>
      </c>
      <c r="K697" s="347">
        <v>1</v>
      </c>
      <c r="L697" s="347">
        <f t="shared" si="161"/>
        <v>2250</v>
      </c>
      <c r="M697" s="871">
        <v>46265</v>
      </c>
      <c r="N697" s="871">
        <v>46261</v>
      </c>
      <c r="O697" s="943">
        <v>46267</v>
      </c>
      <c r="P697" s="943"/>
      <c r="Q697" s="943"/>
      <c r="R697" s="473" t="s">
        <v>1709</v>
      </c>
      <c r="S697" s="473" t="s">
        <v>572</v>
      </c>
      <c r="T697" s="473" t="s">
        <v>2102</v>
      </c>
      <c r="U697" s="207"/>
      <c r="V697" s="207"/>
      <c r="W697" s="207"/>
      <c r="X697" s="807"/>
      <c r="Y697" s="872" t="s">
        <v>3148</v>
      </c>
      <c r="Z697" s="875" t="s">
        <v>992</v>
      </c>
      <c r="AA697" s="875">
        <v>3.4748</v>
      </c>
      <c r="AB697" s="347">
        <f>AA697*I697</f>
        <v>7818.3</v>
      </c>
      <c r="AC697" s="468"/>
      <c r="AD697" s="468" t="s">
        <v>989</v>
      </c>
      <c r="AE697" s="902" t="s">
        <v>566</v>
      </c>
      <c r="AF697" s="209"/>
      <c r="AH697" s="532"/>
      <c r="AI697" s="480">
        <f t="shared" si="167"/>
        <v>2250</v>
      </c>
      <c r="AJ697" s="211"/>
      <c r="AK697" s="209"/>
      <c r="AL697" s="212"/>
      <c r="AM697" s="479">
        <f t="shared" si="166"/>
        <v>2250</v>
      </c>
      <c r="AN697" s="212"/>
      <c r="AO697" s="212"/>
      <c r="AP697" s="213"/>
      <c r="AU697" s="213">
        <f t="shared" si="164"/>
        <v>2250</v>
      </c>
      <c r="AV697" s="213">
        <f>AV560+AU697</f>
        <v>548775</v>
      </c>
    </row>
    <row r="698" s="213" customFormat="1" ht="39" customHeight="1" spans="1:50">
      <c r="A698" s="939">
        <v>46169</v>
      </c>
      <c r="B698" s="349" t="s">
        <v>2364</v>
      </c>
      <c r="C698" s="865" t="s">
        <v>622</v>
      </c>
      <c r="D698" s="940" t="s">
        <v>3249</v>
      </c>
      <c r="E698" s="941" t="s">
        <v>3250</v>
      </c>
      <c r="F698" s="940" t="s">
        <v>3251</v>
      </c>
      <c r="G698" s="461" t="s">
        <v>554</v>
      </c>
      <c r="H698" s="423" t="s">
        <v>555</v>
      </c>
      <c r="I698" s="942">
        <v>7200</v>
      </c>
      <c r="J698" s="347">
        <v>0</v>
      </c>
      <c r="K698" s="347">
        <v>4</v>
      </c>
      <c r="L698" s="347">
        <f t="shared" si="161"/>
        <v>1800</v>
      </c>
      <c r="M698" s="871">
        <v>46265</v>
      </c>
      <c r="N698" s="871">
        <v>46261</v>
      </c>
      <c r="O698" s="943"/>
      <c r="P698" s="943"/>
      <c r="Q698" s="943"/>
      <c r="R698" s="701">
        <v>46184</v>
      </c>
      <c r="S698" s="473" t="s">
        <v>572</v>
      </c>
      <c r="T698" s="473" t="s">
        <v>2366</v>
      </c>
      <c r="U698" s="207"/>
      <c r="V698" s="207"/>
      <c r="W698" s="207"/>
      <c r="X698" s="807"/>
      <c r="Y698" s="889" t="s">
        <v>3252</v>
      </c>
      <c r="Z698" s="875" t="s">
        <v>985</v>
      </c>
      <c r="AA698" s="875">
        <v>3.5111</v>
      </c>
      <c r="AB698" s="347">
        <f>I698*AA698</f>
        <v>25279.92</v>
      </c>
      <c r="AC698" s="468"/>
      <c r="AD698" s="468" t="s">
        <v>554</v>
      </c>
      <c r="AE698" s="754" t="s">
        <v>566</v>
      </c>
      <c r="AF698" s="209"/>
      <c r="AH698" s="532"/>
      <c r="AI698" s="480">
        <f t="shared" si="167"/>
        <v>7200</v>
      </c>
      <c r="AJ698" s="211"/>
      <c r="AK698" s="209"/>
      <c r="AL698" s="212"/>
      <c r="AM698" s="479">
        <f t="shared" si="166"/>
        <v>7200</v>
      </c>
      <c r="AN698" s="212"/>
      <c r="AO698" s="212"/>
      <c r="AP698" s="213"/>
      <c r="AQ698" s="213"/>
      <c r="AR698" s="213"/>
      <c r="AS698" s="213"/>
      <c r="AT698" s="213"/>
      <c r="AU698" s="210">
        <f t="shared" si="164"/>
        <v>7200</v>
      </c>
      <c r="AV698" s="210">
        <f>AV456+AU698</f>
        <v>555165</v>
      </c>
    </row>
    <row r="699" s="210" customFormat="1" ht="39" customHeight="1" spans="1:50">
      <c r="A699" s="877">
        <v>46185</v>
      </c>
      <c r="B699" s="878" t="s">
        <v>3253</v>
      </c>
      <c r="C699" s="879" t="s">
        <v>622</v>
      </c>
      <c r="D699" s="880" t="s">
        <v>3254</v>
      </c>
      <c r="E699" s="881" t="s">
        <v>3255</v>
      </c>
      <c r="F699" s="880" t="s">
        <v>3256</v>
      </c>
      <c r="G699" s="882" t="s">
        <v>2985</v>
      </c>
      <c r="H699" s="883"/>
      <c r="I699" s="884">
        <v>9360</v>
      </c>
      <c r="J699" s="885">
        <v>0</v>
      </c>
      <c r="K699" s="885">
        <v>30</v>
      </c>
      <c r="L699" s="347">
        <f t="shared" si="161"/>
        <v>312</v>
      </c>
      <c r="M699" s="886">
        <v>46265</v>
      </c>
      <c r="N699" s="886">
        <v>46261</v>
      </c>
      <c r="O699" s="887">
        <v>46267</v>
      </c>
      <c r="P699" s="887"/>
      <c r="Q699" s="887"/>
      <c r="R699" s="701">
        <v>46207</v>
      </c>
      <c r="S699" s="701" t="s">
        <v>599</v>
      </c>
      <c r="T699" s="701" t="s">
        <v>2987</v>
      </c>
      <c r="U699" s="813"/>
      <c r="V699" s="214"/>
      <c r="W699" s="214"/>
      <c r="X699" s="888"/>
      <c r="Y699" s="887" t="s">
        <v>3257</v>
      </c>
      <c r="Z699" s="890" t="s">
        <v>3258</v>
      </c>
      <c r="AA699" s="890">
        <v>118.062</v>
      </c>
      <c r="AB699" s="885">
        <f>AA699*L699</f>
        <v>36835.344</v>
      </c>
      <c r="AC699" s="882"/>
      <c r="AD699" s="882" t="s">
        <v>2985</v>
      </c>
      <c r="AE699" s="754" t="s">
        <v>566</v>
      </c>
      <c r="AF699" s="814"/>
      <c r="AH699" s="754"/>
      <c r="AI699" s="532">
        <f t="shared" si="167"/>
        <v>9360</v>
      </c>
      <c r="AJ699" s="815"/>
      <c r="AK699" s="215"/>
      <c r="AL699" s="816"/>
      <c r="AM699" s="209">
        <f t="shared" si="166"/>
        <v>9360</v>
      </c>
      <c r="AN699" s="892"/>
      <c r="AO699" s="892"/>
      <c r="AP699" s="210"/>
      <c r="AQ699" s="210"/>
      <c r="AR699" s="210"/>
      <c r="AS699" s="210"/>
      <c r="AT699" s="210"/>
      <c r="AU699" s="210"/>
      <c r="AV699" s="210"/>
      <c r="AW699" s="210"/>
      <c r="AX699" s="812"/>
    </row>
    <row r="700" s="210" customFormat="1" ht="39" customHeight="1" spans="1:50">
      <c r="A700" s="877">
        <v>46189</v>
      </c>
      <c r="B700" s="878" t="s">
        <v>3118</v>
      </c>
      <c r="C700" s="879" t="s">
        <v>857</v>
      </c>
      <c r="D700" s="880" t="s">
        <v>3259</v>
      </c>
      <c r="E700" s="881" t="s">
        <v>3260</v>
      </c>
      <c r="F700" s="880" t="s">
        <v>3261</v>
      </c>
      <c r="G700" s="882" t="s">
        <v>989</v>
      </c>
      <c r="H700" s="883" t="s">
        <v>555</v>
      </c>
      <c r="I700" s="884">
        <v>9016</v>
      </c>
      <c r="J700" s="885">
        <v>0</v>
      </c>
      <c r="K700" s="885">
        <v>1</v>
      </c>
      <c r="L700" s="885">
        <f t="shared" si="161"/>
        <v>9016</v>
      </c>
      <c r="M700" s="886">
        <v>46265</v>
      </c>
      <c r="N700" s="886">
        <v>46261</v>
      </c>
      <c r="O700" s="887">
        <v>46266</v>
      </c>
      <c r="P700" s="887"/>
      <c r="Q700" s="887"/>
      <c r="R700" s="701">
        <v>46210</v>
      </c>
      <c r="S700" s="701" t="s">
        <v>572</v>
      </c>
      <c r="T700" s="701" t="s">
        <v>3122</v>
      </c>
      <c r="U700" s="813"/>
      <c r="V700" s="214"/>
      <c r="W700" s="214"/>
      <c r="X700" s="888"/>
      <c r="Y700" s="887" t="s">
        <v>3262</v>
      </c>
      <c r="Z700" s="890" t="s">
        <v>3124</v>
      </c>
      <c r="AA700" s="890">
        <v>5.917</v>
      </c>
      <c r="AB700" s="885">
        <f>AA700*I700</f>
        <v>53347.672</v>
      </c>
      <c r="AC700" s="882"/>
      <c r="AD700" s="882" t="s">
        <v>989</v>
      </c>
      <c r="AE700" s="891" t="s">
        <v>566</v>
      </c>
      <c r="AF700" s="814"/>
      <c r="AG700" s="812"/>
      <c r="AH700" s="754"/>
      <c r="AI700" s="532"/>
      <c r="AJ700" s="815"/>
      <c r="AK700" s="215">
        <f>I700</f>
        <v>9016</v>
      </c>
      <c r="AL700" s="816"/>
      <c r="AM700" s="209">
        <f t="shared" si="166"/>
        <v>9016</v>
      </c>
      <c r="AN700" s="892"/>
      <c r="AO700" s="892"/>
      <c r="AP700" s="210"/>
      <c r="AQ700" s="210"/>
      <c r="AR700" s="210"/>
      <c r="AS700" s="210"/>
      <c r="AT700" s="210"/>
      <c r="AU700" s="210">
        <f>I700</f>
        <v>9016</v>
      </c>
      <c r="AV700" s="210">
        <f>AV592+AU700</f>
        <v>558059</v>
      </c>
      <c r="AX700" s="812"/>
    </row>
    <row r="701" s="210" customFormat="1" ht="39" customHeight="1" spans="1:50">
      <c r="A701" s="877">
        <v>46185</v>
      </c>
      <c r="B701" s="878" t="s">
        <v>3253</v>
      </c>
      <c r="C701" s="879" t="s">
        <v>622</v>
      </c>
      <c r="D701" s="880" t="s">
        <v>3254</v>
      </c>
      <c r="E701" s="881" t="s">
        <v>3263</v>
      </c>
      <c r="F701" s="880" t="s">
        <v>3264</v>
      </c>
      <c r="G701" s="882" t="s">
        <v>2985</v>
      </c>
      <c r="H701" s="883"/>
      <c r="I701" s="884">
        <v>8910</v>
      </c>
      <c r="J701" s="885">
        <v>0</v>
      </c>
      <c r="K701" s="885">
        <v>30</v>
      </c>
      <c r="L701" s="347">
        <f t="shared" si="161"/>
        <v>297</v>
      </c>
      <c r="M701" s="886">
        <v>46265</v>
      </c>
      <c r="N701" s="886">
        <v>46261</v>
      </c>
      <c r="O701" s="887">
        <v>46267</v>
      </c>
      <c r="P701" s="887"/>
      <c r="Q701" s="887"/>
      <c r="R701" s="701">
        <v>46207</v>
      </c>
      <c r="S701" s="701" t="s">
        <v>599</v>
      </c>
      <c r="T701" s="701" t="s">
        <v>2987</v>
      </c>
      <c r="U701" s="813"/>
      <c r="V701" s="214"/>
      <c r="W701" s="214"/>
      <c r="X701" s="888"/>
      <c r="Y701" s="958" t="s">
        <v>3257</v>
      </c>
      <c r="Z701" s="890" t="s">
        <v>3258</v>
      </c>
      <c r="AA701" s="890">
        <v>118.062</v>
      </c>
      <c r="AB701" s="885">
        <f>AA701*L701</f>
        <v>35064.414</v>
      </c>
      <c r="AC701" s="882"/>
      <c r="AD701" s="882" t="s">
        <v>2985</v>
      </c>
      <c r="AE701" s="754" t="s">
        <v>566</v>
      </c>
      <c r="AF701" s="814"/>
      <c r="AG701" s="814"/>
      <c r="AH701" s="754"/>
      <c r="AI701" s="532">
        <f t="shared" ref="AI701:AI711" si="168">I701</f>
        <v>8910</v>
      </c>
      <c r="AJ701" s="815"/>
      <c r="AK701" s="215"/>
      <c r="AL701" s="816"/>
      <c r="AM701" s="209">
        <f t="shared" si="166"/>
        <v>8910</v>
      </c>
      <c r="AN701" s="892"/>
      <c r="AO701" s="892"/>
      <c r="AP701" s="210"/>
      <c r="AQ701" s="210"/>
      <c r="AR701" s="210"/>
      <c r="AS701" s="210"/>
      <c r="AT701" s="210"/>
      <c r="AU701" s="210"/>
      <c r="AV701" s="210"/>
      <c r="AW701" s="210"/>
      <c r="AX701" s="812"/>
    </row>
    <row r="702" s="213" customFormat="1" ht="39" customHeight="1" spans="1:50">
      <c r="A702" s="939">
        <v>46223</v>
      </c>
      <c r="B702" s="349" t="s">
        <v>714</v>
      </c>
      <c r="C702" s="865" t="s">
        <v>715</v>
      </c>
      <c r="D702" s="940">
        <v>4500217077</v>
      </c>
      <c r="E702" s="941" t="s">
        <v>3265</v>
      </c>
      <c r="F702" s="940" t="s">
        <v>3266</v>
      </c>
      <c r="G702" s="461" t="s">
        <v>554</v>
      </c>
      <c r="H702" s="423" t="s">
        <v>555</v>
      </c>
      <c r="I702" s="942">
        <v>300</v>
      </c>
      <c r="J702" s="347">
        <v>0</v>
      </c>
      <c r="K702" s="347">
        <v>4</v>
      </c>
      <c r="L702" s="347">
        <f t="shared" si="161"/>
        <v>75</v>
      </c>
      <c r="M702" s="871">
        <v>46266</v>
      </c>
      <c r="N702" s="871">
        <v>46262</v>
      </c>
      <c r="O702" s="943"/>
      <c r="P702" s="943"/>
      <c r="Q702" s="943"/>
      <c r="R702" s="701">
        <v>46224</v>
      </c>
      <c r="S702" s="702" t="s">
        <v>572</v>
      </c>
      <c r="T702" s="473" t="s">
        <v>3267</v>
      </c>
      <c r="U702" s="207"/>
      <c r="V702" s="807"/>
      <c r="W702" s="955"/>
      <c r="X702" s="956"/>
      <c r="Y702" s="887" t="s">
        <v>3268</v>
      </c>
      <c r="Z702" s="347" t="s">
        <v>1219</v>
      </c>
      <c r="AA702" s="468">
        <v>5.6816</v>
      </c>
      <c r="AB702" s="882">
        <f>I702*AA702</f>
        <v>1704.48</v>
      </c>
      <c r="AC702" s="907"/>
      <c r="AD702" s="891" t="s">
        <v>554</v>
      </c>
      <c r="AE702" s="479" t="s">
        <v>566</v>
      </c>
      <c r="AF702" s="667"/>
      <c r="AG702" s="213"/>
      <c r="AH702" s="594"/>
      <c r="AI702" s="213">
        <f t="shared" si="168"/>
        <v>300</v>
      </c>
      <c r="AM702" s="213">
        <f t="shared" si="166"/>
        <v>300</v>
      </c>
      <c r="AP702" s="210"/>
      <c r="AQ702" s="210"/>
      <c r="AR702" s="213"/>
      <c r="AS702" s="213"/>
      <c r="AT702" s="213"/>
      <c r="AU702" s="213">
        <f>I702</f>
        <v>300</v>
      </c>
      <c r="AV702" s="213">
        <f>AV462+AU702</f>
        <v>552465</v>
      </c>
      <c r="AX702" s="533"/>
    </row>
    <row r="703" s="210" customFormat="1" ht="39" customHeight="1" spans="1:50">
      <c r="A703" s="877">
        <v>46185</v>
      </c>
      <c r="B703" s="878" t="s">
        <v>3253</v>
      </c>
      <c r="C703" s="879" t="s">
        <v>622</v>
      </c>
      <c r="D703" s="880" t="s">
        <v>3269</v>
      </c>
      <c r="E703" s="881" t="s">
        <v>3270</v>
      </c>
      <c r="F703" s="880" t="s">
        <v>3271</v>
      </c>
      <c r="G703" s="882" t="s">
        <v>2985</v>
      </c>
      <c r="H703" s="883"/>
      <c r="I703" s="884">
        <v>3720</v>
      </c>
      <c r="J703" s="885">
        <v>0</v>
      </c>
      <c r="K703" s="885">
        <v>30</v>
      </c>
      <c r="L703" s="347">
        <f t="shared" si="161"/>
        <v>124</v>
      </c>
      <c r="M703" s="886">
        <v>46267</v>
      </c>
      <c r="N703" s="886">
        <v>46263</v>
      </c>
      <c r="O703" s="887"/>
      <c r="P703" s="887"/>
      <c r="Q703" s="887"/>
      <c r="R703" s="701">
        <v>46207</v>
      </c>
      <c r="S703" s="701" t="s">
        <v>599</v>
      </c>
      <c r="T703" s="701" t="s">
        <v>2987</v>
      </c>
      <c r="U703" s="813"/>
      <c r="V703" s="214"/>
      <c r="W703" s="214"/>
      <c r="X703" s="888"/>
      <c r="Y703" s="911" t="s">
        <v>3257</v>
      </c>
      <c r="Z703" s="890" t="s">
        <v>3258</v>
      </c>
      <c r="AA703" s="890">
        <v>119.2158</v>
      </c>
      <c r="AB703" s="885">
        <f>AA703*L703</f>
        <v>14782.7592</v>
      </c>
      <c r="AC703" s="882"/>
      <c r="AD703" s="882" t="s">
        <v>2985</v>
      </c>
      <c r="AE703" s="754" t="s">
        <v>566</v>
      </c>
      <c r="AF703" s="814"/>
      <c r="AG703" s="814"/>
      <c r="AH703" s="754"/>
      <c r="AI703" s="532">
        <f t="shared" si="168"/>
        <v>3720</v>
      </c>
      <c r="AJ703" s="815"/>
      <c r="AK703" s="215"/>
      <c r="AL703" s="816"/>
      <c r="AM703" s="209">
        <f t="shared" si="166"/>
        <v>3720</v>
      </c>
      <c r="AN703" s="892"/>
      <c r="AO703" s="892"/>
      <c r="AP703" s="210"/>
      <c r="AQ703" s="210"/>
      <c r="AR703" s="210"/>
      <c r="AS703" s="210"/>
      <c r="AT703" s="210"/>
      <c r="AU703" s="210"/>
      <c r="AV703" s="210"/>
      <c r="AW703" s="210"/>
      <c r="AX703" s="812"/>
    </row>
    <row r="704" s="210" customFormat="1" ht="39" customHeight="1" spans="1:50">
      <c r="A704" s="877">
        <v>46185</v>
      </c>
      <c r="B704" s="878" t="s">
        <v>3253</v>
      </c>
      <c r="C704" s="879" t="s">
        <v>622</v>
      </c>
      <c r="D704" s="880" t="s">
        <v>3269</v>
      </c>
      <c r="E704" s="881" t="s">
        <v>3272</v>
      </c>
      <c r="F704" s="880" t="s">
        <v>3273</v>
      </c>
      <c r="G704" s="882" t="s">
        <v>2985</v>
      </c>
      <c r="H704" s="883"/>
      <c r="I704" s="884">
        <v>6780</v>
      </c>
      <c r="J704" s="885">
        <v>0</v>
      </c>
      <c r="K704" s="885">
        <v>30</v>
      </c>
      <c r="L704" s="347">
        <f t="shared" si="161"/>
        <v>226</v>
      </c>
      <c r="M704" s="886">
        <v>46267</v>
      </c>
      <c r="N704" s="886">
        <v>46263</v>
      </c>
      <c r="O704" s="887"/>
      <c r="P704" s="887"/>
      <c r="Q704" s="887"/>
      <c r="R704" s="701">
        <v>46207</v>
      </c>
      <c r="S704" s="701" t="s">
        <v>599</v>
      </c>
      <c r="T704" s="701" t="s">
        <v>2987</v>
      </c>
      <c r="U704" s="813"/>
      <c r="V704" s="214"/>
      <c r="W704" s="214"/>
      <c r="X704" s="888"/>
      <c r="Y704" s="887" t="s">
        <v>3257</v>
      </c>
      <c r="Z704" s="890" t="s">
        <v>3258</v>
      </c>
      <c r="AA704" s="890">
        <v>118.7622</v>
      </c>
      <c r="AB704" s="885">
        <f>AA704*L704</f>
        <v>26840.2572</v>
      </c>
      <c r="AC704" s="882"/>
      <c r="AD704" s="882" t="s">
        <v>2985</v>
      </c>
      <c r="AE704" s="754" t="s">
        <v>566</v>
      </c>
      <c r="AF704" s="814"/>
      <c r="AG704" s="814"/>
      <c r="AH704" s="754"/>
      <c r="AI704" s="532">
        <f t="shared" si="168"/>
        <v>6780</v>
      </c>
      <c r="AJ704" s="815"/>
      <c r="AK704" s="215"/>
      <c r="AL704" s="816"/>
      <c r="AM704" s="209">
        <f t="shared" si="166"/>
        <v>6780</v>
      </c>
      <c r="AN704" s="892"/>
      <c r="AO704" s="892"/>
      <c r="AP704" s="210"/>
      <c r="AQ704" s="210"/>
      <c r="AR704" s="210"/>
      <c r="AS704" s="210"/>
      <c r="AT704" s="210"/>
      <c r="AU704" s="210"/>
      <c r="AV704" s="210"/>
      <c r="AW704" s="210"/>
      <c r="AX704" s="812"/>
    </row>
    <row r="705" s="210" customFormat="1" ht="39" customHeight="1" spans="1:50">
      <c r="A705" s="877">
        <v>46185</v>
      </c>
      <c r="B705" s="878" t="s">
        <v>3274</v>
      </c>
      <c r="C705" s="879" t="s">
        <v>622</v>
      </c>
      <c r="D705" s="880">
        <v>4500211833</v>
      </c>
      <c r="E705" s="881" t="s">
        <v>3275</v>
      </c>
      <c r="F705" s="880" t="s">
        <v>3276</v>
      </c>
      <c r="G705" s="882" t="s">
        <v>554</v>
      </c>
      <c r="H705" s="883" t="s">
        <v>555</v>
      </c>
      <c r="I705" s="884">
        <v>120</v>
      </c>
      <c r="J705" s="885">
        <v>0</v>
      </c>
      <c r="K705" s="885">
        <v>4</v>
      </c>
      <c r="L705" s="885">
        <f t="shared" si="161"/>
        <v>30</v>
      </c>
      <c r="M705" s="886">
        <v>46269</v>
      </c>
      <c r="N705" s="886">
        <v>46265</v>
      </c>
      <c r="O705" s="887"/>
      <c r="P705" s="887"/>
      <c r="Q705" s="887"/>
      <c r="R705" s="701">
        <v>46203</v>
      </c>
      <c r="S705" s="701" t="s">
        <v>572</v>
      </c>
      <c r="T705" s="701" t="s">
        <v>3277</v>
      </c>
      <c r="U705" s="813"/>
      <c r="V705" s="214"/>
      <c r="W705" s="214"/>
      <c r="X705" s="888"/>
      <c r="Y705" s="887" t="s">
        <v>3278</v>
      </c>
      <c r="Z705" s="890" t="s">
        <v>3279</v>
      </c>
      <c r="AA705" s="890">
        <v>3.5468</v>
      </c>
      <c r="AB705" s="885">
        <f>I705*AA705</f>
        <v>425.616</v>
      </c>
      <c r="AC705" s="882"/>
      <c r="AD705" s="882" t="s">
        <v>554</v>
      </c>
      <c r="AE705" s="891" t="s">
        <v>566</v>
      </c>
      <c r="AF705" s="814"/>
      <c r="AG705" s="814"/>
      <c r="AH705" s="754"/>
      <c r="AI705" s="532">
        <f t="shared" si="168"/>
        <v>120</v>
      </c>
      <c r="AJ705" s="815"/>
      <c r="AK705" s="215"/>
      <c r="AL705" s="816"/>
      <c r="AM705" s="209">
        <f t="shared" si="166"/>
        <v>120</v>
      </c>
      <c r="AN705" s="892"/>
      <c r="AO705" s="892"/>
      <c r="AP705" s="210"/>
      <c r="AQ705" s="210"/>
      <c r="AR705" s="210"/>
      <c r="AS705" s="210"/>
      <c r="AT705" s="210"/>
      <c r="AU705" s="210">
        <f>I705</f>
        <v>120</v>
      </c>
      <c r="AV705" s="210">
        <f>AV435+AU705</f>
        <v>547645</v>
      </c>
      <c r="AX705" s="812"/>
    </row>
    <row r="706" s="368" customFormat="1" ht="39" customHeight="1" spans="1:50">
      <c r="A706" s="877">
        <v>46216</v>
      </c>
      <c r="B706" s="944" t="s">
        <v>3280</v>
      </c>
      <c r="C706" s="945" t="s">
        <v>1215</v>
      </c>
      <c r="D706" s="946" t="s">
        <v>3281</v>
      </c>
      <c r="E706" s="945" t="s">
        <v>3282</v>
      </c>
      <c r="F706" s="947" t="s">
        <v>3283</v>
      </c>
      <c r="G706" s="945" t="s">
        <v>554</v>
      </c>
      <c r="H706" s="883" t="s">
        <v>555</v>
      </c>
      <c r="I706" s="945">
        <v>1200</v>
      </c>
      <c r="J706" s="945">
        <v>0</v>
      </c>
      <c r="K706" s="945">
        <v>4</v>
      </c>
      <c r="L706" s="885">
        <f t="shared" si="161"/>
        <v>300</v>
      </c>
      <c r="M706" s="948">
        <v>46269</v>
      </c>
      <c r="N706" s="948">
        <v>46265</v>
      </c>
      <c r="O706" s="911"/>
      <c r="P706" s="911"/>
      <c r="Q706" s="911"/>
      <c r="R706" s="702">
        <v>46219</v>
      </c>
      <c r="S706" s="702" t="s">
        <v>572</v>
      </c>
      <c r="T706" s="702" t="s">
        <v>572</v>
      </c>
      <c r="U706" s="776"/>
      <c r="V706" s="776"/>
      <c r="W706" s="776"/>
      <c r="X706" s="949"/>
      <c r="Y706" s="950" t="s">
        <v>3284</v>
      </c>
      <c r="Z706" s="951" t="s">
        <v>3285</v>
      </c>
      <c r="AA706" s="951">
        <v>5.6644</v>
      </c>
      <c r="AB706" s="885">
        <f>I706*AA706</f>
        <v>6797.28</v>
      </c>
      <c r="AC706" s="907"/>
      <c r="AD706" s="907" t="s">
        <v>554</v>
      </c>
      <c r="AE706" s="891" t="s">
        <v>566</v>
      </c>
      <c r="AF706" s="914"/>
      <c r="AG706" s="914"/>
      <c r="AH706" s="915"/>
      <c r="AI706" s="667">
        <f t="shared" si="168"/>
        <v>1200</v>
      </c>
      <c r="AJ706" s="952"/>
      <c r="AK706" s="914"/>
      <c r="AL706" s="706"/>
      <c r="AM706" s="594">
        <f t="shared" si="166"/>
        <v>1200</v>
      </c>
      <c r="AN706" s="706"/>
      <c r="AO706" s="706"/>
      <c r="AP706" s="953"/>
      <c r="AQ706" s="953"/>
      <c r="AR706" s="953"/>
      <c r="AS706" s="953"/>
      <c r="AT706" s="953"/>
      <c r="AU706" s="210">
        <f>I706</f>
        <v>1200</v>
      </c>
      <c r="AV706" s="210">
        <f>AV436+AU706</f>
        <v>549305</v>
      </c>
      <c r="AW706" s="953"/>
    </row>
    <row r="707" s="210" customFormat="1" ht="39" customHeight="1" spans="1:50">
      <c r="A707" s="877">
        <v>46181</v>
      </c>
      <c r="B707" s="878" t="s">
        <v>611</v>
      </c>
      <c r="C707" s="879" t="s">
        <v>612</v>
      </c>
      <c r="D707" s="880" t="s">
        <v>3286</v>
      </c>
      <c r="E707" s="881" t="s">
        <v>3153</v>
      </c>
      <c r="F707" s="880" t="s">
        <v>3287</v>
      </c>
      <c r="G707" s="882" t="s">
        <v>554</v>
      </c>
      <c r="H707" s="883" t="s">
        <v>555</v>
      </c>
      <c r="I707" s="884">
        <v>1200</v>
      </c>
      <c r="J707" s="885">
        <v>0</v>
      </c>
      <c r="K707" s="885">
        <v>4</v>
      </c>
      <c r="L707" s="885">
        <f t="shared" si="161"/>
        <v>300</v>
      </c>
      <c r="M707" s="886">
        <v>46272</v>
      </c>
      <c r="N707" s="886">
        <v>46268</v>
      </c>
      <c r="O707" s="887"/>
      <c r="P707" s="887"/>
      <c r="Q707" s="887"/>
      <c r="R707" s="701">
        <v>46185</v>
      </c>
      <c r="S707" s="701" t="s">
        <v>599</v>
      </c>
      <c r="T707" s="701" t="s">
        <v>3054</v>
      </c>
      <c r="U707" s="813"/>
      <c r="V707" s="214"/>
      <c r="W707" s="214"/>
      <c r="X707" s="888"/>
      <c r="Y707" s="887" t="s">
        <v>3288</v>
      </c>
      <c r="Z707" s="890" t="s">
        <v>248</v>
      </c>
      <c r="AA707" s="890">
        <v>5.6644</v>
      </c>
      <c r="AB707" s="885">
        <f>I707*AA707</f>
        <v>6797.28</v>
      </c>
      <c r="AC707" s="882"/>
      <c r="AD707" s="882" t="s">
        <v>554</v>
      </c>
      <c r="AE707" s="891" t="s">
        <v>566</v>
      </c>
      <c r="AF707" s="814"/>
      <c r="AG707" s="814"/>
      <c r="AH707" s="754"/>
      <c r="AI707" s="532">
        <f t="shared" si="168"/>
        <v>1200</v>
      </c>
      <c r="AJ707" s="815"/>
      <c r="AK707" s="215"/>
      <c r="AL707" s="816"/>
      <c r="AM707" s="209">
        <f t="shared" si="166"/>
        <v>1200</v>
      </c>
      <c r="AN707" s="892"/>
      <c r="AO707" s="892"/>
      <c r="AP707" s="210"/>
      <c r="AQ707" s="210"/>
      <c r="AR707" s="210"/>
      <c r="AS707" s="210"/>
      <c r="AT707" s="210"/>
      <c r="AU707" s="210">
        <f>I707</f>
        <v>1200</v>
      </c>
      <c r="AV707" s="210">
        <f>AV429+AU707</f>
        <v>551737</v>
      </c>
      <c r="AX707" s="812"/>
    </row>
    <row r="708" s="210" customFormat="1" ht="39" customHeight="1" spans="1:50">
      <c r="A708" s="877">
        <v>46181</v>
      </c>
      <c r="B708" s="878" t="s">
        <v>611</v>
      </c>
      <c r="C708" s="879" t="s">
        <v>612</v>
      </c>
      <c r="D708" s="880" t="s">
        <v>3289</v>
      </c>
      <c r="E708" s="881" t="s">
        <v>3157</v>
      </c>
      <c r="F708" s="880" t="s">
        <v>3290</v>
      </c>
      <c r="G708" s="882" t="s">
        <v>554</v>
      </c>
      <c r="H708" s="883" t="s">
        <v>555</v>
      </c>
      <c r="I708" s="884">
        <v>468</v>
      </c>
      <c r="J708" s="885">
        <v>0</v>
      </c>
      <c r="K708" s="885">
        <v>4</v>
      </c>
      <c r="L708" s="885">
        <f t="shared" si="161"/>
        <v>117</v>
      </c>
      <c r="M708" s="886">
        <v>46272</v>
      </c>
      <c r="N708" s="886">
        <v>46268</v>
      </c>
      <c r="O708" s="887"/>
      <c r="P708" s="887"/>
      <c r="Q708" s="887"/>
      <c r="R708" s="701">
        <v>46185</v>
      </c>
      <c r="S708" s="701" t="s">
        <v>599</v>
      </c>
      <c r="T708" s="701" t="s">
        <v>3054</v>
      </c>
      <c r="U708" s="813"/>
      <c r="V708" s="214"/>
      <c r="W708" s="214"/>
      <c r="X708" s="888"/>
      <c r="Y708" s="887" t="s">
        <v>3291</v>
      </c>
      <c r="Z708" s="890" t="s">
        <v>248</v>
      </c>
      <c r="AA708" s="890">
        <v>5.6816</v>
      </c>
      <c r="AB708" s="885">
        <f>I708*AA708</f>
        <v>2658.9888</v>
      </c>
      <c r="AC708" s="882"/>
      <c r="AD708" s="882" t="s">
        <v>554</v>
      </c>
      <c r="AE708" s="891" t="s">
        <v>566</v>
      </c>
      <c r="AF708" s="814"/>
      <c r="AG708" s="814"/>
      <c r="AH708" s="754"/>
      <c r="AI708" s="532">
        <f t="shared" si="168"/>
        <v>468</v>
      </c>
      <c r="AJ708" s="815"/>
      <c r="AK708" s="215"/>
      <c r="AL708" s="816"/>
      <c r="AM708" s="209">
        <f t="shared" si="166"/>
        <v>468</v>
      </c>
      <c r="AN708" s="892"/>
      <c r="AO708" s="892"/>
      <c r="AP708" s="210"/>
      <c r="AQ708" s="210"/>
      <c r="AR708" s="210"/>
      <c r="AS708" s="210"/>
      <c r="AT708" s="210"/>
      <c r="AU708" s="210">
        <f>I708</f>
        <v>468</v>
      </c>
      <c r="AV708" s="210">
        <f>AV430+AU708</f>
        <v>555173</v>
      </c>
      <c r="AX708" s="812"/>
    </row>
    <row r="709" s="210" customFormat="1" ht="39" customHeight="1" spans="1:50">
      <c r="A709" s="877">
        <v>46185</v>
      </c>
      <c r="B709" s="878" t="s">
        <v>3253</v>
      </c>
      <c r="C709" s="879" t="s">
        <v>622</v>
      </c>
      <c r="D709" s="880" t="s">
        <v>3292</v>
      </c>
      <c r="E709" s="881" t="s">
        <v>3293</v>
      </c>
      <c r="F709" s="880" t="s">
        <v>3294</v>
      </c>
      <c r="G709" s="882" t="s">
        <v>2985</v>
      </c>
      <c r="H709" s="883"/>
      <c r="I709" s="884">
        <v>9960</v>
      </c>
      <c r="J709" s="885">
        <v>0</v>
      </c>
      <c r="K709" s="885">
        <v>30</v>
      </c>
      <c r="L709" s="885">
        <f t="shared" si="161"/>
        <v>332</v>
      </c>
      <c r="M709" s="886">
        <v>46272</v>
      </c>
      <c r="N709" s="886">
        <v>46268</v>
      </c>
      <c r="O709" s="887"/>
      <c r="P709" s="887"/>
      <c r="Q709" s="887"/>
      <c r="R709" s="701">
        <v>46207</v>
      </c>
      <c r="S709" s="701" t="s">
        <v>599</v>
      </c>
      <c r="T709" s="701" t="s">
        <v>2987</v>
      </c>
      <c r="U709" s="813"/>
      <c r="V709" s="214"/>
      <c r="W709" s="214"/>
      <c r="X709" s="888"/>
      <c r="Y709" s="887" t="s">
        <v>3295</v>
      </c>
      <c r="Z709" s="890" t="s">
        <v>3258</v>
      </c>
      <c r="AA709" s="890">
        <v>118.7622</v>
      </c>
      <c r="AB709" s="885">
        <f>AA709*L709</f>
        <v>39429.0504</v>
      </c>
      <c r="AC709" s="882"/>
      <c r="AD709" s="882" t="s">
        <v>2985</v>
      </c>
      <c r="AE709" s="754" t="s">
        <v>566</v>
      </c>
      <c r="AF709" s="814"/>
      <c r="AG709" s="814"/>
      <c r="AH709" s="754"/>
      <c r="AI709" s="532">
        <f t="shared" si="168"/>
        <v>9960</v>
      </c>
      <c r="AJ709" s="815"/>
      <c r="AK709" s="215"/>
      <c r="AL709" s="816"/>
      <c r="AM709" s="209">
        <f t="shared" si="166"/>
        <v>9960</v>
      </c>
      <c r="AN709" s="892"/>
      <c r="AO709" s="892"/>
      <c r="AP709" s="210"/>
      <c r="AQ709" s="210"/>
      <c r="AR709" s="210"/>
      <c r="AS709" s="210"/>
      <c r="AT709" s="210"/>
      <c r="AU709" s="210"/>
      <c r="AV709" s="210"/>
      <c r="AW709" s="210"/>
      <c r="AX709" s="812"/>
    </row>
    <row r="710" s="210" customFormat="1" ht="39" customHeight="1" spans="1:50">
      <c r="A710" s="877">
        <v>46234</v>
      </c>
      <c r="B710" s="878" t="s">
        <v>2882</v>
      </c>
      <c r="C710" s="879" t="s">
        <v>1027</v>
      </c>
      <c r="D710" s="880">
        <v>4500218324</v>
      </c>
      <c r="E710" s="881"/>
      <c r="F710" s="880" t="s">
        <v>3296</v>
      </c>
      <c r="G710" s="882" t="s">
        <v>554</v>
      </c>
      <c r="H710" s="883" t="s">
        <v>555</v>
      </c>
      <c r="I710" s="884">
        <v>248</v>
      </c>
      <c r="J710" s="885">
        <v>0</v>
      </c>
      <c r="K710" s="885">
        <v>4</v>
      </c>
      <c r="L710" s="885">
        <f t="shared" si="161"/>
        <v>62</v>
      </c>
      <c r="M710" s="886">
        <v>46275</v>
      </c>
      <c r="N710" s="886">
        <v>46272</v>
      </c>
      <c r="O710" s="887"/>
      <c r="P710" s="887"/>
      <c r="Q710" s="887"/>
      <c r="R710" s="701">
        <v>46235</v>
      </c>
      <c r="S710" s="701" t="s">
        <v>572</v>
      </c>
      <c r="T710" s="701" t="s">
        <v>2709</v>
      </c>
      <c r="U710" s="214"/>
      <c r="V710" s="214"/>
      <c r="W710" s="888"/>
      <c r="X710" s="887"/>
      <c r="Y710" s="887" t="s">
        <v>3297</v>
      </c>
      <c r="Z710" s="890" t="s">
        <v>3298</v>
      </c>
      <c r="AA710" s="885">
        <v>5.9114</v>
      </c>
      <c r="AB710" s="882">
        <f>I710*AA710</f>
        <v>1466.0272</v>
      </c>
      <c r="AC710" s="882"/>
      <c r="AD710" s="891" t="s">
        <v>554</v>
      </c>
      <c r="AE710" s="754" t="s">
        <v>566</v>
      </c>
      <c r="AF710" s="532"/>
      <c r="AG710" s="215"/>
      <c r="AH710" s="215"/>
      <c r="AI710" s="892">
        <f t="shared" si="168"/>
        <v>248</v>
      </c>
      <c r="AJ710" s="892"/>
      <c r="AK710" s="210"/>
      <c r="AL710" s="210"/>
      <c r="AM710" s="210">
        <f t="shared" si="166"/>
        <v>248</v>
      </c>
      <c r="AU710" s="210">
        <f>I710</f>
        <v>248</v>
      </c>
      <c r="AV710" s="210">
        <f>AV432+AU710</f>
        <v>555353</v>
      </c>
    </row>
    <row r="711" s="210" customFormat="1" ht="39" customHeight="1" spans="1:50">
      <c r="A711" s="877">
        <v>46185</v>
      </c>
      <c r="B711" s="878" t="s">
        <v>3253</v>
      </c>
      <c r="C711" s="879" t="s">
        <v>622</v>
      </c>
      <c r="D711" s="880" t="s">
        <v>3299</v>
      </c>
      <c r="E711" s="881" t="s">
        <v>3300</v>
      </c>
      <c r="F711" s="880" t="s">
        <v>3301</v>
      </c>
      <c r="G711" s="882" t="s">
        <v>2985</v>
      </c>
      <c r="H711" s="883"/>
      <c r="I711" s="884">
        <v>5310</v>
      </c>
      <c r="J711" s="885">
        <v>0</v>
      </c>
      <c r="K711" s="885">
        <v>30</v>
      </c>
      <c r="L711" s="885">
        <f t="shared" si="161"/>
        <v>177</v>
      </c>
      <c r="M711" s="886">
        <v>46281</v>
      </c>
      <c r="N711" s="886">
        <v>46277</v>
      </c>
      <c r="O711" s="887"/>
      <c r="P711" s="887"/>
      <c r="Q711" s="887"/>
      <c r="R711" s="701">
        <v>46207</v>
      </c>
      <c r="S711" s="701" t="s">
        <v>599</v>
      </c>
      <c r="T711" s="701" t="s">
        <v>2987</v>
      </c>
      <c r="U711" s="813"/>
      <c r="V711" s="214"/>
      <c r="W711" s="214"/>
      <c r="X711" s="888"/>
      <c r="Y711" s="887" t="s">
        <v>3295</v>
      </c>
      <c r="Z711" s="890" t="s">
        <v>3258</v>
      </c>
      <c r="AA711" s="890">
        <v>118.7622</v>
      </c>
      <c r="AB711" s="885">
        <f>AA711*L711</f>
        <v>21020.9094</v>
      </c>
      <c r="AC711" s="882"/>
      <c r="AD711" s="882" t="s">
        <v>2985</v>
      </c>
      <c r="AE711" s="754" t="s">
        <v>566</v>
      </c>
      <c r="AF711" s="814"/>
      <c r="AG711" s="814"/>
      <c r="AH711" s="754"/>
      <c r="AI711" s="532">
        <f t="shared" si="168"/>
        <v>5310</v>
      </c>
      <c r="AJ711" s="815"/>
      <c r="AK711" s="215"/>
      <c r="AL711" s="816"/>
      <c r="AM711" s="209">
        <f t="shared" si="166"/>
        <v>5310</v>
      </c>
      <c r="AN711" s="892"/>
      <c r="AO711" s="892"/>
      <c r="AP711" s="210"/>
      <c r="AQ711" s="210"/>
      <c r="AR711" s="210"/>
      <c r="AS711" s="210"/>
      <c r="AT711" s="210"/>
      <c r="AU711" s="210"/>
      <c r="AV711" s="210"/>
      <c r="AW711" s="210"/>
      <c r="AX711" s="812"/>
    </row>
    <row r="712" s="210" customFormat="1" ht="39" customHeight="1" spans="1:50">
      <c r="A712" s="877">
        <v>46234</v>
      </c>
      <c r="B712" s="878" t="s">
        <v>3302</v>
      </c>
      <c r="C712" s="879" t="s">
        <v>661</v>
      </c>
      <c r="D712" s="880" t="s">
        <v>3303</v>
      </c>
      <c r="E712" s="881" t="s">
        <v>3304</v>
      </c>
      <c r="F712" s="880" t="s">
        <v>3305</v>
      </c>
      <c r="G712" s="882" t="s">
        <v>1509</v>
      </c>
      <c r="H712" s="883" t="s">
        <v>555</v>
      </c>
      <c r="I712" s="884">
        <v>500</v>
      </c>
      <c r="J712" s="885">
        <v>0</v>
      </c>
      <c r="K712" s="885">
        <v>4</v>
      </c>
      <c r="L712" s="885">
        <f t="shared" si="161"/>
        <v>125</v>
      </c>
      <c r="M712" s="886">
        <v>46281</v>
      </c>
      <c r="N712" s="886">
        <v>46277</v>
      </c>
      <c r="O712" s="887"/>
      <c r="P712" s="887"/>
      <c r="Q712" s="887"/>
      <c r="R712" s="701" t="s">
        <v>3306</v>
      </c>
      <c r="S712" s="701" t="s">
        <v>572</v>
      </c>
      <c r="T712" s="701" t="s">
        <v>3307</v>
      </c>
      <c r="U712" s="813"/>
      <c r="V712" s="214"/>
      <c r="W712" s="214"/>
      <c r="X712" s="888"/>
      <c r="Y712" s="887" t="s">
        <v>3308</v>
      </c>
      <c r="Z712" s="890" t="s">
        <v>3309</v>
      </c>
      <c r="AA712" s="890">
        <v>5.4564</v>
      </c>
      <c r="AB712" s="885">
        <f>I712*AA712</f>
        <v>2728.2</v>
      </c>
      <c r="AC712" s="882"/>
      <c r="AD712" s="882" t="s">
        <v>1512</v>
      </c>
      <c r="AE712" s="754" t="s">
        <v>566</v>
      </c>
      <c r="AF712" s="814"/>
      <c r="AG712" s="814"/>
      <c r="AH712" s="754"/>
      <c r="AI712" s="532"/>
      <c r="AJ712" s="815"/>
      <c r="AK712" s="215">
        <f>I712</f>
        <v>500</v>
      </c>
      <c r="AL712" s="816"/>
      <c r="AM712" s="209">
        <f t="shared" si="166"/>
        <v>500</v>
      </c>
      <c r="AN712" s="892"/>
      <c r="AO712" s="892"/>
      <c r="AP712" s="210"/>
      <c r="AQ712" s="210"/>
      <c r="AR712" s="210"/>
      <c r="AS712" s="210"/>
      <c r="AT712" s="210"/>
      <c r="AU712" s="210">
        <f>I712</f>
        <v>500</v>
      </c>
      <c r="AV712" s="210">
        <f>AV783+AU712</f>
        <v>500</v>
      </c>
      <c r="AX712" s="812"/>
    </row>
    <row r="713" s="210" customFormat="1" ht="39" customHeight="1" spans="1:50">
      <c r="A713" s="877">
        <v>46185</v>
      </c>
      <c r="B713" s="878" t="s">
        <v>3208</v>
      </c>
      <c r="C713" s="879" t="s">
        <v>622</v>
      </c>
      <c r="D713" s="880">
        <v>4500211572</v>
      </c>
      <c r="E713" s="881" t="s">
        <v>3310</v>
      </c>
      <c r="F713" s="880" t="s">
        <v>3311</v>
      </c>
      <c r="G713" s="882" t="s">
        <v>554</v>
      </c>
      <c r="H713" s="883" t="s">
        <v>555</v>
      </c>
      <c r="I713" s="884">
        <v>480</v>
      </c>
      <c r="J713" s="885">
        <v>0</v>
      </c>
      <c r="K713" s="885">
        <v>4</v>
      </c>
      <c r="L713" s="885">
        <f t="shared" si="161"/>
        <v>120</v>
      </c>
      <c r="M713" s="886">
        <v>46283</v>
      </c>
      <c r="N713" s="886">
        <v>46279</v>
      </c>
      <c r="O713" s="887"/>
      <c r="P713" s="887"/>
      <c r="Q713" s="887"/>
      <c r="R713" s="701">
        <v>46185</v>
      </c>
      <c r="S713" s="701" t="s">
        <v>572</v>
      </c>
      <c r="T713" s="701" t="s">
        <v>2366</v>
      </c>
      <c r="U713" s="813"/>
      <c r="V713" s="214"/>
      <c r="W713" s="214"/>
      <c r="X713" s="888"/>
      <c r="Y713" s="887" t="s">
        <v>3312</v>
      </c>
      <c r="Z713" s="890" t="s">
        <v>3313</v>
      </c>
      <c r="AA713" s="890">
        <v>3.409</v>
      </c>
      <c r="AB713" s="885">
        <f>I713*AA713</f>
        <v>1636.32</v>
      </c>
      <c r="AC713" s="882"/>
      <c r="AD713" s="882" t="s">
        <v>554</v>
      </c>
      <c r="AE713" s="891" t="s">
        <v>566</v>
      </c>
      <c r="AF713" s="814"/>
      <c r="AG713" s="814"/>
      <c r="AH713" s="754"/>
      <c r="AI713" s="532">
        <f>I713</f>
        <v>480</v>
      </c>
      <c r="AJ713" s="815"/>
      <c r="AK713" s="215"/>
      <c r="AL713" s="816"/>
      <c r="AM713" s="209">
        <f t="shared" si="166"/>
        <v>480</v>
      </c>
      <c r="AN713" s="892"/>
      <c r="AO713" s="892"/>
      <c r="AP713" s="210"/>
      <c r="AQ713" s="210"/>
      <c r="AR713" s="210"/>
      <c r="AS713" s="210"/>
      <c r="AT713" s="210"/>
      <c r="AU713" s="210">
        <f>I713</f>
        <v>480</v>
      </c>
      <c r="AV713" s="210">
        <f>AV433+AU713</f>
        <v>551857</v>
      </c>
      <c r="AX713" s="812"/>
    </row>
    <row r="714" s="210" customFormat="1" ht="39" customHeight="1" spans="1:50">
      <c r="A714" s="877">
        <v>46185</v>
      </c>
      <c r="B714" s="878" t="s">
        <v>3253</v>
      </c>
      <c r="C714" s="879" t="s">
        <v>622</v>
      </c>
      <c r="D714" s="880" t="s">
        <v>3314</v>
      </c>
      <c r="E714" s="881" t="s">
        <v>3315</v>
      </c>
      <c r="F714" s="880" t="s">
        <v>3316</v>
      </c>
      <c r="G714" s="882" t="s">
        <v>2985</v>
      </c>
      <c r="H714" s="883"/>
      <c r="I714" s="884">
        <v>9930</v>
      </c>
      <c r="J714" s="885">
        <v>0</v>
      </c>
      <c r="K714" s="885">
        <v>30</v>
      </c>
      <c r="L714" s="885">
        <f t="shared" si="161"/>
        <v>331</v>
      </c>
      <c r="M714" s="886">
        <v>46283</v>
      </c>
      <c r="N714" s="886">
        <v>46279</v>
      </c>
      <c r="O714" s="887"/>
      <c r="P714" s="887"/>
      <c r="Q714" s="887"/>
      <c r="R714" s="701">
        <v>46207</v>
      </c>
      <c r="S714" s="701" t="s">
        <v>599</v>
      </c>
      <c r="T714" s="701" t="s">
        <v>2987</v>
      </c>
      <c r="U714" s="813"/>
      <c r="V714" s="214"/>
      <c r="W714" s="214"/>
      <c r="X714" s="888"/>
      <c r="Y714" s="887" t="s">
        <v>3295</v>
      </c>
      <c r="Z714" s="890" t="s">
        <v>3258</v>
      </c>
      <c r="AA714" s="890">
        <v>118.7622</v>
      </c>
      <c r="AB714" s="885">
        <f>AA714*L714</f>
        <v>39310.2882</v>
      </c>
      <c r="AC714" s="882"/>
      <c r="AD714" s="882" t="s">
        <v>2985</v>
      </c>
      <c r="AE714" s="754" t="s">
        <v>566</v>
      </c>
      <c r="AF714" s="814"/>
      <c r="AG714" s="814"/>
      <c r="AH714" s="754"/>
      <c r="AI714" s="532">
        <f>I714</f>
        <v>9930</v>
      </c>
      <c r="AJ714" s="815"/>
      <c r="AK714" s="215"/>
      <c r="AL714" s="816"/>
      <c r="AM714" s="209">
        <f t="shared" si="166"/>
        <v>9930</v>
      </c>
      <c r="AN714" s="892"/>
      <c r="AO714" s="892"/>
      <c r="AP714" s="210"/>
      <c r="AQ714" s="210"/>
      <c r="AR714" s="210"/>
      <c r="AS714" s="210"/>
      <c r="AT714" s="210"/>
      <c r="AU714" s="210"/>
      <c r="AV714" s="210"/>
      <c r="AW714" s="210"/>
      <c r="AX714" s="812"/>
    </row>
    <row r="715" s="210" customFormat="1" ht="39" customHeight="1" spans="1:50">
      <c r="A715" s="877">
        <v>46220</v>
      </c>
      <c r="B715" s="878" t="s">
        <v>3317</v>
      </c>
      <c r="C715" s="879" t="s">
        <v>1399</v>
      </c>
      <c r="D715" s="880">
        <v>4500216898</v>
      </c>
      <c r="E715" s="881" t="s">
        <v>3318</v>
      </c>
      <c r="F715" s="880" t="s">
        <v>3319</v>
      </c>
      <c r="G715" s="882" t="s">
        <v>554</v>
      </c>
      <c r="H715" s="883" t="s">
        <v>555</v>
      </c>
      <c r="I715" s="884">
        <v>120</v>
      </c>
      <c r="J715" s="885">
        <v>0</v>
      </c>
      <c r="K715" s="885">
        <v>4</v>
      </c>
      <c r="L715" s="885">
        <f t="shared" si="161"/>
        <v>30</v>
      </c>
      <c r="M715" s="886">
        <v>46283</v>
      </c>
      <c r="N715" s="886">
        <v>46279</v>
      </c>
      <c r="O715" s="887"/>
      <c r="P715" s="887"/>
      <c r="Q715" s="887"/>
      <c r="R715" s="701">
        <v>46232</v>
      </c>
      <c r="S715" s="701" t="s">
        <v>572</v>
      </c>
      <c r="T715" s="701" t="s">
        <v>1240</v>
      </c>
      <c r="U715" s="214"/>
      <c r="V715" s="214"/>
      <c r="W715" s="214"/>
      <c r="X715" s="888"/>
      <c r="Y715" s="887" t="s">
        <v>3320</v>
      </c>
      <c r="Z715" s="890" t="s">
        <v>3321</v>
      </c>
      <c r="AA715" s="890">
        <v>5.9114</v>
      </c>
      <c r="AB715" s="885">
        <f>I715*AA715</f>
        <v>709.368</v>
      </c>
      <c r="AC715" s="882"/>
      <c r="AD715" s="882" t="s">
        <v>668</v>
      </c>
      <c r="AE715" s="891" t="s">
        <v>566</v>
      </c>
      <c r="AF715" s="215"/>
      <c r="AG715" s="210"/>
      <c r="AH715" s="754"/>
      <c r="AI715" s="754"/>
      <c r="AJ715" s="916"/>
      <c r="AK715" s="215">
        <f>I715</f>
        <v>120</v>
      </c>
      <c r="AL715" s="892"/>
      <c r="AM715" s="215">
        <f t="shared" si="166"/>
        <v>120</v>
      </c>
      <c r="AN715" s="892"/>
      <c r="AO715" s="892"/>
      <c r="AP715" s="210"/>
      <c r="AQ715" s="210"/>
      <c r="AR715" s="210"/>
      <c r="AS715" s="210"/>
      <c r="AT715" s="210"/>
      <c r="AU715" s="210">
        <f>I715</f>
        <v>120</v>
      </c>
      <c r="AV715" s="210">
        <f>AV449+AU715</f>
        <v>549405</v>
      </c>
    </row>
    <row r="716" s="210" customFormat="1" ht="39" customHeight="1" spans="1:50">
      <c r="A716" s="877">
        <v>46239</v>
      </c>
      <c r="B716" s="878" t="s">
        <v>2596</v>
      </c>
      <c r="C716" s="879" t="s">
        <v>622</v>
      </c>
      <c r="D716" s="880">
        <v>4500218792</v>
      </c>
      <c r="E716" s="881" t="s">
        <v>3322</v>
      </c>
      <c r="F716" s="880" t="s">
        <v>3323</v>
      </c>
      <c r="G716" s="882" t="s">
        <v>554</v>
      </c>
      <c r="H716" s="883" t="s">
        <v>555</v>
      </c>
      <c r="I716" s="884">
        <v>120</v>
      </c>
      <c r="J716" s="885">
        <v>0</v>
      </c>
      <c r="K716" s="885">
        <v>4</v>
      </c>
      <c r="L716" s="885">
        <f t="shared" si="161"/>
        <v>30</v>
      </c>
      <c r="M716" s="886">
        <v>46287</v>
      </c>
      <c r="N716" s="886">
        <f>M716-4</f>
        <v>46283</v>
      </c>
      <c r="O716" s="887"/>
      <c r="P716" s="887"/>
      <c r="Q716" s="887"/>
      <c r="R716" s="701" t="s">
        <v>3324</v>
      </c>
      <c r="S716" s="473" t="s">
        <v>572</v>
      </c>
      <c r="T716" s="473" t="s">
        <v>2366</v>
      </c>
      <c r="U716" s="214"/>
      <c r="V716" s="214"/>
      <c r="W716" s="888"/>
      <c r="X716" s="887"/>
      <c r="Y716" s="887" t="s">
        <v>3325</v>
      </c>
      <c r="Z716" s="890" t="s">
        <v>3326</v>
      </c>
      <c r="AA716" s="885">
        <v>3.4089</v>
      </c>
      <c r="AB716" s="882">
        <f t="shared" ref="AB716:AB722" si="169">I716*AA716</f>
        <v>409.068</v>
      </c>
      <c r="AC716" s="882"/>
      <c r="AD716" s="468" t="s">
        <v>554</v>
      </c>
      <c r="AE716" s="754" t="s">
        <v>566</v>
      </c>
      <c r="AF716" s="532"/>
      <c r="AG716" s="215"/>
      <c r="AH716" s="209"/>
      <c r="AI716" s="480">
        <f t="shared" ref="AI714:AI722" si="170">I716</f>
        <v>120</v>
      </c>
      <c r="AJ716" s="211"/>
      <c r="AK716" s="479"/>
      <c r="AL716" s="212"/>
      <c r="AM716" s="479">
        <f t="shared" si="166"/>
        <v>120</v>
      </c>
      <c r="AU716" s="210">
        <f t="shared" ref="AU716:AU722" si="171">I716</f>
        <v>120</v>
      </c>
      <c r="AV716" s="210">
        <f>AV435+AU716</f>
        <v>547645</v>
      </c>
      <c r="AX716" s="812"/>
    </row>
    <row r="717" s="210" customFormat="1" ht="39" customHeight="1" spans="1:50">
      <c r="A717" s="877">
        <v>46239</v>
      </c>
      <c r="B717" s="878" t="s">
        <v>2596</v>
      </c>
      <c r="C717" s="879" t="s">
        <v>622</v>
      </c>
      <c r="D717" s="880">
        <v>4500218792</v>
      </c>
      <c r="E717" s="881" t="s">
        <v>3327</v>
      </c>
      <c r="F717" s="880" t="s">
        <v>3328</v>
      </c>
      <c r="G717" s="882" t="s">
        <v>554</v>
      </c>
      <c r="H717" s="883" t="s">
        <v>555</v>
      </c>
      <c r="I717" s="884">
        <v>1572</v>
      </c>
      <c r="J717" s="885">
        <v>0</v>
      </c>
      <c r="K717" s="885">
        <v>4</v>
      </c>
      <c r="L717" s="885">
        <f t="shared" si="161"/>
        <v>393</v>
      </c>
      <c r="M717" s="886">
        <v>46287</v>
      </c>
      <c r="N717" s="886">
        <f>M717-4</f>
        <v>46283</v>
      </c>
      <c r="O717" s="887"/>
      <c r="P717" s="887"/>
      <c r="Q717" s="887"/>
      <c r="R717" s="701" t="s">
        <v>3324</v>
      </c>
      <c r="S717" s="473" t="s">
        <v>572</v>
      </c>
      <c r="T717" s="473" t="s">
        <v>2366</v>
      </c>
      <c r="U717" s="214"/>
      <c r="V717" s="214"/>
      <c r="W717" s="888"/>
      <c r="X717" s="887"/>
      <c r="Y717" s="887" t="s">
        <v>3325</v>
      </c>
      <c r="Z717" s="890" t="s">
        <v>3326</v>
      </c>
      <c r="AA717" s="885">
        <v>3.3986</v>
      </c>
      <c r="AB717" s="882">
        <f t="shared" si="169"/>
        <v>5342.5992</v>
      </c>
      <c r="AC717" s="882"/>
      <c r="AD717" s="468" t="s">
        <v>554</v>
      </c>
      <c r="AE717" s="754" t="s">
        <v>566</v>
      </c>
      <c r="AF717" s="532"/>
      <c r="AG717" s="215"/>
      <c r="AH717" s="209"/>
      <c r="AI717" s="480">
        <f t="shared" si="170"/>
        <v>1572</v>
      </c>
      <c r="AJ717" s="211"/>
      <c r="AK717" s="479"/>
      <c r="AL717" s="212"/>
      <c r="AM717" s="479">
        <f t="shared" si="166"/>
        <v>1572</v>
      </c>
      <c r="AU717" s="210">
        <f t="shared" si="171"/>
        <v>1572</v>
      </c>
      <c r="AV717" s="210">
        <f>AV436+AU717</f>
        <v>549677</v>
      </c>
      <c r="AX717" s="812"/>
    </row>
    <row r="718" s="210" customFormat="1" ht="39" customHeight="1" spans="1:50">
      <c r="A718" s="877">
        <v>46239</v>
      </c>
      <c r="B718" s="878" t="s">
        <v>2596</v>
      </c>
      <c r="C718" s="879" t="s">
        <v>622</v>
      </c>
      <c r="D718" s="880">
        <v>4500218792</v>
      </c>
      <c r="E718" s="881" t="s">
        <v>3329</v>
      </c>
      <c r="F718" s="880" t="s">
        <v>3330</v>
      </c>
      <c r="G718" s="882" t="s">
        <v>554</v>
      </c>
      <c r="H718" s="883" t="s">
        <v>555</v>
      </c>
      <c r="I718" s="884">
        <v>708</v>
      </c>
      <c r="J718" s="885">
        <v>0</v>
      </c>
      <c r="K718" s="885">
        <v>4</v>
      </c>
      <c r="L718" s="885">
        <f t="shared" si="161"/>
        <v>177</v>
      </c>
      <c r="M718" s="886">
        <v>46287</v>
      </c>
      <c r="N718" s="886">
        <f>M718-4</f>
        <v>46283</v>
      </c>
      <c r="O718" s="887"/>
      <c r="P718" s="887"/>
      <c r="Q718" s="887"/>
      <c r="R718" s="701" t="s">
        <v>3324</v>
      </c>
      <c r="S718" s="473" t="s">
        <v>572</v>
      </c>
      <c r="T718" s="473" t="s">
        <v>2366</v>
      </c>
      <c r="U718" s="214"/>
      <c r="V718" s="214"/>
      <c r="W718" s="888"/>
      <c r="X718" s="887"/>
      <c r="Y718" s="887" t="s">
        <v>3325</v>
      </c>
      <c r="Z718" s="890" t="s">
        <v>3326</v>
      </c>
      <c r="AA718" s="885">
        <v>3.3986</v>
      </c>
      <c r="AB718" s="882">
        <f t="shared" si="169"/>
        <v>2406.2088</v>
      </c>
      <c r="AC718" s="882"/>
      <c r="AD718" s="468" t="s">
        <v>554</v>
      </c>
      <c r="AE718" s="754" t="s">
        <v>566</v>
      </c>
      <c r="AF718" s="532"/>
      <c r="AG718" s="215"/>
      <c r="AH718" s="209"/>
      <c r="AI718" s="480">
        <f t="shared" si="170"/>
        <v>708</v>
      </c>
      <c r="AJ718" s="211"/>
      <c r="AK718" s="479"/>
      <c r="AL718" s="212"/>
      <c r="AM718" s="479">
        <f t="shared" si="166"/>
        <v>708</v>
      </c>
      <c r="AU718" s="210">
        <f t="shared" si="171"/>
        <v>708</v>
      </c>
      <c r="AV718" s="210">
        <f>AV437+AU718</f>
        <v>553405</v>
      </c>
      <c r="AX718" s="812"/>
    </row>
    <row r="719" s="210" customFormat="1" ht="39" customHeight="1" spans="1:50">
      <c r="A719" s="877">
        <v>46185</v>
      </c>
      <c r="B719" s="878" t="s">
        <v>2364</v>
      </c>
      <c r="C719" s="879" t="s">
        <v>622</v>
      </c>
      <c r="D719" s="880">
        <v>4500211675</v>
      </c>
      <c r="E719" s="881" t="s">
        <v>3331</v>
      </c>
      <c r="F719" s="880" t="s">
        <v>3332</v>
      </c>
      <c r="G719" s="882" t="s">
        <v>554</v>
      </c>
      <c r="H719" s="883" t="s">
        <v>555</v>
      </c>
      <c r="I719" s="884">
        <v>4000</v>
      </c>
      <c r="J719" s="885">
        <v>0</v>
      </c>
      <c r="K719" s="885">
        <v>4</v>
      </c>
      <c r="L719" s="885">
        <f t="shared" si="161"/>
        <v>1000</v>
      </c>
      <c r="M719" s="886">
        <v>46293</v>
      </c>
      <c r="N719" s="886">
        <v>46289</v>
      </c>
      <c r="O719" s="887"/>
      <c r="P719" s="887"/>
      <c r="Q719" s="887"/>
      <c r="R719" s="701">
        <v>46185</v>
      </c>
      <c r="S719" s="701" t="s">
        <v>572</v>
      </c>
      <c r="T719" s="701" t="s">
        <v>2366</v>
      </c>
      <c r="U719" s="813"/>
      <c r="V719" s="214"/>
      <c r="W719" s="214"/>
      <c r="X719" s="888"/>
      <c r="Y719" s="887" t="s">
        <v>3333</v>
      </c>
      <c r="Z719" s="890" t="s">
        <v>985</v>
      </c>
      <c r="AA719" s="890">
        <v>3.5262</v>
      </c>
      <c r="AB719" s="885">
        <f t="shared" si="169"/>
        <v>14104.8</v>
      </c>
      <c r="AC719" s="882"/>
      <c r="AD719" s="882" t="s">
        <v>554</v>
      </c>
      <c r="AE719" s="891" t="s">
        <v>566</v>
      </c>
      <c r="AF719" s="814"/>
      <c r="AG719" s="814"/>
      <c r="AH719" s="754"/>
      <c r="AI719" s="532">
        <f t="shared" si="170"/>
        <v>4000</v>
      </c>
      <c r="AJ719" s="815"/>
      <c r="AK719" s="215"/>
      <c r="AL719" s="816"/>
      <c r="AM719" s="209">
        <f t="shared" si="166"/>
        <v>4000</v>
      </c>
      <c r="AN719" s="892"/>
      <c r="AO719" s="892"/>
      <c r="AP719" s="210"/>
      <c r="AQ719" s="210"/>
      <c r="AR719" s="210"/>
      <c r="AS719" s="210"/>
      <c r="AT719" s="210"/>
      <c r="AU719" s="210">
        <f t="shared" si="171"/>
        <v>4000</v>
      </c>
      <c r="AV719" s="210">
        <f>AV434+AU719</f>
        <v>551717</v>
      </c>
      <c r="AX719" s="812"/>
    </row>
    <row r="720" s="210" customFormat="1" ht="39" customHeight="1" spans="1:50">
      <c r="A720" s="877">
        <v>46181</v>
      </c>
      <c r="B720" s="878" t="s">
        <v>611</v>
      </c>
      <c r="C720" s="879" t="s">
        <v>612</v>
      </c>
      <c r="D720" s="880" t="s">
        <v>3334</v>
      </c>
      <c r="E720" s="881" t="s">
        <v>3153</v>
      </c>
      <c r="F720" s="880" t="s">
        <v>3335</v>
      </c>
      <c r="G720" s="882" t="s">
        <v>554</v>
      </c>
      <c r="H720" s="883" t="s">
        <v>555</v>
      </c>
      <c r="I720" s="884">
        <v>1048</v>
      </c>
      <c r="J720" s="885">
        <v>0</v>
      </c>
      <c r="K720" s="885">
        <v>4</v>
      </c>
      <c r="L720" s="885">
        <f t="shared" si="161"/>
        <v>262</v>
      </c>
      <c r="M720" s="886">
        <v>46303</v>
      </c>
      <c r="N720" s="886">
        <v>46300</v>
      </c>
      <c r="O720" s="887"/>
      <c r="P720" s="887"/>
      <c r="Q720" s="887"/>
      <c r="R720" s="701">
        <v>46185</v>
      </c>
      <c r="S720" s="701" t="s">
        <v>599</v>
      </c>
      <c r="T720" s="701" t="s">
        <v>3054</v>
      </c>
      <c r="U720" s="813"/>
      <c r="V720" s="214"/>
      <c r="W720" s="214"/>
      <c r="X720" s="888"/>
      <c r="Y720" s="887" t="s">
        <v>3336</v>
      </c>
      <c r="Z720" s="890" t="s">
        <v>248</v>
      </c>
      <c r="AA720" s="890">
        <v>5.6644</v>
      </c>
      <c r="AB720" s="885">
        <f t="shared" si="169"/>
        <v>5936.2912</v>
      </c>
      <c r="AC720" s="882"/>
      <c r="AD720" s="882" t="s">
        <v>554</v>
      </c>
      <c r="AE720" s="891" t="s">
        <v>566</v>
      </c>
      <c r="AF720" s="814"/>
      <c r="AG720" s="814"/>
      <c r="AH720" s="754"/>
      <c r="AI720" s="532">
        <f t="shared" si="170"/>
        <v>1048</v>
      </c>
      <c r="AJ720" s="815"/>
      <c r="AK720" s="215"/>
      <c r="AL720" s="816"/>
      <c r="AM720" s="209">
        <f t="shared" si="166"/>
        <v>1048</v>
      </c>
      <c r="AN720" s="892"/>
      <c r="AO720" s="892"/>
      <c r="AP720" s="210"/>
      <c r="AQ720" s="210"/>
      <c r="AR720" s="210"/>
      <c r="AS720" s="210"/>
      <c r="AT720" s="210"/>
      <c r="AU720" s="210">
        <f t="shared" si="171"/>
        <v>1048</v>
      </c>
      <c r="AV720" s="210">
        <f>AV431+AU720</f>
        <v>557693</v>
      </c>
      <c r="AX720" s="812"/>
    </row>
    <row r="721" s="210" customFormat="1" ht="39" customHeight="1" spans="1:50">
      <c r="A721" s="877">
        <v>46181</v>
      </c>
      <c r="B721" s="878" t="s">
        <v>611</v>
      </c>
      <c r="C721" s="879" t="s">
        <v>612</v>
      </c>
      <c r="D721" s="880" t="s">
        <v>3337</v>
      </c>
      <c r="E721" s="881" t="s">
        <v>3157</v>
      </c>
      <c r="F721" s="880" t="s">
        <v>3338</v>
      </c>
      <c r="G721" s="882" t="s">
        <v>554</v>
      </c>
      <c r="H721" s="883" t="s">
        <v>555</v>
      </c>
      <c r="I721" s="884">
        <v>408</v>
      </c>
      <c r="J721" s="885">
        <v>0</v>
      </c>
      <c r="K721" s="885">
        <v>4</v>
      </c>
      <c r="L721" s="885">
        <f t="shared" si="161"/>
        <v>102</v>
      </c>
      <c r="M721" s="886">
        <v>46303</v>
      </c>
      <c r="N721" s="886">
        <v>46300</v>
      </c>
      <c r="O721" s="887"/>
      <c r="P721" s="887"/>
      <c r="Q721" s="887"/>
      <c r="R721" s="701">
        <v>46185</v>
      </c>
      <c r="S721" s="701" t="s">
        <v>599</v>
      </c>
      <c r="T721" s="701" t="s">
        <v>3054</v>
      </c>
      <c r="U721" s="813"/>
      <c r="V721" s="214"/>
      <c r="W721" s="214"/>
      <c r="X721" s="888"/>
      <c r="Y721" s="887" t="s">
        <v>3291</v>
      </c>
      <c r="Z721" s="890" t="s">
        <v>248</v>
      </c>
      <c r="AA721" s="890">
        <v>5.6816</v>
      </c>
      <c r="AB721" s="885">
        <f t="shared" si="169"/>
        <v>2318.0928</v>
      </c>
      <c r="AC721" s="882"/>
      <c r="AD721" s="882" t="s">
        <v>554</v>
      </c>
      <c r="AE721" s="891" t="s">
        <v>566</v>
      </c>
      <c r="AF721" s="814"/>
      <c r="AG721" s="814"/>
      <c r="AH721" s="754"/>
      <c r="AI721" s="532">
        <f t="shared" si="170"/>
        <v>408</v>
      </c>
      <c r="AJ721" s="815"/>
      <c r="AK721" s="215"/>
      <c r="AL721" s="816"/>
      <c r="AM721" s="209">
        <f t="shared" si="166"/>
        <v>408</v>
      </c>
      <c r="AN721" s="892"/>
      <c r="AO721" s="892"/>
      <c r="AP721" s="210"/>
      <c r="AQ721" s="210"/>
      <c r="AR721" s="210"/>
      <c r="AS721" s="210"/>
      <c r="AT721" s="210"/>
      <c r="AU721" s="210">
        <f t="shared" si="171"/>
        <v>408</v>
      </c>
      <c r="AV721" s="210">
        <f>AV432+AU721</f>
        <v>555513</v>
      </c>
      <c r="AX721" s="812"/>
    </row>
    <row r="722" s="210" customFormat="1" ht="39" customHeight="1" spans="1:50">
      <c r="A722" s="877">
        <v>46237</v>
      </c>
      <c r="B722" s="878" t="s">
        <v>3339</v>
      </c>
      <c r="C722" s="879" t="s">
        <v>1215</v>
      </c>
      <c r="D722" s="880" t="s">
        <v>3340</v>
      </c>
      <c r="E722" s="881" t="s">
        <v>3341</v>
      </c>
      <c r="F722" s="880" t="s">
        <v>3342</v>
      </c>
      <c r="G722" s="882" t="s">
        <v>554</v>
      </c>
      <c r="H722" s="883" t="s">
        <v>555</v>
      </c>
      <c r="I722" s="884">
        <v>504</v>
      </c>
      <c r="J722" s="885">
        <v>0</v>
      </c>
      <c r="K722" s="885">
        <v>4</v>
      </c>
      <c r="L722" s="885">
        <f t="shared" si="161"/>
        <v>126</v>
      </c>
      <c r="M722" s="886">
        <v>46307</v>
      </c>
      <c r="N722" s="886">
        <v>46303</v>
      </c>
      <c r="O722" s="887"/>
      <c r="P722" s="887"/>
      <c r="Q722" s="887"/>
      <c r="R722" s="701" t="s">
        <v>3324</v>
      </c>
      <c r="S722" s="701" t="s">
        <v>572</v>
      </c>
      <c r="T722" s="701" t="s">
        <v>572</v>
      </c>
      <c r="U722" s="214"/>
      <c r="V722" s="214"/>
      <c r="W722" s="214"/>
      <c r="X722" s="888"/>
      <c r="Y722" s="887" t="s">
        <v>3343</v>
      </c>
      <c r="Z722" s="890" t="s">
        <v>3344</v>
      </c>
      <c r="AA722" s="890">
        <v>5.6644</v>
      </c>
      <c r="AB722" s="885">
        <f t="shared" si="169"/>
        <v>2854.8576</v>
      </c>
      <c r="AC722" s="882"/>
      <c r="AD722" s="882" t="s">
        <v>554</v>
      </c>
      <c r="AE722" s="754" t="s">
        <v>566</v>
      </c>
      <c r="AF722" s="215"/>
      <c r="AG722" s="215"/>
      <c r="AH722" s="754"/>
      <c r="AI722" s="532">
        <f t="shared" si="170"/>
        <v>504</v>
      </c>
      <c r="AJ722" s="916"/>
      <c r="AK722" s="215"/>
      <c r="AL722" s="892"/>
      <c r="AM722" s="209">
        <f t="shared" si="166"/>
        <v>504</v>
      </c>
      <c r="AN722" s="892"/>
      <c r="AO722" s="892"/>
      <c r="AP722" s="210"/>
      <c r="AQ722" s="210"/>
      <c r="AR722" s="210"/>
      <c r="AS722" s="210"/>
      <c r="AT722" s="210"/>
      <c r="AU722" s="210">
        <f t="shared" si="171"/>
        <v>504</v>
      </c>
      <c r="AV722" s="210">
        <f>AV433+AU722</f>
        <v>551881</v>
      </c>
      <c r="AX722" s="812"/>
    </row>
    <row r="723" s="368" customFormat="1" ht="39" customHeight="1" spans="1:50">
      <c r="A723" s="903"/>
      <c r="B723" s="904"/>
      <c r="C723" s="959"/>
      <c r="D723" s="905"/>
      <c r="E723" s="906"/>
      <c r="F723" s="905"/>
      <c r="G723" s="907"/>
      <c r="H723" s="960"/>
      <c r="I723" s="908"/>
      <c r="J723" s="909"/>
      <c r="K723" s="909"/>
      <c r="L723" s="909"/>
      <c r="M723" s="961"/>
      <c r="N723" s="961"/>
      <c r="O723" s="911"/>
      <c r="P723" s="911"/>
      <c r="Q723" s="911"/>
      <c r="R723" s="702"/>
      <c r="S723" s="702"/>
      <c r="T723" s="702"/>
      <c r="U723" s="962"/>
      <c r="V723" s="776"/>
      <c r="W723" s="776"/>
      <c r="X723" s="949"/>
      <c r="Y723" s="911"/>
      <c r="Z723" s="912"/>
      <c r="AA723" s="912"/>
      <c r="AB723" s="909"/>
      <c r="AC723" s="907"/>
      <c r="AD723" s="907"/>
      <c r="AE723" s="915"/>
      <c r="AF723" s="963"/>
      <c r="AG723" s="963"/>
      <c r="AH723" s="915"/>
      <c r="AI723" s="667"/>
      <c r="AJ723" s="964"/>
      <c r="AK723" s="914"/>
      <c r="AL723" s="965"/>
      <c r="AM723" s="594"/>
      <c r="AN723" s="706"/>
      <c r="AO723" s="706"/>
      <c r="AP723" s="953"/>
      <c r="AQ723" s="953"/>
      <c r="AR723" s="953"/>
      <c r="AS723" s="953"/>
      <c r="AT723" s="953"/>
      <c r="AU723" s="953"/>
      <c r="AV723" s="953"/>
      <c r="AW723" s="953"/>
      <c r="AX723" s="805"/>
    </row>
    <row r="724" s="369" customFormat="1" ht="39" customHeight="1" spans="1:50">
      <c r="A724" s="966"/>
      <c r="B724" s="967"/>
      <c r="C724" s="968"/>
      <c r="D724" s="969"/>
      <c r="E724" s="970"/>
      <c r="F724" s="971"/>
      <c r="G724" s="972"/>
      <c r="H724" s="973"/>
      <c r="I724" s="974"/>
      <c r="J724" s="974"/>
      <c r="K724" s="974"/>
      <c r="L724" s="974"/>
      <c r="M724" s="975"/>
      <c r="N724" s="975"/>
      <c r="O724" s="976"/>
      <c r="P724" s="590"/>
      <c r="Q724" s="976"/>
      <c r="R724" s="977"/>
      <c r="S724" s="977"/>
      <c r="T724" s="977"/>
      <c r="U724" s="977"/>
      <c r="V724" s="977"/>
      <c r="W724" s="978"/>
      <c r="X724" s="978"/>
      <c r="Y724" s="979"/>
      <c r="Z724" s="976"/>
      <c r="AA724" s="637"/>
      <c r="AB724" s="637"/>
      <c r="AC724" s="629"/>
      <c r="AD724" s="972"/>
      <c r="AE724" s="640"/>
      <c r="AF724" s="641"/>
      <c r="AG724" s="641"/>
      <c r="AH724" s="644"/>
      <c r="AI724" s="644"/>
      <c r="AJ724" s="644"/>
      <c r="AK724" s="644"/>
      <c r="AL724" s="644"/>
      <c r="AM724" s="851"/>
      <c r="AN724" s="980"/>
      <c r="AO724" s="980"/>
      <c r="AP724" s="980"/>
      <c r="AQ724" s="980"/>
      <c r="AR724" s="981"/>
      <c r="AS724" s="981"/>
      <c r="AT724" s="982"/>
      <c r="AU724" s="983"/>
      <c r="AV724" s="983"/>
      <c r="AW724" s="983"/>
      <c r="AX724" s="984"/>
    </row>
    <row r="725" s="364" customFormat="1" ht="39" customHeight="1" spans="1:50">
      <c r="A725" s="985"/>
      <c r="B725" s="986"/>
      <c r="C725" s="624"/>
      <c r="D725" s="987"/>
      <c r="E725" s="988"/>
      <c r="F725" s="989"/>
      <c r="G725" s="639" t="s">
        <v>3345</v>
      </c>
      <c r="H725" s="628"/>
      <c r="I725" s="630"/>
      <c r="J725" s="630"/>
      <c r="K725" s="630"/>
      <c r="L725" s="630"/>
      <c r="M725" s="631"/>
      <c r="N725" s="631"/>
      <c r="O725" s="990"/>
      <c r="P725" s="472"/>
      <c r="Q725" s="990"/>
      <c r="R725" s="990"/>
      <c r="S725" s="631"/>
      <c r="T725" s="634"/>
      <c r="U725" s="634"/>
      <c r="V725" s="634"/>
      <c r="W725" s="662"/>
      <c r="X725" s="662"/>
      <c r="Y725" s="991"/>
      <c r="Z725" s="990"/>
      <c r="AA725" s="370"/>
      <c r="AB725" s="370"/>
      <c r="AC725" s="370"/>
      <c r="AD725" s="639"/>
      <c r="AE725" s="370"/>
      <c r="AF725" s="370"/>
      <c r="AG725" s="370"/>
      <c r="AH725" s="370"/>
      <c r="AI725" s="370"/>
      <c r="AJ725" s="370"/>
      <c r="AK725" s="370"/>
      <c r="AL725" s="370"/>
      <c r="AM725" s="645"/>
      <c r="AN725" s="642"/>
      <c r="AO725" s="642"/>
      <c r="AP725" s="642"/>
      <c r="AQ725" s="642"/>
      <c r="AR725" s="646"/>
      <c r="AS725" s="646"/>
      <c r="AT725" s="992"/>
      <c r="AU725" s="649"/>
      <c r="AV725" s="649"/>
      <c r="AW725" s="649"/>
      <c r="AX725" s="993"/>
    </row>
    <row r="726" s="370" customFormat="1" ht="14.25" spans="1:50">
      <c r="A726" s="994"/>
      <c r="AF726" s="370">
        <f>SUM(AF4:AF725)</f>
        <v>236566</v>
      </c>
      <c r="AG726" s="370">
        <f>SUM(AG4:AG725)</f>
        <v>0</v>
      </c>
      <c r="AH726" s="370">
        <f>SUM(AH4:AH725)</f>
        <v>0</v>
      </c>
      <c r="AI726" s="370">
        <f>SUM(AI4:AI724)</f>
        <v>541614</v>
      </c>
      <c r="AJ726" s="370">
        <f>SUM(AJ4:AJ725)</f>
        <v>122984</v>
      </c>
      <c r="AK726" s="370">
        <f>SUM(AK4:AK724)</f>
        <v>92595</v>
      </c>
      <c r="AL726" s="370">
        <f>SUM(AL4:AL725)</f>
        <v>284472</v>
      </c>
    </row>
    <row r="727" s="370" customFormat="1" ht="14.25" spans="1:50">
      <c r="A727" s="994"/>
      <c r="H727" s="370" t="s">
        <v>3346</v>
      </c>
      <c r="I727" s="370">
        <f>SUM(I4:I725)</f>
        <v>974175</v>
      </c>
      <c r="AM727" s="370">
        <f>SUM(AM7:AM725)</f>
        <v>596833</v>
      </c>
      <c r="AO727" s="370">
        <f>SUM(AO4:AO725)</f>
        <v>87028</v>
      </c>
      <c r="AP727" s="370">
        <f>SUM(AP4:AP725)</f>
        <v>332086</v>
      </c>
      <c r="AQ727" s="370">
        <f>SUM(AQ1:AQ726)</f>
        <v>453015</v>
      </c>
      <c r="AR727" s="370">
        <f>SUM(AR4:AR725)</f>
        <v>83</v>
      </c>
      <c r="AS727" s="370">
        <f>SUM(AS1:AS726)</f>
        <v>754</v>
      </c>
    </row>
    <row r="728" s="220" customFormat="1" ht="14.25" spans="1:50">
      <c r="A728" s="995"/>
      <c r="Y728" s="996"/>
      <c r="AD728" s="997"/>
      <c r="AG728" s="370"/>
      <c r="AH728" s="370"/>
      <c r="AM728" s="361"/>
      <c r="AU728" s="998"/>
      <c r="AV728" s="998"/>
      <c r="AX728" s="370"/>
    </row>
    <row r="729" s="220" customFormat="1" ht="14.25" spans="1:50">
      <c r="A729" s="995"/>
      <c r="AG729" s="370"/>
      <c r="AH729" s="370"/>
      <c r="AU729" s="998"/>
      <c r="AV729" s="998"/>
      <c r="AX729" s="370"/>
    </row>
    <row r="730" s="220" customFormat="1" ht="14.25" spans="1:50">
      <c r="A730" s="995"/>
      <c r="AG730" s="370"/>
      <c r="AH730" s="370"/>
      <c r="AU730" s="998"/>
      <c r="AV730" s="998"/>
      <c r="AX730" s="370"/>
    </row>
    <row r="731" s="220" customFormat="1" ht="14.25" spans="1:50">
      <c r="A731" s="995"/>
      <c r="AG731" s="370"/>
      <c r="AH731" s="370"/>
      <c r="AU731" s="998"/>
      <c r="AV731" s="998"/>
      <c r="AX731" s="370"/>
    </row>
    <row r="732" s="220" customFormat="1" ht="14.25" spans="1:50">
      <c r="A732" s="995"/>
      <c r="AG732" s="370"/>
      <c r="AH732" s="370"/>
      <c r="AU732" s="998"/>
      <c r="AV732" s="998"/>
      <c r="AX732" s="370"/>
    </row>
    <row r="733" s="220" customFormat="1" ht="14.25" spans="1:50">
      <c r="A733" s="995"/>
      <c r="AG733" s="370"/>
      <c r="AH733" s="370"/>
      <c r="AU733" s="998"/>
      <c r="AV733" s="998"/>
      <c r="AX733" s="370"/>
    </row>
    <row r="734" s="220" customFormat="1" ht="14.25" spans="1:50">
      <c r="A734" s="995"/>
      <c r="AG734" s="370"/>
      <c r="AH734" s="370"/>
      <c r="AU734" s="998"/>
      <c r="AV734" s="998"/>
      <c r="AX734" s="370"/>
    </row>
    <row r="735" s="220" customFormat="1" ht="14.25" spans="1:50">
      <c r="A735" s="995"/>
      <c r="AG735" s="370"/>
      <c r="AH735" s="370"/>
      <c r="AU735" s="998"/>
      <c r="AV735" s="998"/>
      <c r="AX735" s="370"/>
    </row>
    <row r="736" s="220" customFormat="1" ht="14.25" spans="1:50">
      <c r="A736" s="995"/>
      <c r="AG736" s="370"/>
      <c r="AH736" s="370"/>
      <c r="AU736" s="998"/>
      <c r="AV736" s="998"/>
      <c r="AX736" s="370"/>
    </row>
    <row r="737" s="220" customFormat="1" ht="14.25" spans="1:50">
      <c r="A737" s="995"/>
      <c r="AG737" s="370"/>
      <c r="AH737" s="370"/>
      <c r="AU737" s="998"/>
      <c r="AV737" s="998"/>
      <c r="AX737" s="370"/>
    </row>
    <row r="738" s="220" customFormat="1" ht="14.25" spans="1:50">
      <c r="A738" s="995"/>
      <c r="AG738" s="370"/>
      <c r="AH738" s="370"/>
      <c r="AU738" s="998"/>
      <c r="AV738" s="998"/>
      <c r="AX738" s="370"/>
    </row>
    <row r="739" s="220" customFormat="1" ht="14.25" spans="1:50">
      <c r="A739" s="995"/>
      <c r="AG739" s="370"/>
      <c r="AH739" s="370"/>
      <c r="AU739" s="998"/>
      <c r="AV739" s="998"/>
      <c r="AX739" s="370"/>
    </row>
    <row r="740" s="220" customFormat="1" ht="14.25" spans="1:50">
      <c r="A740" s="995"/>
      <c r="AG740" s="370"/>
      <c r="AH740" s="370"/>
      <c r="AU740" s="998"/>
      <c r="AV740" s="998"/>
      <c r="AX740" s="370"/>
    </row>
    <row r="741" ht="30" customHeight="1" spans="1:50">
      <c r="A741" s="999"/>
      <c r="M741" s="1000"/>
      <c r="O741" s="1001"/>
      <c r="P741" s="375"/>
      <c r="R741" s="1001"/>
      <c r="S741" s="1001"/>
      <c r="W741" s="1001"/>
      <c r="X741" s="1001"/>
      <c r="Y741" s="1002"/>
      <c r="AB741" s="375"/>
      <c r="AC741" s="375"/>
      <c r="AE741" s="375"/>
      <c r="AF741" s="375"/>
      <c r="AG741" s="1003"/>
      <c r="AT741" s="375"/>
    </row>
    <row r="742" ht="30" customHeight="1" spans="1:50">
      <c r="A742" s="999"/>
      <c r="G742" s="1004"/>
      <c r="M742" s="1000"/>
      <c r="O742" s="1001"/>
      <c r="P742" s="375" t="s">
        <v>3347</v>
      </c>
      <c r="R742" s="1001"/>
      <c r="S742" s="1001"/>
      <c r="W742" s="1001"/>
      <c r="X742" s="1001"/>
      <c r="Y742" s="1001"/>
      <c r="AB742" s="375"/>
      <c r="AC742" s="375"/>
      <c r="AD742" s="1004"/>
      <c r="AE742" s="375"/>
      <c r="AF742" s="375"/>
      <c r="AG742" s="1003"/>
      <c r="AT742" s="375"/>
    </row>
    <row r="743" ht="26.25" customHeight="1" spans="1:50">
      <c r="A743" s="999"/>
      <c r="M743" s="1000"/>
      <c r="O743" s="1001"/>
      <c r="P743" s="375"/>
      <c r="R743" s="1001"/>
      <c r="S743" s="1001"/>
      <c r="W743" s="1001"/>
      <c r="X743" s="1001"/>
      <c r="Y743" s="1001"/>
      <c r="AB743" s="375"/>
      <c r="AC743" s="375"/>
      <c r="AE743" s="375"/>
      <c r="AF743" s="375"/>
      <c r="AG743" s="1003"/>
      <c r="AT743" s="375"/>
    </row>
    <row r="744" ht="26.25" customHeight="1" spans="1:50">
      <c r="A744" s="999"/>
      <c r="G744" s="1004"/>
      <c r="H744" s="1004"/>
      <c r="I744" s="1004"/>
      <c r="M744" s="1000"/>
      <c r="O744" s="1001"/>
      <c r="P744" s="375"/>
      <c r="R744" s="1001"/>
      <c r="S744" s="1001"/>
      <c r="W744" s="1001"/>
      <c r="X744" s="1001"/>
      <c r="Y744" s="1001"/>
      <c r="AB744" s="375"/>
      <c r="AC744" s="375"/>
      <c r="AE744" s="375"/>
      <c r="AF744" s="375"/>
      <c r="AG744" s="1003"/>
      <c r="AT744" s="375"/>
    </row>
    <row r="745" ht="26.25" customHeight="1" spans="1:50">
      <c r="A745" s="999"/>
      <c r="G745" s="1004"/>
      <c r="H745" s="1004"/>
      <c r="M745" s="1000"/>
      <c r="O745" s="1001"/>
      <c r="P745" s="375"/>
      <c r="R745" s="1001"/>
      <c r="S745" s="1001"/>
      <c r="W745" s="1001"/>
      <c r="X745" s="1001"/>
      <c r="Y745" s="1001"/>
      <c r="AB745" s="375"/>
      <c r="AC745" s="375"/>
      <c r="AE745" s="375"/>
      <c r="AF745" s="375"/>
      <c r="AG745" s="1003"/>
      <c r="AT745" s="375"/>
    </row>
    <row r="746" ht="26.25" customHeight="1" spans="1:50">
      <c r="A746" s="999"/>
      <c r="M746" s="1000"/>
      <c r="O746" s="1001"/>
      <c r="P746" s="375"/>
      <c r="R746" s="1001"/>
      <c r="S746" s="1001"/>
      <c r="W746" s="1001"/>
      <c r="X746" s="1001"/>
      <c r="Y746" s="1001"/>
      <c r="AB746" s="375"/>
      <c r="AC746" s="375"/>
      <c r="AE746" s="375"/>
      <c r="AF746" s="375"/>
      <c r="AG746" s="1003"/>
      <c r="AT746" s="375"/>
    </row>
    <row r="747" ht="26.25" customHeight="1" spans="1:50">
      <c r="A747" s="999"/>
      <c r="G747" s="1004"/>
      <c r="H747" s="1004"/>
      <c r="M747" s="1000"/>
      <c r="O747" s="1001"/>
      <c r="P747" s="375"/>
      <c r="R747" s="1001"/>
      <c r="S747" s="1001"/>
      <c r="W747" s="1001"/>
      <c r="X747" s="1001"/>
      <c r="Y747" s="1001"/>
      <c r="AB747" s="375"/>
      <c r="AC747" s="375"/>
      <c r="AE747" s="375"/>
      <c r="AF747" s="375"/>
      <c r="AG747" s="1003"/>
      <c r="AT747" s="375"/>
    </row>
    <row r="748" ht="26.25" customHeight="1" spans="1:50">
      <c r="A748" s="999"/>
      <c r="H748" s="1004"/>
      <c r="I748" s="1004"/>
      <c r="M748" s="1000"/>
      <c r="O748" s="1001"/>
      <c r="P748" s="375"/>
      <c r="R748" s="1001"/>
      <c r="S748" s="1001"/>
      <c r="W748" s="1001"/>
      <c r="X748" s="1001"/>
      <c r="Y748" s="1001"/>
      <c r="AB748" s="375"/>
      <c r="AC748" s="375"/>
      <c r="AE748" s="375"/>
      <c r="AF748" s="375"/>
      <c r="AG748" s="1003"/>
      <c r="AT748" s="375"/>
    </row>
    <row r="749" ht="26.25" customHeight="1" spans="1:50">
      <c r="A749" s="999"/>
      <c r="M749" s="1000"/>
      <c r="O749" s="1001"/>
      <c r="P749" s="375"/>
      <c r="R749" s="1001"/>
      <c r="S749" s="1001"/>
      <c r="W749" s="1001"/>
      <c r="X749" s="1001"/>
      <c r="Y749" s="1001"/>
      <c r="AB749" s="375"/>
      <c r="AC749" s="375"/>
      <c r="AE749" s="375"/>
      <c r="AF749" s="375"/>
      <c r="AG749" s="1003"/>
      <c r="AT749" s="375"/>
    </row>
    <row r="750" ht="26.25" customHeight="1" spans="1:50">
      <c r="A750" s="999"/>
      <c r="M750" s="1000"/>
      <c r="O750" s="1001"/>
      <c r="P750" s="375"/>
      <c r="R750" s="1001"/>
      <c r="S750" s="1001"/>
      <c r="W750" s="1001"/>
      <c r="X750" s="1001"/>
      <c r="Y750" s="1001"/>
      <c r="AB750" s="375"/>
      <c r="AC750" s="375"/>
      <c r="AE750" s="375"/>
      <c r="AF750" s="375"/>
      <c r="AG750" s="1003"/>
      <c r="AT750" s="375"/>
    </row>
    <row r="751" ht="26.25" customHeight="1" spans="1:50">
      <c r="A751" s="999"/>
      <c r="M751" s="1000"/>
      <c r="O751" s="1001"/>
      <c r="P751" s="375"/>
      <c r="R751" s="1001"/>
      <c r="S751" s="1001"/>
      <c r="W751" s="1001"/>
      <c r="X751" s="1001"/>
      <c r="Y751" s="1001"/>
      <c r="AB751" s="375"/>
      <c r="AC751" s="375"/>
      <c r="AE751" s="375"/>
      <c r="AF751" s="375"/>
      <c r="AG751" s="1003"/>
      <c r="AT751" s="375"/>
    </row>
    <row r="752" ht="26.25" customHeight="1" spans="1:50">
      <c r="A752" s="999"/>
      <c r="M752" s="1000"/>
      <c r="O752" s="1001"/>
      <c r="P752" s="375"/>
      <c r="R752" s="1001"/>
      <c r="S752" s="1001"/>
      <c r="W752" s="1001"/>
      <c r="X752" s="1001"/>
      <c r="Y752" s="1001"/>
      <c r="AB752" s="375"/>
      <c r="AC752" s="375"/>
      <c r="AE752" s="375"/>
      <c r="AF752" s="375"/>
      <c r="AG752" s="1003"/>
      <c r="AT752" s="375"/>
    </row>
    <row r="753" ht="26.25" customHeight="1" spans="1:46">
      <c r="A753" s="999"/>
      <c r="M753" s="1000"/>
      <c r="O753" s="1001"/>
      <c r="P753" s="375"/>
      <c r="R753" s="1001"/>
      <c r="S753" s="1001"/>
      <c r="W753" s="1001"/>
      <c r="X753" s="1001"/>
      <c r="Y753" s="1001"/>
      <c r="AB753" s="375"/>
      <c r="AC753" s="375"/>
      <c r="AE753" s="375"/>
      <c r="AF753" s="375"/>
      <c r="AG753" s="1003"/>
      <c r="AT753" s="375"/>
    </row>
    <row r="754" ht="26.25" customHeight="1" spans="1:46">
      <c r="A754" s="999"/>
      <c r="M754" s="1000"/>
      <c r="O754" s="1001"/>
      <c r="P754" s="375"/>
      <c r="R754" s="1001"/>
      <c r="S754" s="1001"/>
      <c r="W754" s="1001"/>
      <c r="X754" s="1001"/>
      <c r="Y754" s="1001"/>
      <c r="AB754" s="375"/>
      <c r="AC754" s="375"/>
      <c r="AE754" s="375"/>
      <c r="AF754" s="375"/>
      <c r="AG754" s="1003"/>
      <c r="AT754" s="375"/>
    </row>
    <row r="755" ht="26.25" customHeight="1" spans="1:46">
      <c r="A755" s="999"/>
      <c r="M755" s="1000"/>
      <c r="O755" s="1001"/>
      <c r="P755" s="375"/>
      <c r="R755" s="1001"/>
      <c r="S755" s="1001"/>
      <c r="W755" s="1001"/>
      <c r="X755" s="1001"/>
      <c r="Y755" s="1001"/>
      <c r="AB755" s="375"/>
      <c r="AC755" s="375"/>
      <c r="AE755" s="375"/>
      <c r="AF755" s="375"/>
      <c r="AG755" s="1003"/>
      <c r="AT755" s="375"/>
    </row>
    <row r="756" ht="26.25" customHeight="1" spans="1:46">
      <c r="A756" s="999"/>
      <c r="M756" s="1000"/>
      <c r="O756" s="1001"/>
      <c r="P756" s="375"/>
      <c r="R756" s="1001"/>
      <c r="S756" s="1001"/>
      <c r="W756" s="1001"/>
      <c r="X756" s="1001"/>
      <c r="Y756" s="1001"/>
      <c r="AB756" s="375"/>
      <c r="AC756" s="375"/>
      <c r="AE756" s="375"/>
      <c r="AF756" s="375"/>
      <c r="AG756" s="1003"/>
      <c r="AT756" s="375"/>
    </row>
    <row r="757" ht="26.25" customHeight="1" spans="1:46">
      <c r="A757" s="999"/>
      <c r="M757" s="1000"/>
      <c r="O757" s="1001"/>
      <c r="P757" s="375"/>
      <c r="R757" s="1001"/>
      <c r="S757" s="1001"/>
      <c r="W757" s="1001"/>
      <c r="X757" s="1001"/>
      <c r="Y757" s="1001"/>
      <c r="AB757" s="375"/>
      <c r="AC757" s="375"/>
      <c r="AE757" s="375"/>
      <c r="AF757" s="375"/>
      <c r="AG757" s="1003"/>
      <c r="AT757" s="375"/>
    </row>
    <row r="758" ht="26.25" customHeight="1" spans="1:46">
      <c r="A758" s="999"/>
      <c r="M758" s="1000"/>
      <c r="O758" s="1001"/>
      <c r="P758" s="375"/>
      <c r="R758" s="1001"/>
      <c r="S758" s="1001"/>
      <c r="W758" s="1001"/>
      <c r="X758" s="1001"/>
      <c r="Y758" s="1001"/>
      <c r="AB758" s="375"/>
      <c r="AC758" s="375"/>
      <c r="AE758" s="375"/>
      <c r="AF758" s="375"/>
      <c r="AG758" s="1003"/>
      <c r="AT758" s="375"/>
    </row>
    <row r="759" ht="26.25" customHeight="1" spans="1:46">
      <c r="A759" s="999"/>
      <c r="M759" s="1000"/>
      <c r="O759" s="1001"/>
      <c r="P759" s="375"/>
      <c r="R759" s="1001"/>
      <c r="S759" s="1001"/>
      <c r="W759" s="1001"/>
      <c r="X759" s="1001"/>
      <c r="Y759" s="1001"/>
      <c r="AB759" s="375"/>
      <c r="AC759" s="375"/>
      <c r="AE759" s="375"/>
      <c r="AF759" s="375"/>
      <c r="AG759" s="1003"/>
      <c r="AT759" s="375"/>
    </row>
    <row r="760" ht="26.25" customHeight="1" spans="1:46">
      <c r="A760" s="999"/>
      <c r="M760" s="1000"/>
      <c r="O760" s="1001"/>
      <c r="P760" s="375"/>
      <c r="R760" s="1001"/>
      <c r="S760" s="1001"/>
      <c r="W760" s="1001"/>
      <c r="X760" s="1001"/>
      <c r="Y760" s="1001"/>
      <c r="AB760" s="375"/>
      <c r="AC760" s="375"/>
      <c r="AE760" s="375"/>
      <c r="AF760" s="375"/>
      <c r="AG760" s="1003"/>
      <c r="AT760" s="375"/>
    </row>
    <row r="761" ht="26.25" customHeight="1" spans="1:46">
      <c r="A761" s="999"/>
      <c r="M761" s="1000"/>
      <c r="O761" s="1001"/>
      <c r="P761" s="375"/>
      <c r="R761" s="1001"/>
      <c r="S761" s="1001"/>
      <c r="W761" s="1001"/>
      <c r="X761" s="1001"/>
      <c r="Y761" s="1001"/>
      <c r="AB761" s="375"/>
      <c r="AC761" s="375"/>
      <c r="AE761" s="375"/>
      <c r="AF761" s="375"/>
      <c r="AG761" s="1003"/>
      <c r="AT761" s="375"/>
    </row>
    <row r="762" ht="26.25" customHeight="1" spans="1:46">
      <c r="A762" s="999"/>
      <c r="M762" s="1000"/>
      <c r="O762" s="1001"/>
      <c r="P762" s="375"/>
      <c r="R762" s="1001"/>
      <c r="S762" s="1001"/>
      <c r="W762" s="1001"/>
      <c r="X762" s="1001"/>
      <c r="Y762" s="1001"/>
      <c r="AB762" s="375"/>
      <c r="AC762" s="375"/>
      <c r="AE762" s="375"/>
      <c r="AF762" s="375"/>
      <c r="AG762" s="1003"/>
      <c r="AT762" s="375"/>
    </row>
    <row r="763" ht="26.25" customHeight="1" spans="1:46">
      <c r="A763" s="999"/>
      <c r="M763" s="1000"/>
      <c r="O763" s="1001"/>
      <c r="P763" s="375"/>
      <c r="R763" s="1001"/>
      <c r="S763" s="1001"/>
      <c r="W763" s="1001"/>
      <c r="X763" s="1001"/>
      <c r="Y763" s="1001"/>
      <c r="AB763" s="375"/>
      <c r="AC763" s="375"/>
      <c r="AE763" s="375"/>
      <c r="AF763" s="375"/>
      <c r="AG763" s="1003"/>
      <c r="AT763" s="375"/>
    </row>
    <row r="764" ht="26.25" customHeight="1" spans="1:46">
      <c r="A764" s="999"/>
      <c r="M764" s="1000"/>
      <c r="O764" s="1001"/>
      <c r="P764" s="375"/>
      <c r="R764" s="1001"/>
      <c r="S764" s="1001"/>
      <c r="W764" s="1001"/>
      <c r="X764" s="1001"/>
      <c r="Y764" s="1001"/>
      <c r="AB764" s="375"/>
      <c r="AC764" s="375"/>
      <c r="AE764" s="375"/>
      <c r="AF764" s="375"/>
      <c r="AG764" s="1003"/>
      <c r="AT764" s="375"/>
    </row>
    <row r="765" ht="26.25" customHeight="1" spans="1:46">
      <c r="A765" s="999"/>
      <c r="M765" s="1000"/>
      <c r="O765" s="1001"/>
      <c r="P765" s="375"/>
      <c r="R765" s="1001"/>
      <c r="S765" s="1001"/>
      <c r="W765" s="1001"/>
      <c r="X765" s="1001"/>
      <c r="Y765" s="1001"/>
      <c r="AB765" s="375"/>
      <c r="AC765" s="375"/>
      <c r="AE765" s="375"/>
      <c r="AF765" s="375"/>
      <c r="AG765" s="1003"/>
      <c r="AT765" s="375"/>
    </row>
    <row r="766" ht="26.25" customHeight="1" spans="1:46">
      <c r="A766" s="999"/>
      <c r="M766" s="1000"/>
      <c r="O766" s="1001"/>
      <c r="P766" s="375"/>
      <c r="R766" s="1001"/>
      <c r="S766" s="1001"/>
      <c r="W766" s="1001"/>
      <c r="X766" s="1001"/>
      <c r="Y766" s="1001"/>
      <c r="AB766" s="375"/>
      <c r="AC766" s="375"/>
      <c r="AE766" s="375"/>
      <c r="AF766" s="375"/>
      <c r="AG766" s="1003"/>
      <c r="AT766" s="375"/>
    </row>
    <row r="767" ht="26.25" customHeight="1" spans="1:46">
      <c r="A767" s="999"/>
      <c r="M767" s="1000"/>
      <c r="O767" s="1001"/>
      <c r="P767" s="375"/>
      <c r="R767" s="1001"/>
      <c r="S767" s="1001"/>
      <c r="W767" s="1001"/>
      <c r="X767" s="1001"/>
      <c r="Y767" s="1001"/>
      <c r="AB767" s="375"/>
      <c r="AC767" s="375"/>
      <c r="AE767" s="375"/>
      <c r="AF767" s="375"/>
      <c r="AG767" s="1003"/>
      <c r="AT767" s="375"/>
    </row>
    <row r="768" ht="26.25" customHeight="1" spans="1:46">
      <c r="A768" s="999"/>
      <c r="M768" s="1000"/>
      <c r="O768" s="1001"/>
      <c r="P768" s="375"/>
      <c r="R768" s="1001"/>
      <c r="S768" s="1001"/>
      <c r="W768" s="1001"/>
      <c r="X768" s="1001"/>
      <c r="Y768" s="1001"/>
      <c r="AB768" s="375"/>
      <c r="AC768" s="375"/>
      <c r="AE768" s="375"/>
      <c r="AF768" s="375"/>
      <c r="AG768" s="1003"/>
      <c r="AT768" s="375"/>
    </row>
    <row r="769" ht="26.25" customHeight="1" spans="1:46">
      <c r="A769" s="999"/>
      <c r="M769" s="1000"/>
      <c r="O769" s="1001"/>
      <c r="P769" s="375"/>
      <c r="R769" s="1001"/>
      <c r="S769" s="1001"/>
      <c r="W769" s="1001"/>
      <c r="X769" s="1001"/>
      <c r="Y769" s="1001"/>
      <c r="AB769" s="375"/>
      <c r="AC769" s="375"/>
      <c r="AE769" s="375"/>
      <c r="AF769" s="375"/>
      <c r="AG769" s="1003"/>
      <c r="AT769" s="375"/>
    </row>
    <row r="770" ht="26.25" customHeight="1" spans="1:46">
      <c r="A770" s="999"/>
      <c r="M770" s="1000"/>
      <c r="O770" s="1001"/>
      <c r="P770" s="375"/>
      <c r="R770" s="1001"/>
      <c r="S770" s="1001"/>
      <c r="W770" s="1001"/>
      <c r="X770" s="1001"/>
      <c r="Y770" s="1001"/>
      <c r="AB770" s="375"/>
      <c r="AC770" s="375"/>
      <c r="AE770" s="375"/>
      <c r="AF770" s="375"/>
      <c r="AG770" s="1003"/>
      <c r="AT770" s="375"/>
    </row>
    <row r="771" ht="26.25" customHeight="1" spans="1:46">
      <c r="A771" s="999"/>
      <c r="M771" s="1000"/>
      <c r="O771" s="1001"/>
      <c r="P771" s="375"/>
      <c r="R771" s="1001"/>
      <c r="S771" s="1001"/>
      <c r="W771" s="1001"/>
      <c r="X771" s="1001"/>
      <c r="Y771" s="1001"/>
      <c r="AB771" s="375"/>
      <c r="AC771" s="375"/>
      <c r="AE771" s="375"/>
      <c r="AF771" s="375"/>
      <c r="AG771" s="1003"/>
      <c r="AT771" s="375"/>
    </row>
    <row r="772" ht="26.25" customHeight="1" spans="1:46">
      <c r="A772" s="999"/>
      <c r="M772" s="1000"/>
      <c r="O772" s="1001"/>
      <c r="P772" s="375"/>
      <c r="R772" s="1001"/>
      <c r="S772" s="1001"/>
      <c r="W772" s="1001"/>
      <c r="X772" s="1001"/>
      <c r="Y772" s="1001"/>
      <c r="AB772" s="375"/>
      <c r="AC772" s="375"/>
      <c r="AE772" s="375"/>
      <c r="AF772" s="375"/>
      <c r="AG772" s="1003"/>
      <c r="AT772" s="375"/>
    </row>
    <row r="773" ht="26.25" customHeight="1" spans="1:46">
      <c r="A773" s="999"/>
      <c r="M773" s="1000"/>
      <c r="O773" s="1001"/>
      <c r="P773" s="375"/>
      <c r="R773" s="1001"/>
      <c r="S773" s="1001"/>
      <c r="W773" s="1001"/>
      <c r="X773" s="1001"/>
      <c r="Y773" s="1001"/>
      <c r="AB773" s="375"/>
      <c r="AC773" s="375"/>
      <c r="AE773" s="375"/>
      <c r="AF773" s="375"/>
      <c r="AG773" s="1003"/>
      <c r="AT773" s="375"/>
    </row>
    <row r="774" ht="26.25" customHeight="1" spans="1:46">
      <c r="A774" s="999"/>
      <c r="M774" s="1000"/>
      <c r="O774" s="1001"/>
      <c r="P774" s="375"/>
      <c r="R774" s="1001"/>
      <c r="S774" s="1001"/>
      <c r="W774" s="1001"/>
      <c r="X774" s="1001"/>
      <c r="Y774" s="1001"/>
      <c r="AB774" s="375"/>
      <c r="AC774" s="375"/>
      <c r="AE774" s="375"/>
      <c r="AF774" s="375"/>
      <c r="AG774" s="1003"/>
      <c r="AT774" s="375"/>
    </row>
    <row r="775" ht="26.25" customHeight="1" spans="1:46">
      <c r="A775" s="999"/>
      <c r="M775" s="1000"/>
      <c r="O775" s="1001"/>
      <c r="P775" s="375"/>
      <c r="R775" s="1001"/>
      <c r="S775" s="1001"/>
      <c r="W775" s="1001"/>
      <c r="X775" s="1001"/>
      <c r="Y775" s="1001"/>
      <c r="AB775" s="375"/>
      <c r="AC775" s="375"/>
      <c r="AE775" s="375"/>
      <c r="AF775" s="375"/>
      <c r="AG775" s="1003"/>
      <c r="AT775" s="375"/>
    </row>
    <row r="776" ht="26.25" customHeight="1" spans="1:46">
      <c r="A776" s="999"/>
      <c r="M776" s="1000"/>
      <c r="O776" s="1001"/>
      <c r="P776" s="375"/>
      <c r="R776" s="1001"/>
      <c r="S776" s="1001"/>
      <c r="W776" s="1001"/>
      <c r="X776" s="1001"/>
      <c r="Y776" s="1001"/>
      <c r="AB776" s="375"/>
      <c r="AC776" s="375"/>
      <c r="AE776" s="375"/>
      <c r="AF776" s="375"/>
      <c r="AG776" s="1003"/>
      <c r="AT776" s="375"/>
    </row>
    <row r="777" ht="26.25" customHeight="1" spans="1:46">
      <c r="A777" s="999"/>
      <c r="M777" s="1000"/>
      <c r="O777" s="1001"/>
      <c r="P777" s="375"/>
      <c r="R777" s="1001"/>
      <c r="S777" s="1001"/>
      <c r="W777" s="1001"/>
      <c r="X777" s="1001"/>
      <c r="Y777" s="1001"/>
      <c r="AB777" s="375"/>
      <c r="AC777" s="375"/>
      <c r="AE777" s="375"/>
      <c r="AF777" s="375"/>
      <c r="AG777" s="1003"/>
      <c r="AT777" s="375"/>
    </row>
    <row r="778" ht="26.25" customHeight="1" spans="1:46">
      <c r="A778" s="999"/>
      <c r="M778" s="1000"/>
      <c r="O778" s="1001"/>
      <c r="P778" s="375"/>
      <c r="R778" s="1001"/>
      <c r="S778" s="1001"/>
      <c r="W778" s="1001"/>
      <c r="X778" s="1001"/>
      <c r="Y778" s="1001"/>
      <c r="AB778" s="375"/>
      <c r="AC778" s="375"/>
      <c r="AE778" s="375"/>
      <c r="AF778" s="375"/>
      <c r="AG778" s="1003"/>
      <c r="AT778" s="375"/>
    </row>
    <row r="779" ht="26.25" customHeight="1" spans="1:46">
      <c r="A779" s="999"/>
      <c r="M779" s="1000"/>
      <c r="O779" s="1001"/>
      <c r="P779" s="375"/>
      <c r="R779" s="1001"/>
      <c r="S779" s="1001"/>
      <c r="W779" s="1001"/>
      <c r="X779" s="1001"/>
      <c r="Y779" s="1001"/>
      <c r="AB779" s="375"/>
      <c r="AC779" s="375"/>
      <c r="AE779" s="375"/>
      <c r="AF779" s="375"/>
      <c r="AG779" s="1003"/>
      <c r="AT779" s="375"/>
    </row>
    <row r="780" ht="26.25" customHeight="1" spans="1:46">
      <c r="A780" s="999"/>
      <c r="M780" s="1000"/>
      <c r="O780" s="1001"/>
      <c r="P780" s="375"/>
      <c r="R780" s="1001"/>
      <c r="S780" s="1001"/>
      <c r="W780" s="1001"/>
      <c r="X780" s="1001"/>
      <c r="Y780" s="1001"/>
      <c r="AB780" s="375"/>
      <c r="AC780" s="375"/>
      <c r="AE780" s="375"/>
      <c r="AF780" s="375"/>
      <c r="AG780" s="1003"/>
      <c r="AT780" s="375"/>
    </row>
    <row r="781" ht="26.25" customHeight="1" spans="1:46">
      <c r="A781" s="999"/>
      <c r="M781" s="1000"/>
      <c r="O781" s="1001"/>
      <c r="P781" s="375"/>
      <c r="R781" s="1001"/>
      <c r="S781" s="1001"/>
      <c r="W781" s="1001"/>
      <c r="X781" s="1001"/>
      <c r="Y781" s="1001"/>
      <c r="AB781" s="375"/>
      <c r="AC781" s="375"/>
      <c r="AE781" s="375"/>
      <c r="AF781" s="375"/>
      <c r="AG781" s="1003"/>
      <c r="AT781" s="375"/>
    </row>
    <row r="782" ht="26.25" customHeight="1" spans="1:46">
      <c r="A782" s="999"/>
      <c r="M782" s="1000"/>
      <c r="O782" s="1001"/>
      <c r="P782" s="375"/>
      <c r="R782" s="1001"/>
      <c r="S782" s="1001"/>
      <c r="W782" s="1001"/>
      <c r="X782" s="1001"/>
      <c r="Y782" s="1001"/>
      <c r="AB782" s="375"/>
      <c r="AC782" s="375"/>
      <c r="AE782" s="375"/>
      <c r="AF782" s="375"/>
      <c r="AG782" s="1003"/>
      <c r="AT782" s="375"/>
    </row>
    <row r="783" ht="26.25" customHeight="1" spans="1:46">
      <c r="A783" s="999"/>
      <c r="M783" s="1000"/>
      <c r="O783" s="1001"/>
      <c r="P783" s="375"/>
      <c r="R783" s="1001"/>
      <c r="S783" s="1001"/>
      <c r="W783" s="1001"/>
      <c r="X783" s="1001"/>
      <c r="Y783" s="1001"/>
      <c r="AB783" s="375"/>
      <c r="AC783" s="375"/>
      <c r="AE783" s="375"/>
      <c r="AF783" s="375"/>
      <c r="AG783" s="1003"/>
      <c r="AT783" s="375"/>
    </row>
    <row r="784" ht="26.25" customHeight="1" spans="1:46">
      <c r="A784" s="999"/>
      <c r="M784" s="1000"/>
      <c r="O784" s="1001"/>
      <c r="P784" s="375"/>
      <c r="R784" s="1001"/>
      <c r="S784" s="1001"/>
      <c r="W784" s="1001"/>
      <c r="X784" s="1001"/>
      <c r="Y784" s="1001"/>
      <c r="AB784" s="375"/>
      <c r="AC784" s="375"/>
      <c r="AE784" s="375"/>
      <c r="AF784" s="375"/>
      <c r="AG784" s="1003"/>
      <c r="AT784" s="375"/>
    </row>
    <row r="785" ht="26.25" customHeight="1" spans="1:46">
      <c r="A785" s="999"/>
      <c r="O785" s="1001"/>
      <c r="P785" s="375"/>
      <c r="R785" s="1001"/>
      <c r="S785" s="1001"/>
      <c r="W785" s="1001"/>
      <c r="X785" s="1001"/>
      <c r="Y785" s="1001"/>
      <c r="AB785" s="375"/>
      <c r="AC785" s="375"/>
      <c r="AE785" s="375"/>
      <c r="AF785" s="375"/>
      <c r="AG785" s="1003"/>
      <c r="AT785" s="375"/>
    </row>
    <row r="786" ht="26.25" customHeight="1" spans="1:46">
      <c r="A786" s="999"/>
      <c r="O786" s="1001"/>
      <c r="P786" s="375"/>
      <c r="R786" s="1001"/>
      <c r="S786" s="1001"/>
      <c r="W786" s="1001"/>
      <c r="X786" s="1001"/>
      <c r="Y786" s="1001"/>
      <c r="AB786" s="375"/>
      <c r="AC786" s="375"/>
      <c r="AE786" s="375"/>
      <c r="AF786" s="375"/>
      <c r="AG786" s="1003"/>
      <c r="AT786" s="375"/>
    </row>
    <row r="787" ht="26.25" customHeight="1" spans="1:46">
      <c r="A787" s="999"/>
      <c r="O787" s="1001"/>
      <c r="P787" s="375"/>
      <c r="R787" s="1001"/>
      <c r="S787" s="1001"/>
      <c r="W787" s="1001"/>
      <c r="X787" s="1001"/>
      <c r="Y787" s="1001"/>
      <c r="AB787" s="375"/>
      <c r="AC787" s="375"/>
      <c r="AE787" s="375"/>
      <c r="AF787" s="375"/>
      <c r="AG787" s="1003"/>
      <c r="AT787" s="375"/>
    </row>
    <row r="788" ht="26.25" customHeight="1" spans="1:46">
      <c r="A788" s="999"/>
      <c r="O788" s="1001"/>
      <c r="P788" s="375"/>
      <c r="R788" s="1001"/>
      <c r="S788" s="1001"/>
      <c r="AT788" s="375"/>
    </row>
    <row r="789" ht="26.25" customHeight="1" spans="1:46">
      <c r="A789" s="999"/>
      <c r="O789" s="1001"/>
      <c r="P789" s="375"/>
      <c r="R789" s="1001"/>
      <c r="S789" s="1001"/>
      <c r="AT789" s="375"/>
    </row>
    <row r="790" ht="26.25" customHeight="1" spans="1:46">
      <c r="A790" s="999"/>
      <c r="O790" s="1001"/>
      <c r="P790" s="375"/>
      <c r="R790" s="1001"/>
      <c r="S790" s="1001"/>
      <c r="AT790" s="375"/>
    </row>
    <row r="791" ht="26.25" customHeight="1" spans="1:46">
      <c r="A791" s="999"/>
      <c r="O791" s="1001"/>
      <c r="P791" s="375"/>
      <c r="R791" s="1001"/>
      <c r="S791" s="1001"/>
      <c r="AT791" s="375"/>
    </row>
    <row r="792" ht="26.25" customHeight="1" spans="1:46">
      <c r="A792" s="999"/>
      <c r="O792" s="1001"/>
      <c r="P792" s="375"/>
      <c r="R792" s="1001"/>
      <c r="S792" s="1001"/>
      <c r="AT792" s="375"/>
    </row>
    <row r="793" ht="26.25" customHeight="1" spans="1:46">
      <c r="A793" s="999"/>
      <c r="O793" s="1001"/>
      <c r="P793" s="375"/>
      <c r="R793" s="1001"/>
      <c r="S793" s="1001"/>
      <c r="AT793" s="375"/>
    </row>
    <row r="794" ht="26.25" customHeight="1" spans="1:46">
      <c r="A794" s="999"/>
      <c r="O794" s="1001"/>
      <c r="P794" s="375"/>
      <c r="R794" s="1001"/>
      <c r="S794" s="1001"/>
      <c r="AT794" s="375"/>
    </row>
    <row r="795" ht="26.25" customHeight="1" spans="1:46">
      <c r="A795" s="999"/>
      <c r="O795" s="1001"/>
      <c r="P795" s="375"/>
      <c r="R795" s="1001"/>
      <c r="S795" s="1001"/>
      <c r="AT795" s="375"/>
    </row>
    <row r="796" ht="26.25" customHeight="1" spans="1:46">
      <c r="A796" s="999"/>
      <c r="O796" s="1001"/>
      <c r="P796" s="375"/>
      <c r="R796" s="1001"/>
      <c r="S796" s="1001"/>
      <c r="AT796" s="375"/>
    </row>
    <row r="797" ht="26.25" customHeight="1" spans="1:46">
      <c r="A797" s="999"/>
      <c r="O797" s="1001"/>
      <c r="P797" s="375"/>
      <c r="R797" s="1001"/>
      <c r="S797" s="1001"/>
      <c r="AT797" s="375"/>
    </row>
    <row r="798" ht="26.25" customHeight="1" spans="1:46">
      <c r="A798" s="999"/>
      <c r="O798" s="1001"/>
      <c r="P798" s="375"/>
      <c r="R798" s="1001"/>
      <c r="S798" s="1001"/>
      <c r="AT798" s="375"/>
    </row>
    <row r="799" ht="26.25" customHeight="1" spans="1:46">
      <c r="A799" s="999"/>
      <c r="O799" s="1001"/>
      <c r="P799" s="375"/>
      <c r="R799" s="1001"/>
      <c r="S799" s="1001"/>
      <c r="AT799" s="375"/>
    </row>
    <row r="800" ht="26.25" customHeight="1" spans="1:46">
      <c r="A800" s="999"/>
      <c r="O800" s="1001"/>
      <c r="P800" s="375"/>
    </row>
    <row r="801" ht="26.25" customHeight="1" spans="1:16">
      <c r="A801" s="999"/>
      <c r="O801" s="1001"/>
      <c r="P801" s="375"/>
    </row>
    <row r="802" ht="26.25" customHeight="1" spans="1:16">
      <c r="A802" s="999"/>
      <c r="O802" s="1001"/>
      <c r="P802" s="375"/>
    </row>
    <row r="803" ht="26.25" customHeight="1" spans="1:16">
      <c r="A803" s="999"/>
      <c r="O803" s="1001"/>
      <c r="P803" s="375"/>
    </row>
    <row r="804" ht="26.25" customHeight="1" spans="1:16">
      <c r="A804" s="999"/>
      <c r="O804" s="1001"/>
      <c r="P804" s="375"/>
    </row>
    <row r="805" ht="26.25" customHeight="1" spans="1:16">
      <c r="A805" s="999"/>
      <c r="O805" s="1001"/>
      <c r="P805" s="375"/>
    </row>
    <row r="806" ht="26.25" customHeight="1" spans="1:16">
      <c r="A806" s="999"/>
      <c r="O806" s="1001"/>
      <c r="P806" s="375"/>
    </row>
    <row r="807" ht="26.25" customHeight="1" spans="1:16">
      <c r="A807" s="999"/>
      <c r="O807" s="1001"/>
      <c r="P807" s="375"/>
    </row>
    <row r="808" ht="26.25" customHeight="1" spans="1:16">
      <c r="A808" s="999"/>
      <c r="O808" s="1001"/>
      <c r="P808" s="375"/>
    </row>
    <row r="809" ht="26.25" customHeight="1" spans="1:16">
      <c r="A809" s="999"/>
      <c r="O809" s="1001"/>
      <c r="P809" s="375"/>
    </row>
    <row r="810" ht="26.25" customHeight="1" spans="1:16">
      <c r="A810" s="999"/>
      <c r="O810" s="1001"/>
      <c r="P810" s="375"/>
    </row>
    <row r="811" ht="26.25" customHeight="1" spans="1:16">
      <c r="A811" s="999"/>
      <c r="O811" s="1001"/>
      <c r="P811" s="375"/>
    </row>
    <row r="812" ht="26.25" customHeight="1" spans="1:16">
      <c r="A812" s="999"/>
      <c r="O812" s="1001"/>
      <c r="P812" s="375"/>
    </row>
    <row r="813" ht="26.25" customHeight="1" spans="1:16">
      <c r="A813" s="999"/>
      <c r="O813" s="1001"/>
      <c r="P813" s="375"/>
    </row>
    <row r="814" ht="26.25" customHeight="1" spans="1:16">
      <c r="A814" s="999"/>
      <c r="O814" s="1001"/>
      <c r="P814" s="375"/>
    </row>
    <row r="815" ht="26.25" customHeight="1" spans="1:16">
      <c r="A815" s="999"/>
      <c r="O815" s="1001"/>
      <c r="P815" s="375"/>
    </row>
    <row r="816" ht="26.25" customHeight="1" spans="1:16">
      <c r="A816" s="999"/>
      <c r="O816" s="1001"/>
      <c r="P816" s="375"/>
    </row>
    <row r="817" ht="26.25" customHeight="1" spans="1:16">
      <c r="A817" s="999"/>
      <c r="O817" s="1001"/>
      <c r="P817" s="375"/>
    </row>
    <row r="818" ht="26.25" customHeight="1" spans="1:16">
      <c r="A818" s="999"/>
      <c r="O818" s="1001"/>
      <c r="P818" s="375"/>
    </row>
    <row r="819" ht="26.25" customHeight="1" spans="1:16">
      <c r="A819" s="999"/>
      <c r="O819" s="1001"/>
      <c r="P819" s="375"/>
    </row>
    <row r="820" ht="26.25" customHeight="1" spans="1:16">
      <c r="A820" s="999"/>
      <c r="O820" s="1001"/>
      <c r="P820" s="375"/>
    </row>
    <row r="821" ht="26.25" customHeight="1" spans="1:16">
      <c r="A821" s="999"/>
      <c r="O821" s="1001"/>
      <c r="P821" s="375"/>
    </row>
    <row r="822" ht="26.25" customHeight="1" spans="1:16">
      <c r="A822" s="999"/>
      <c r="O822" s="1001"/>
      <c r="P822" s="375"/>
    </row>
    <row r="823" ht="26.25" customHeight="1" spans="1:16">
      <c r="A823" s="999"/>
      <c r="O823" s="1001"/>
      <c r="P823" s="375"/>
    </row>
    <row r="824" ht="26.25" customHeight="1" spans="1:16">
      <c r="A824" s="999"/>
      <c r="O824" s="1001"/>
      <c r="P824" s="375"/>
    </row>
    <row r="825" ht="26.25" customHeight="1" spans="1:16">
      <c r="A825" s="999"/>
      <c r="O825" s="1001"/>
      <c r="P825" s="375"/>
    </row>
    <row r="826" ht="26.25" customHeight="1" spans="1:16">
      <c r="A826" s="999"/>
      <c r="O826" s="1001"/>
      <c r="P826" s="375"/>
    </row>
    <row r="827" ht="26.25" customHeight="1" spans="1:16">
      <c r="A827" s="999"/>
      <c r="O827" s="1001"/>
      <c r="P827" s="375"/>
    </row>
    <row r="828" ht="26.25" customHeight="1" spans="1:16">
      <c r="A828" s="999"/>
      <c r="O828" s="1001"/>
      <c r="P828" s="375"/>
    </row>
    <row r="829" ht="26.25" customHeight="1" spans="1:16">
      <c r="A829" s="999"/>
      <c r="O829" s="1001"/>
      <c r="P829" s="375"/>
    </row>
    <row r="830" ht="26.25" customHeight="1" spans="1:16">
      <c r="A830" s="999"/>
      <c r="O830" s="1001"/>
      <c r="P830" s="375"/>
    </row>
    <row r="831" ht="26.25" customHeight="1" spans="1:16">
      <c r="A831" s="999"/>
      <c r="O831" s="1001"/>
      <c r="P831" s="375"/>
    </row>
    <row r="832" ht="26.25" customHeight="1" spans="1:16">
      <c r="A832" s="999"/>
      <c r="O832" s="1001"/>
      <c r="P832" s="375"/>
    </row>
    <row r="833" ht="26.25" customHeight="1" spans="1:16">
      <c r="A833" s="999"/>
      <c r="O833" s="1001"/>
      <c r="P833" s="375"/>
    </row>
    <row r="834" ht="26.25" customHeight="1" spans="1:16">
      <c r="A834" s="999"/>
      <c r="O834" s="1001"/>
      <c r="P834" s="375"/>
    </row>
    <row r="835" ht="26.25" customHeight="1" spans="1:16">
      <c r="A835" s="999"/>
      <c r="O835" s="1001"/>
      <c r="P835" s="375"/>
    </row>
    <row r="836" ht="26.25" customHeight="1" spans="1:16">
      <c r="A836" s="999"/>
      <c r="O836" s="1001"/>
      <c r="P836" s="375"/>
    </row>
    <row r="837" ht="26.25" customHeight="1" spans="1:16">
      <c r="A837" s="999"/>
      <c r="O837" s="1001"/>
      <c r="P837" s="375"/>
    </row>
    <row r="838" ht="26.25" customHeight="1" spans="1:16">
      <c r="A838" s="999"/>
      <c r="O838" s="1001"/>
      <c r="P838" s="375"/>
    </row>
    <row r="839" ht="26.25" customHeight="1" spans="1:16">
      <c r="A839" s="999"/>
      <c r="O839" s="1001"/>
      <c r="P839" s="375"/>
    </row>
    <row r="840" ht="26.25" customHeight="1" spans="1:16">
      <c r="A840" s="999"/>
      <c r="O840" s="1001"/>
      <c r="P840" s="375"/>
    </row>
    <row r="841" ht="26.25" customHeight="1" spans="1:16">
      <c r="A841" s="999"/>
      <c r="O841" s="1001"/>
      <c r="P841" s="375"/>
    </row>
    <row r="842" ht="26.25" customHeight="1" spans="1:16">
      <c r="A842" s="999"/>
      <c r="O842" s="1001"/>
      <c r="P842" s="375"/>
    </row>
    <row r="843" ht="26.25" customHeight="1" spans="1:16">
      <c r="A843" s="999"/>
      <c r="O843" s="1001"/>
      <c r="P843" s="375"/>
    </row>
    <row r="844" ht="26.25" customHeight="1" spans="1:16">
      <c r="A844" s="999"/>
      <c r="O844" s="1001"/>
      <c r="P844" s="375"/>
    </row>
    <row r="845" ht="26.25" customHeight="1" spans="1:16">
      <c r="A845" s="999"/>
      <c r="O845" s="1001"/>
      <c r="P845" s="375"/>
    </row>
    <row r="846" ht="26.25" customHeight="1" spans="1:16">
      <c r="A846" s="999"/>
      <c r="O846" s="1001"/>
      <c r="P846" s="375"/>
    </row>
    <row r="847" ht="26.25" customHeight="1" spans="1:16">
      <c r="A847" s="999"/>
      <c r="O847" s="1001"/>
      <c r="P847" s="375"/>
    </row>
    <row r="848" ht="26.25" customHeight="1" spans="1:16">
      <c r="A848" s="999"/>
      <c r="O848" s="1001"/>
      <c r="P848" s="375"/>
    </row>
    <row r="849" ht="26.25" customHeight="1" spans="1:16">
      <c r="A849" s="999"/>
      <c r="O849" s="1001"/>
      <c r="P849" s="375"/>
    </row>
    <row r="850" ht="26.25" customHeight="1" spans="1:16">
      <c r="A850" s="999"/>
      <c r="O850" s="1001"/>
      <c r="P850" s="375"/>
    </row>
    <row r="851" ht="26.25" customHeight="1" spans="1:16">
      <c r="A851" s="999"/>
      <c r="O851" s="1001"/>
      <c r="P851" s="375"/>
    </row>
    <row r="852" ht="26.25" customHeight="1" spans="1:16">
      <c r="A852" s="999"/>
      <c r="O852" s="1001"/>
      <c r="P852" s="375"/>
    </row>
    <row r="853" ht="26.25" customHeight="1" spans="1:16">
      <c r="A853" s="999"/>
      <c r="O853" s="1001"/>
      <c r="P853" s="375"/>
    </row>
    <row r="854" ht="26.25" customHeight="1" spans="1:16">
      <c r="A854" s="999"/>
      <c r="O854" s="1001"/>
      <c r="P854" s="375"/>
    </row>
    <row r="855" ht="26.25" customHeight="1" spans="1:16">
      <c r="A855" s="999"/>
      <c r="O855" s="1001"/>
      <c r="P855" s="375"/>
    </row>
    <row r="856" ht="26.25" customHeight="1" spans="1:16">
      <c r="A856" s="999"/>
      <c r="O856" s="1001"/>
      <c r="P856" s="375"/>
    </row>
    <row r="857" ht="26.25" customHeight="1" spans="1:16">
      <c r="A857" s="999"/>
      <c r="O857" s="1001"/>
      <c r="P857" s="375"/>
    </row>
    <row r="858" ht="26.25" customHeight="1" spans="1:16">
      <c r="A858" s="999"/>
      <c r="O858" s="1001"/>
      <c r="P858" s="375"/>
    </row>
    <row r="859" ht="26.25" customHeight="1" spans="1:16">
      <c r="A859" s="999"/>
      <c r="O859" s="1001"/>
      <c r="P859" s="375"/>
    </row>
    <row r="860" ht="26.25" customHeight="1" spans="1:16">
      <c r="A860" s="999"/>
      <c r="O860" s="1001"/>
      <c r="P860" s="375"/>
    </row>
    <row r="861" ht="26.25" customHeight="1" spans="1:16">
      <c r="A861" s="999"/>
      <c r="O861" s="1001"/>
      <c r="P861" s="375"/>
    </row>
    <row r="862" ht="26.25" customHeight="1" spans="1:16">
      <c r="A862" s="999"/>
      <c r="O862" s="1001"/>
      <c r="P862" s="375"/>
    </row>
    <row r="863" ht="26.25" customHeight="1" spans="1:16">
      <c r="A863" s="999"/>
      <c r="O863" s="1001"/>
      <c r="P863" s="375"/>
    </row>
    <row r="864" ht="26.25" customHeight="1" spans="1:16">
      <c r="A864" s="999"/>
      <c r="O864" s="1001"/>
      <c r="P864" s="375"/>
    </row>
    <row r="865" ht="26.25" customHeight="1" spans="1:16">
      <c r="A865" s="999"/>
      <c r="O865" s="1001"/>
      <c r="P865" s="375"/>
    </row>
    <row r="866" ht="26.25" customHeight="1" spans="1:16">
      <c r="A866" s="999"/>
      <c r="O866" s="1001"/>
      <c r="P866" s="375"/>
    </row>
    <row r="867" ht="26.25" customHeight="1" spans="1:16">
      <c r="A867" s="999"/>
      <c r="O867" s="1001"/>
      <c r="P867" s="375"/>
    </row>
    <row r="868" ht="26.25" customHeight="1" spans="1:16">
      <c r="A868" s="999"/>
      <c r="O868" s="1001"/>
      <c r="P868" s="375"/>
    </row>
    <row r="869" ht="26.25" customHeight="1" spans="1:16">
      <c r="A869" s="999"/>
      <c r="O869" s="1001"/>
      <c r="P869" s="375"/>
    </row>
    <row r="870" ht="26.25" customHeight="1" spans="1:16">
      <c r="A870" s="999"/>
      <c r="O870" s="1001"/>
      <c r="P870" s="375"/>
    </row>
    <row r="871" ht="26.25" customHeight="1" spans="1:16">
      <c r="A871" s="999"/>
      <c r="O871" s="1001"/>
      <c r="P871" s="375"/>
    </row>
    <row r="872" ht="26.25" customHeight="1" spans="1:16">
      <c r="A872" s="999"/>
      <c r="O872" s="1001"/>
      <c r="P872" s="375"/>
    </row>
    <row r="873" ht="26.25" customHeight="1" spans="1:16">
      <c r="A873" s="999"/>
      <c r="O873" s="1001"/>
      <c r="P873" s="375"/>
    </row>
    <row r="874" ht="26.25" customHeight="1" spans="1:16">
      <c r="A874" s="999"/>
      <c r="O874" s="1001"/>
      <c r="P874" s="375"/>
    </row>
    <row r="875" ht="26.25" customHeight="1" spans="1:16">
      <c r="A875" s="999"/>
      <c r="O875" s="1001"/>
      <c r="P875" s="375"/>
    </row>
    <row r="876" ht="26.25" customHeight="1" spans="1:16">
      <c r="A876" s="999"/>
      <c r="O876" s="1001"/>
      <c r="P876" s="375"/>
    </row>
    <row r="877" ht="26.25" customHeight="1" spans="1:16">
      <c r="A877" s="999"/>
      <c r="O877" s="1001"/>
      <c r="P877" s="375"/>
    </row>
    <row r="878" ht="26.25" customHeight="1" spans="1:16">
      <c r="A878" s="999"/>
      <c r="O878" s="1001"/>
      <c r="P878" s="375"/>
    </row>
    <row r="879" ht="26.25" customHeight="1" spans="1:16">
      <c r="A879" s="999"/>
      <c r="O879" s="1001"/>
      <c r="P879" s="375"/>
    </row>
    <row r="880" ht="26.25" customHeight="1" spans="1:16">
      <c r="A880" s="999"/>
      <c r="O880" s="1001"/>
      <c r="P880" s="375"/>
    </row>
    <row r="881" ht="26.25" customHeight="1" spans="1:16">
      <c r="A881" s="999"/>
      <c r="O881" s="1001"/>
      <c r="P881" s="375"/>
    </row>
    <row r="882" ht="26.25" customHeight="1" spans="1:16">
      <c r="A882" s="999"/>
      <c r="O882" s="1001"/>
      <c r="P882" s="375"/>
    </row>
    <row r="883" ht="26.25" customHeight="1" spans="1:16">
      <c r="A883" s="999"/>
      <c r="O883" s="1001"/>
      <c r="P883" s="375"/>
    </row>
    <row r="884" ht="26.25" customHeight="1" spans="1:16">
      <c r="A884" s="999"/>
      <c r="O884" s="1001"/>
      <c r="P884" s="375"/>
    </row>
    <row r="885" ht="26.25" customHeight="1" spans="1:16">
      <c r="A885" s="999"/>
      <c r="O885" s="1001"/>
      <c r="P885" s="375"/>
    </row>
    <row r="886" ht="26.25" customHeight="1" spans="1:16">
      <c r="A886" s="999"/>
      <c r="O886" s="1001"/>
      <c r="P886" s="375"/>
    </row>
    <row r="887" ht="26.25" customHeight="1" spans="1:16">
      <c r="A887" s="999"/>
      <c r="O887" s="1001"/>
      <c r="P887" s="375"/>
    </row>
    <row r="888" ht="26.25" customHeight="1" spans="1:16">
      <c r="A888" s="999"/>
      <c r="O888" s="1001"/>
      <c r="P888" s="375"/>
    </row>
    <row r="889" ht="26.25" customHeight="1" spans="1:16">
      <c r="A889" s="999"/>
      <c r="O889" s="1001"/>
      <c r="P889" s="375"/>
    </row>
    <row r="890" ht="26.25" customHeight="1" spans="1:16">
      <c r="A890" s="999"/>
      <c r="O890" s="1001"/>
      <c r="P890" s="375"/>
    </row>
    <row r="891" ht="26.25" customHeight="1" spans="1:16">
      <c r="A891" s="999"/>
      <c r="O891" s="1001"/>
      <c r="P891" s="375"/>
    </row>
    <row r="892" ht="26.25" customHeight="1" spans="1:16">
      <c r="A892" s="999"/>
      <c r="O892" s="1001"/>
      <c r="P892" s="375"/>
    </row>
    <row r="893" ht="26.25" customHeight="1" spans="1:16">
      <c r="A893" s="999"/>
      <c r="O893" s="1001"/>
      <c r="P893" s="375"/>
    </row>
    <row r="894" ht="26.25" customHeight="1" spans="1:16">
      <c r="A894" s="999"/>
      <c r="O894" s="1001"/>
      <c r="P894" s="375"/>
    </row>
    <row r="895" ht="26.25" customHeight="1" spans="1:16">
      <c r="A895" s="999"/>
      <c r="O895" s="1001"/>
      <c r="P895" s="375"/>
    </row>
    <row r="896" ht="26.25" customHeight="1" spans="1:16">
      <c r="A896" s="999"/>
      <c r="O896" s="1001"/>
      <c r="P896" s="375"/>
    </row>
    <row r="897" ht="26.25" customHeight="1" spans="1:16">
      <c r="A897" s="999"/>
      <c r="O897" s="1001"/>
      <c r="P897" s="375"/>
    </row>
    <row r="898" ht="26.25" customHeight="1" spans="1:16">
      <c r="A898" s="999"/>
      <c r="O898" s="1001"/>
      <c r="P898" s="375"/>
    </row>
    <row r="899" ht="26.25" customHeight="1" spans="1:16">
      <c r="O899" s="1001"/>
      <c r="P899" s="375"/>
    </row>
    <row r="900" ht="26.25" customHeight="1" spans="1:16">
      <c r="O900" s="1001"/>
      <c r="P900" s="375"/>
    </row>
    <row r="901" ht="26.25" customHeight="1" spans="1:16">
      <c r="O901" s="1001"/>
      <c r="P901" s="375"/>
    </row>
    <row r="902" ht="26.25" customHeight="1" spans="1:16">
      <c r="O902" s="1001"/>
      <c r="P902" s="375"/>
    </row>
    <row r="903" ht="26.25" customHeight="1" spans="1:16">
      <c r="O903" s="1001"/>
      <c r="P903" s="375"/>
    </row>
    <row r="904" ht="26.25" customHeight="1" spans="1:16">
      <c r="O904" s="1001"/>
      <c r="P904" s="375"/>
    </row>
    <row r="905" ht="26.25" customHeight="1" spans="1:16">
      <c r="O905" s="1001"/>
      <c r="P905" s="375"/>
    </row>
    <row r="906" ht="26.25" customHeight="1" spans="1:16">
      <c r="O906" s="1001"/>
      <c r="P906" s="375"/>
    </row>
    <row r="907" ht="26.25" customHeight="1" spans="1:16">
      <c r="O907" s="1001"/>
      <c r="P907" s="375"/>
    </row>
    <row r="908" ht="26.25" customHeight="1" spans="1:16">
      <c r="O908" s="1001"/>
      <c r="P908" s="375"/>
    </row>
    <row r="909" ht="26.25" customHeight="1" spans="1:16">
      <c r="O909" s="1001"/>
      <c r="P909" s="375"/>
    </row>
    <row r="910" ht="26.25" customHeight="1" spans="1:16">
      <c r="O910" s="1001"/>
      <c r="P910" s="375"/>
    </row>
    <row r="911" ht="26.25" customHeight="1" spans="1:16">
      <c r="O911" s="1001"/>
      <c r="P911" s="375"/>
    </row>
    <row r="912" ht="26.25" customHeight="1" spans="1:16">
      <c r="O912" s="1001"/>
      <c r="P912" s="375"/>
    </row>
    <row r="913" ht="26.25" customHeight="1" spans="15:16">
      <c r="O913" s="1001"/>
      <c r="P913" s="375"/>
    </row>
    <row r="914" ht="26.25" customHeight="1" spans="15:16">
      <c r="O914" s="1001"/>
      <c r="P914" s="375"/>
    </row>
    <row r="915" ht="26.25" customHeight="1" spans="15:16">
      <c r="O915" s="1001"/>
      <c r="P915" s="375"/>
    </row>
    <row r="916" ht="26.25" customHeight="1" spans="15:16">
      <c r="O916" s="1001"/>
      <c r="P916" s="375"/>
    </row>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row r="65318" ht="26.25" customHeight="1"/>
    <row r="65319" ht="26.25" customHeight="1"/>
    <row r="65320" ht="26.25" customHeight="1"/>
    <row r="65321" ht="26.25" customHeight="1"/>
    <row r="65322" ht="26.25" customHeight="1"/>
    <row r="65323" ht="26.25" customHeight="1"/>
    <row r="65324" ht="26.25" customHeight="1"/>
    <row r="65325" ht="26.25" customHeight="1"/>
    <row r="65326" ht="26.25" customHeight="1"/>
    <row r="65327" ht="26.25" customHeight="1"/>
    <row r="65328" ht="26.25" customHeight="1"/>
    <row r="65329" ht="26.25" customHeight="1"/>
    <row r="65330" ht="26.25" customHeight="1"/>
    <row r="65331" ht="26.25" customHeight="1"/>
    <row r="65332" ht="26.25" customHeight="1"/>
    <row r="65333" ht="26.25" customHeight="1"/>
    <row r="65334" ht="26.25" customHeight="1"/>
    <row r="65335" ht="26.25" customHeight="1"/>
    <row r="65336" ht="26.25" customHeight="1"/>
    <row r="65337" ht="26.25" customHeight="1"/>
    <row r="65338" ht="26.25" customHeight="1"/>
    <row r="65339" ht="26.25" customHeight="1"/>
    <row r="65340" ht="26.25" customHeight="1"/>
    <row r="65341" ht="26.25" customHeight="1"/>
    <row r="65342" ht="26.25" customHeight="1"/>
    <row r="65343" ht="26.25" customHeight="1"/>
    <row r="65344" ht="26.25" customHeight="1"/>
    <row r="65345" ht="26.25" customHeight="1"/>
    <row r="65346" ht="26.25" customHeight="1"/>
    <row r="65347" ht="26.25" customHeight="1"/>
    <row r="65348" ht="26.25" customHeight="1"/>
    <row r="65349" ht="26.25" customHeight="1"/>
    <row r="65350" ht="26.25" customHeight="1"/>
    <row r="65351" ht="26.25" customHeight="1"/>
    <row r="65352" ht="26.25" customHeight="1"/>
    <row r="65353" ht="26.25" customHeight="1"/>
    <row r="65354" ht="26.25" customHeight="1"/>
    <row r="65355" ht="26.25" customHeight="1"/>
    <row r="65356" ht="26.25" customHeight="1"/>
    <row r="65357" ht="26.25" customHeight="1"/>
    <row r="65358" ht="26.25" customHeight="1"/>
    <row r="65359" ht="26.25" customHeight="1"/>
    <row r="65360" ht="26.25" customHeight="1"/>
    <row r="65361" ht="26.25" customHeight="1"/>
    <row r="65362" ht="26.25" customHeight="1"/>
    <row r="65363" ht="26.25" customHeight="1"/>
    <row r="65364" ht="26.25" customHeight="1"/>
    <row r="65365" ht="26.25" customHeight="1"/>
    <row r="65366" ht="26.25" customHeight="1"/>
    <row r="65367" ht="26.25" customHeight="1"/>
    <row r="65368" ht="26.25" customHeight="1"/>
    <row r="65369" ht="26.25" customHeight="1"/>
    <row r="65370" ht="26.25" customHeight="1"/>
    <row r="65371" ht="26.25" customHeight="1"/>
    <row r="65372" ht="26.25" customHeight="1"/>
    <row r="65373" ht="26.25" customHeight="1"/>
    <row r="65374" ht="26.25" customHeight="1"/>
    <row r="65375" ht="26.25" customHeight="1"/>
    <row r="65376" ht="26.25" customHeight="1"/>
    <row r="65377" ht="26.25" customHeight="1"/>
    <row r="65378" ht="26.25" customHeight="1"/>
    <row r="65379" ht="26.25" customHeight="1"/>
    <row r="65380" ht="26.25" customHeight="1"/>
    <row r="65381" ht="26.25" customHeight="1"/>
    <row r="65382" ht="26.25" customHeight="1"/>
    <row r="65383" ht="26.25" customHeight="1"/>
    <row r="65384" ht="26.25" customHeight="1"/>
    <row r="65385" ht="26.25" customHeight="1"/>
    <row r="65386" ht="26.25" customHeight="1"/>
    <row r="65387" ht="26.25" customHeight="1"/>
    <row r="65388" ht="26.25" customHeight="1"/>
  </sheetData>
  <sheetProtection selectLockedCells="1" selectUnlockedCells="1" autoFilter="0"/>
  <autoFilter xmlns:etc="http://www.wps.cn/officeDocument/2017/etCustomData" ref="A3:CA916" etc:filterBottomFollowUsedRange="1">
    <extLst/>
  </autoFilter>
  <mergeCells count="8">
    <mergeCell ref="A1:M1"/>
    <mergeCell ref="AU1:AW1"/>
    <mergeCell ref="A2:E2"/>
    <mergeCell ref="H2:I2"/>
    <mergeCell ref="K2:M2"/>
    <mergeCell ref="O2:Q2"/>
    <mergeCell ref="AF2:AH2"/>
    <mergeCell ref="AN2:AO2"/>
  </mergeCells>
  <conditionalFormatting sqref="R5">
    <cfRule type="containsText" dxfId="0" priority="935" operator="between" text="欠">
      <formula>NOT(ISERROR(SEARCH("欠",R5)))</formula>
    </cfRule>
  </conditionalFormatting>
  <conditionalFormatting sqref="T5:V5">
    <cfRule type="containsText" dxfId="0" priority="936" operator="between" text="欠">
      <formula>NOT(ISERROR(SEARCH("欠",T5)))</formula>
    </cfRule>
  </conditionalFormatting>
  <conditionalFormatting sqref="W5">
    <cfRule type="containsText" dxfId="0" priority="937" operator="between" text="欠">
      <formula>NOT(ISERROR(SEARCH("欠",W5)))</formula>
    </cfRule>
  </conditionalFormatting>
  <conditionalFormatting sqref="W10">
    <cfRule type="containsText" dxfId="0" priority="955" operator="between" text="欠">
      <formula>NOT(ISERROR(SEARCH("欠",W10)))</formula>
    </cfRule>
  </conditionalFormatting>
  <conditionalFormatting sqref="R23">
    <cfRule type="containsText" dxfId="0" priority="879" operator="between" text="欠">
      <formula>NOT(ISERROR(SEARCH("欠",R23)))</formula>
    </cfRule>
  </conditionalFormatting>
  <conditionalFormatting sqref="W23">
    <cfRule type="containsText" dxfId="0" priority="881" operator="between" text="欠">
      <formula>NOT(ISERROR(SEARCH("欠",W23)))</formula>
    </cfRule>
  </conditionalFormatting>
  <conditionalFormatting sqref="R30">
    <cfRule type="containsText" dxfId="0" priority="889" operator="between" text="欠">
      <formula>NOT(ISERROR(SEARCH("欠",R30)))</formula>
    </cfRule>
  </conditionalFormatting>
  <conditionalFormatting sqref="W30">
    <cfRule type="containsText" dxfId="0" priority="891" operator="between" text="欠">
      <formula>NOT(ISERROR(SEARCH("欠",W30)))</formula>
    </cfRule>
  </conditionalFormatting>
  <conditionalFormatting sqref="W32">
    <cfRule type="containsText" dxfId="0" priority="967" operator="between" text="欠">
      <formula>NOT(ISERROR(SEARCH("欠",W32)))</formula>
    </cfRule>
  </conditionalFormatting>
  <conditionalFormatting sqref="R119">
    <cfRule type="containsText" dxfId="0" priority="750" operator="between" text="欠">
      <formula>NOT(ISERROR(SEARCH("欠",R119)))</formula>
    </cfRule>
  </conditionalFormatting>
  <conditionalFormatting sqref="R120">
    <cfRule type="containsText" dxfId="0" priority="751" operator="between" text="欠">
      <formula>NOT(ISERROR(SEARCH("欠",R120)))</formula>
    </cfRule>
  </conditionalFormatting>
  <conditionalFormatting sqref="U120:V120">
    <cfRule type="containsText" dxfId="0" priority="752" operator="between" text="欠">
      <formula>NOT(ISERROR(SEARCH("欠",U120)))</formula>
    </cfRule>
  </conditionalFormatting>
  <conditionalFormatting sqref="W120">
    <cfRule type="containsText" dxfId="0" priority="755" operator="between" text="欠">
      <formula>NOT(ISERROR(SEARCH("欠",W120)))</formula>
    </cfRule>
  </conditionalFormatting>
  <conditionalFormatting sqref="W130">
    <cfRule type="containsText" dxfId="0" priority="860" operator="between" text="欠">
      <formula>NOT(ISERROR(SEARCH("欠",W130)))</formula>
    </cfRule>
  </conditionalFormatting>
  <conditionalFormatting sqref="R136">
    <cfRule type="containsText" dxfId="0" priority="803" operator="between" text="欠">
      <formula>NOT(ISERROR(SEARCH("欠",R136)))</formula>
    </cfRule>
  </conditionalFormatting>
  <conditionalFormatting sqref="T136">
    <cfRule type="containsText" dxfId="0" priority="800" operator="between" text="欠">
      <formula>NOT(ISERROR(SEARCH("欠",T136)))</formula>
    </cfRule>
  </conditionalFormatting>
  <conditionalFormatting sqref="W136">
    <cfRule type="containsText" dxfId="0" priority="801" operator="between" text="欠">
      <formula>NOT(ISERROR(SEARCH("欠",W136)))</formula>
    </cfRule>
  </conditionalFormatting>
  <conditionalFormatting sqref="R148">
    <cfRule type="containsText" dxfId="0" priority="825" operator="between" text="欠">
      <formula>NOT(ISERROR(SEARCH("欠",R148)))</formula>
    </cfRule>
  </conditionalFormatting>
  <conditionalFormatting sqref="T148">
    <cfRule type="containsText" dxfId="0" priority="824" operator="between" text="欠">
      <formula>NOT(ISERROR(SEARCH("欠",T148)))</formula>
    </cfRule>
  </conditionalFormatting>
  <conditionalFormatting sqref="W148">
    <cfRule type="containsText" dxfId="0" priority="826" operator="between" text="欠">
      <formula>NOT(ISERROR(SEARCH("欠",W148)))</formula>
    </cfRule>
  </conditionalFormatting>
  <conditionalFormatting sqref="R166">
    <cfRule type="containsText" dxfId="0" priority="828" operator="between" text="欠">
      <formula>NOT(ISERROR(SEARCH("欠",R166)))</formula>
    </cfRule>
  </conditionalFormatting>
  <conditionalFormatting sqref="T166">
    <cfRule type="containsText" dxfId="0" priority="831" operator="between" text="欠">
      <formula>NOT(ISERROR(SEARCH("欠",T166)))</formula>
    </cfRule>
  </conditionalFormatting>
  <conditionalFormatting sqref="W166">
    <cfRule type="containsText" dxfId="0" priority="829" operator="between" text="欠">
      <formula>NOT(ISERROR(SEARCH("欠",W166)))</formula>
    </cfRule>
  </conditionalFormatting>
  <conditionalFormatting sqref="R169">
    <cfRule type="containsText" dxfId="0" priority="849" operator="between" text="欠">
      <formula>NOT(ISERROR(SEARCH("欠",R169)))</formula>
    </cfRule>
  </conditionalFormatting>
  <conditionalFormatting sqref="T169">
    <cfRule type="containsText" dxfId="0" priority="848" operator="between" text="欠">
      <formula>NOT(ISERROR(SEARCH("欠",T169)))</formula>
    </cfRule>
  </conditionalFormatting>
  <conditionalFormatting sqref="W169">
    <cfRule type="containsText" dxfId="0" priority="850" operator="between" text="欠">
      <formula>NOT(ISERROR(SEARCH("欠",W169)))</formula>
    </cfRule>
  </conditionalFormatting>
  <conditionalFormatting sqref="R170">
    <cfRule type="containsText" dxfId="0" priority="797" operator="between" text="欠">
      <formula>NOT(ISERROR(SEARCH("欠",R170)))</formula>
    </cfRule>
  </conditionalFormatting>
  <conditionalFormatting sqref="T170">
    <cfRule type="containsText" dxfId="0" priority="796" operator="between" text="欠">
      <formula>NOT(ISERROR(SEARCH("欠",T170)))</formula>
    </cfRule>
  </conditionalFormatting>
  <conditionalFormatting sqref="W170">
    <cfRule type="containsText" dxfId="0" priority="798" operator="between" text="欠">
      <formula>NOT(ISERROR(SEARCH("欠",W170)))</formula>
    </cfRule>
  </conditionalFormatting>
  <conditionalFormatting sqref="R171">
    <cfRule type="containsText" dxfId="0" priority="793" operator="between" text="欠">
      <formula>NOT(ISERROR(SEARCH("欠",R171)))</formula>
    </cfRule>
  </conditionalFormatting>
  <conditionalFormatting sqref="T171">
    <cfRule type="containsText" dxfId="0" priority="792" operator="between" text="欠">
      <formula>NOT(ISERROR(SEARCH("欠",T171)))</formula>
    </cfRule>
  </conditionalFormatting>
  <conditionalFormatting sqref="W171">
    <cfRule type="containsText" dxfId="0" priority="794" operator="between" text="欠">
      <formula>NOT(ISERROR(SEARCH("欠",W171)))</formula>
    </cfRule>
  </conditionalFormatting>
  <conditionalFormatting sqref="R172">
    <cfRule type="containsText" dxfId="0" priority="785" operator="between" text="欠">
      <formula>NOT(ISERROR(SEARCH("欠",R172)))</formula>
    </cfRule>
  </conditionalFormatting>
  <conditionalFormatting sqref="T172">
    <cfRule type="containsText" dxfId="0" priority="784" operator="between" text="欠">
      <formula>NOT(ISERROR(SEARCH("欠",T172)))</formula>
    </cfRule>
  </conditionalFormatting>
  <conditionalFormatting sqref="W172">
    <cfRule type="containsText" dxfId="0" priority="786" operator="between" text="欠">
      <formula>NOT(ISERROR(SEARCH("欠",W172)))</formula>
    </cfRule>
  </conditionalFormatting>
  <conditionalFormatting sqref="R174">
    <cfRule type="containsText" dxfId="0" priority="766" operator="between" text="欠">
      <formula>NOT(ISERROR(SEARCH("欠",R174)))</formula>
    </cfRule>
  </conditionalFormatting>
  <conditionalFormatting sqref="T174">
    <cfRule type="containsText" dxfId="0" priority="765" operator="between" text="欠">
      <formula>NOT(ISERROR(SEARCH("欠",T174)))</formula>
    </cfRule>
  </conditionalFormatting>
  <conditionalFormatting sqref="W174">
    <cfRule type="containsText" dxfId="0" priority="767" operator="between" text="欠">
      <formula>NOT(ISERROR(SEARCH("欠",W174)))</formula>
    </cfRule>
  </conditionalFormatting>
  <conditionalFormatting sqref="R175">
    <cfRule type="containsText" dxfId="0" priority="758" operator="between" text="欠">
      <formula>NOT(ISERROR(SEARCH("欠",R175)))</formula>
    </cfRule>
  </conditionalFormatting>
  <conditionalFormatting sqref="T175">
    <cfRule type="containsText" dxfId="0" priority="757" operator="between" text="欠">
      <formula>NOT(ISERROR(SEARCH("欠",T175)))</formula>
    </cfRule>
  </conditionalFormatting>
  <conditionalFormatting sqref="W175">
    <cfRule type="containsText" dxfId="0" priority="759" operator="between" text="欠">
      <formula>NOT(ISERROR(SEARCH("欠",W175)))</formula>
    </cfRule>
  </conditionalFormatting>
  <conditionalFormatting sqref="R176">
    <cfRule type="containsText" dxfId="0" priority="781" operator="between" text="欠">
      <formula>NOT(ISERROR(SEARCH("欠",R176)))</formula>
    </cfRule>
  </conditionalFormatting>
  <conditionalFormatting sqref="T176">
    <cfRule type="containsText" dxfId="0" priority="780" operator="between" text="欠">
      <formula>NOT(ISERROR(SEARCH("欠",T176)))</formula>
    </cfRule>
  </conditionalFormatting>
  <conditionalFormatting sqref="W176">
    <cfRule type="containsText" dxfId="0" priority="782" operator="between" text="欠">
      <formula>NOT(ISERROR(SEARCH("欠",W176)))</formula>
    </cfRule>
  </conditionalFormatting>
  <conditionalFormatting sqref="R178">
    <cfRule type="containsText" dxfId="0" priority="773" operator="between" text="欠">
      <formula>NOT(ISERROR(SEARCH("欠",R178)))</formula>
    </cfRule>
  </conditionalFormatting>
  <conditionalFormatting sqref="T178">
    <cfRule type="containsText" dxfId="0" priority="772" operator="between" text="欠">
      <formula>NOT(ISERROR(SEARCH("欠",T178)))</formula>
    </cfRule>
  </conditionalFormatting>
  <conditionalFormatting sqref="W178">
    <cfRule type="containsText" dxfId="0" priority="774" operator="between" text="欠">
      <formula>NOT(ISERROR(SEARCH("欠",W178)))</formula>
    </cfRule>
  </conditionalFormatting>
  <conditionalFormatting sqref="T180">
    <cfRule type="containsText" dxfId="0" priority="756" operator="between" text="欠">
      <formula>NOT(ISERROR(SEARCH("欠",T180)))</formula>
    </cfRule>
  </conditionalFormatting>
  <conditionalFormatting sqref="R205">
    <cfRule type="containsText" dxfId="0" priority="821" operator="between" text="欠">
      <formula>NOT(ISERROR(SEARCH("欠",R205)))</formula>
    </cfRule>
  </conditionalFormatting>
  <conditionalFormatting sqref="W205">
    <cfRule type="containsText" dxfId="0" priority="822" operator="between" text="欠">
      <formula>NOT(ISERROR(SEARCH("欠",W205)))</formula>
    </cfRule>
  </conditionalFormatting>
  <conditionalFormatting sqref="R210">
    <cfRule type="containsText" dxfId="0" priority="814" operator="between" text="欠">
      <formula>NOT(ISERROR(SEARCH("欠",R210)))</formula>
    </cfRule>
  </conditionalFormatting>
  <conditionalFormatting sqref="T210">
    <cfRule type="containsText" dxfId="0" priority="813" operator="between" text="欠">
      <formula>NOT(ISERROR(SEARCH("欠",T210)))</formula>
    </cfRule>
  </conditionalFormatting>
  <conditionalFormatting sqref="W210">
    <cfRule type="containsText" dxfId="0" priority="815" operator="between" text="欠">
      <formula>NOT(ISERROR(SEARCH("欠",W210)))</formula>
    </cfRule>
  </conditionalFormatting>
  <conditionalFormatting sqref="R218">
    <cfRule type="containsText" dxfId="0" priority="739" operator="between" text="欠">
      <formula>NOT(ISERROR(SEARCH("欠",R218)))</formula>
    </cfRule>
  </conditionalFormatting>
  <conditionalFormatting sqref="U225:V225">
    <cfRule type="containsText" dxfId="0" priority="730" operator="between" text="欠">
      <formula>NOT(ISERROR(SEARCH("欠",U225)))</formula>
    </cfRule>
  </conditionalFormatting>
  <conditionalFormatting sqref="R233">
    <cfRule type="containsText" dxfId="0" priority="652" operator="between" text="欠">
      <formula>NOT(ISERROR(SEARCH("欠",R233)))</formula>
    </cfRule>
  </conditionalFormatting>
  <conditionalFormatting sqref="T233">
    <cfRule type="containsText" dxfId="0" priority="651" operator="between" text="欠">
      <formula>NOT(ISERROR(SEARCH("欠",T233)))</formula>
    </cfRule>
  </conditionalFormatting>
  <conditionalFormatting sqref="W233">
    <cfRule type="containsText" dxfId="0" priority="653" operator="between" text="欠">
      <formula>NOT(ISERROR(SEARCH("欠",W233)))</formula>
    </cfRule>
  </conditionalFormatting>
  <conditionalFormatting sqref="W235">
    <cfRule type="containsText" dxfId="0" priority="725" operator="between" text="欠">
      <formula>NOT(ISERROR(SEARCH("欠",W235)))</formula>
    </cfRule>
  </conditionalFormatting>
  <conditionalFormatting sqref="R244">
    <cfRule type="containsText" dxfId="0" priority="631" operator="between" text="欠">
      <formula>NOT(ISERROR(SEARCH("欠",R244)))</formula>
    </cfRule>
  </conditionalFormatting>
  <conditionalFormatting sqref="W244">
    <cfRule type="containsText" dxfId="0" priority="630" operator="between" text="欠">
      <formula>NOT(ISERROR(SEARCH("欠",W244)))</formula>
    </cfRule>
  </conditionalFormatting>
  <conditionalFormatting sqref="R246">
    <cfRule type="containsText" dxfId="0" priority="628" operator="between" text="欠">
      <formula>NOT(ISERROR(SEARCH("欠",R246)))</formula>
    </cfRule>
  </conditionalFormatting>
  <conditionalFormatting sqref="W246">
    <cfRule type="containsText" dxfId="0" priority="627" operator="between" text="欠">
      <formula>NOT(ISERROR(SEARCH("欠",W246)))</formula>
    </cfRule>
  </conditionalFormatting>
  <conditionalFormatting sqref="T250">
    <cfRule type="containsText" dxfId="0" priority="743" operator="between" text="欠">
      <formula>NOT(ISERROR(SEARCH("欠",T250)))</formula>
    </cfRule>
  </conditionalFormatting>
  <conditionalFormatting sqref="W252">
    <cfRule type="containsText" dxfId="0" priority="719" operator="between" text="欠">
      <formula>NOT(ISERROR(SEARCH("欠",W252)))</formula>
    </cfRule>
  </conditionalFormatting>
  <conditionalFormatting sqref="W253">
    <cfRule type="containsText" dxfId="0" priority="718" operator="between" text="欠">
      <formula>NOT(ISERROR(SEARCH("欠",W253)))</formula>
    </cfRule>
  </conditionalFormatting>
  <conditionalFormatting sqref="W254">
    <cfRule type="containsText" dxfId="0" priority="717" operator="between" text="欠">
      <formula>NOT(ISERROR(SEARCH("欠",W254)))</formula>
    </cfRule>
  </conditionalFormatting>
  <conditionalFormatting sqref="W260">
    <cfRule type="containsText" dxfId="0" priority="641" operator="between" text="欠">
      <formula>NOT(ISERROR(SEARCH("欠",W260)))</formula>
    </cfRule>
  </conditionalFormatting>
  <conditionalFormatting sqref="W271">
    <cfRule type="containsText" dxfId="0" priority="658" operator="between" text="欠">
      <formula>NOT(ISERROR(SEARCH("欠",W271)))</formula>
    </cfRule>
  </conditionalFormatting>
  <conditionalFormatting sqref="W272">
    <cfRule type="containsText" dxfId="0" priority="655" operator="between" text="欠">
      <formula>NOT(ISERROR(SEARCH("欠",W272)))</formula>
    </cfRule>
  </conditionalFormatting>
  <conditionalFormatting sqref="R282">
    <cfRule type="containsText" dxfId="0" priority="625" operator="between" text="欠">
      <formula>NOT(ISERROR(SEARCH("欠",R282)))</formula>
    </cfRule>
  </conditionalFormatting>
  <conditionalFormatting sqref="U282:V282">
    <cfRule type="containsText" dxfId="0" priority="623" operator="between" text="欠">
      <formula>NOT(ISERROR(SEARCH("欠",U282)))</formula>
    </cfRule>
  </conditionalFormatting>
  <conditionalFormatting sqref="W282">
    <cfRule type="containsText" dxfId="0" priority="624" operator="between" text="欠">
      <formula>NOT(ISERROR(SEARCH("欠",W282)))</formula>
    </cfRule>
  </conditionalFormatting>
  <conditionalFormatting sqref="R287">
    <cfRule type="containsText" dxfId="0" priority="639" operator="between" text="欠">
      <formula>NOT(ISERROR(SEARCH("欠",R287)))</formula>
    </cfRule>
  </conditionalFormatting>
  <conditionalFormatting sqref="T287">
    <cfRule type="containsText" dxfId="0" priority="619" operator="between" text="欠">
      <formula>NOT(ISERROR(SEARCH("欠",T287)))</formula>
    </cfRule>
  </conditionalFormatting>
  <conditionalFormatting sqref="R288">
    <cfRule type="containsText" dxfId="0" priority="661" operator="between" text="欠">
      <formula>NOT(ISERROR(SEARCH("欠",R288)))</formula>
    </cfRule>
  </conditionalFormatting>
  <conditionalFormatting sqref="T288">
    <cfRule type="containsText" dxfId="0" priority="660" operator="between" text="欠">
      <formula>NOT(ISERROR(SEARCH("欠",T288)))</formula>
    </cfRule>
  </conditionalFormatting>
  <conditionalFormatting sqref="W288">
    <cfRule type="containsText" dxfId="0" priority="662" operator="between" text="欠">
      <formula>NOT(ISERROR(SEARCH("欠",W288)))</formula>
    </cfRule>
  </conditionalFormatting>
  <conditionalFormatting sqref="R294">
    <cfRule type="containsText" dxfId="0" priority="637" operator="between" text="欠">
      <formula>NOT(ISERROR(SEARCH("欠",R294)))</formula>
    </cfRule>
  </conditionalFormatting>
  <conditionalFormatting sqref="W294">
    <cfRule type="containsText" dxfId="0" priority="635" operator="between" text="欠">
      <formula>NOT(ISERROR(SEARCH("欠",W294)))</formula>
    </cfRule>
  </conditionalFormatting>
  <conditionalFormatting sqref="R295">
    <cfRule type="containsText" dxfId="0" priority="603" operator="between" text="欠">
      <formula>NOT(ISERROR(SEARCH("欠",R295)))</formula>
    </cfRule>
  </conditionalFormatting>
  <conditionalFormatting sqref="W295">
    <cfRule type="containsText" dxfId="0" priority="602" operator="between" text="欠">
      <formula>NOT(ISERROR(SEARCH("欠",W295)))</formula>
    </cfRule>
  </conditionalFormatting>
  <conditionalFormatting sqref="R300">
    <cfRule type="containsText" dxfId="0" priority="622" operator="between" text="欠">
      <formula>NOT(ISERROR(SEARCH("欠",R300)))</formula>
    </cfRule>
  </conditionalFormatting>
  <conditionalFormatting sqref="W300">
    <cfRule type="containsText" dxfId="0" priority="620" operator="between" text="欠">
      <formula>NOT(ISERROR(SEARCH("欠",W300)))</formula>
    </cfRule>
  </conditionalFormatting>
  <conditionalFormatting sqref="R301">
    <cfRule type="containsText" dxfId="0" priority="618" operator="between" text="欠">
      <formula>NOT(ISERROR(SEARCH("欠",R301)))</formula>
    </cfRule>
  </conditionalFormatting>
  <conditionalFormatting sqref="W301">
    <cfRule type="containsText" dxfId="0" priority="616" operator="between" text="欠">
      <formula>NOT(ISERROR(SEARCH("欠",W301)))</formula>
    </cfRule>
  </conditionalFormatting>
  <conditionalFormatting sqref="R305">
    <cfRule type="containsText" dxfId="0" priority="601" operator="between" text="欠">
      <formula>NOT(ISERROR(SEARCH("欠",R305)))</formula>
    </cfRule>
  </conditionalFormatting>
  <conditionalFormatting sqref="U305:V305">
    <cfRule type="containsText" dxfId="0" priority="600" operator="between" text="欠">
      <formula>NOT(ISERROR(SEARCH("欠",U305)))</formula>
    </cfRule>
  </conditionalFormatting>
  <conditionalFormatting sqref="W305">
    <cfRule type="containsText" dxfId="0" priority="599" operator="between" text="欠">
      <formula>NOT(ISERROR(SEARCH("欠",W305)))</formula>
    </cfRule>
  </conditionalFormatting>
  <conditionalFormatting sqref="W306">
    <cfRule type="containsText" dxfId="0" priority="692" operator="between" text="欠">
      <formula>NOT(ISERROR(SEARCH("欠",W306)))</formula>
    </cfRule>
  </conditionalFormatting>
  <conditionalFormatting sqref="W307">
    <cfRule type="containsText" dxfId="0" priority="691" operator="between" text="欠">
      <formula>NOT(ISERROR(SEARCH("欠",W307)))</formula>
    </cfRule>
  </conditionalFormatting>
  <conditionalFormatting sqref="W308">
    <cfRule type="containsText" dxfId="0" priority="690" operator="between" text="欠">
      <formula>NOT(ISERROR(SEARCH("欠",W308)))</formula>
    </cfRule>
  </conditionalFormatting>
  <conditionalFormatting sqref="R336">
    <cfRule type="containsText" dxfId="0" priority="598" operator="between" text="欠">
      <formula>NOT(ISERROR(SEARCH("欠",R336)))</formula>
    </cfRule>
  </conditionalFormatting>
  <conditionalFormatting sqref="W336">
    <cfRule type="containsText" dxfId="0" priority="596" operator="between" text="欠">
      <formula>NOT(ISERROR(SEARCH("欠",W336)))</formula>
    </cfRule>
  </conditionalFormatting>
  <conditionalFormatting sqref="R346">
    <cfRule type="containsText" dxfId="0" priority="577" operator="between" text="欠">
      <formula>NOT(ISERROR(SEARCH("欠",R346)))</formula>
    </cfRule>
  </conditionalFormatting>
  <conditionalFormatting sqref="W347">
    <cfRule type="containsText" dxfId="0" priority="606" operator="between" text="欠">
      <formula>NOT(ISERROR(SEARCH("欠",W347)))</formula>
    </cfRule>
  </conditionalFormatting>
  <conditionalFormatting sqref="W353">
    <cfRule type="containsText" dxfId="0" priority="578" operator="between" text="欠">
      <formula>NOT(ISERROR(SEARCH("欠",W353)))</formula>
    </cfRule>
  </conditionalFormatting>
  <conditionalFormatting sqref="R360">
    <cfRule type="containsText" dxfId="0" priority="584" operator="between" text="欠">
      <formula>NOT(ISERROR(SEARCH("欠",R360)))</formula>
    </cfRule>
  </conditionalFormatting>
  <conditionalFormatting sqref="T360">
    <cfRule type="containsText" dxfId="0" priority="582" operator="between" text="欠">
      <formula>NOT(ISERROR(SEARCH("欠",T360)))</formula>
    </cfRule>
  </conditionalFormatting>
  <conditionalFormatting sqref="W360">
    <cfRule type="containsText" dxfId="0" priority="581" operator="between" text="欠">
      <formula>NOT(ISERROR(SEARCH("欠",W360)))</formula>
    </cfRule>
  </conditionalFormatting>
  <conditionalFormatting sqref="R361">
    <cfRule type="containsText" dxfId="0" priority="588" operator="between" text="欠">
      <formula>NOT(ISERROR(SEARCH("欠",R361)))</formula>
    </cfRule>
  </conditionalFormatting>
  <conditionalFormatting sqref="T361">
    <cfRule type="containsText" dxfId="0" priority="586" operator="between" text="欠">
      <formula>NOT(ISERROR(SEARCH("欠",T361)))</formula>
    </cfRule>
  </conditionalFormatting>
  <conditionalFormatting sqref="R373">
    <cfRule type="containsText" dxfId="0" priority="571" operator="between" text="欠">
      <formula>NOT(ISERROR(SEARCH("欠",R373)))</formula>
    </cfRule>
  </conditionalFormatting>
  <conditionalFormatting sqref="W373">
    <cfRule type="containsText" dxfId="0" priority="568" operator="between" text="欠">
      <formula>NOT(ISERROR(SEARCH("欠",W373)))</formula>
    </cfRule>
  </conditionalFormatting>
  <conditionalFormatting sqref="W379">
    <cfRule type="containsText" dxfId="0" priority="572" operator="between" text="欠">
      <formula>NOT(ISERROR(SEARCH("欠",W379)))</formula>
    </cfRule>
  </conditionalFormatting>
  <conditionalFormatting sqref="R383">
    <cfRule type="containsText" dxfId="0" priority="558" operator="between" text="欠">
      <formula>NOT(ISERROR(SEARCH("欠",R383)))</formula>
    </cfRule>
  </conditionalFormatting>
  <conditionalFormatting sqref="W383">
    <cfRule type="containsText" dxfId="0" priority="559" operator="between" text="欠">
      <formula>NOT(ISERROR(SEARCH("欠",W383)))</formula>
    </cfRule>
  </conditionalFormatting>
  <conditionalFormatting sqref="R386">
    <cfRule type="containsText" dxfId="0" priority="561" operator="between" text="欠">
      <formula>NOT(ISERROR(SEARCH("欠",R386)))</formula>
    </cfRule>
  </conditionalFormatting>
  <conditionalFormatting sqref="W386">
    <cfRule type="containsText" dxfId="0" priority="562" operator="between" text="欠">
      <formula>NOT(ISERROR(SEARCH("欠",W386)))</formula>
    </cfRule>
  </conditionalFormatting>
  <conditionalFormatting sqref="R391">
    <cfRule type="containsText" dxfId="0" priority="554" operator="between" text="欠">
      <formula>NOT(ISERROR(SEARCH("欠",R391)))</formula>
    </cfRule>
  </conditionalFormatting>
  <conditionalFormatting sqref="W391">
    <cfRule type="containsText" dxfId="0" priority="551" operator="between" text="欠">
      <formula>NOT(ISERROR(SEARCH("欠",W391)))</formula>
    </cfRule>
  </conditionalFormatting>
  <conditionalFormatting sqref="W394">
    <cfRule type="containsText" dxfId="0" priority="556" operator="between" text="欠">
      <formula>NOT(ISERROR(SEARCH("欠",W394)))</formula>
    </cfRule>
  </conditionalFormatting>
  <conditionalFormatting sqref="W410">
    <cfRule type="containsText" dxfId="0" priority="549" operator="between" text="欠">
      <formula>NOT(ISERROR(SEARCH("欠",W410)))</formula>
    </cfRule>
  </conditionalFormatting>
  <conditionalFormatting sqref="R434">
    <cfRule type="containsText" dxfId="0" priority="542" operator="between" text="欠">
      <formula>NOT(ISERROR(SEARCH("欠",R434)))</formula>
    </cfRule>
  </conditionalFormatting>
  <conditionalFormatting sqref="T434">
    <cfRule type="containsText" dxfId="0" priority="541" operator="between" text="欠">
      <formula>NOT(ISERROR(SEARCH("欠",T434)))</formula>
    </cfRule>
  </conditionalFormatting>
  <conditionalFormatting sqref="R436">
    <cfRule type="containsText" dxfId="0" priority="508" operator="between" text="欠">
      <formula>NOT(ISERROR(SEARCH("欠",R436)))</formula>
    </cfRule>
  </conditionalFormatting>
  <conditionalFormatting sqref="U436:V436">
    <cfRule type="containsText" dxfId="0" priority="510" operator="between" text="欠">
      <formula>NOT(ISERROR(SEARCH("欠",U436)))</formula>
    </cfRule>
  </conditionalFormatting>
  <conditionalFormatting sqref="W436">
    <cfRule type="containsText" dxfId="0" priority="506" operator="between" text="欠">
      <formula>NOT(ISERROR(SEARCH("欠",W436)))</formula>
    </cfRule>
  </conditionalFormatting>
  <conditionalFormatting sqref="R452">
    <cfRule type="containsText" dxfId="0" priority="504" operator="between" text="欠">
      <formula>NOT(ISERROR(SEARCH("欠",R452)))</formula>
    </cfRule>
  </conditionalFormatting>
  <conditionalFormatting sqref="W464">
    <cfRule type="containsText" dxfId="0" priority="537" operator="between" text="欠">
      <formula>NOT(ISERROR(SEARCH("欠",W464)))</formula>
    </cfRule>
  </conditionalFormatting>
  <conditionalFormatting sqref="R469">
    <cfRule type="containsText" dxfId="0" priority="491" operator="between" text="欠">
      <formula>NOT(ISERROR(SEARCH("欠",R469)))</formula>
    </cfRule>
  </conditionalFormatting>
  <conditionalFormatting sqref="T469">
    <cfRule type="containsText" dxfId="0" priority="493" operator="between" text="欠">
      <formula>NOT(ISERROR(SEARCH("欠",T469)))</formula>
    </cfRule>
  </conditionalFormatting>
  <conditionalFormatting sqref="W469">
    <cfRule type="containsText" dxfId="0" priority="492" operator="between" text="欠">
      <formula>NOT(ISERROR(SEARCH("欠",W469)))</formula>
    </cfRule>
  </conditionalFormatting>
  <conditionalFormatting sqref="R470">
    <cfRule type="containsText" dxfId="0" priority="487" operator="between" text="欠">
      <formula>NOT(ISERROR(SEARCH("欠",R470)))</formula>
    </cfRule>
  </conditionalFormatting>
  <conditionalFormatting sqref="T470">
    <cfRule type="containsText" dxfId="0" priority="489" operator="between" text="欠">
      <formula>NOT(ISERROR(SEARCH("欠",T470)))</formula>
    </cfRule>
  </conditionalFormatting>
  <conditionalFormatting sqref="W470">
    <cfRule type="containsText" dxfId="0" priority="488" operator="between" text="欠">
      <formula>NOT(ISERROR(SEARCH("欠",W470)))</formula>
    </cfRule>
  </conditionalFormatting>
  <conditionalFormatting sqref="R472">
    <cfRule type="containsText" dxfId="0" priority="499" operator="between" text="欠">
      <formula>NOT(ISERROR(SEARCH("欠",R472)))</formula>
    </cfRule>
  </conditionalFormatting>
  <conditionalFormatting sqref="W472">
    <cfRule type="containsText" dxfId="0" priority="500" operator="between" text="欠">
      <formula>NOT(ISERROR(SEARCH("欠",W472)))</formula>
    </cfRule>
  </conditionalFormatting>
  <conditionalFormatting sqref="W473">
    <cfRule type="containsText" dxfId="0" priority="465" operator="between" text="欠">
      <formula>NOT(ISERROR(SEARCH("欠",W473)))</formula>
    </cfRule>
  </conditionalFormatting>
  <conditionalFormatting sqref="W474">
    <cfRule type="containsText" dxfId="0" priority="464" operator="between" text="欠">
      <formula>NOT(ISERROR(SEARCH("欠",W474)))</formula>
    </cfRule>
  </conditionalFormatting>
  <conditionalFormatting sqref="W475">
    <cfRule type="containsText" dxfId="0" priority="463" operator="between" text="欠">
      <formula>NOT(ISERROR(SEARCH("欠",W475)))</formula>
    </cfRule>
  </conditionalFormatting>
  <conditionalFormatting sqref="W476">
    <cfRule type="containsText" dxfId="0" priority="462" operator="between" text="欠">
      <formula>NOT(ISERROR(SEARCH("欠",W476)))</formula>
    </cfRule>
  </conditionalFormatting>
  <conditionalFormatting sqref="W477">
    <cfRule type="containsText" dxfId="0" priority="461" operator="between" text="欠">
      <formula>NOT(ISERROR(SEARCH("欠",W477)))</formula>
    </cfRule>
  </conditionalFormatting>
  <conditionalFormatting sqref="W478">
    <cfRule type="containsText" dxfId="0" priority="460" operator="between" text="欠">
      <formula>NOT(ISERROR(SEARCH("欠",W478)))</formula>
    </cfRule>
  </conditionalFormatting>
  <conditionalFormatting sqref="W481">
    <cfRule type="containsText" dxfId="0" priority="443" operator="between" text="欠">
      <formula>NOT(ISERROR(SEARCH("欠",W481)))</formula>
    </cfRule>
  </conditionalFormatting>
  <conditionalFormatting sqref="W482">
    <cfRule type="containsText" dxfId="0" priority="442" operator="between" text="欠">
      <formula>NOT(ISERROR(SEARCH("欠",W482)))</formula>
    </cfRule>
  </conditionalFormatting>
  <conditionalFormatting sqref="W483">
    <cfRule type="containsText" dxfId="0" priority="441" operator="between" text="欠">
      <formula>NOT(ISERROR(SEARCH("欠",W483)))</formula>
    </cfRule>
  </conditionalFormatting>
  <conditionalFormatting sqref="R485">
    <cfRule type="containsText" dxfId="0" priority="480" operator="between" text="欠">
      <formula>NOT(ISERROR(SEARCH("欠",R485)))</formula>
    </cfRule>
  </conditionalFormatting>
  <conditionalFormatting sqref="R487">
    <cfRule type="containsText" dxfId="0" priority="454" operator="between" text="欠">
      <formula>NOT(ISERROR(SEARCH("欠",R487)))</formula>
    </cfRule>
  </conditionalFormatting>
  <conditionalFormatting sqref="W487">
    <cfRule type="containsText" dxfId="0" priority="453" operator="between" text="欠">
      <formula>NOT(ISERROR(SEARCH("欠",W487)))</formula>
    </cfRule>
  </conditionalFormatting>
  <conditionalFormatting sqref="W490">
    <cfRule type="containsText" dxfId="0" priority="425" operator="between" text="欠">
      <formula>NOT(ISERROR(SEARCH("欠",W490)))</formula>
    </cfRule>
  </conditionalFormatting>
  <conditionalFormatting sqref="W491">
    <cfRule type="containsText" dxfId="0" priority="424" operator="between" text="欠">
      <formula>NOT(ISERROR(SEARCH("欠",W491)))</formula>
    </cfRule>
  </conditionalFormatting>
  <conditionalFormatting sqref="W492">
    <cfRule type="containsText" dxfId="0" priority="423" operator="between" text="欠">
      <formula>NOT(ISERROR(SEARCH("欠",W492)))</formula>
    </cfRule>
  </conditionalFormatting>
  <conditionalFormatting sqref="W493">
    <cfRule type="containsText" dxfId="0" priority="422" operator="between" text="欠">
      <formula>NOT(ISERROR(SEARCH("欠",W493)))</formula>
    </cfRule>
  </conditionalFormatting>
  <conditionalFormatting sqref="W515">
    <cfRule type="containsText" dxfId="0" priority="404" operator="between" text="欠">
      <formula>NOT(ISERROR(SEARCH("欠",W515)))</formula>
    </cfRule>
  </conditionalFormatting>
  <conditionalFormatting sqref="W519">
    <cfRule type="containsText" dxfId="0" priority="345" operator="between" text="欠">
      <formula>NOT(ISERROR(SEARCH("欠",W519)))</formula>
    </cfRule>
  </conditionalFormatting>
  <conditionalFormatting sqref="T520:V520">
    <cfRule type="containsText" dxfId="0" priority="305" operator="between" text="欠">
      <formula>NOT(ISERROR(SEARCH("欠",T520)))</formula>
    </cfRule>
  </conditionalFormatting>
  <conditionalFormatting sqref="W520">
    <cfRule type="containsText" dxfId="0" priority="303" operator="between" text="欠">
      <formula>NOT(ISERROR(SEARCH("欠",W520)))</formula>
    </cfRule>
  </conditionalFormatting>
  <conditionalFormatting sqref="W521">
    <cfRule type="containsText" dxfId="0" priority="315" operator="between" text="欠">
      <formula>NOT(ISERROR(SEARCH("欠",W521)))</formula>
    </cfRule>
  </conditionalFormatting>
  <conditionalFormatting sqref="R522">
    <cfRule type="containsText" dxfId="0" priority="344" operator="between" text="欠">
      <formula>NOT(ISERROR(SEARCH("欠",R522)))</formula>
    </cfRule>
  </conditionalFormatting>
  <conditionalFormatting sqref="T522">
    <cfRule type="containsText" dxfId="0" priority="347" operator="between" text="欠">
      <formula>NOT(ISERROR(SEARCH("欠",T522)))</formula>
    </cfRule>
  </conditionalFormatting>
  <conditionalFormatting sqref="W522">
    <cfRule type="containsText" dxfId="0" priority="341" operator="between" text="欠">
      <formula>NOT(ISERROR(SEARCH("欠",W522)))</formula>
    </cfRule>
  </conditionalFormatting>
  <conditionalFormatting sqref="R525">
    <cfRule type="containsText" dxfId="0" priority="376" operator="between" text="欠">
      <formula>NOT(ISERROR(SEARCH("欠",R525)))</formula>
    </cfRule>
  </conditionalFormatting>
  <conditionalFormatting sqref="W525">
    <cfRule type="containsText" dxfId="0" priority="378" operator="between" text="欠">
      <formula>NOT(ISERROR(SEARCH("欠",W525)))</formula>
    </cfRule>
  </conditionalFormatting>
  <conditionalFormatting sqref="R528">
    <cfRule type="containsText" dxfId="0" priority="316" operator="between" text="欠">
      <formula>NOT(ISERROR(SEARCH("欠",R528)))</formula>
    </cfRule>
  </conditionalFormatting>
  <conditionalFormatting sqref="U528:V528">
    <cfRule type="containsText" dxfId="0" priority="321" operator="between" text="欠">
      <formula>NOT(ISERROR(SEARCH("欠",U528)))</formula>
    </cfRule>
  </conditionalFormatting>
  <conditionalFormatting sqref="W528">
    <cfRule type="containsText" dxfId="0" priority="311" operator="between" text="欠">
      <formula>NOT(ISERROR(SEARCH("欠",W528)))</formula>
    </cfRule>
  </conditionalFormatting>
  <conditionalFormatting sqref="U529:V529">
    <cfRule type="containsText" dxfId="0" priority="323" operator="between" text="欠">
      <formula>NOT(ISERROR(SEARCH("欠",U529)))</formula>
    </cfRule>
  </conditionalFormatting>
  <conditionalFormatting sqref="U530:V530">
    <cfRule type="containsText" dxfId="0" priority="322" operator="between" text="欠">
      <formula>NOT(ISERROR(SEARCH("欠",U530)))</formula>
    </cfRule>
  </conditionalFormatting>
  <conditionalFormatting sqref="R531">
    <cfRule type="containsText" dxfId="0" priority="307" operator="between" text="欠">
      <formula>NOT(ISERROR(SEARCH("欠",R531)))</formula>
    </cfRule>
  </conditionalFormatting>
  <conditionalFormatting sqref="T531:V531">
    <cfRule type="containsText" dxfId="0" priority="310" operator="between" text="欠">
      <formula>NOT(ISERROR(SEARCH("欠",T531)))</formula>
    </cfRule>
  </conditionalFormatting>
  <conditionalFormatting sqref="W531">
    <cfRule type="containsText" dxfId="0" priority="306" operator="between" text="欠">
      <formula>NOT(ISERROR(SEARCH("欠",W531)))</formula>
    </cfRule>
  </conditionalFormatting>
  <conditionalFormatting sqref="W536">
    <cfRule type="containsText" dxfId="0" priority="400" operator="between" text="欠">
      <formula>NOT(ISERROR(SEARCH("欠",W536)))</formula>
    </cfRule>
  </conditionalFormatting>
  <conditionalFormatting sqref="R538">
    <cfRule type="containsText" dxfId="0" priority="337" operator="between" text="欠">
      <formula>NOT(ISERROR(SEARCH("欠",R538)))</formula>
    </cfRule>
  </conditionalFormatting>
  <conditionalFormatting sqref="T538:V538">
    <cfRule type="containsText" dxfId="0" priority="338" operator="between" text="欠">
      <formula>NOT(ISERROR(SEARCH("欠",T538)))</formula>
    </cfRule>
  </conditionalFormatting>
  <conditionalFormatting sqref="W538">
    <cfRule type="containsText" dxfId="0" priority="336" operator="between" text="欠">
      <formula>NOT(ISERROR(SEARCH("欠",W538)))</formula>
    </cfRule>
  </conditionalFormatting>
  <conditionalFormatting sqref="R539">
    <cfRule type="containsText" dxfId="0" priority="225" operator="between" text="欠">
      <formula>NOT(ISERROR(SEARCH("欠",R539)))</formula>
    </cfRule>
  </conditionalFormatting>
  <conditionalFormatting sqref="T539">
    <cfRule type="containsText" dxfId="0" priority="224" operator="between" text="欠">
      <formula>NOT(ISERROR(SEARCH("欠",T539)))</formula>
    </cfRule>
  </conditionalFormatting>
  <conditionalFormatting sqref="U539:V539">
    <cfRule type="containsText" dxfId="0" priority="226" operator="between" text="欠">
      <formula>NOT(ISERROR(SEARCH("欠",U539)))</formula>
    </cfRule>
  </conditionalFormatting>
  <conditionalFormatting sqref="U540:V540">
    <cfRule type="containsText" dxfId="0" priority="290" operator="between" text="欠">
      <formula>NOT(ISERROR(SEARCH("欠",U540)))</formula>
    </cfRule>
  </conditionalFormatting>
  <conditionalFormatting sqref="W540">
    <cfRule type="containsText" dxfId="0" priority="278" operator="between" text="欠">
      <formula>NOT(ISERROR(SEARCH("欠",W540)))</formula>
    </cfRule>
  </conditionalFormatting>
  <conditionalFormatting sqref="U541:V541">
    <cfRule type="containsText" dxfId="0" priority="289" operator="between" text="欠">
      <formula>NOT(ISERROR(SEARCH("欠",U541)))</formula>
    </cfRule>
  </conditionalFormatting>
  <conditionalFormatting sqref="W541">
    <cfRule type="containsText" dxfId="0" priority="277" operator="between" text="欠">
      <formula>NOT(ISERROR(SEARCH("欠",W541)))</formula>
    </cfRule>
  </conditionalFormatting>
  <conditionalFormatting sqref="U542:V542">
    <cfRule type="containsText" dxfId="0" priority="288" operator="between" text="欠">
      <formula>NOT(ISERROR(SEARCH("欠",U542)))</formula>
    </cfRule>
  </conditionalFormatting>
  <conditionalFormatting sqref="W542">
    <cfRule type="containsText" dxfId="0" priority="276" operator="between" text="欠">
      <formula>NOT(ISERROR(SEARCH("欠",W542)))</formula>
    </cfRule>
  </conditionalFormatting>
  <conditionalFormatting sqref="U543:V543">
    <cfRule type="containsText" dxfId="0" priority="287" operator="between" text="欠">
      <formula>NOT(ISERROR(SEARCH("欠",U543)))</formula>
    </cfRule>
  </conditionalFormatting>
  <conditionalFormatting sqref="W543">
    <cfRule type="containsText" dxfId="0" priority="275" operator="between" text="欠">
      <formula>NOT(ISERROR(SEARCH("欠",W543)))</formula>
    </cfRule>
  </conditionalFormatting>
  <conditionalFormatting sqref="U544:V544">
    <cfRule type="containsText" dxfId="0" priority="286" operator="between" text="欠">
      <formula>NOT(ISERROR(SEARCH("欠",U544)))</formula>
    </cfRule>
  </conditionalFormatting>
  <conditionalFormatting sqref="W544">
    <cfRule type="containsText" dxfId="0" priority="274" operator="between" text="欠">
      <formula>NOT(ISERROR(SEARCH("欠",W544)))</formula>
    </cfRule>
  </conditionalFormatting>
  <conditionalFormatting sqref="U545:V545">
    <cfRule type="containsText" dxfId="0" priority="255" operator="between" text="欠">
      <formula>NOT(ISERROR(SEARCH("欠",U545)))</formula>
    </cfRule>
  </conditionalFormatting>
  <conditionalFormatting sqref="R547">
    <cfRule type="containsText" dxfId="0" priority="129" operator="between" text="欠">
      <formula>NOT(ISERROR(SEARCH("欠",R547)))</formula>
    </cfRule>
  </conditionalFormatting>
  <conditionalFormatting sqref="U547:V547">
    <cfRule type="containsText" dxfId="0" priority="324" operator="between" text="欠">
      <formula>NOT(ISERROR(SEARCH("欠",U547)))</formula>
    </cfRule>
  </conditionalFormatting>
  <conditionalFormatting sqref="W547">
    <cfRule type="containsText" dxfId="0" priority="314" operator="between" text="欠">
      <formula>NOT(ISERROR(SEARCH("欠",W547)))</formula>
    </cfRule>
  </conditionalFormatting>
  <conditionalFormatting sqref="R548">
    <cfRule type="containsText" dxfId="0" priority="268" operator="between" text="欠">
      <formula>NOT(ISERROR(SEARCH("欠",R548)))</formula>
    </cfRule>
  </conditionalFormatting>
  <conditionalFormatting sqref="U548:V548">
    <cfRule type="containsText" dxfId="0" priority="269" operator="between" text="欠">
      <formula>NOT(ISERROR(SEARCH("欠",U548)))</formula>
    </cfRule>
  </conditionalFormatting>
  <conditionalFormatting sqref="W548">
    <cfRule type="containsText" dxfId="0" priority="267" operator="between" text="欠">
      <formula>NOT(ISERROR(SEARCH("欠",W548)))</formula>
    </cfRule>
  </conditionalFormatting>
  <conditionalFormatting sqref="R549">
    <cfRule type="containsText" dxfId="0" priority="279" operator="between" text="欠">
      <formula>NOT(ISERROR(SEARCH("欠",R549)))</formula>
    </cfRule>
  </conditionalFormatting>
  <conditionalFormatting sqref="U549:V549">
    <cfRule type="containsText" dxfId="0" priority="285" operator="between" text="欠">
      <formula>NOT(ISERROR(SEARCH("欠",U549)))</formula>
    </cfRule>
  </conditionalFormatting>
  <conditionalFormatting sqref="W549">
    <cfRule type="containsText" dxfId="0" priority="273" operator="between" text="欠">
      <formula>NOT(ISERROR(SEARCH("欠",W549)))</formula>
    </cfRule>
  </conditionalFormatting>
  <conditionalFormatting sqref="R551">
    <cfRule type="containsText" dxfId="0" priority="356" operator="between" text="欠">
      <formula>NOT(ISERROR(SEARCH("欠",R551)))</formula>
    </cfRule>
  </conditionalFormatting>
  <conditionalFormatting sqref="W551">
    <cfRule type="containsText" dxfId="0" priority="358" operator="between" text="欠">
      <formula>NOT(ISERROR(SEARCH("欠",W551)))</formula>
    </cfRule>
  </conditionalFormatting>
  <conditionalFormatting sqref="R553">
    <cfRule type="containsText" dxfId="0" priority="140" operator="between" text="欠">
      <formula>NOT(ISERROR(SEARCH("欠",R553)))</formula>
    </cfRule>
  </conditionalFormatting>
  <conditionalFormatting sqref="T553:V553">
    <cfRule type="containsText" dxfId="0" priority="142" operator="between" text="欠">
      <formula>NOT(ISERROR(SEARCH("欠",T553)))</formula>
    </cfRule>
  </conditionalFormatting>
  <conditionalFormatting sqref="W553">
    <cfRule type="containsText" dxfId="0" priority="138" operator="between" text="欠">
      <formula>NOT(ISERROR(SEARCH("欠",W553)))</formula>
    </cfRule>
  </conditionalFormatting>
  <conditionalFormatting sqref="R556">
    <cfRule type="containsText" dxfId="0" priority="259" operator="between" text="欠">
      <formula>NOT(ISERROR(SEARCH("欠",R556)))</formula>
    </cfRule>
  </conditionalFormatting>
  <conditionalFormatting sqref="T556">
    <cfRule type="containsText" dxfId="0" priority="260" operator="between" text="欠">
      <formula>NOT(ISERROR(SEARCH("欠",T556)))</formula>
    </cfRule>
  </conditionalFormatting>
  <conditionalFormatting sqref="R557">
    <cfRule type="containsText" dxfId="0" priority="258" operator="between" text="欠">
      <formula>NOT(ISERROR(SEARCH("欠",R557)))</formula>
    </cfRule>
  </conditionalFormatting>
  <conditionalFormatting sqref="T557">
    <cfRule type="containsText" dxfId="0" priority="265" operator="between" text="欠">
      <formula>NOT(ISERROR(SEARCH("欠",T557)))</formula>
    </cfRule>
  </conditionalFormatting>
  <conditionalFormatting sqref="U557:V557">
    <cfRule type="containsText" dxfId="0" priority="263" operator="between" text="欠">
      <formula>NOT(ISERROR(SEARCH("欠",U557)))</formula>
    </cfRule>
  </conditionalFormatting>
  <conditionalFormatting sqref="U558:V558">
    <cfRule type="containsText" dxfId="0" priority="78" operator="between" text="欠">
      <formula>NOT(ISERROR(SEARCH("欠",U558)))</formula>
    </cfRule>
  </conditionalFormatting>
  <conditionalFormatting sqref="U559:V559">
    <cfRule type="containsText" dxfId="0" priority="77" operator="between" text="欠">
      <formula>NOT(ISERROR(SEARCH("欠",U559)))</formula>
    </cfRule>
  </conditionalFormatting>
  <conditionalFormatting sqref="T560">
    <cfRule type="containsText" dxfId="0" priority="119" operator="between" text="欠">
      <formula>NOT(ISERROR(SEARCH("欠",T560)))</formula>
    </cfRule>
  </conditionalFormatting>
  <conditionalFormatting sqref="U560:V560">
    <cfRule type="containsText" dxfId="0" priority="115" operator="between" text="欠">
      <formula>NOT(ISERROR(SEARCH("欠",U560)))</formula>
    </cfRule>
  </conditionalFormatting>
  <conditionalFormatting sqref="R561">
    <cfRule type="containsText" dxfId="0" priority="220" operator="between" text="欠">
      <formula>NOT(ISERROR(SEARCH("欠",R561)))</formula>
    </cfRule>
  </conditionalFormatting>
  <conditionalFormatting sqref="T561:V561">
    <cfRule type="containsText" dxfId="0" priority="221" operator="between" text="欠">
      <formula>NOT(ISERROR(SEARCH("欠",T561)))</formula>
    </cfRule>
  </conditionalFormatting>
  <conditionalFormatting sqref="W561">
    <cfRule type="containsText" dxfId="0" priority="219" operator="between" text="欠">
      <formula>NOT(ISERROR(SEARCH("欠",W561)))</formula>
    </cfRule>
  </conditionalFormatting>
  <conditionalFormatting sqref="R562">
    <cfRule type="containsText" dxfId="0" priority="203" operator="between" text="欠">
      <formula>NOT(ISERROR(SEARCH("欠",R562)))</formula>
    </cfRule>
  </conditionalFormatting>
  <conditionalFormatting sqref="U562:V562">
    <cfRule type="containsText" dxfId="0" priority="205" operator="between" text="欠">
      <formula>NOT(ISERROR(SEARCH("欠",U562)))</formula>
    </cfRule>
  </conditionalFormatting>
  <conditionalFormatting sqref="W562">
    <cfRule type="containsText" dxfId="0" priority="201" operator="between" text="欠">
      <formula>NOT(ISERROR(SEARCH("欠",W562)))</formula>
    </cfRule>
  </conditionalFormatting>
  <conditionalFormatting sqref="R563">
    <cfRule type="containsText" dxfId="0" priority="262" operator="between" text="欠">
      <formula>NOT(ISERROR(SEARCH("欠",R563)))</formula>
    </cfRule>
  </conditionalFormatting>
  <conditionalFormatting sqref="T563">
    <cfRule type="containsText" dxfId="0" priority="266" operator="between" text="欠">
      <formula>NOT(ISERROR(SEARCH("欠",T563)))</formula>
    </cfRule>
  </conditionalFormatting>
  <conditionalFormatting sqref="U563:V563">
    <cfRule type="containsText" dxfId="0" priority="264" operator="between" text="欠">
      <formula>NOT(ISERROR(SEARCH("欠",U563)))</formula>
    </cfRule>
  </conditionalFormatting>
  <conditionalFormatting sqref="R565">
    <cfRule type="containsText" dxfId="0" priority="228" operator="between" text="欠">
      <formula>NOT(ISERROR(SEARCH("欠",R565)))</formula>
    </cfRule>
  </conditionalFormatting>
  <conditionalFormatting sqref="T565">
    <cfRule type="containsText" dxfId="0" priority="227" operator="between" text="欠">
      <formula>NOT(ISERROR(SEARCH("欠",T565)))</formula>
    </cfRule>
  </conditionalFormatting>
  <conditionalFormatting sqref="U565:V565">
    <cfRule type="containsText" dxfId="0" priority="229" operator="between" text="欠">
      <formula>NOT(ISERROR(SEARCH("欠",U565)))</formula>
    </cfRule>
  </conditionalFormatting>
  <conditionalFormatting sqref="R566">
    <cfRule type="containsText" dxfId="0" priority="250" operator="between" text="欠">
      <formula>NOT(ISERROR(SEARCH("欠",R566)))</formula>
    </cfRule>
  </conditionalFormatting>
  <conditionalFormatting sqref="U567:V567">
    <cfRule type="containsText" dxfId="0" priority="49" operator="between" text="欠">
      <formula>NOT(ISERROR(SEARCH("欠",U567)))</formula>
    </cfRule>
  </conditionalFormatting>
  <conditionalFormatting sqref="R570">
    <cfRule type="containsText" dxfId="0" priority="141" operator="between" text="欠">
      <formula>NOT(ISERROR(SEARCH("欠",R570)))</formula>
    </cfRule>
  </conditionalFormatting>
  <conditionalFormatting sqref="T570:V570">
    <cfRule type="containsText" dxfId="0" priority="143" operator="between" text="欠">
      <formula>NOT(ISERROR(SEARCH("欠",T570)))</formula>
    </cfRule>
  </conditionalFormatting>
  <conditionalFormatting sqref="W570">
    <cfRule type="containsText" dxfId="0" priority="139" operator="between" text="欠">
      <formula>NOT(ISERROR(SEARCH("欠",W570)))</formula>
    </cfRule>
  </conditionalFormatting>
  <conditionalFormatting sqref="U574:V574">
    <cfRule type="containsText" dxfId="0" priority="27" operator="between" text="欠">
      <formula>NOT(ISERROR(SEARCH("欠",U574)))</formula>
    </cfRule>
  </conditionalFormatting>
  <conditionalFormatting sqref="U575:V575">
    <cfRule type="containsText" dxfId="0" priority="33" operator="between" text="欠">
      <formula>NOT(ISERROR(SEARCH("欠",U575)))</formula>
    </cfRule>
  </conditionalFormatting>
  <conditionalFormatting sqref="U576:V576">
    <cfRule type="containsText" dxfId="0" priority="32" operator="between" text="欠">
      <formula>NOT(ISERROR(SEARCH("欠",U576)))</formula>
    </cfRule>
  </conditionalFormatting>
  <conditionalFormatting sqref="U578:V578">
    <cfRule type="containsText" dxfId="0" priority="132" operator="between" text="欠">
      <formula>NOT(ISERROR(SEARCH("欠",U578)))</formula>
    </cfRule>
  </conditionalFormatting>
  <conditionalFormatting sqref="R580">
    <cfRule type="containsText" dxfId="0" priority="351" operator="between" text="欠">
      <formula>NOT(ISERROR(SEARCH("欠",R580)))</formula>
    </cfRule>
  </conditionalFormatting>
  <conditionalFormatting sqref="T580">
    <cfRule type="containsText" dxfId="0" priority="349" operator="between" text="欠">
      <formula>NOT(ISERROR(SEARCH("欠",T580)))</formula>
    </cfRule>
  </conditionalFormatting>
  <conditionalFormatting sqref="W580">
    <cfRule type="containsText" dxfId="0" priority="353" operator="between" text="欠">
      <formula>NOT(ISERROR(SEARCH("欠",W580)))</formula>
    </cfRule>
  </conditionalFormatting>
  <conditionalFormatting sqref="U581:V581">
    <cfRule type="containsText" dxfId="0" priority="47" operator="between" text="欠">
      <formula>NOT(ISERROR(SEARCH("欠",U581)))</formula>
    </cfRule>
  </conditionalFormatting>
  <conditionalFormatting sqref="T582">
    <cfRule type="containsText" dxfId="0" priority="118" operator="between" text="欠">
      <formula>NOT(ISERROR(SEARCH("欠",T582)))</formula>
    </cfRule>
  </conditionalFormatting>
  <conditionalFormatting sqref="U582:V582">
    <cfRule type="containsText" dxfId="0" priority="114" operator="between" text="欠">
      <formula>NOT(ISERROR(SEARCH("欠",U582)))</formula>
    </cfRule>
  </conditionalFormatting>
  <conditionalFormatting sqref="U583:V583">
    <cfRule type="containsText" dxfId="0" priority="193" operator="between" text="欠">
      <formula>NOT(ISERROR(SEARCH("欠",U583)))</formula>
    </cfRule>
  </conditionalFormatting>
  <conditionalFormatting sqref="U586:V586">
    <cfRule type="containsText" dxfId="0" priority="190" operator="between" text="欠">
      <formula>NOT(ISERROR(SEARCH("欠",U586)))</formula>
    </cfRule>
  </conditionalFormatting>
  <conditionalFormatting sqref="T596">
    <cfRule type="containsText" dxfId="0" priority="44" operator="between" text="欠">
      <formula>NOT(ISERROR(SEARCH("欠",T596)))</formula>
    </cfRule>
  </conditionalFormatting>
  <conditionalFormatting sqref="U596:V596">
    <cfRule type="containsText" dxfId="0" priority="34" operator="between" text="欠">
      <formula>NOT(ISERROR(SEARCH("欠",U596)))</formula>
    </cfRule>
  </conditionalFormatting>
  <conditionalFormatting sqref="T597:V597">
    <cfRule type="containsText" dxfId="0" priority="247" operator="between" text="欠">
      <formula>NOT(ISERROR(SEARCH("欠",T597)))</formula>
    </cfRule>
  </conditionalFormatting>
  <conditionalFormatting sqref="W597">
    <cfRule type="containsText" dxfId="0" priority="245" operator="between" text="欠">
      <formula>NOT(ISERROR(SEARCH("欠",W597)))</formula>
    </cfRule>
  </conditionalFormatting>
  <conditionalFormatting sqref="U598:V598">
    <cfRule type="containsText" dxfId="0" priority="50" operator="between" text="欠">
      <formula>NOT(ISERROR(SEARCH("欠",U598)))</formula>
    </cfRule>
  </conditionalFormatting>
  <conditionalFormatting sqref="R599">
    <cfRule type="containsText" dxfId="0" priority="136" operator="between" text="欠">
      <formula>NOT(ISERROR(SEARCH("欠",R599)))</formula>
    </cfRule>
  </conditionalFormatting>
  <conditionalFormatting sqref="U599:V599">
    <cfRule type="containsText" dxfId="0" priority="135" operator="between" text="欠">
      <formula>NOT(ISERROR(SEARCH("欠",U599)))</formula>
    </cfRule>
  </conditionalFormatting>
  <conditionalFormatting sqref="R600">
    <cfRule type="containsText" dxfId="0" priority="46" operator="between" text="欠">
      <formula>NOT(ISERROR(SEARCH("欠",R600)))</formula>
    </cfRule>
  </conditionalFormatting>
  <conditionalFormatting sqref="U600:V600">
    <cfRule type="containsText" dxfId="0" priority="45" operator="between" text="欠">
      <formula>NOT(ISERROR(SEARCH("欠",U600)))</formula>
    </cfRule>
  </conditionalFormatting>
  <conditionalFormatting sqref="W601">
    <cfRule type="containsText" dxfId="0" priority="82" operator="between" text="欠">
      <formula>NOT(ISERROR(SEARCH("欠",W601)))</formula>
    </cfRule>
  </conditionalFormatting>
  <conditionalFormatting sqref="U602:V602">
    <cfRule type="containsText" dxfId="0" priority="95" operator="between" text="欠">
      <formula>NOT(ISERROR(SEARCH("欠",U602)))</formula>
    </cfRule>
  </conditionalFormatting>
  <conditionalFormatting sqref="W602">
    <cfRule type="containsText" dxfId="0" priority="81" operator="between" text="欠">
      <formula>NOT(ISERROR(SEARCH("欠",W602)))</formula>
    </cfRule>
  </conditionalFormatting>
  <conditionalFormatting sqref="U603:V603">
    <cfRule type="containsText" dxfId="0" priority="94" operator="between" text="欠">
      <formula>NOT(ISERROR(SEARCH("欠",U603)))</formula>
    </cfRule>
  </conditionalFormatting>
  <conditionalFormatting sqref="W603">
    <cfRule type="containsText" dxfId="0" priority="80" operator="between" text="欠">
      <formula>NOT(ISERROR(SEARCH("欠",W603)))</formula>
    </cfRule>
  </conditionalFormatting>
  <conditionalFormatting sqref="U604:V604">
    <cfRule type="containsText" dxfId="0" priority="93" operator="between" text="欠">
      <formula>NOT(ISERROR(SEARCH("欠",U604)))</formula>
    </cfRule>
  </conditionalFormatting>
  <conditionalFormatting sqref="W604">
    <cfRule type="containsText" dxfId="0" priority="79" operator="between" text="欠">
      <formula>NOT(ISERROR(SEARCH("欠",W604)))</formula>
    </cfRule>
  </conditionalFormatting>
  <conditionalFormatting sqref="U607:V607">
    <cfRule type="containsText" dxfId="0" priority="195" operator="between" text="欠">
      <formula>NOT(ISERROR(SEARCH("欠",U607)))</formula>
    </cfRule>
  </conditionalFormatting>
  <conditionalFormatting sqref="T609">
    <cfRule type="containsText" dxfId="0" priority="2" operator="between" text="欠">
      <formula>NOT(ISERROR(SEARCH("欠",T609)))</formula>
    </cfRule>
  </conditionalFormatting>
  <conditionalFormatting sqref="U635:V635">
    <cfRule type="containsText" dxfId="0" priority="30" operator="between" text="欠">
      <formula>NOT(ISERROR(SEARCH("欠",U635)))</formula>
    </cfRule>
  </conditionalFormatting>
  <conditionalFormatting sqref="U636:V636">
    <cfRule type="containsText" dxfId="0" priority="26" operator="between" text="欠">
      <formula>NOT(ISERROR(SEARCH("欠",U636)))</formula>
    </cfRule>
  </conditionalFormatting>
  <conditionalFormatting sqref="T651:V651">
    <cfRule type="containsText" dxfId="0" priority="126" operator="between" text="欠">
      <formula>NOT(ISERROR(SEARCH("欠",T651)))</formula>
    </cfRule>
  </conditionalFormatting>
  <conditionalFormatting sqref="W651">
    <cfRule type="containsText" dxfId="0" priority="124" operator="between" text="欠">
      <formula>NOT(ISERROR(SEARCH("欠",W651)))</formula>
    </cfRule>
  </conditionalFormatting>
  <conditionalFormatting sqref="W652">
    <cfRule type="containsText" dxfId="0" priority="373" operator="between" text="欠">
      <formula>NOT(ISERROR(SEARCH("欠",W652)))</formula>
    </cfRule>
  </conditionalFormatting>
  <conditionalFormatting sqref="W653">
    <cfRule type="containsText" dxfId="0" priority="368" operator="between" text="欠">
      <formula>NOT(ISERROR(SEARCH("欠",W653)))</formula>
    </cfRule>
  </conditionalFormatting>
  <conditionalFormatting sqref="U663:V663">
    <cfRule type="containsText" dxfId="0" priority="31" operator="between" text="欠">
      <formula>NOT(ISERROR(SEARCH("欠",U663)))</formula>
    </cfRule>
  </conditionalFormatting>
  <conditionalFormatting sqref="U666:V666">
    <cfRule type="containsText" dxfId="0" priority="8" operator="between" text="欠">
      <formula>NOT(ISERROR(SEARCH("欠",U666)))</formula>
    </cfRule>
  </conditionalFormatting>
  <conditionalFormatting sqref="U669:V669">
    <cfRule type="containsText" dxfId="0" priority="29" operator="between" text="欠">
      <formula>NOT(ISERROR(SEARCH("欠",U669)))</formula>
    </cfRule>
  </conditionalFormatting>
  <conditionalFormatting sqref="U670:V670">
    <cfRule type="containsText" dxfId="0" priority="28" operator="between" text="欠">
      <formula>NOT(ISERROR(SEARCH("欠",U670)))</formula>
    </cfRule>
  </conditionalFormatting>
  <conditionalFormatting sqref="U671:V671">
    <cfRule type="containsText" dxfId="0" priority="25" operator="between" text="欠">
      <formula>NOT(ISERROR(SEARCH("欠",U671)))</formula>
    </cfRule>
  </conditionalFormatting>
  <conditionalFormatting sqref="U676:V676">
    <cfRule type="containsText" dxfId="0" priority="204" operator="between" text="欠">
      <formula>NOT(ISERROR(SEARCH("欠",U676)))</formula>
    </cfRule>
  </conditionalFormatting>
  <conditionalFormatting sqref="W676">
    <cfRule type="containsText" dxfId="0" priority="200" operator="between" text="欠">
      <formula>NOT(ISERROR(SEARCH("欠",W676)))</formula>
    </cfRule>
  </conditionalFormatting>
  <conditionalFormatting sqref="W681">
    <cfRule type="containsText" dxfId="0" priority="232" operator="between" text="欠">
      <formula>NOT(ISERROR(SEARCH("欠",W681)))</formula>
    </cfRule>
  </conditionalFormatting>
  <conditionalFormatting sqref="U682:V682">
    <cfRule type="containsText" dxfId="0" priority="237" operator="between" text="欠">
      <formula>NOT(ISERROR(SEARCH("欠",U682)))</formula>
    </cfRule>
  </conditionalFormatting>
  <conditionalFormatting sqref="W682">
    <cfRule type="containsText" dxfId="0" priority="231" operator="between" text="欠">
      <formula>NOT(ISERROR(SEARCH("欠",W682)))</formula>
    </cfRule>
  </conditionalFormatting>
  <conditionalFormatting sqref="U683:V683">
    <cfRule type="containsText" dxfId="0" priority="236" operator="between" text="欠">
      <formula>NOT(ISERROR(SEARCH("欠",U683)))</formula>
    </cfRule>
  </conditionalFormatting>
  <conditionalFormatting sqref="W683">
    <cfRule type="containsText" dxfId="0" priority="230" operator="between" text="欠">
      <formula>NOT(ISERROR(SEARCH("欠",W683)))</formula>
    </cfRule>
  </conditionalFormatting>
  <conditionalFormatting sqref="U687:V687">
    <cfRule type="containsText" dxfId="0" priority="55" operator="between" text="欠">
      <formula>NOT(ISERROR(SEARCH("欠",U687)))</formula>
    </cfRule>
  </conditionalFormatting>
  <conditionalFormatting sqref="T689">
    <cfRule type="containsText" dxfId="0" priority="72" operator="between" text="欠">
      <formula>NOT(ISERROR(SEARCH("欠",T689)))</formula>
    </cfRule>
  </conditionalFormatting>
  <conditionalFormatting sqref="U692:V692">
    <cfRule type="containsText" dxfId="0" priority="54" operator="between" text="欠">
      <formula>NOT(ISERROR(SEARCH("欠",U692)))</formula>
    </cfRule>
  </conditionalFormatting>
  <conditionalFormatting sqref="U697:V697">
    <cfRule type="containsText" dxfId="0" priority="53" operator="between" text="欠">
      <formula>NOT(ISERROR(SEARCH("欠",U697)))</formula>
    </cfRule>
  </conditionalFormatting>
  <conditionalFormatting sqref="R6:R7">
    <cfRule type="containsText" dxfId="0" priority="941" operator="between" text="欠">
      <formula>NOT(ISERROR(SEARCH("欠",R6)))</formula>
    </cfRule>
  </conditionalFormatting>
  <conditionalFormatting sqref="R183:R184">
    <cfRule type="containsText" dxfId="0" priority="810" operator="between" text="欠">
      <formula>NOT(ISERROR(SEARCH("欠",R183)))</formula>
    </cfRule>
  </conditionalFormatting>
  <conditionalFormatting sqref="R271:R272">
    <cfRule type="containsText" dxfId="0" priority="659" operator="between" text="欠">
      <formula>NOT(ISERROR(SEARCH("欠",R271)))</formula>
    </cfRule>
  </conditionalFormatting>
  <conditionalFormatting sqref="R351:R352">
    <cfRule type="containsText" dxfId="0" priority="594" operator="between" text="欠">
      <formula>NOT(ISERROR(SEARCH("欠",R351)))</formula>
    </cfRule>
  </conditionalFormatting>
  <conditionalFormatting sqref="R379:R380">
    <cfRule type="containsText" dxfId="0" priority="574" operator="between" text="欠">
      <formula>NOT(ISERROR(SEARCH("欠",R379)))</formula>
    </cfRule>
  </conditionalFormatting>
  <conditionalFormatting sqref="R437:R439">
    <cfRule type="containsText" dxfId="0" priority="528" operator="between" text="欠">
      <formula>NOT(ISERROR(SEARCH("欠",R437)))</formula>
    </cfRule>
  </conditionalFormatting>
  <conditionalFormatting sqref="R512:R514">
    <cfRule type="containsText" dxfId="0" priority="391" operator="between" text="欠">
      <formula>NOT(ISERROR(SEARCH("欠",R512)))</formula>
    </cfRule>
  </conditionalFormatting>
  <conditionalFormatting sqref="R515:R516">
    <cfRule type="containsText" dxfId="0" priority="403" operator="between" text="欠">
      <formula>NOT(ISERROR(SEARCH("欠",R515)))</formula>
    </cfRule>
  </conditionalFormatting>
  <conditionalFormatting sqref="R517:R518">
    <cfRule type="containsText" dxfId="0" priority="361" operator="between" text="欠">
      <formula>NOT(ISERROR(SEARCH("欠",R517)))</formula>
    </cfRule>
  </conditionalFormatting>
  <conditionalFormatting sqref="R529:R530">
    <cfRule type="containsText" dxfId="0" priority="318" operator="between" text="欠">
      <formula>NOT(ISERROR(SEARCH("欠",R529)))</formula>
    </cfRule>
  </conditionalFormatting>
  <conditionalFormatting sqref="R540:R544">
    <cfRule type="containsText" dxfId="0" priority="284" operator="between" text="欠">
      <formula>NOT(ISERROR(SEARCH("欠",R540)))</formula>
    </cfRule>
  </conditionalFormatting>
  <conditionalFormatting sqref="R552:R555">
    <cfRule type="containsText" dxfId="0" priority="253" operator="between" text="欠">
      <formula>NOT(ISERROR(SEARCH("欠",R552)))</formula>
    </cfRule>
  </conditionalFormatting>
  <conditionalFormatting sqref="R558:R559">
    <cfRule type="containsText" dxfId="0" priority="76" operator="between" text="欠">
      <formula>NOT(ISERROR(SEARCH("欠",R558)))</formula>
    </cfRule>
  </conditionalFormatting>
  <conditionalFormatting sqref="R571:R573">
    <cfRule type="containsText" dxfId="0" priority="67" operator="between" text="欠">
      <formula>NOT(ISERROR(SEARCH("欠",R571)))</formula>
    </cfRule>
  </conditionalFormatting>
  <conditionalFormatting sqref="R578:R579">
    <cfRule type="containsText" dxfId="0" priority="133" operator="between" text="欠">
      <formula>NOT(ISERROR(SEARCH("欠",R578)))</formula>
    </cfRule>
  </conditionalFormatting>
  <conditionalFormatting sqref="R583:R606">
    <cfRule type="containsText" dxfId="0" priority="194" operator="between" text="欠">
      <formula>NOT(ISERROR(SEARCH("欠",R583)))</formula>
    </cfRule>
  </conditionalFormatting>
  <conditionalFormatting sqref="R652:R653">
    <cfRule type="containsText" dxfId="0" priority="371" operator="between" text="欠">
      <formula>NOT(ISERROR(SEARCH("欠",R652)))</formula>
    </cfRule>
  </conditionalFormatting>
  <conditionalFormatting sqref="R681:R683">
    <cfRule type="containsText" dxfId="0" priority="235" operator="between" text="欠">
      <formula>NOT(ISERROR(SEARCH("欠",R681)))</formula>
    </cfRule>
  </conditionalFormatting>
  <conditionalFormatting sqref="T183:T184">
    <cfRule type="containsText" dxfId="0" priority="809" operator="between" text="欠">
      <formula>NOT(ISERROR(SEARCH("欠",T183)))</formula>
    </cfRule>
  </conditionalFormatting>
  <conditionalFormatting sqref="T379:T380">
    <cfRule type="containsText" dxfId="0" priority="573" operator="between" text="欠">
      <formula>NOT(ISERROR(SEARCH("欠",T379)))</formula>
    </cfRule>
  </conditionalFormatting>
  <conditionalFormatting sqref="T512:T514">
    <cfRule type="containsText" dxfId="0" priority="393" operator="between" text="欠">
      <formula>NOT(ISERROR(SEARCH("欠",T512)))</formula>
    </cfRule>
  </conditionalFormatting>
  <conditionalFormatting sqref="T517:T518">
    <cfRule type="containsText" dxfId="0" priority="359" operator="between" text="欠">
      <formula>NOT(ISERROR(SEARCH("欠",T517)))</formula>
    </cfRule>
  </conditionalFormatting>
  <conditionalFormatting sqref="T552:T555">
    <cfRule type="containsText" dxfId="0" priority="257" operator="between" text="欠">
      <formula>NOT(ISERROR(SEARCH("欠",T552)))</formula>
    </cfRule>
  </conditionalFormatting>
  <conditionalFormatting sqref="T558:T559">
    <cfRule type="containsText" dxfId="0" priority="74" operator="between" text="欠">
      <formula>NOT(ISERROR(SEARCH("欠",T558)))</formula>
    </cfRule>
  </conditionalFormatting>
  <conditionalFormatting sqref="W6:W7">
    <cfRule type="containsText" dxfId="0" priority="943" operator="between" text="欠">
      <formula>NOT(ISERROR(SEARCH("欠",W6)))</formula>
    </cfRule>
  </conditionalFormatting>
  <conditionalFormatting sqref="W113:W117">
    <cfRule type="containsText" dxfId="0" priority="842" operator="between" text="欠">
      <formula>NOT(ISERROR(SEARCH("欠",W113)))</formula>
    </cfRule>
  </conditionalFormatting>
  <conditionalFormatting sqref="W183:W184">
    <cfRule type="containsText" dxfId="0" priority="811" operator="between" text="欠">
      <formula>NOT(ISERROR(SEARCH("欠",W183)))</formula>
    </cfRule>
  </conditionalFormatting>
  <conditionalFormatting sqref="W302:W304">
    <cfRule type="containsText" dxfId="0" priority="595" operator="between" text="欠">
      <formula>NOT(ISERROR(SEARCH("欠",W302)))</formula>
    </cfRule>
  </conditionalFormatting>
  <conditionalFormatting sqref="W437:W439">
    <cfRule type="containsText" dxfId="0" priority="527" operator="between" text="欠">
      <formula>NOT(ISERROR(SEARCH("欠",W437)))</formula>
    </cfRule>
  </conditionalFormatting>
  <conditionalFormatting sqref="W517:W518">
    <cfRule type="containsText" dxfId="0" priority="363" operator="between" text="欠">
      <formula>NOT(ISERROR(SEARCH("欠",W517)))</formula>
    </cfRule>
  </conditionalFormatting>
  <conditionalFormatting sqref="W665:W666">
    <cfRule type="containsText" dxfId="0" priority="85" operator="between" text="欠">
      <formula>NOT(ISERROR(SEARCH("欠",W665)))</formula>
    </cfRule>
  </conditionalFormatting>
  <conditionalFormatting sqref="R1:R4 R214 R371 R724:R725 R741:R1048576">
    <cfRule type="containsText" dxfId="0" priority="1141" operator="between" text="欠">
      <formula>NOT(ISERROR(SEARCH("欠",R1)))</formula>
    </cfRule>
  </conditionalFormatting>
  <conditionalFormatting sqref="T1:V4 T214:V214 T503:V503 T536:V537 U552:V555 U577:V577 T679:V680 T687 T724:V1048576">
    <cfRule type="containsText" dxfId="0" priority="983" operator="between" text="欠">
      <formula>NOT(ISERROR(SEARCH("欠",T1)))</formula>
    </cfRule>
  </conditionalFormatting>
  <conditionalFormatting sqref="T1:V4 T214:V214 T503:V503 T536:V537 U552:V555 U577:V577 T679:V680 T687 T724:V725 T741:V1048576">
    <cfRule type="containsText" dxfId="0" priority="1142" operator="between" text="欠">
      <formula>NOT(ISERROR(SEARCH("欠",T1)))</formula>
    </cfRule>
  </conditionalFormatting>
  <conditionalFormatting sqref="T1:V4 T214:V214 T503:V503 T536:V537 U552:V555 U577:V577 T679:V680 T687 T724:V725 T736:V1048576">
    <cfRule type="containsText" dxfId="0" priority="1032" operator="between" text="欠">
      <formula>NOT(ISERROR(SEARCH("欠",T1)))</formula>
    </cfRule>
  </conditionalFormatting>
  <conditionalFormatting sqref="W1:W4 W214 W362:W363 W371:W372 W374:W378 W381:W382 W724:W725 W741:W1048576">
    <cfRule type="containsText" dxfId="0" priority="1237" operator="between" text="欠">
      <formula>NOT(ISERROR(SEARCH("欠",W1)))</formula>
    </cfRule>
  </conditionalFormatting>
  <conditionalFormatting sqref="T6:V7 U8:V112 U116:V119 U121:V169 U172:V181 U183:V185 U187:V213 U215:V222 U224:V224 U226:V236 U241:V241 U246:V246 U248:V249 U251:V251 U256:V256 U258:V258 U266:V266 U274:V274 U279:V281 U285:V286 U323:V324 U328:V335 U337:V339 U346:V346 U348:V348 U364:V365 U369:V371 U384:V384 U390:V391 U408:V408 U412:V412 U426:V426 U434:V434 U452:V452 U471:V471 U504:V508 U512:V514 U523:V527 U532:V535 U551:V551 U568:V569 U606:V606 U652:V653 U663:V666">
    <cfRule type="containsText" dxfId="0" priority="938" operator="between" text="欠">
      <formula>NOT(ISERROR(SEARCH("欠",T6)))</formula>
    </cfRule>
  </conditionalFormatting>
  <conditionalFormatting sqref="R8:R9 R13">
    <cfRule type="containsText" dxfId="0" priority="929" operator="between" text="欠">
      <formula>NOT(ISERROR(SEARCH("欠",R8)))</formula>
    </cfRule>
  </conditionalFormatting>
  <conditionalFormatting sqref="T8:T9 T13">
    <cfRule type="containsText" dxfId="0" priority="926" operator="between" text="欠">
      <formula>NOT(ISERROR(SEARCH("欠",T8)))</formula>
    </cfRule>
  </conditionalFormatting>
  <conditionalFormatting sqref="W8:W9 W13">
    <cfRule type="containsText" dxfId="0" priority="931" operator="between" text="欠">
      <formula>NOT(ISERROR(SEARCH("欠",W8)))</formula>
    </cfRule>
  </conditionalFormatting>
  <conditionalFormatting sqref="R10:R11 R18 R22 R24:R28 R32:R36 R40:R100 R102:R111 R116:R118 R123:R124 R131 R133 R137:R142 R144:R147 R149:R161 R163 R167 R180 R187:R188 R193:R196 R209 R212 R225 R230 R234:R240 R242:R243 R245 R247 R252:R255 R258 R265:R266 R269:R270 R273 R276:R281 R283 R289:R292 R296 R298:R299 R302:R304 R306:R323 R326:R334 R337:R340 R342:R345 R347:R350 R357:R359 R362:R370 R372 R374:R378 R381:R382 R384:R385 R387:R389 R392:R407 R410:R411 R415:R417 R421 R423:R424 R427:R433 R447:R450 R453:R455 R457:R463 R473:R479 R481:R483 R490:R494 R496:R503 R511 R519 R536:R537 R632 R665:R666 R677:R680 R687">
    <cfRule type="containsText" dxfId="0" priority="951" operator="between" text="欠">
      <formula>NOT(ISERROR(SEARCH("欠",R10)))</formula>
    </cfRule>
  </conditionalFormatting>
  <conditionalFormatting sqref="T10:T11 T18 T22 T24:T28 T32:T36 T40:T100 T102:T104 T106:T107 T110:T111 T118:T120 T123:T124 T129 T133 T137:T142 T145:T147 T149:T161 T187:T188 T197:T199 T205 T208 T212:T213 T220 T230 T234:T236 T248 T251 T257 T259 T267:T268 T284 T323 T328:T329 T332:T333 T335 T337:T338 T369:T370 T384:T385 T387:T389 T392:T393 T399:T401 T404:T407 T415:T417 T421 T427:T433 T447:T450 T453:T455 T457:T463 T473:T479 T481:T483 T490:T494 T496:T502 T504:T505 T511 T519 T523:T527 T532:T535 T540:T544 T548 T551:T555 T567:T572 T574 T650 T662 T664:T666 T670">
    <cfRule type="containsText" dxfId="0" priority="945" operator="between" text="欠">
      <formula>NOT(ISERROR(SEARCH("欠",T10)))</formula>
    </cfRule>
  </conditionalFormatting>
  <conditionalFormatting sqref="W11 W18 W22 W24:W28 W35:W36 W41:W42 W45:W48 W55">
    <cfRule type="containsText" dxfId="0" priority="954" operator="between" text="欠">
      <formula>NOT(ISERROR(SEARCH("欠",W11)))</formula>
    </cfRule>
  </conditionalFormatting>
  <conditionalFormatting sqref="R14:R17 R19:R21 R12 R29">
    <cfRule type="containsText" dxfId="0" priority="913" operator="between" text="欠">
      <formula>NOT(ISERROR(SEARCH("欠",R12)))</formula>
    </cfRule>
  </conditionalFormatting>
  <conditionalFormatting sqref="T14:T17 T19:T21 T12 T29">
    <cfRule type="containsText" dxfId="0" priority="910" operator="between" text="欠">
      <formula>NOT(ISERROR(SEARCH("欠",T12)))</formula>
    </cfRule>
  </conditionalFormatting>
  <conditionalFormatting sqref="W12 W14:W17 W19:W21 W29">
    <cfRule type="containsText" dxfId="0" priority="915" operator="between" text="欠">
      <formula>NOT(ISERROR(SEARCH("欠",W12)))</formula>
    </cfRule>
  </conditionalFormatting>
  <conditionalFormatting sqref="T23 T30">
    <cfRule type="containsText" dxfId="0" priority="886" operator="between" text="欠">
      <formula>NOT(ISERROR(SEARCH("欠",T23)))</formula>
    </cfRule>
  </conditionalFormatting>
  <conditionalFormatting sqref="R31 R37:R39">
    <cfRule type="containsText" dxfId="0" priority="903" operator="between" text="欠">
      <formula>NOT(ISERROR(SEARCH("欠",R31)))</formula>
    </cfRule>
  </conditionalFormatting>
  <conditionalFormatting sqref="T31 T37:T39">
    <cfRule type="containsText" dxfId="0" priority="900" operator="between" text="欠">
      <formula>NOT(ISERROR(SEARCH("欠",T31)))</formula>
    </cfRule>
  </conditionalFormatting>
  <conditionalFormatting sqref="W31 W37:W39">
    <cfRule type="containsText" dxfId="0" priority="905" operator="between" text="欠">
      <formula>NOT(ISERROR(SEARCH("欠",W31)))</formula>
    </cfRule>
  </conditionalFormatting>
  <conditionalFormatting sqref="W33:W34 W40 W43:W44 W49:W54 W56:W75 W77:W79 W82:W90 W98:W99 W104:W105 W110:W111 W118 W149:W161 W196 W230 W328:W329 W332:W333 W337:W338">
    <cfRule type="containsText" dxfId="0" priority="966" operator="between" text="欠">
      <formula>NOT(ISERROR(SEARCH("欠",W33)))</formula>
    </cfRule>
  </conditionalFormatting>
  <conditionalFormatting sqref="W76 W80:W81 W91:W97 W100 W103 W106:W107 W119 W123 W133 W137:W142 W145:W147 W180 W212 W234">
    <cfRule type="containsText" dxfId="0" priority="973" operator="between" text="欠">
      <formula>NOT(ISERROR(SEARCH("欠",W76)))</formula>
    </cfRule>
  </conditionalFormatting>
  <conditionalFormatting sqref="R211 R173 R143 R190:R192 R134:R135 R121:R122 R164 R101 R125:R129 R197:R198 R208 R213 R274">
    <cfRule type="containsText" dxfId="0" priority="923" operator="between" text="欠">
      <formula>NOT(ISERROR(SEARCH("欠",R101)))</formula>
    </cfRule>
  </conditionalFormatting>
  <conditionalFormatting sqref="T101 T121:T122 T125:T128 T134:T135 T143 T164 T173 T190:T192 T256 T274 T346 T549">
    <cfRule type="containsText" dxfId="0" priority="920" operator="between" text="欠">
      <formula>NOT(ISERROR(SEARCH("欠",T101)))</formula>
    </cfRule>
  </conditionalFormatting>
  <conditionalFormatting sqref="W101 W121:W122 W125:W129 W134:W135 W143:W144 W164 W173 W190:W192 W197:W198 W208 W211 W213 W274">
    <cfRule type="containsText" dxfId="0" priority="925" operator="between" text="欠">
      <formula>NOT(ISERROR(SEARCH("欠",W101)))</formula>
    </cfRule>
  </conditionalFormatting>
  <conditionalFormatting sqref="W102 W108 W112 W124 W131 W162:W163 W181 W228:W229 W245 W259 W265:W267 W335">
    <cfRule type="containsText" dxfId="0" priority="874" operator="between" text="欠">
      <formula>NOT(ISERROR(SEARCH("欠",W102)))</formula>
    </cfRule>
  </conditionalFormatting>
  <conditionalFormatting sqref="T211 T339 T116:T117 T144 T181 T130:T131 T112 T162:T163 T167 T108:T109 T204 T201:T202 T228:T229 T105">
    <cfRule type="containsText" dxfId="0" priority="871" operator="between" text="欠">
      <formula>NOT(ISERROR(SEARCH("欠",T105)))</formula>
    </cfRule>
  </conditionalFormatting>
  <conditionalFormatting sqref="W109 W242:W243">
    <cfRule type="containsText" dxfId="0" priority="875" operator="between" text="欠">
      <formula>NOT(ISERROR(SEARCH("欠",W109)))</formula>
    </cfRule>
  </conditionalFormatting>
  <conditionalFormatting sqref="R162 R112 R181 R228:R229">
    <cfRule type="containsText" dxfId="0" priority="872" operator="between" text="欠">
      <formula>NOT(ISERROR(SEARCH("欠",R112)))</formula>
    </cfRule>
  </conditionalFormatting>
  <conditionalFormatting sqref="R113:R115 R275">
    <cfRule type="containsText" dxfId="0" priority="841" operator="between" text="欠">
      <formula>NOT(ISERROR(SEARCH("欠",R113)))</formula>
    </cfRule>
  </conditionalFormatting>
  <conditionalFormatting sqref="T113:T115 T275">
    <cfRule type="containsText" dxfId="0" priority="840" operator="between" text="欠">
      <formula>NOT(ISERROR(SEARCH("欠",T113)))</formula>
    </cfRule>
  </conditionalFormatting>
  <conditionalFormatting sqref="U113:V115">
    <cfRule type="containsText" dxfId="0" priority="839" operator="between" text="欠">
      <formula>NOT(ISERROR(SEARCH("欠",U113)))</formula>
    </cfRule>
  </conditionalFormatting>
  <conditionalFormatting sqref="T132 T165">
    <cfRule type="containsText" dxfId="0" priority="852" operator="between" text="欠">
      <formula>NOT(ISERROR(SEARCH("欠",T132)))</formula>
    </cfRule>
  </conditionalFormatting>
  <conditionalFormatting sqref="W132 W165 W187:W188 W199 W339">
    <cfRule type="containsText" dxfId="0" priority="854" operator="between" text="欠">
      <formula>NOT(ISERROR(SEARCH("欠",W132)))</formula>
    </cfRule>
  </conditionalFormatting>
  <conditionalFormatting sqref="W167:W168 W179 W185 W189 W249 W269:W270 W275:W278">
    <cfRule type="containsText" dxfId="0" priority="866" operator="between" text="欠">
      <formula>NOT(ISERROR(SEARCH("欠",W167)))</formula>
    </cfRule>
  </conditionalFormatting>
  <conditionalFormatting sqref="R185 R168 R179 R189 R249">
    <cfRule type="containsText" dxfId="0" priority="865" operator="between" text="欠">
      <formula>NOT(ISERROR(SEARCH("欠",R168)))</formula>
    </cfRule>
  </conditionalFormatting>
  <conditionalFormatting sqref="T185 T168 T179 T189 T249">
    <cfRule type="containsText" dxfId="0" priority="864" operator="between" text="欠">
      <formula>NOT(ISERROR(SEARCH("欠",T168)))</formula>
    </cfRule>
  </conditionalFormatting>
  <conditionalFormatting sqref="U170:V171 U182:V182 U186:V186 U223:V223 U247:V247 U362:V363 U366:V368 U372:V372 U374:V378 U381:V383 U385:V389 U392:V393 T398:V398 U399:V407 U409:V409 U413:V422 U427:V433 U437:V439 U441:V442 U445:V451 U453:V455 U457:V463 U466:V470 U473:V502 U509:V511 U515:V519 U522:V522 U580:V580">
    <cfRule type="containsText" dxfId="0" priority="799" operator="between" text="欠">
      <formula>NOT(ISERROR(SEARCH("欠",T170)))</formula>
    </cfRule>
  </conditionalFormatting>
  <conditionalFormatting sqref="R177 R203">
    <cfRule type="containsText" dxfId="0" priority="777" operator="between" text="欠">
      <formula>NOT(ISERROR(SEARCH("欠",R177)))</formula>
    </cfRule>
  </conditionalFormatting>
  <conditionalFormatting sqref="T177 T203">
    <cfRule type="containsText" dxfId="0" priority="776" operator="between" text="欠">
      <formula>NOT(ISERROR(SEARCH("欠",T177)))</formula>
    </cfRule>
  </conditionalFormatting>
  <conditionalFormatting sqref="W177 W203">
    <cfRule type="containsText" dxfId="0" priority="778" operator="between" text="欠">
      <formula>NOT(ISERROR(SEARCH("欠",W177)))</formula>
    </cfRule>
  </conditionalFormatting>
  <conditionalFormatting sqref="R182 R186">
    <cfRule type="containsText" dxfId="0" priority="789" operator="between" text="欠">
      <formula>NOT(ISERROR(SEARCH("欠",R182)))</formula>
    </cfRule>
  </conditionalFormatting>
  <conditionalFormatting sqref="T182 T467 T451 T381:T382 T374:T378 T366:T368 T372 T223 T186">
    <cfRule type="containsText" dxfId="0" priority="788" operator="between" text="欠">
      <formula>NOT(ISERROR(SEARCH("欠",T182)))</formula>
    </cfRule>
  </conditionalFormatting>
  <conditionalFormatting sqref="W182 W186">
    <cfRule type="containsText" dxfId="0" priority="790" operator="between" text="欠">
      <formula>NOT(ISERROR(SEARCH("欠",W182)))</formula>
    </cfRule>
  </conditionalFormatting>
  <conditionalFormatting sqref="W193:W195 W200:W202 W204 W206:W207 W209">
    <cfRule type="containsText" dxfId="0" priority="807" operator="between" text="欠">
      <formula>NOT(ISERROR(SEARCH("欠",W193)))</formula>
    </cfRule>
  </conditionalFormatting>
  <conditionalFormatting sqref="R200:R202 R206:R207">
    <cfRule type="containsText" dxfId="0" priority="806" operator="between" text="欠">
      <formula>NOT(ISERROR(SEARCH("欠",R200)))</formula>
    </cfRule>
  </conditionalFormatting>
  <conditionalFormatting sqref="R215:R217 R224 R251">
    <cfRule type="containsText" dxfId="0" priority="769" operator="between" text="欠">
      <formula>NOT(ISERROR(SEARCH("欠",R215)))</formula>
    </cfRule>
  </conditionalFormatting>
  <conditionalFormatting sqref="W215:W217 W224 W251">
    <cfRule type="containsText" dxfId="0" priority="770" operator="between" text="欠">
      <formula>NOT(ISERROR(SEARCH("欠",W215)))</formula>
    </cfRule>
  </conditionalFormatting>
  <conditionalFormatting sqref="W218 W225">
    <cfRule type="containsText" dxfId="0" priority="740" operator="between" text="欠">
      <formula>NOT(ISERROR(SEARCH("欠",W218)))</formula>
    </cfRule>
  </conditionalFormatting>
  <conditionalFormatting sqref="R219:R223 R226:R227">
    <cfRule type="containsText" dxfId="0" priority="763" operator="between" text="欠">
      <formula>NOT(ISERROR(SEARCH("欠",R219)))</formula>
    </cfRule>
  </conditionalFormatting>
  <conditionalFormatting sqref="T221:T222 T452 T219 T226:T227">
    <cfRule type="containsText" dxfId="0" priority="762" operator="between" text="欠">
      <formula>NOT(ISERROR(SEARCH("欠",T219)))</formula>
    </cfRule>
  </conditionalFormatting>
  <conditionalFormatting sqref="W219:W223 W226:W227">
    <cfRule type="containsText" dxfId="0" priority="764" operator="between" text="欠">
      <formula>NOT(ISERROR(SEARCH("欠",W219)))</formula>
    </cfRule>
  </conditionalFormatting>
  <conditionalFormatting sqref="R231:R232 R241 R286">
    <cfRule type="containsText" dxfId="0" priority="733" operator="between" text="欠">
      <formula>NOT(ISERROR(SEARCH("欠",R231)))</formula>
    </cfRule>
  </conditionalFormatting>
  <conditionalFormatting sqref="T231:T232 T241 T286">
    <cfRule type="containsText" dxfId="0" priority="732" operator="between" text="欠">
      <formula>NOT(ISERROR(SEARCH("欠",T231)))</formula>
    </cfRule>
  </conditionalFormatting>
  <conditionalFormatting sqref="W231:W232 W241 W286">
    <cfRule type="containsText" dxfId="0" priority="734" operator="between" text="欠">
      <formula>NOT(ISERROR(SEARCH("欠",W231)))</formula>
    </cfRule>
  </conditionalFormatting>
  <conditionalFormatting sqref="W236:W240 W248 W256">
    <cfRule type="containsText" dxfId="0" priority="749" operator="between" text="欠">
      <formula>NOT(ISERROR(SEARCH("欠",W236)))</formula>
    </cfRule>
  </conditionalFormatting>
  <conditionalFormatting sqref="U237:V240">
    <cfRule type="containsText" dxfId="0" priority="729" operator="between" text="欠">
      <formula>NOT(ISERROR(SEARCH("欠",U237)))</formula>
    </cfRule>
  </conditionalFormatting>
  <conditionalFormatting sqref="U242:V245 U250:V250 U252:V255 U257:V257 U259:V259 U265:V265 U267:V273 U275:V278 U283:V284 U287:V293 U295:V299 U306:V322 U325:V327 U336:V336 U340:V340 U342:V345 U347:V347 U349:V361 U379:V380 U443:V444 U456:V456 U464:V465 U472:V472">
    <cfRule type="containsText" dxfId="0" priority="728" operator="between" text="欠">
      <formula>NOT(ISERROR(SEARCH("欠",U242)))</formula>
    </cfRule>
  </conditionalFormatting>
  <conditionalFormatting sqref="W247 W255 W258 W279:W281">
    <cfRule type="containsText" dxfId="0" priority="716" operator="between" text="欠">
      <formula>NOT(ISERROR(SEARCH("欠",W247)))</formula>
    </cfRule>
  </conditionalFormatting>
  <conditionalFormatting sqref="R248 R256">
    <cfRule type="containsText" dxfId="0" priority="748" operator="between" text="欠">
      <formula>NOT(ISERROR(SEARCH("欠",R248)))</formula>
    </cfRule>
  </conditionalFormatting>
  <conditionalFormatting sqref="R284 R335 R250 R267:R268 R259 R257">
    <cfRule type="containsText" dxfId="0" priority="744" operator="between" text="欠">
      <formula>NOT(ISERROR(SEARCH("欠",R250)))</formula>
    </cfRule>
  </conditionalFormatting>
  <conditionalFormatting sqref="W250 W257">
    <cfRule type="containsText" dxfId="0" priority="745" operator="between" text="欠">
      <formula>NOT(ISERROR(SEARCH("欠",W250)))</formula>
    </cfRule>
  </conditionalFormatting>
  <conditionalFormatting sqref="R285 R324 R260:R264">
    <cfRule type="containsText" dxfId="0" priority="643" operator="between" text="欠">
      <formula>NOT(ISERROR(SEARCH("欠",R260)))</formula>
    </cfRule>
  </conditionalFormatting>
  <conditionalFormatting sqref="U260:V264">
    <cfRule type="containsText" dxfId="0" priority="642" operator="between" text="欠">
      <formula>NOT(ISERROR(SEARCH("欠",U260)))</formula>
    </cfRule>
  </conditionalFormatting>
  <conditionalFormatting sqref="W261:W264 W285 W316:W318 W320:W321 W324">
    <cfRule type="containsText" dxfId="0" priority="687" operator="between" text="欠">
      <formula>NOT(ISERROR(SEARCH("欠",W261)))</formula>
    </cfRule>
  </conditionalFormatting>
  <conditionalFormatting sqref="W268 W283:W284">
    <cfRule type="containsText" dxfId="0" priority="706" operator="between" text="欠">
      <formula>NOT(ISERROR(SEARCH("欠",W268)))</formula>
    </cfRule>
  </conditionalFormatting>
  <conditionalFormatting sqref="W273 W289:W291 W298">
    <cfRule type="containsText" dxfId="0" priority="694" operator="between" text="欠">
      <formula>NOT(ISERROR(SEARCH("欠",W273)))</formula>
    </cfRule>
  </conditionalFormatting>
  <conditionalFormatting sqref="W287 W310:W313">
    <cfRule type="containsText" dxfId="0" priority="640" operator="between" text="欠">
      <formula>NOT(ISERROR(SEARCH("欠",W287)))</formula>
    </cfRule>
  </conditionalFormatting>
  <conditionalFormatting sqref="W292 W299">
    <cfRule type="containsText" dxfId="0" priority="693" operator="between" text="欠">
      <formula>NOT(ISERROR(SEARCH("欠",W292)))</formula>
    </cfRule>
  </conditionalFormatting>
  <conditionalFormatting sqref="R293 R297">
    <cfRule type="containsText" dxfId="0" priority="646" operator="between" text="欠">
      <formula>NOT(ISERROR(SEARCH("欠",R293)))</formula>
    </cfRule>
  </conditionalFormatting>
  <conditionalFormatting sqref="W293 W297">
    <cfRule type="containsText" dxfId="0" priority="644" operator="between" text="欠">
      <formula>NOT(ISERROR(SEARCH("欠",W293)))</formula>
    </cfRule>
  </conditionalFormatting>
  <conditionalFormatting sqref="U294:V294 U341:V341">
    <cfRule type="containsText" dxfId="0" priority="636" operator="between" text="欠">
      <formula>NOT(ISERROR(SEARCH("欠",U294)))</formula>
    </cfRule>
  </conditionalFormatting>
  <conditionalFormatting sqref="W296 W309 W314 W322:W323 W326 W331 W343 W346 W366:W370 W384:W385">
    <cfRule type="containsText" dxfId="0" priority="689" operator="between" text="欠">
      <formula>NOT(ISERROR(SEARCH("欠",W296)))</formula>
    </cfRule>
  </conditionalFormatting>
  <conditionalFormatting sqref="U300:V304">
    <cfRule type="containsText" dxfId="0" priority="621" operator="between" text="欠">
      <formula>NOT(ISERROR(SEARCH("欠",U300)))</formula>
    </cfRule>
  </conditionalFormatting>
  <conditionalFormatting sqref="W315 W327 W342 W344">
    <cfRule type="containsText" dxfId="0" priority="688" operator="between" text="欠">
      <formula>NOT(ISERROR(SEARCH("欠",W315)))</formula>
    </cfRule>
  </conditionalFormatting>
  <conditionalFormatting sqref="W319 W325 W341">
    <cfRule type="containsText" dxfId="0" priority="613" operator="between" text="欠">
      <formula>NOT(ISERROR(SEARCH("欠",W319)))</formula>
    </cfRule>
  </conditionalFormatting>
  <conditionalFormatting sqref="R325 R341">
    <cfRule type="containsText" dxfId="0" priority="615" operator="between" text="欠">
      <formula>NOT(ISERROR(SEARCH("欠",R325)))</formula>
    </cfRule>
  </conditionalFormatting>
  <conditionalFormatting sqref="W330 W334">
    <cfRule type="containsText" dxfId="0" priority="632" operator="between" text="欠">
      <formula>NOT(ISERROR(SEARCH("欠",W330)))</formula>
    </cfRule>
  </conditionalFormatting>
  <conditionalFormatting sqref="W340 W348:W349 W357:W359 W364:W365">
    <cfRule type="containsText" dxfId="0" priority="605" operator="between" text="欠">
      <formula>NOT(ISERROR(SEARCH("欠",W340)))</formula>
    </cfRule>
  </conditionalFormatting>
  <conditionalFormatting sqref="W345 W350">
    <cfRule type="containsText" dxfId="0" priority="686" operator="between" text="欠">
      <formula>NOT(ISERROR(SEARCH("欠",W345)))</formula>
    </cfRule>
  </conditionalFormatting>
  <conditionalFormatting sqref="W351:W352 W354:W356">
    <cfRule type="containsText" dxfId="0" priority="592" operator="between" text="欠">
      <formula>NOT(ISERROR(SEARCH("欠",W351)))</formula>
    </cfRule>
  </conditionalFormatting>
  <conditionalFormatting sqref="R353:R356 R689 R697">
    <cfRule type="containsText" dxfId="0" priority="576" operator="between" text="欠">
      <formula>NOT(ISERROR(SEARCH("欠",R353)))</formula>
    </cfRule>
  </conditionalFormatting>
  <conditionalFormatting sqref="W361 W380">
    <cfRule type="containsText" dxfId="0" priority="585" operator="between" text="欠">
      <formula>NOT(ISERROR(SEARCH("欠",W361)))</formula>
    </cfRule>
  </conditionalFormatting>
  <conditionalFormatting sqref="T373 T423:T424 T410:T411 T394:T397">
    <cfRule type="containsText" dxfId="0" priority="569" operator="between" text="欠">
      <formula>NOT(ISERROR(SEARCH("欠",T373)))</formula>
    </cfRule>
  </conditionalFormatting>
  <conditionalFormatting sqref="U373:V373 U394:V397 U410:V411 U423:V425">
    <cfRule type="containsText" dxfId="0" priority="570" operator="between" text="欠">
      <formula>NOT(ISERROR(SEARCH("欠",U373)))</formula>
    </cfRule>
  </conditionalFormatting>
  <conditionalFormatting sqref="W387:W390 W392:W393 W395:W404 W411 W418:W419 W443:W444 W451 W456:W463 W465 W467">
    <cfRule type="containsText" dxfId="0" priority="591" operator="between" text="欠">
      <formula>NOT(ISERROR(SEARCH("欠",W387)))</formula>
    </cfRule>
  </conditionalFormatting>
  <conditionalFormatting sqref="R390 R467 R451 R456 R464:R465 R443:R446 R422 R418:R420 R425">
    <cfRule type="containsText" dxfId="0" priority="590" operator="between" text="欠">
      <formula>NOT(ISERROR(SEARCH("欠",R390)))</formula>
    </cfRule>
  </conditionalFormatting>
  <conditionalFormatting sqref="W405:W409 W412:W414 W427:W433 W441:W442 W445:W446 W488:W489 W495 W504:W510 W516 W523:W524 W526:W527 W529:W530 W532:W535 W537 W552:W555 W568:W570 W633:W634 W664:W666 W680">
    <cfRule type="containsText" dxfId="0" priority="543" operator="between" text="欠">
      <formula>NOT(ISERROR(SEARCH("欠",W405)))</formula>
    </cfRule>
  </conditionalFormatting>
  <conditionalFormatting sqref="R408:R409 R441:R442 R412:R414">
    <cfRule type="containsText" dxfId="0" priority="546" operator="between" text="欠">
      <formula>NOT(ISERROR(SEARCH("欠",R408)))</formula>
    </cfRule>
  </conditionalFormatting>
  <conditionalFormatting sqref="T408:T409 T412:T414 T441:T442 T445:T446 T488:T489 T495 T506:T510 T529:T530 T574:T576 T628:T651 T659:T661 T667:T668 T690:T691 T699:T701 T703:T704 T709:T712 T714:T718">
    <cfRule type="containsText" dxfId="0" priority="545" operator="between" text="欠">
      <formula>NOT(ISERROR(SEARCH("欠",T408)))</formula>
    </cfRule>
  </conditionalFormatting>
  <conditionalFormatting sqref="W415:W417 W421 W434">
    <cfRule type="containsText" dxfId="0" priority="539" operator="between" text="欠">
      <formula>NOT(ISERROR(SEARCH("欠",W415)))</formula>
    </cfRule>
  </conditionalFormatting>
  <conditionalFormatting sqref="W420 W422:W425">
    <cfRule type="containsText" dxfId="0" priority="534" operator="between" text="欠">
      <formula>NOT(ISERROR(SEARCH("欠",W420)))</formula>
    </cfRule>
  </conditionalFormatting>
  <conditionalFormatting sqref="R426 R471">
    <cfRule type="containsText" dxfId="0" priority="519" operator="between" text="欠">
      <formula>NOT(ISERROR(SEARCH("欠",R426)))</formula>
    </cfRule>
  </conditionalFormatting>
  <conditionalFormatting sqref="W426 W471">
    <cfRule type="containsText" dxfId="0" priority="518" operator="between" text="欠">
      <formula>NOT(ISERROR(SEARCH("欠",W426)))</formula>
    </cfRule>
  </conditionalFormatting>
  <conditionalFormatting sqref="R435 R440">
    <cfRule type="containsText" dxfId="0" priority="509" operator="between" text="欠">
      <formula>NOT(ISERROR(SEARCH("欠",R435)))</formula>
    </cfRule>
  </conditionalFormatting>
  <conditionalFormatting sqref="U435:V435 U440:V440">
    <cfRule type="containsText" dxfId="0" priority="511" operator="between" text="欠">
      <formula>NOT(ISERROR(SEARCH("欠",U435)))</formula>
    </cfRule>
  </conditionalFormatting>
  <conditionalFormatting sqref="W435 W440">
    <cfRule type="containsText" dxfId="0" priority="507" operator="between" text="欠">
      <formula>NOT(ISERROR(SEARCH("欠",W435)))</formula>
    </cfRule>
  </conditionalFormatting>
  <conditionalFormatting sqref="W447:W450 W452:W455">
    <cfRule type="containsText" dxfId="0" priority="502" operator="between" text="欠">
      <formula>NOT(ISERROR(SEARCH("欠",W447)))</formula>
    </cfRule>
  </conditionalFormatting>
  <conditionalFormatting sqref="R466 R468">
    <cfRule type="containsText" dxfId="0" priority="495" operator="between" text="欠">
      <formula>NOT(ISERROR(SEARCH("欠",R466)))</formula>
    </cfRule>
  </conditionalFormatting>
  <conditionalFormatting sqref="W466 W468">
    <cfRule type="containsText" dxfId="0" priority="496" operator="between" text="欠">
      <formula>NOT(ISERROR(SEARCH("欠",W466)))</formula>
    </cfRule>
  </conditionalFormatting>
  <conditionalFormatting sqref="W479 W485">
    <cfRule type="containsText" dxfId="0" priority="459" operator="between" text="欠">
      <formula>NOT(ISERROR(SEARCH("欠",W479)))</formula>
    </cfRule>
  </conditionalFormatting>
  <conditionalFormatting sqref="R486 R484 R480">
    <cfRule type="containsText" dxfId="0" priority="457" operator="between" text="欠">
      <formula>NOT(ISERROR(SEARCH("欠",R480)))</formula>
    </cfRule>
  </conditionalFormatting>
  <conditionalFormatting sqref="W480 W484 W486">
    <cfRule type="containsText" dxfId="0" priority="456" operator="between" text="欠">
      <formula>NOT(ISERROR(SEARCH("欠",W480)))</formula>
    </cfRule>
  </conditionalFormatting>
  <conditionalFormatting sqref="R488:R489 R495 R504:R510 R523:R524 R526:R527 R532:R535 R552:R555 R568:R570 R606 R663:R666">
    <cfRule type="containsText" dxfId="0" priority="410" operator="between" text="欠">
      <formula>NOT(ISERROR(SEARCH("欠",R488)))</formula>
    </cfRule>
  </conditionalFormatting>
  <conditionalFormatting sqref="W494 W496:W503 W511">
    <cfRule type="containsText" dxfId="0" priority="421" operator="between" text="欠">
      <formula>NOT(ISERROR(SEARCH("欠",W494)))</formula>
    </cfRule>
  </conditionalFormatting>
  <conditionalFormatting sqref="T521:V521 T547 T578:T579">
    <cfRule type="containsText" dxfId="0" priority="325" operator="between" text="欠">
      <formula>NOT(ISERROR(SEARCH("欠",T521)))</formula>
    </cfRule>
  </conditionalFormatting>
  <conditionalFormatting sqref="R560 R582 R651 R689">
    <cfRule type="containsText" dxfId="0" priority="117" operator="between" text="欠">
      <formula>NOT(ISERROR(SEARCH("欠",R560)))</formula>
    </cfRule>
  </conditionalFormatting>
  <conditionalFormatting sqref="U563:V565">
    <cfRule type="containsText" dxfId="0" priority="254" operator="between" text="欠">
      <formula>NOT(ISERROR(SEARCH("欠",U563)))</formula>
    </cfRule>
  </conditionalFormatting>
  <conditionalFormatting sqref="R567 R581 R598">
    <cfRule type="containsText" dxfId="0" priority="48" operator="between" text="欠">
      <formula>NOT(ISERROR(SEARCH("欠",R567)))</formula>
    </cfRule>
  </conditionalFormatting>
  <conditionalFormatting sqref="R574:R576 R665:R667 R672:R674">
    <cfRule type="containsText" dxfId="0" priority="17" operator="between" text="欠">
      <formula>NOT(ISERROR(SEARCH("欠",R574)))</formula>
    </cfRule>
  </conditionalFormatting>
  <conditionalFormatting sqref="R596 R609 R663:R664 R679:R687 R689:R698 R701 R703 R706:R709 R714 R719:R723">
    <cfRule type="containsText" dxfId="0" priority="24" operator="between" text="欠">
      <formula>NOT(ISERROR(SEARCH("欠",R596)))</formula>
    </cfRule>
  </conditionalFormatting>
  <conditionalFormatting sqref="R601:R605 R665:R666 R671">
    <cfRule type="containsText" dxfId="0" priority="89" operator="between" text="欠">
      <formula>NOT(ISERROR(SEARCH("欠",R601)))</formula>
    </cfRule>
  </conditionalFormatting>
  <conditionalFormatting sqref="T601:V601 T602:T604 T666:T670 T672:T673 T690:T692 T701">
    <cfRule type="containsText" dxfId="0" priority="96" operator="between" text="欠">
      <formula>NOT(ISERROR(SEARCH("欠",T601)))</formula>
    </cfRule>
  </conditionalFormatting>
  <conditionalFormatting sqref="R607 R676">
    <cfRule type="containsText" dxfId="0" priority="202" operator="between" text="欠">
      <formula>NOT(ISERROR(SEARCH("欠",R607)))</formula>
    </cfRule>
  </conditionalFormatting>
  <conditionalFormatting sqref="R631 R656 R660:R665 R668 R676 R678:R686 R688:R689 R700 R702 R704:R705 R710:R713 R715:R718">
    <cfRule type="containsText" dxfId="0" priority="13" operator="between" text="欠">
      <formula>NOT(ISERROR(SEARCH("欠",R631)))</formula>
    </cfRule>
  </conditionalFormatting>
  <conditionalFormatting sqref="T637 T680:T681 T684:T697 T699 T701 T703 T706:T709 T714 T719:T723">
    <cfRule type="containsText" dxfId="0" priority="369" operator="between" text="欠">
      <formula>NOT(ISERROR(SEARCH("欠",T637)))</formula>
    </cfRule>
  </conditionalFormatting>
  <conditionalFormatting sqref="U655:V723">
    <cfRule type="containsText" dxfId="0" priority="7" operator="between" text="欠">
      <formula>NOT(ISERROR(SEARCH("欠",U655)))</formula>
    </cfRule>
  </conditionalFormatting>
  <conditionalFormatting sqref="U665:V666">
    <cfRule type="containsText" dxfId="0" priority="99" operator="between" text="欠">
      <formula>NOT(ISERROR(SEARCH("欠",U665)))</formula>
    </cfRule>
  </conditionalFormatting>
  <conditionalFormatting sqref="T681:V681 T682:T683">
    <cfRule type="containsText" dxfId="0" priority="238" operator="between" text="欠">
      <formula>NOT(ISERROR(SEARCH("欠",T681)))</formula>
    </cfRule>
  </conditionalFormatting>
  <conditionalFormatting sqref="U683:V684">
    <cfRule type="containsText" dxfId="0" priority="56" operator="between" text="欠">
      <formula>NOT(ISERROR(SEARCH("欠",U683)))</formula>
    </cfRule>
  </conditionalFormatting>
  <pageMargins left="0" right="0.0791666666666667" top="0.388888888888889" bottom="0.509027777777778" header="0.5" footer="0.5"/>
  <pageSetup paperSize="9" scale="17" orientation="portrait" horizont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83"/>
  <sheetViews>
    <sheetView zoomScale="85" zoomScaleNormal="85" topLeftCell="A25" workbookViewId="0">
      <selection activeCell="F24" sqref="F24"/>
    </sheetView>
  </sheetViews>
  <sheetFormatPr defaultColWidth="14.7" defaultRowHeight="13.8" customHeight="1"/>
  <cols>
    <col min="1" max="8" width="14.7" style="284" customWidth="1"/>
    <col min="9" max="9" width="21.7583333333333" style="284" customWidth="1"/>
    <col min="10" max="16384" width="14.7" style="284" customWidth="1"/>
  </cols>
  <sheetData>
    <row r="2" customHeight="1" spans="1:10">
      <c r="B2" s="285" t="s">
        <v>3348</v>
      </c>
      <c r="C2" s="286"/>
      <c r="D2" s="286"/>
      <c r="E2" s="286"/>
      <c r="F2" s="286"/>
      <c r="G2" s="286"/>
      <c r="H2" s="286"/>
      <c r="I2" s="286"/>
      <c r="J2" s="286"/>
    </row>
    <row r="3" customHeight="1" spans="1:10">
      <c r="B3" s="287" t="s">
        <v>3349</v>
      </c>
      <c r="C3" s="288" t="s">
        <v>3350</v>
      </c>
      <c r="D3" s="288" t="s">
        <v>3351</v>
      </c>
      <c r="E3" s="288" t="s">
        <v>3352</v>
      </c>
      <c r="F3" s="288" t="s">
        <v>3353</v>
      </c>
      <c r="G3" s="288" t="s">
        <v>3354</v>
      </c>
      <c r="H3" s="289" t="s">
        <v>3355</v>
      </c>
      <c r="I3" s="289" t="s">
        <v>3356</v>
      </c>
      <c r="J3" s="290" t="s">
        <v>531</v>
      </c>
    </row>
    <row r="4" ht="17" customHeight="1" spans="1:10">
      <c r="B4" s="291">
        <v>45623</v>
      </c>
      <c r="C4" s="292" t="s">
        <v>3357</v>
      </c>
      <c r="D4" s="293">
        <v>9561</v>
      </c>
      <c r="E4" s="293" t="s">
        <v>3358</v>
      </c>
      <c r="F4" s="293">
        <v>1000</v>
      </c>
      <c r="G4" s="294">
        <v>45638</v>
      </c>
      <c r="H4" s="295" t="s">
        <v>3359</v>
      </c>
      <c r="I4" s="296" t="s">
        <v>3360</v>
      </c>
      <c r="J4" s="297" t="s">
        <v>3361</v>
      </c>
    </row>
    <row r="5" ht="12" customHeight="1" spans="1:10">
      <c r="B5" s="291">
        <v>45650</v>
      </c>
      <c r="C5" s="292" t="s">
        <v>3362</v>
      </c>
      <c r="D5" s="293">
        <v>9561</v>
      </c>
      <c r="E5" s="293" t="s">
        <v>3358</v>
      </c>
      <c r="F5" s="293">
        <v>40000</v>
      </c>
      <c r="G5" s="294">
        <v>45665</v>
      </c>
      <c r="H5" s="295" t="s">
        <v>3359</v>
      </c>
      <c r="I5" s="296" t="s">
        <v>3360</v>
      </c>
      <c r="J5" s="298"/>
    </row>
    <row r="6" ht="11" customHeight="1" spans="1:10">
      <c r="B6" s="291">
        <v>45673</v>
      </c>
      <c r="C6" s="292" t="s">
        <v>3363</v>
      </c>
      <c r="D6" s="293">
        <v>9561</v>
      </c>
      <c r="E6" s="293" t="s">
        <v>3358</v>
      </c>
      <c r="F6" s="293">
        <v>40000</v>
      </c>
      <c r="G6" s="294">
        <v>45714</v>
      </c>
      <c r="H6" s="295" t="s">
        <v>3359</v>
      </c>
      <c r="I6" s="296" t="s">
        <v>3360</v>
      </c>
      <c r="J6" s="298"/>
    </row>
    <row r="7" ht="9" customHeight="1" spans="1:10">
      <c r="B7" s="291">
        <v>45714</v>
      </c>
      <c r="C7" s="292" t="s">
        <v>3364</v>
      </c>
      <c r="D7" s="293">
        <v>9561</v>
      </c>
      <c r="E7" s="293" t="s">
        <v>3358</v>
      </c>
      <c r="F7" s="293">
        <v>119000</v>
      </c>
      <c r="G7" s="294">
        <v>45729</v>
      </c>
      <c r="H7" s="295" t="s">
        <v>3359</v>
      </c>
      <c r="I7" s="296" t="s">
        <v>3360</v>
      </c>
      <c r="J7" s="298"/>
    </row>
    <row r="8" ht="12" customHeight="1" spans="1:10">
      <c r="B8" s="291">
        <v>45735</v>
      </c>
      <c r="C8" s="292" t="s">
        <v>3365</v>
      </c>
      <c r="D8" s="293">
        <v>9561</v>
      </c>
      <c r="E8" s="293" t="s">
        <v>3358</v>
      </c>
      <c r="F8" s="293">
        <v>120000</v>
      </c>
      <c r="G8" s="294">
        <v>45760</v>
      </c>
      <c r="H8" s="295" t="s">
        <v>3359</v>
      </c>
      <c r="I8" s="296" t="s">
        <v>3360</v>
      </c>
      <c r="J8" s="298"/>
    </row>
    <row r="9" ht="13" customHeight="1" spans="1:10">
      <c r="B9" s="291">
        <v>45790</v>
      </c>
      <c r="C9" s="292" t="s">
        <v>3366</v>
      </c>
      <c r="D9" s="293">
        <v>9561</v>
      </c>
      <c r="E9" s="293" t="s">
        <v>3358</v>
      </c>
      <c r="F9" s="293">
        <v>80000</v>
      </c>
      <c r="G9" s="294">
        <v>45805</v>
      </c>
      <c r="H9" s="295" t="s">
        <v>3359</v>
      </c>
      <c r="I9" s="296" t="s">
        <v>3360</v>
      </c>
      <c r="J9" s="298"/>
    </row>
    <row r="10" ht="13" customHeight="1" spans="1:10">
      <c r="B10" s="291">
        <v>45803</v>
      </c>
      <c r="C10" s="292" t="s">
        <v>3367</v>
      </c>
      <c r="D10" s="293">
        <v>9561</v>
      </c>
      <c r="E10" s="293" t="s">
        <v>3358</v>
      </c>
      <c r="F10" s="293">
        <v>100000</v>
      </c>
      <c r="G10" s="294">
        <v>45828</v>
      </c>
      <c r="H10" s="295" t="s">
        <v>3359</v>
      </c>
      <c r="I10" s="296" t="s">
        <v>3360</v>
      </c>
      <c r="J10" s="298"/>
    </row>
    <row r="11" customHeight="1" spans="1:10">
      <c r="B11" s="291">
        <v>45804</v>
      </c>
      <c r="C11" s="292" t="s">
        <v>3368</v>
      </c>
      <c r="D11" s="293">
        <v>9561</v>
      </c>
      <c r="E11" s="293" t="s">
        <v>3358</v>
      </c>
      <c r="F11" s="293">
        <v>50000</v>
      </c>
      <c r="G11" s="294">
        <v>45829</v>
      </c>
      <c r="H11" s="295" t="s">
        <v>3359</v>
      </c>
      <c r="I11" s="296" t="s">
        <v>3360</v>
      </c>
      <c r="J11" s="298"/>
    </row>
    <row r="12" customFormat="1" customHeight="1" spans="1:10">
      <c r="A12" s="284"/>
      <c r="B12" s="291">
        <v>45824</v>
      </c>
      <c r="C12" s="292" t="s">
        <v>3369</v>
      </c>
      <c r="D12" s="293">
        <v>9561</v>
      </c>
      <c r="E12" s="293" t="s">
        <v>3358</v>
      </c>
      <c r="F12" s="293">
        <v>100000</v>
      </c>
      <c r="G12" s="294">
        <v>45844</v>
      </c>
      <c r="H12" s="295" t="s">
        <v>3359</v>
      </c>
      <c r="I12" s="296" t="s">
        <v>3360</v>
      </c>
      <c r="J12" s="298"/>
    </row>
    <row r="13" customFormat="1" customHeight="1" spans="1:10">
      <c r="A13" s="284"/>
      <c r="B13" s="291">
        <v>45846</v>
      </c>
      <c r="C13" s="292" t="s">
        <v>3370</v>
      </c>
      <c r="D13" s="293">
        <v>9561</v>
      </c>
      <c r="E13" s="293" t="s">
        <v>3358</v>
      </c>
      <c r="F13" s="293">
        <v>80000</v>
      </c>
      <c r="G13" s="294">
        <v>45866</v>
      </c>
      <c r="H13" s="295" t="s">
        <v>3359</v>
      </c>
      <c r="I13" s="296" t="s">
        <v>3360</v>
      </c>
      <c r="J13" s="298"/>
    </row>
    <row r="14" customHeight="1" spans="1:10">
      <c r="B14" s="291">
        <v>45999</v>
      </c>
      <c r="C14" s="292" t="s">
        <v>3371</v>
      </c>
      <c r="D14" s="293">
        <v>9561</v>
      </c>
      <c r="E14" s="293" t="s">
        <v>3358</v>
      </c>
      <c r="F14" s="293">
        <v>30000</v>
      </c>
      <c r="G14" s="294">
        <v>46036</v>
      </c>
      <c r="H14" s="295" t="s">
        <v>3359</v>
      </c>
      <c r="I14" s="296" t="s">
        <v>3360</v>
      </c>
      <c r="J14" s="298"/>
    </row>
    <row r="15" customHeight="1" spans="1:10">
      <c r="B15" s="291">
        <v>46015</v>
      </c>
      <c r="C15" s="292" t="s">
        <v>3372</v>
      </c>
      <c r="D15" s="293">
        <v>9561</v>
      </c>
      <c r="E15" s="293" t="s">
        <v>3358</v>
      </c>
      <c r="F15" s="293">
        <v>40000</v>
      </c>
      <c r="G15" s="294">
        <v>46035</v>
      </c>
      <c r="H15" s="295" t="s">
        <v>3359</v>
      </c>
      <c r="I15" s="296" t="s">
        <v>3360</v>
      </c>
      <c r="J15" s="298"/>
    </row>
    <row r="16" customHeight="1" spans="1:10">
      <c r="B16" s="291">
        <v>46031</v>
      </c>
      <c r="C16" s="292" t="s">
        <v>3373</v>
      </c>
      <c r="D16" s="293">
        <v>9561</v>
      </c>
      <c r="E16" s="293" t="s">
        <v>3358</v>
      </c>
      <c r="F16" s="293">
        <v>60000</v>
      </c>
      <c r="G16" s="294">
        <v>46042</v>
      </c>
      <c r="H16" s="295" t="s">
        <v>3359</v>
      </c>
      <c r="I16" s="296" t="s">
        <v>3360</v>
      </c>
      <c r="J16" s="298"/>
    </row>
    <row r="17" customHeight="1" spans="2:12">
      <c r="B17" s="291">
        <v>46056</v>
      </c>
      <c r="C17" s="292" t="s">
        <v>3374</v>
      </c>
      <c r="D17" s="293">
        <v>9561</v>
      </c>
      <c r="E17" s="293" t="s">
        <v>3358</v>
      </c>
      <c r="F17" s="293">
        <v>50000</v>
      </c>
      <c r="G17" s="294">
        <v>46086</v>
      </c>
      <c r="H17" s="295" t="s">
        <v>3359</v>
      </c>
      <c r="I17" s="296" t="s">
        <v>3360</v>
      </c>
      <c r="J17" s="298"/>
    </row>
    <row r="18" customHeight="1" spans="2:12">
      <c r="B18" s="291">
        <v>46090</v>
      </c>
      <c r="C18" s="292" t="s">
        <v>3375</v>
      </c>
      <c r="D18" s="293">
        <v>9561</v>
      </c>
      <c r="E18" s="293" t="s">
        <v>3358</v>
      </c>
      <c r="F18" s="293">
        <v>40000</v>
      </c>
      <c r="G18" s="294">
        <v>46120</v>
      </c>
      <c r="H18" s="295" t="s">
        <v>3359</v>
      </c>
      <c r="I18" s="296" t="s">
        <v>3360</v>
      </c>
      <c r="J18" s="298"/>
    </row>
    <row r="19" customHeight="1" spans="2:12">
      <c r="B19" s="299">
        <v>46099</v>
      </c>
      <c r="C19" s="300" t="s">
        <v>3376</v>
      </c>
      <c r="D19" s="293">
        <v>9561</v>
      </c>
      <c r="E19" s="293" t="s">
        <v>3358</v>
      </c>
      <c r="F19" s="301">
        <v>60000</v>
      </c>
      <c r="G19" s="302">
        <v>46139</v>
      </c>
      <c r="H19" s="295" t="s">
        <v>3359</v>
      </c>
      <c r="I19" s="296" t="s">
        <v>3360</v>
      </c>
      <c r="J19" s="298"/>
    </row>
    <row r="20" customHeight="1" spans="2:12">
      <c r="B20" s="291">
        <v>46112</v>
      </c>
      <c r="C20" s="292" t="s">
        <v>3377</v>
      </c>
      <c r="D20" s="293">
        <v>9561</v>
      </c>
      <c r="E20" s="293" t="s">
        <v>3358</v>
      </c>
      <c r="F20" s="301">
        <v>60000</v>
      </c>
      <c r="G20" s="291">
        <v>46152</v>
      </c>
      <c r="H20" s="295" t="s">
        <v>3359</v>
      </c>
      <c r="I20" s="296" t="s">
        <v>3360</v>
      </c>
      <c r="J20" s="298"/>
    </row>
    <row r="21" customHeight="1" spans="2:12">
      <c r="B21" s="291">
        <v>46169</v>
      </c>
      <c r="C21" s="300" t="s">
        <v>3378</v>
      </c>
      <c r="D21" s="293">
        <v>9561</v>
      </c>
      <c r="E21" s="293" t="s">
        <v>3358</v>
      </c>
      <c r="F21" s="301">
        <v>80000</v>
      </c>
      <c r="G21" s="294">
        <v>46209</v>
      </c>
      <c r="H21" s="295" t="s">
        <v>3359</v>
      </c>
      <c r="I21" s="296" t="s">
        <v>3360</v>
      </c>
      <c r="J21" s="298"/>
    </row>
    <row r="22" customHeight="1" spans="2:12">
      <c r="B22" s="291"/>
      <c r="C22" s="292"/>
      <c r="D22" s="303"/>
      <c r="E22" s="303"/>
      <c r="F22" s="303"/>
      <c r="G22" s="294"/>
      <c r="H22" s="295"/>
      <c r="I22" s="295"/>
      <c r="J22" s="298"/>
    </row>
    <row r="23" customHeight="1" spans="2:12">
      <c r="B23" s="304"/>
      <c r="C23" s="293"/>
      <c r="D23" s="293"/>
      <c r="E23" s="292" t="s">
        <v>3379</v>
      </c>
      <c r="F23" s="293">
        <f>SUM(F4:F22)</f>
        <v>1150000</v>
      </c>
      <c r="G23" s="293"/>
      <c r="H23" s="305"/>
      <c r="I23" s="305"/>
      <c r="J23" s="306"/>
    </row>
    <row r="24" customHeight="1" spans="2:12">
      <c r="B24" s="304"/>
      <c r="C24" s="293"/>
      <c r="D24" s="293"/>
      <c r="E24" s="292" t="s">
        <v>3380</v>
      </c>
      <c r="F24" s="293">
        <f>G52</f>
        <v>0</v>
      </c>
      <c r="G24" s="293"/>
      <c r="H24" s="305"/>
      <c r="I24" s="305"/>
      <c r="J24" s="306"/>
    </row>
    <row r="25" customHeight="1" spans="2:12">
      <c r="B25" s="304"/>
      <c r="C25" s="293"/>
      <c r="D25" s="293"/>
      <c r="E25" s="292" t="s">
        <v>3381</v>
      </c>
      <c r="F25" s="293">
        <f>'9561'!I727</f>
        <v>974175</v>
      </c>
      <c r="G25" s="293"/>
      <c r="H25" s="305"/>
      <c r="I25" s="305"/>
      <c r="J25" s="306"/>
    </row>
    <row r="26" customHeight="1" spans="2:12">
      <c r="B26" s="304"/>
      <c r="C26" s="293"/>
      <c r="D26" s="293"/>
      <c r="E26" s="307" t="s">
        <v>3382</v>
      </c>
      <c r="F26" s="308">
        <f>F23-F25</f>
        <v>175825</v>
      </c>
      <c r="G26" s="293"/>
      <c r="H26" s="305"/>
      <c r="I26" s="305"/>
      <c r="J26" s="306"/>
    </row>
    <row r="27" customHeight="1" spans="2:12">
      <c r="B27" s="309"/>
      <c r="C27" s="310"/>
      <c r="D27" s="310"/>
      <c r="E27" s="311" t="s">
        <v>3383</v>
      </c>
      <c r="F27" s="312">
        <f>F23-F24</f>
        <v>1150000</v>
      </c>
      <c r="G27" s="310"/>
      <c r="H27" s="313"/>
      <c r="I27" s="313"/>
      <c r="J27" s="314"/>
    </row>
    <row r="31" customHeight="1" spans="2:12">
      <c r="B31" s="315" t="s">
        <v>3384</v>
      </c>
      <c r="C31" s="316"/>
      <c r="D31" s="316"/>
      <c r="E31" s="316"/>
      <c r="F31" s="316"/>
      <c r="G31" s="316"/>
      <c r="H31" s="316"/>
      <c r="I31" s="316"/>
      <c r="J31" s="317"/>
      <c r="K31"/>
      <c r="L31"/>
    </row>
    <row r="32" customHeight="1" spans="2:12">
      <c r="B32" s="292" t="s">
        <v>3349</v>
      </c>
      <c r="C32" s="292" t="s">
        <v>3350</v>
      </c>
      <c r="D32" s="292" t="s">
        <v>3385</v>
      </c>
      <c r="E32" s="318" t="s">
        <v>3352</v>
      </c>
      <c r="F32" s="319"/>
      <c r="G32" s="320"/>
      <c r="H32" s="321" t="s">
        <v>3379</v>
      </c>
      <c r="I32" s="321" t="s">
        <v>3386</v>
      </c>
      <c r="J32" s="321" t="s">
        <v>531</v>
      </c>
      <c r="K32"/>
      <c r="L32"/>
    </row>
    <row r="33" customHeight="1" spans="2:12">
      <c r="B33" s="291">
        <v>45706</v>
      </c>
      <c r="C33" s="292" t="s">
        <v>3387</v>
      </c>
      <c r="D33" s="292">
        <v>9561</v>
      </c>
      <c r="E33" s="292" t="s">
        <v>555</v>
      </c>
      <c r="F33" s="292"/>
      <c r="G33" s="292"/>
      <c r="H33" s="321">
        <v>200000</v>
      </c>
      <c r="I33" s="291">
        <v>45767</v>
      </c>
      <c r="J33" s="321" t="s">
        <v>3388</v>
      </c>
      <c r="K33"/>
      <c r="L33"/>
    </row>
    <row r="34" customHeight="1" spans="2:12">
      <c r="B34" s="294">
        <v>45735</v>
      </c>
      <c r="C34" s="292" t="s">
        <v>3389</v>
      </c>
      <c r="D34" s="292">
        <v>9561</v>
      </c>
      <c r="E34" s="292" t="s">
        <v>555</v>
      </c>
      <c r="F34" s="292"/>
      <c r="G34" s="292"/>
      <c r="H34" s="321">
        <v>120000</v>
      </c>
      <c r="I34" s="291">
        <v>45794</v>
      </c>
      <c r="J34" s="321" t="s">
        <v>3388</v>
      </c>
      <c r="K34"/>
      <c r="L34"/>
    </row>
    <row r="35" customHeight="1" spans="2:12">
      <c r="B35" s="294">
        <v>45789</v>
      </c>
      <c r="C35" s="292" t="s">
        <v>3390</v>
      </c>
      <c r="D35" s="292">
        <v>9561</v>
      </c>
      <c r="E35" s="292" t="s">
        <v>555</v>
      </c>
      <c r="F35" s="292"/>
      <c r="G35" s="292"/>
      <c r="H35" s="321">
        <v>80000</v>
      </c>
      <c r="I35" s="291">
        <v>45849</v>
      </c>
      <c r="J35" s="321" t="s">
        <v>3388</v>
      </c>
      <c r="K35"/>
      <c r="L35"/>
    </row>
    <row r="36" customHeight="1" spans="2:12">
      <c r="B36" s="294">
        <v>45803</v>
      </c>
      <c r="C36" s="292" t="s">
        <v>3391</v>
      </c>
      <c r="D36" s="292">
        <v>9561</v>
      </c>
      <c r="E36" s="292" t="s">
        <v>555</v>
      </c>
      <c r="F36" s="292"/>
      <c r="G36" s="292"/>
      <c r="H36" s="321">
        <v>100000</v>
      </c>
      <c r="I36" s="291">
        <v>45859</v>
      </c>
      <c r="J36" s="321" t="s">
        <v>3388</v>
      </c>
      <c r="K36"/>
      <c r="L36"/>
    </row>
    <row r="37" customHeight="1" spans="2:12">
      <c r="B37" s="294">
        <v>45824</v>
      </c>
      <c r="C37" s="292" t="s">
        <v>3392</v>
      </c>
      <c r="D37" s="292">
        <v>9561</v>
      </c>
      <c r="E37" s="292" t="s">
        <v>555</v>
      </c>
      <c r="F37" s="292"/>
      <c r="G37" s="292"/>
      <c r="H37" s="321">
        <v>150000</v>
      </c>
      <c r="I37" s="291">
        <v>45884</v>
      </c>
      <c r="J37" s="321" t="s">
        <v>3388</v>
      </c>
      <c r="K37"/>
      <c r="L37"/>
    </row>
    <row r="38" customHeight="1" spans="2:12">
      <c r="B38" s="294">
        <v>45846</v>
      </c>
      <c r="C38" s="292" t="s">
        <v>3393</v>
      </c>
      <c r="D38" s="292">
        <v>9561</v>
      </c>
      <c r="E38" s="292" t="s">
        <v>555</v>
      </c>
      <c r="F38" s="292"/>
      <c r="G38" s="292"/>
      <c r="H38" s="321">
        <v>80000</v>
      </c>
      <c r="I38" s="291">
        <v>45906</v>
      </c>
      <c r="J38" s="321" t="s">
        <v>3388</v>
      </c>
      <c r="K38"/>
      <c r="L38"/>
    </row>
    <row r="39" customHeight="1" spans="2:12">
      <c r="B39" s="294">
        <v>45999</v>
      </c>
      <c r="C39" s="292" t="s">
        <v>3394</v>
      </c>
      <c r="D39" s="292">
        <v>9561</v>
      </c>
      <c r="E39" s="292" t="s">
        <v>555</v>
      </c>
      <c r="F39" s="292"/>
      <c r="G39" s="292"/>
      <c r="H39" s="321">
        <v>30000</v>
      </c>
      <c r="I39" s="291">
        <v>46047</v>
      </c>
      <c r="J39" s="321" t="s">
        <v>3388</v>
      </c>
      <c r="K39"/>
      <c r="L39"/>
    </row>
    <row r="40" customHeight="1" spans="2:12">
      <c r="B40" s="294">
        <v>46015</v>
      </c>
      <c r="C40" s="292" t="s">
        <v>3395</v>
      </c>
      <c r="D40" s="292">
        <v>9561</v>
      </c>
      <c r="E40" s="292" t="s">
        <v>555</v>
      </c>
      <c r="F40" s="292"/>
      <c r="G40" s="292"/>
      <c r="H40" s="321">
        <v>40000</v>
      </c>
      <c r="I40" s="291">
        <v>46079</v>
      </c>
      <c r="J40" s="321" t="s">
        <v>3388</v>
      </c>
      <c r="K40"/>
      <c r="L40"/>
    </row>
    <row r="41" customHeight="1" spans="2:12">
      <c r="B41" s="294">
        <v>46057</v>
      </c>
      <c r="C41" s="292" t="s">
        <v>3396</v>
      </c>
      <c r="D41" s="292">
        <v>9561</v>
      </c>
      <c r="E41" s="292" t="s">
        <v>555</v>
      </c>
      <c r="F41" s="292"/>
      <c r="G41" s="292"/>
      <c r="H41" s="321">
        <v>60000</v>
      </c>
      <c r="I41" s="291">
        <v>46143</v>
      </c>
      <c r="J41" s="321" t="s">
        <v>3388</v>
      </c>
      <c r="K41"/>
      <c r="L41"/>
    </row>
    <row r="42" customHeight="1" spans="2:12">
      <c r="B42" s="294">
        <v>46090</v>
      </c>
      <c r="C42" s="292" t="s">
        <v>3397</v>
      </c>
      <c r="D42" s="292">
        <v>9561</v>
      </c>
      <c r="E42" s="292" t="s">
        <v>555</v>
      </c>
      <c r="F42" s="292"/>
      <c r="G42" s="292"/>
      <c r="H42" s="321">
        <v>40000</v>
      </c>
      <c r="I42" s="291">
        <v>46150</v>
      </c>
      <c r="J42" s="321" t="s">
        <v>3388</v>
      </c>
      <c r="K42"/>
      <c r="L42"/>
    </row>
    <row r="43" customHeight="1" spans="2:12">
      <c r="B43" s="294">
        <v>46094</v>
      </c>
      <c r="C43" s="292" t="s">
        <v>3398</v>
      </c>
      <c r="D43" s="292">
        <v>9561</v>
      </c>
      <c r="E43" s="292" t="s">
        <v>555</v>
      </c>
      <c r="F43" s="292"/>
      <c r="G43" s="292"/>
      <c r="H43" s="321">
        <v>60000</v>
      </c>
      <c r="I43" s="322">
        <v>46186</v>
      </c>
      <c r="J43" s="321" t="s">
        <v>3388</v>
      </c>
      <c r="K43"/>
      <c r="L43"/>
    </row>
    <row r="44" customHeight="1" spans="2:12">
      <c r="B44" s="294">
        <v>46140</v>
      </c>
      <c r="C44" s="292" t="s">
        <v>3399</v>
      </c>
      <c r="D44" s="292">
        <v>9561</v>
      </c>
      <c r="E44" s="292" t="s">
        <v>555</v>
      </c>
      <c r="F44" s="292"/>
      <c r="G44" s="292"/>
      <c r="H44" s="321">
        <v>20000</v>
      </c>
      <c r="I44" s="322">
        <v>46234</v>
      </c>
      <c r="J44" s="321" t="s">
        <v>3388</v>
      </c>
      <c r="K44"/>
      <c r="L44"/>
    </row>
    <row r="45" customHeight="1" spans="2:12">
      <c r="B45" s="294">
        <v>46162</v>
      </c>
      <c r="C45" s="292" t="s">
        <v>3400</v>
      </c>
      <c r="D45" s="292">
        <v>9561</v>
      </c>
      <c r="E45" s="292" t="s">
        <v>555</v>
      </c>
      <c r="F45" s="292"/>
      <c r="G45" s="292"/>
      <c r="H45" s="321">
        <v>60000</v>
      </c>
      <c r="I45" s="322">
        <v>46247</v>
      </c>
      <c r="J45" s="321" t="s">
        <v>3388</v>
      </c>
      <c r="K45"/>
      <c r="L45"/>
    </row>
    <row r="46" customHeight="1" spans="2:12">
      <c r="B46" s="294">
        <v>46167</v>
      </c>
      <c r="C46" s="292" t="s">
        <v>3401</v>
      </c>
      <c r="D46" s="292">
        <v>9561</v>
      </c>
      <c r="E46" s="292" t="s">
        <v>555</v>
      </c>
      <c r="F46" s="292"/>
      <c r="G46" s="292"/>
      <c r="H46" s="321">
        <v>30000</v>
      </c>
      <c r="I46" s="322">
        <v>46259</v>
      </c>
      <c r="J46" s="321" t="s">
        <v>3388</v>
      </c>
      <c r="K46"/>
      <c r="L46"/>
    </row>
    <row r="47" customHeight="1" spans="2:12">
      <c r="B47" s="302"/>
      <c r="C47" s="300"/>
      <c r="D47" s="300"/>
      <c r="E47" s="323"/>
      <c r="F47" s="324"/>
      <c r="G47" s="325"/>
      <c r="H47" s="326"/>
      <c r="I47" s="327"/>
      <c r="J47" s="326"/>
      <c r="K47"/>
      <c r="L47"/>
    </row>
    <row r="48" customHeight="1" spans="2:12">
      <c r="B48" s="328"/>
      <c r="C48" s="329"/>
      <c r="D48" s="329"/>
      <c r="E48" s="330"/>
      <c r="F48" s="331"/>
      <c r="G48" s="332"/>
      <c r="H48" s="333"/>
      <c r="I48" s="334"/>
      <c r="J48" s="333"/>
      <c r="K48"/>
      <c r="L48"/>
    </row>
    <row r="49" customHeight="1" spans="2:12">
      <c r="B49" s="294"/>
      <c r="C49" s="292"/>
      <c r="D49" s="292"/>
      <c r="E49" s="335"/>
      <c r="F49" s="336"/>
      <c r="G49" s="337"/>
      <c r="H49" s="321"/>
      <c r="I49" s="338"/>
      <c r="J49" s="321"/>
      <c r="K49"/>
      <c r="L49"/>
    </row>
    <row r="50" customHeight="1" spans="2:12">
      <c r="B50" s="294"/>
      <c r="C50" s="292"/>
      <c r="D50" s="292"/>
      <c r="E50" s="335"/>
      <c r="F50" s="336"/>
      <c r="G50" s="337"/>
      <c r="H50" s="321"/>
      <c r="I50" s="338"/>
      <c r="J50" s="321"/>
      <c r="K50"/>
      <c r="L50"/>
    </row>
    <row r="51" customHeight="1" spans="2:12">
      <c r="B51" s="294"/>
      <c r="C51" s="292"/>
      <c r="D51" s="292"/>
      <c r="E51" s="335"/>
      <c r="F51" s="336"/>
      <c r="G51" s="337"/>
      <c r="H51" s="321"/>
      <c r="I51" s="338"/>
      <c r="J51" s="321"/>
      <c r="K51"/>
      <c r="L51"/>
    </row>
    <row r="52" customHeight="1" spans="2:12">
      <c r="B52" s="339"/>
      <c r="C52" s="292"/>
      <c r="D52" s="292"/>
      <c r="E52" s="292" t="s">
        <v>3402</v>
      </c>
      <c r="F52" s="292"/>
      <c r="G52" s="292"/>
      <c r="H52" s="292">
        <f>SUM(H33:H51)</f>
        <v>1070000</v>
      </c>
      <c r="I52" s="321"/>
      <c r="J52" s="321"/>
      <c r="K52"/>
      <c r="L52"/>
    </row>
    <row r="53" customHeight="1" spans="2:12">
      <c r="B53" s="292"/>
      <c r="C53" s="292"/>
      <c r="D53" s="292"/>
      <c r="E53" s="321"/>
      <c r="F53" s="321"/>
      <c r="G53" s="292" t="s">
        <v>3381</v>
      </c>
      <c r="H53" s="292">
        <f>'9561'!I727</f>
        <v>974175</v>
      </c>
      <c r="I53" s="321"/>
      <c r="J53" s="321"/>
      <c r="K53"/>
      <c r="L53"/>
    </row>
    <row r="54" customHeight="1" spans="2:12">
      <c r="B54" s="292"/>
      <c r="C54" s="292"/>
      <c r="D54" s="292"/>
      <c r="E54" s="321"/>
      <c r="F54" s="321"/>
      <c r="G54" s="292" t="s">
        <v>3403</v>
      </c>
      <c r="H54" s="292">
        <f>H52-H53</f>
        <v>95825</v>
      </c>
      <c r="I54" s="292"/>
      <c r="J54" s="292"/>
      <c r="K54"/>
      <c r="L54"/>
    </row>
    <row r="55" customHeight="1" spans="2:12">
      <c r="B55" s="292"/>
      <c r="C55" s="292"/>
      <c r="D55" s="292"/>
      <c r="E55" s="292"/>
      <c r="F55" s="292"/>
      <c r="G55" s="340" t="s">
        <v>3404</v>
      </c>
      <c r="H55" s="341">
        <f>H54/H52</f>
        <v>0.0895560747663551</v>
      </c>
      <c r="I55" s="321"/>
      <c r="J55" s="321"/>
      <c r="K55"/>
      <c r="L55"/>
    </row>
    <row r="56" customHeight="1" spans="2:12">
      <c r="B56" s="292"/>
      <c r="C56" s="292"/>
      <c r="D56" s="292"/>
      <c r="E56" s="292"/>
      <c r="F56" s="292"/>
      <c r="G56" s="321"/>
      <c r="H56" s="321"/>
      <c r="I56" s="321"/>
      <c r="J56" s="321"/>
      <c r="K56"/>
      <c r="L56"/>
    </row>
    <row r="57" customHeight="1" spans="2:12">
      <c r="B57" s="292"/>
      <c r="C57" s="292"/>
      <c r="D57" s="292"/>
      <c r="E57" s="321"/>
      <c r="F57" s="321"/>
      <c r="G57" s="321"/>
      <c r="H57" s="321"/>
      <c r="I57" s="321"/>
      <c r="J57" s="321"/>
      <c r="K57"/>
      <c r="L57"/>
    </row>
    <row r="58" customHeight="1" spans="2:12">
      <c r="B58" s="292"/>
      <c r="C58" s="292"/>
      <c r="D58" s="292"/>
      <c r="E58" s="340"/>
      <c r="F58" s="340"/>
      <c r="G58" s="321"/>
      <c r="H58" s="321"/>
      <c r="I58" s="321"/>
      <c r="J58" s="321"/>
      <c r="K58"/>
      <c r="L58"/>
    </row>
    <row r="59" customHeight="1" spans="2:12">
      <c r="K59"/>
      <c r="L59"/>
    </row>
    <row r="62" customHeight="1" spans="2:12">
      <c r="B62" s="315" t="s">
        <v>3405</v>
      </c>
      <c r="C62" s="316"/>
      <c r="D62" s="316"/>
      <c r="E62" s="316"/>
      <c r="F62" s="316"/>
      <c r="G62" s="316"/>
      <c r="H62" s="316"/>
      <c r="I62" s="316"/>
      <c r="J62" s="317"/>
    </row>
    <row r="63" customHeight="1" spans="2:12">
      <c r="B63" s="292" t="s">
        <v>3349</v>
      </c>
      <c r="C63" s="292" t="s">
        <v>3350</v>
      </c>
      <c r="D63" s="292" t="s">
        <v>3385</v>
      </c>
      <c r="E63" s="292" t="s">
        <v>3352</v>
      </c>
      <c r="F63" s="342" t="s">
        <v>3406</v>
      </c>
      <c r="G63" s="343" t="s">
        <v>3407</v>
      </c>
      <c r="H63" s="321" t="s">
        <v>3379</v>
      </c>
      <c r="I63" s="321" t="s">
        <v>3386</v>
      </c>
      <c r="J63" s="321" t="s">
        <v>531</v>
      </c>
    </row>
    <row r="64" customHeight="1" spans="2:12">
      <c r="B64" s="291">
        <v>45623</v>
      </c>
      <c r="C64" s="292" t="s">
        <v>3408</v>
      </c>
      <c r="D64" s="292">
        <v>9561</v>
      </c>
      <c r="E64" s="292" t="s">
        <v>3409</v>
      </c>
      <c r="F64" s="344">
        <v>80000</v>
      </c>
      <c r="G64" s="321"/>
      <c r="H64" s="321">
        <f>F64</f>
        <v>80000</v>
      </c>
      <c r="I64" s="291">
        <v>45658</v>
      </c>
      <c r="J64" s="321"/>
    </row>
    <row r="65" customHeight="1" spans="2:11">
      <c r="B65" s="294">
        <v>45706</v>
      </c>
      <c r="C65" s="292" t="s">
        <v>3410</v>
      </c>
      <c r="D65" s="292">
        <v>9561</v>
      </c>
      <c r="E65" s="292" t="s">
        <v>3409</v>
      </c>
      <c r="F65" s="292">
        <v>200000</v>
      </c>
      <c r="G65" s="292"/>
      <c r="H65" s="292">
        <v>200000</v>
      </c>
      <c r="I65" s="291">
        <v>45767</v>
      </c>
      <c r="J65" s="321"/>
    </row>
    <row r="66" customHeight="1" spans="2:11">
      <c r="B66" s="294">
        <v>45735</v>
      </c>
      <c r="C66" s="292" t="s">
        <v>3389</v>
      </c>
      <c r="D66" s="292">
        <v>9561</v>
      </c>
      <c r="E66" s="292" t="s">
        <v>3409</v>
      </c>
      <c r="F66" s="292">
        <v>40000</v>
      </c>
      <c r="G66" s="321"/>
      <c r="H66" s="321">
        <v>40000</v>
      </c>
      <c r="I66" s="291">
        <v>45794</v>
      </c>
      <c r="J66" s="321"/>
    </row>
    <row r="67" customHeight="1" spans="2:11">
      <c r="B67" s="294">
        <v>45792</v>
      </c>
      <c r="C67" s="292" t="s">
        <v>3390</v>
      </c>
      <c r="D67" s="292">
        <v>9561</v>
      </c>
      <c r="E67" s="292" t="s">
        <v>3409</v>
      </c>
      <c r="F67" s="292">
        <v>80000</v>
      </c>
      <c r="G67" s="321"/>
      <c r="H67" s="321">
        <v>80000</v>
      </c>
      <c r="I67" s="291">
        <v>45849</v>
      </c>
      <c r="J67" s="321"/>
    </row>
    <row r="68" customHeight="1" spans="2:11">
      <c r="B68" s="294">
        <v>45803</v>
      </c>
      <c r="C68" s="292" t="s">
        <v>3391</v>
      </c>
      <c r="D68" s="292">
        <v>9561</v>
      </c>
      <c r="E68" s="292" t="s">
        <v>3409</v>
      </c>
      <c r="F68" s="292">
        <v>100000</v>
      </c>
      <c r="G68" s="321"/>
      <c r="H68" s="321">
        <v>100000</v>
      </c>
      <c r="I68" s="291">
        <v>45859</v>
      </c>
      <c r="J68" s="321"/>
    </row>
    <row r="69" customHeight="1" spans="2:11">
      <c r="B69" s="294">
        <v>45824</v>
      </c>
      <c r="C69" s="292" t="s">
        <v>3392</v>
      </c>
      <c r="D69" s="292">
        <v>9561</v>
      </c>
      <c r="E69" s="292" t="s">
        <v>3409</v>
      </c>
      <c r="F69" s="292">
        <v>150000</v>
      </c>
      <c r="G69" s="321"/>
      <c r="H69" s="321">
        <v>150000</v>
      </c>
      <c r="I69" s="291">
        <v>45884</v>
      </c>
      <c r="J69" s="321"/>
    </row>
    <row r="70" customHeight="1" spans="2:11">
      <c r="B70" s="294">
        <v>45846</v>
      </c>
      <c r="C70" s="292" t="s">
        <v>3393</v>
      </c>
      <c r="D70" s="292">
        <v>9561</v>
      </c>
      <c r="E70" s="292" t="s">
        <v>3409</v>
      </c>
      <c r="F70" s="292">
        <v>80000</v>
      </c>
      <c r="G70" s="321"/>
      <c r="H70" s="321">
        <v>80000</v>
      </c>
      <c r="I70" s="291">
        <v>45906</v>
      </c>
      <c r="J70" s="321"/>
      <c r="K70" s="345" t="s">
        <v>3411</v>
      </c>
    </row>
    <row r="71" customHeight="1" spans="2:11">
      <c r="B71" s="294">
        <v>45999</v>
      </c>
      <c r="C71" s="292" t="s">
        <v>3394</v>
      </c>
      <c r="D71" s="292">
        <v>9561</v>
      </c>
      <c r="E71" s="292" t="s">
        <v>3409</v>
      </c>
      <c r="F71" s="292">
        <v>70000</v>
      </c>
      <c r="G71" s="321"/>
      <c r="H71" s="321">
        <v>70000</v>
      </c>
      <c r="I71" s="291">
        <v>46047</v>
      </c>
      <c r="J71" s="321"/>
    </row>
    <row r="72" customHeight="1" spans="2:11">
      <c r="B72" s="294">
        <v>46057</v>
      </c>
      <c r="C72" s="292" t="s">
        <v>3396</v>
      </c>
      <c r="D72" s="292">
        <v>9561</v>
      </c>
      <c r="E72" s="292" t="s">
        <v>3409</v>
      </c>
      <c r="F72" s="292">
        <v>60000</v>
      </c>
      <c r="G72" s="321"/>
      <c r="H72" s="321">
        <v>60000</v>
      </c>
      <c r="I72" s="291">
        <v>46143</v>
      </c>
      <c r="J72" s="321"/>
    </row>
    <row r="73" customHeight="1" spans="2:11">
      <c r="B73" s="294">
        <v>46094</v>
      </c>
      <c r="C73" s="292" t="s">
        <v>3398</v>
      </c>
      <c r="D73" s="292">
        <v>9561</v>
      </c>
      <c r="E73" s="292" t="s">
        <v>3409</v>
      </c>
      <c r="F73" s="292">
        <v>60000</v>
      </c>
      <c r="G73" s="321"/>
      <c r="H73" s="321">
        <v>60000</v>
      </c>
      <c r="I73" s="291">
        <v>46186</v>
      </c>
      <c r="J73" s="346"/>
    </row>
    <row r="74" customHeight="1" spans="2:11">
      <c r="B74" s="294">
        <v>46140</v>
      </c>
      <c r="C74" s="292" t="s">
        <v>3399</v>
      </c>
      <c r="D74" s="292">
        <v>9561</v>
      </c>
      <c r="E74" s="292" t="s">
        <v>3409</v>
      </c>
      <c r="F74" s="292">
        <v>60000</v>
      </c>
      <c r="G74" s="321"/>
      <c r="H74" s="321">
        <v>60000</v>
      </c>
      <c r="I74" s="322">
        <v>46216</v>
      </c>
      <c r="J74" s="321"/>
    </row>
    <row r="75" customHeight="1" spans="2:11">
      <c r="B75" s="294">
        <v>46162</v>
      </c>
      <c r="C75" s="292" t="s">
        <v>3400</v>
      </c>
      <c r="D75" s="292">
        <v>9561</v>
      </c>
      <c r="E75" s="292" t="s">
        <v>3409</v>
      </c>
      <c r="F75" s="292">
        <v>50000</v>
      </c>
      <c r="G75" s="321"/>
      <c r="H75" s="321">
        <v>60000</v>
      </c>
      <c r="I75" s="322">
        <v>46247</v>
      </c>
      <c r="J75" s="321"/>
    </row>
    <row r="76" customHeight="1" spans="2:11">
      <c r="B76" s="302">
        <v>46167</v>
      </c>
      <c r="C76" s="292" t="s">
        <v>3401</v>
      </c>
      <c r="D76" s="292">
        <v>9561</v>
      </c>
      <c r="E76" s="292" t="s">
        <v>3409</v>
      </c>
      <c r="F76" s="300">
        <v>30000</v>
      </c>
      <c r="G76" s="326"/>
      <c r="H76" s="326">
        <v>30000</v>
      </c>
      <c r="I76" s="327">
        <v>46259</v>
      </c>
      <c r="J76" s="326"/>
    </row>
    <row r="77" customHeight="1" spans="2:11">
      <c r="B77" s="328"/>
      <c r="C77" s="329"/>
      <c r="D77" s="329"/>
      <c r="E77" s="329"/>
      <c r="F77" s="329"/>
      <c r="G77" s="333"/>
      <c r="H77" s="333"/>
      <c r="I77" s="334"/>
      <c r="J77" s="333"/>
    </row>
    <row r="78" customHeight="1" spans="2:11">
      <c r="B78" s="328"/>
      <c r="C78" s="329"/>
      <c r="D78" s="329"/>
      <c r="E78" s="329"/>
      <c r="F78" s="329"/>
      <c r="G78" s="333"/>
      <c r="H78" s="333"/>
      <c r="I78" s="334"/>
      <c r="J78" s="333"/>
    </row>
    <row r="79" customHeight="1" spans="2:11">
      <c r="B79" s="294"/>
      <c r="C79" s="292"/>
      <c r="D79" s="292"/>
      <c r="E79" s="292"/>
      <c r="F79" s="292"/>
      <c r="G79" s="321"/>
      <c r="H79" s="321"/>
      <c r="I79" s="338"/>
      <c r="J79" s="321"/>
    </row>
    <row r="80" customHeight="1" spans="2:11">
      <c r="B80" s="292"/>
      <c r="C80" s="292"/>
      <c r="D80" s="292"/>
      <c r="E80" s="292" t="s">
        <v>3402</v>
      </c>
      <c r="F80" s="292">
        <f>SUM(F64:F79)</f>
        <v>1060000</v>
      </c>
      <c r="G80" s="292">
        <f>SUM(G64:G70)</f>
        <v>0</v>
      </c>
      <c r="H80" s="292">
        <f>SUM(H64:H77)</f>
        <v>1070000</v>
      </c>
      <c r="I80" s="321"/>
      <c r="J80" s="321"/>
    </row>
    <row r="81" customHeight="1" spans="2:10">
      <c r="B81" s="292"/>
      <c r="C81" s="292"/>
      <c r="D81" s="292"/>
      <c r="E81" s="321"/>
      <c r="F81" s="321"/>
      <c r="G81" s="292" t="s">
        <v>3381</v>
      </c>
      <c r="H81" s="292">
        <f>H53</f>
        <v>974175</v>
      </c>
      <c r="I81" s="321"/>
      <c r="J81" s="321"/>
    </row>
    <row r="82" customHeight="1" spans="2:10">
      <c r="B82" s="292"/>
      <c r="C82" s="292"/>
      <c r="D82" s="292"/>
      <c r="E82" s="321"/>
      <c r="F82" s="321"/>
      <c r="G82" s="292" t="s">
        <v>3403</v>
      </c>
      <c r="H82" s="292">
        <f>H80-H81</f>
        <v>95825</v>
      </c>
      <c r="I82" s="321"/>
      <c r="J82" s="321"/>
    </row>
    <row r="83" customHeight="1" spans="2:10">
      <c r="B83" s="292"/>
      <c r="C83" s="292"/>
      <c r="D83" s="292"/>
      <c r="E83" s="292"/>
      <c r="F83" s="292"/>
      <c r="G83" s="340" t="s">
        <v>3404</v>
      </c>
      <c r="H83" s="341">
        <f>H82/H80</f>
        <v>0.0895560747663551</v>
      </c>
      <c r="I83" s="321"/>
      <c r="J83" s="321"/>
    </row>
  </sheetData>
  <sheetProtection formatCells="0" formatColumns="0" formatRows="0" insertRows="0" insertColumns="0" insertHyperlinks="0" deleteColumns="0" deleteRows="0" sort="0" autoFilter="0" pivotTables="0"/>
  <mergeCells count="20">
    <mergeCell ref="B2:J2"/>
    <mergeCell ref="B31:J31"/>
    <mergeCell ref="E32:G32"/>
    <mergeCell ref="E33:G33"/>
    <mergeCell ref="E34:G34"/>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B62:J62"/>
  </mergeCells>
  <pageMargins left="0" right="0" top="0.979166666666667" bottom="0.979166666666667" header="0.509027777777778" footer="0.509027777777778"/>
  <pageSetup paperSize="9" scale="8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4"/>
  <sheetViews>
    <sheetView zoomScale="70" zoomScaleNormal="70" workbookViewId="0">
      <pane xSplit="3" ySplit="3" topLeftCell="D37" activePane="bottomRight" state="frozen"/>
      <selection/>
      <selection pane="topRight"/>
      <selection pane="bottomLeft"/>
      <selection pane="bottomRight" activeCell="A693" sqref="$A693:$XFD693"/>
    </sheetView>
  </sheetViews>
  <sheetFormatPr defaultColWidth="9" defaultRowHeight="14.25"/>
  <cols>
    <col min="1" max="1" width="21" style="229" customWidth="1"/>
    <col min="2" max="2" width="9" style="229" hidden="1" customWidth="1"/>
    <col min="3" max="3" width="25.9916666666667" style="229" customWidth="1"/>
    <col min="4" max="4" width="35.1416666666667" style="229" customWidth="1"/>
    <col min="5" max="5" width="12.85" style="229" customWidth="1"/>
    <col min="6" max="7" width="9" style="229"/>
    <col min="8" max="8" width="9.71666666666667" style="229" customWidth="1"/>
    <col min="9" max="9" width="9" style="229"/>
    <col min="10" max="10" width="14.7166666666667" style="229" customWidth="1"/>
    <col min="11" max="14" width="9" style="229" customWidth="1"/>
    <col min="15" max="15" width="9" style="229"/>
    <col min="16" max="16" width="9" style="229" customWidth="1"/>
    <col min="17" max="17" width="9" style="229"/>
    <col min="18" max="18" width="9" style="229" customWidth="1"/>
    <col min="19" max="19" width="9" style="229"/>
    <col min="20" max="20" width="9" style="229" customWidth="1"/>
    <col min="21" max="16384" width="9" style="229"/>
  </cols>
  <sheetData>
    <row r="1" ht="15"/>
    <row r="2" spans="1:27">
      <c r="A2" s="147" t="s">
        <v>3349</v>
      </c>
      <c r="C2" s="230"/>
      <c r="D2" s="230"/>
      <c r="E2" s="230"/>
      <c r="F2" s="230"/>
      <c r="G2" s="230"/>
      <c r="H2" s="230"/>
      <c r="I2" s="230"/>
      <c r="J2" s="230"/>
      <c r="K2" s="231"/>
      <c r="L2" s="231"/>
      <c r="M2" s="232"/>
      <c r="N2" s="231"/>
      <c r="O2" s="231"/>
      <c r="P2" s="231"/>
      <c r="Q2" s="231"/>
      <c r="R2" s="230"/>
      <c r="S2" s="230"/>
      <c r="T2" s="230"/>
      <c r="U2" s="230"/>
      <c r="V2" s="230"/>
      <c r="W2" s="230"/>
      <c r="X2" s="230"/>
      <c r="Y2" s="230"/>
      <c r="Z2" s="230"/>
    </row>
    <row r="3" ht="28.5" spans="1:27">
      <c r="A3" s="57"/>
      <c r="C3" s="233" t="s">
        <v>3352</v>
      </c>
      <c r="D3" s="233" t="s">
        <v>3412</v>
      </c>
      <c r="E3" s="233" t="s">
        <v>3350</v>
      </c>
      <c r="F3" s="233" t="s">
        <v>3413</v>
      </c>
      <c r="G3" s="233" t="s">
        <v>3414</v>
      </c>
      <c r="H3" s="233" t="s">
        <v>3415</v>
      </c>
      <c r="I3" s="233" t="s">
        <v>3416</v>
      </c>
      <c r="J3" s="234" t="s">
        <v>3417</v>
      </c>
      <c r="K3" s="235" t="s">
        <v>547</v>
      </c>
      <c r="L3" s="235" t="s">
        <v>548</v>
      </c>
      <c r="M3" s="234" t="s">
        <v>3418</v>
      </c>
      <c r="N3" s="234" t="s">
        <v>3419</v>
      </c>
      <c r="O3" s="234" t="s">
        <v>3420</v>
      </c>
      <c r="P3" s="235" t="s">
        <v>3421</v>
      </c>
      <c r="Q3" s="235" t="s">
        <v>3422</v>
      </c>
      <c r="R3" s="234" t="s">
        <v>3423</v>
      </c>
      <c r="S3" s="235" t="s">
        <v>3424</v>
      </c>
      <c r="T3" s="235" t="s">
        <v>3425</v>
      </c>
      <c r="U3" s="235" t="s">
        <v>3426</v>
      </c>
      <c r="V3" s="234" t="s">
        <v>3427</v>
      </c>
      <c r="W3" s="234" t="s">
        <v>545</v>
      </c>
      <c r="X3" s="234" t="s">
        <v>546</v>
      </c>
      <c r="Y3" s="234" t="s">
        <v>3428</v>
      </c>
      <c r="Z3" s="236" t="s">
        <v>3429</v>
      </c>
      <c r="AA3" s="237" t="s">
        <v>3430</v>
      </c>
    </row>
    <row r="4" ht="15" spans="1:27">
      <c r="A4" s="238">
        <v>45708</v>
      </c>
      <c r="C4" s="239" t="s">
        <v>3431</v>
      </c>
      <c r="D4" s="240" t="s">
        <v>3432</v>
      </c>
      <c r="E4" s="241">
        <v>1000025855</v>
      </c>
      <c r="F4" s="57">
        <v>9561</v>
      </c>
      <c r="G4" s="57">
        <v>100000</v>
      </c>
      <c r="H4" s="242" t="s">
        <v>3433</v>
      </c>
      <c r="I4" s="57" t="s">
        <v>3434</v>
      </c>
      <c r="J4" s="57">
        <v>100000</v>
      </c>
      <c r="K4" s="57"/>
      <c r="L4" s="57"/>
      <c r="M4" s="57"/>
      <c r="N4" s="57"/>
      <c r="O4" s="57"/>
      <c r="P4" s="57"/>
      <c r="Q4" s="57"/>
      <c r="R4" s="57"/>
      <c r="S4" s="57"/>
      <c r="T4" s="57"/>
      <c r="U4" s="57"/>
      <c r="V4" s="57"/>
      <c r="W4" s="57"/>
      <c r="X4" s="57"/>
      <c r="Y4" s="57"/>
      <c r="Z4" s="243"/>
      <c r="AA4" s="244"/>
    </row>
    <row r="5" ht="15" spans="1:27">
      <c r="A5" s="238">
        <v>45708</v>
      </c>
      <c r="C5" s="239" t="s">
        <v>3431</v>
      </c>
      <c r="D5" s="240" t="s">
        <v>3435</v>
      </c>
      <c r="E5" s="241">
        <v>1000025856</v>
      </c>
      <c r="F5" s="57">
        <v>9561</v>
      </c>
      <c r="G5" s="57">
        <v>100000</v>
      </c>
      <c r="H5" s="242" t="s">
        <v>3433</v>
      </c>
      <c r="I5" s="57" t="s">
        <v>3434</v>
      </c>
      <c r="J5" s="57"/>
      <c r="K5" s="57">
        <v>100000</v>
      </c>
      <c r="L5" s="57"/>
      <c r="M5" s="57"/>
      <c r="N5" s="57"/>
      <c r="O5" s="57"/>
      <c r="P5" s="57"/>
      <c r="Q5" s="57"/>
      <c r="R5" s="57"/>
      <c r="S5" s="57"/>
      <c r="T5" s="57"/>
      <c r="U5" s="57"/>
      <c r="V5" s="57"/>
      <c r="W5" s="57"/>
      <c r="X5" s="57"/>
      <c r="Y5" s="57"/>
      <c r="Z5" s="243"/>
      <c r="AA5" s="244"/>
    </row>
    <row r="6" ht="15" spans="1:27">
      <c r="A6" s="238">
        <v>45708</v>
      </c>
      <c r="C6" s="239" t="s">
        <v>3431</v>
      </c>
      <c r="D6" s="240" t="s">
        <v>3436</v>
      </c>
      <c r="E6" s="241">
        <v>1000025857</v>
      </c>
      <c r="F6" s="57">
        <v>9561</v>
      </c>
      <c r="G6" s="57">
        <v>100000</v>
      </c>
      <c r="H6" s="242" t="s">
        <v>3433</v>
      </c>
      <c r="I6" s="57" t="s">
        <v>3434</v>
      </c>
      <c r="J6" s="57"/>
      <c r="K6" s="57"/>
      <c r="L6" s="57"/>
      <c r="M6" s="57">
        <v>100000</v>
      </c>
      <c r="N6" s="57"/>
      <c r="O6" s="57"/>
      <c r="P6" s="57"/>
      <c r="Q6" s="57"/>
      <c r="R6" s="57"/>
      <c r="S6" s="57"/>
      <c r="T6" s="57"/>
      <c r="U6" s="57"/>
      <c r="V6" s="57"/>
      <c r="W6" s="57"/>
      <c r="X6" s="57"/>
      <c r="Y6" s="57"/>
      <c r="Z6" s="243"/>
      <c r="AA6" s="244"/>
    </row>
    <row r="7" ht="15" spans="1:27">
      <c r="A7" s="238">
        <v>45708</v>
      </c>
      <c r="C7" s="239" t="s">
        <v>3431</v>
      </c>
      <c r="D7" s="240" t="s">
        <v>3437</v>
      </c>
      <c r="E7" s="241">
        <v>1000025858</v>
      </c>
      <c r="F7" s="57">
        <v>9561</v>
      </c>
      <c r="G7" s="57">
        <v>100000</v>
      </c>
      <c r="H7" s="245" t="s">
        <v>3438</v>
      </c>
      <c r="I7" s="57" t="s">
        <v>3434</v>
      </c>
      <c r="J7" s="57"/>
      <c r="K7" s="57"/>
      <c r="L7" s="57"/>
      <c r="M7" s="57"/>
      <c r="N7" s="57">
        <v>100000</v>
      </c>
      <c r="O7" s="57"/>
      <c r="P7" s="57"/>
      <c r="Q7" s="57"/>
      <c r="R7" s="57"/>
      <c r="S7" s="57"/>
      <c r="T7" s="57"/>
      <c r="U7" s="57"/>
      <c r="V7" s="57"/>
      <c r="W7" s="57"/>
      <c r="X7" s="57"/>
      <c r="Y7" s="57"/>
      <c r="Z7" s="243"/>
      <c r="AA7" s="244"/>
    </row>
    <row r="8" ht="15" spans="1:27">
      <c r="A8" s="238">
        <v>45708</v>
      </c>
      <c r="C8" s="239" t="s">
        <v>3431</v>
      </c>
      <c r="D8" s="240" t="s">
        <v>3439</v>
      </c>
      <c r="E8" s="241">
        <v>1000025859</v>
      </c>
      <c r="F8" s="57">
        <v>9561</v>
      </c>
      <c r="G8" s="57">
        <v>100000</v>
      </c>
      <c r="H8" s="245" t="s">
        <v>3440</v>
      </c>
      <c r="I8" s="57" t="s">
        <v>3434</v>
      </c>
      <c r="J8" s="57"/>
      <c r="K8" s="57"/>
      <c r="L8" s="57"/>
      <c r="M8" s="57"/>
      <c r="N8" s="57"/>
      <c r="O8" s="57"/>
      <c r="P8" s="57">
        <v>100000</v>
      </c>
      <c r="Q8" s="57"/>
      <c r="R8" s="57"/>
      <c r="S8" s="57"/>
      <c r="T8" s="57"/>
      <c r="U8" s="57"/>
      <c r="V8" s="57"/>
      <c r="W8" s="57"/>
      <c r="X8" s="57"/>
      <c r="Y8" s="57"/>
      <c r="Z8" s="243"/>
      <c r="AA8" s="244"/>
    </row>
    <row r="9" ht="15" spans="1:27">
      <c r="A9" s="238">
        <v>45708</v>
      </c>
      <c r="C9" s="239" t="s">
        <v>3431</v>
      </c>
      <c r="D9" s="240" t="s">
        <v>3441</v>
      </c>
      <c r="E9" s="241">
        <v>1000025860</v>
      </c>
      <c r="F9" s="57">
        <v>9561</v>
      </c>
      <c r="G9" s="57">
        <v>100000</v>
      </c>
      <c r="H9" s="245" t="s">
        <v>3442</v>
      </c>
      <c r="I9" s="57" t="s">
        <v>3434</v>
      </c>
      <c r="J9" s="57"/>
      <c r="K9" s="57"/>
      <c r="L9" s="57"/>
      <c r="M9" s="57"/>
      <c r="N9" s="57"/>
      <c r="O9" s="57"/>
      <c r="P9" s="57"/>
      <c r="Q9" s="57"/>
      <c r="R9" s="57">
        <v>100000</v>
      </c>
      <c r="S9" s="57"/>
      <c r="T9" s="57"/>
      <c r="U9" s="57"/>
      <c r="V9" s="57"/>
      <c r="W9" s="57"/>
      <c r="X9" s="57"/>
      <c r="Y9" s="57"/>
      <c r="Z9" s="243"/>
      <c r="AA9" s="244"/>
    </row>
    <row r="10" ht="15" spans="1:27">
      <c r="A10" s="238">
        <v>45708</v>
      </c>
      <c r="C10" s="239" t="s">
        <v>3431</v>
      </c>
      <c r="D10" s="240" t="s">
        <v>3441</v>
      </c>
      <c r="E10" s="241">
        <v>1000025861</v>
      </c>
      <c r="F10" s="57">
        <v>9561</v>
      </c>
      <c r="G10" s="57">
        <v>30000</v>
      </c>
      <c r="H10" s="245" t="s">
        <v>3440</v>
      </c>
      <c r="I10" s="57" t="s">
        <v>3434</v>
      </c>
      <c r="J10" s="57"/>
      <c r="K10" s="57"/>
      <c r="L10" s="57"/>
      <c r="M10" s="57"/>
      <c r="N10" s="57"/>
      <c r="O10" s="57"/>
      <c r="P10" s="57"/>
      <c r="Q10" s="57"/>
      <c r="R10" s="57"/>
      <c r="S10" s="57"/>
      <c r="T10" s="57">
        <v>30000</v>
      </c>
      <c r="U10" s="57"/>
      <c r="V10" s="57"/>
      <c r="W10" s="57"/>
      <c r="X10" s="57"/>
      <c r="Y10" s="57"/>
      <c r="Z10" s="243"/>
      <c r="AA10" s="244"/>
    </row>
    <row r="11" ht="15" spans="1:27">
      <c r="A11" s="238">
        <v>45708</v>
      </c>
      <c r="C11" s="239" t="s">
        <v>3431</v>
      </c>
      <c r="D11" s="147" t="s">
        <v>511</v>
      </c>
      <c r="E11" s="241">
        <v>1000026887</v>
      </c>
      <c r="F11" s="57">
        <v>9561</v>
      </c>
      <c r="G11" s="57">
        <v>300</v>
      </c>
      <c r="H11" s="57" t="s">
        <v>3442</v>
      </c>
      <c r="I11" s="57" t="s">
        <v>3434</v>
      </c>
      <c r="J11" s="57"/>
      <c r="K11" s="57"/>
      <c r="L11" s="57"/>
      <c r="M11" s="57"/>
      <c r="N11" s="57"/>
      <c r="O11" s="57"/>
      <c r="P11" s="57"/>
      <c r="Q11" s="57"/>
      <c r="R11" s="57"/>
      <c r="S11" s="57"/>
      <c r="T11" s="57"/>
      <c r="U11" s="57"/>
      <c r="V11" s="57"/>
      <c r="W11" s="57"/>
      <c r="X11" s="57"/>
      <c r="Y11" s="57">
        <v>300</v>
      </c>
      <c r="Z11" s="243"/>
      <c r="AA11" s="244"/>
    </row>
    <row r="12" ht="15" spans="1:27">
      <c r="A12" s="238">
        <v>45768</v>
      </c>
      <c r="C12" s="239" t="s">
        <v>3431</v>
      </c>
      <c r="D12" s="246" t="s">
        <v>3443</v>
      </c>
      <c r="E12" s="247"/>
      <c r="F12" s="57">
        <v>9561</v>
      </c>
      <c r="G12" s="248">
        <v>30000</v>
      </c>
      <c r="H12" s="242" t="s">
        <v>3433</v>
      </c>
      <c r="I12" s="57" t="s">
        <v>3434</v>
      </c>
      <c r="J12" s="57">
        <f>G12</f>
        <v>30000</v>
      </c>
      <c r="K12" s="57"/>
      <c r="L12" s="57"/>
      <c r="M12" s="57"/>
      <c r="N12" s="57"/>
      <c r="O12" s="57"/>
      <c r="P12" s="57"/>
      <c r="Q12" s="57"/>
      <c r="R12" s="57"/>
      <c r="S12" s="57"/>
      <c r="T12" s="57"/>
      <c r="U12" s="57"/>
      <c r="V12" s="57"/>
      <c r="W12" s="57"/>
      <c r="X12" s="57"/>
      <c r="Y12" s="57"/>
      <c r="Z12" s="243"/>
      <c r="AA12" s="244"/>
    </row>
    <row r="13" ht="15" spans="1:27">
      <c r="A13" s="238">
        <v>45768</v>
      </c>
      <c r="C13" s="239" t="s">
        <v>3431</v>
      </c>
      <c r="D13" s="249" t="s">
        <v>3444</v>
      </c>
      <c r="E13" s="247"/>
      <c r="F13" s="57">
        <v>9561</v>
      </c>
      <c r="G13" s="248">
        <v>30000</v>
      </c>
      <c r="H13" s="242" t="s">
        <v>3433</v>
      </c>
      <c r="I13" s="57" t="s">
        <v>3434</v>
      </c>
      <c r="J13" s="57"/>
      <c r="K13" s="57">
        <f>G13</f>
        <v>30000</v>
      </c>
      <c r="L13" s="57"/>
      <c r="M13" s="57"/>
      <c r="N13" s="57"/>
      <c r="O13" s="57"/>
      <c r="P13" s="57"/>
      <c r="Q13" s="57"/>
      <c r="R13" s="57"/>
      <c r="S13" s="57"/>
      <c r="T13" s="57"/>
      <c r="U13" s="57"/>
      <c r="V13" s="57"/>
      <c r="W13" s="57"/>
      <c r="X13" s="57"/>
      <c r="Y13" s="57"/>
      <c r="Z13" s="243"/>
      <c r="AA13" s="244"/>
    </row>
    <row r="14" ht="15" spans="1:27">
      <c r="A14" s="238">
        <v>45768</v>
      </c>
      <c r="C14" s="239" t="s">
        <v>3431</v>
      </c>
      <c r="D14" s="250" t="s">
        <v>3445</v>
      </c>
      <c r="E14" s="247"/>
      <c r="F14" s="57">
        <v>9561</v>
      </c>
      <c r="G14" s="248">
        <v>30000</v>
      </c>
      <c r="H14" s="242" t="s">
        <v>3433</v>
      </c>
      <c r="I14" s="57" t="s">
        <v>3434</v>
      </c>
      <c r="J14" s="57"/>
      <c r="K14" s="57"/>
      <c r="L14" s="57"/>
      <c r="M14" s="57">
        <f>G14</f>
        <v>30000</v>
      </c>
      <c r="N14" s="57"/>
      <c r="O14" s="57"/>
      <c r="P14" s="57"/>
      <c r="Q14" s="57"/>
      <c r="R14" s="57"/>
      <c r="S14" s="57"/>
      <c r="T14" s="57"/>
      <c r="U14" s="57"/>
      <c r="V14" s="57"/>
      <c r="W14" s="57"/>
      <c r="X14" s="57"/>
      <c r="Y14" s="57"/>
      <c r="Z14" s="243"/>
      <c r="AA14" s="244"/>
    </row>
    <row r="15" ht="15" spans="1:27">
      <c r="A15" s="238">
        <v>45768</v>
      </c>
      <c r="C15" s="239" t="s">
        <v>3431</v>
      </c>
      <c r="D15" s="250" t="s">
        <v>3446</v>
      </c>
      <c r="E15" s="241">
        <v>1000027277</v>
      </c>
      <c r="F15" s="57">
        <v>9561</v>
      </c>
      <c r="G15" s="248">
        <v>30000</v>
      </c>
      <c r="H15" s="245" t="s">
        <v>3438</v>
      </c>
      <c r="I15" s="57" t="s">
        <v>3434</v>
      </c>
      <c r="J15" s="57"/>
      <c r="K15" s="57"/>
      <c r="L15" s="57"/>
      <c r="M15" s="57"/>
      <c r="N15" s="57">
        <f>G15</f>
        <v>30000</v>
      </c>
      <c r="O15" s="57"/>
      <c r="P15" s="57"/>
      <c r="Q15" s="57"/>
      <c r="R15" s="57"/>
      <c r="S15" s="57"/>
      <c r="T15" s="57"/>
      <c r="U15" s="57"/>
      <c r="V15" s="57"/>
      <c r="W15" s="57"/>
      <c r="X15" s="57"/>
      <c r="Y15" s="57"/>
      <c r="Z15" s="243"/>
      <c r="AA15" s="244"/>
    </row>
    <row r="16" ht="15" spans="1:27">
      <c r="A16" s="238">
        <v>45768</v>
      </c>
      <c r="C16" s="239" t="s">
        <v>3431</v>
      </c>
      <c r="D16" s="250" t="s">
        <v>3447</v>
      </c>
      <c r="E16" s="241">
        <v>1000027278</v>
      </c>
      <c r="F16" s="57">
        <v>9561</v>
      </c>
      <c r="G16" s="248">
        <v>30000</v>
      </c>
      <c r="H16" s="245" t="s">
        <v>3440</v>
      </c>
      <c r="I16" s="57" t="s">
        <v>3434</v>
      </c>
      <c r="J16" s="57"/>
      <c r="K16" s="57"/>
      <c r="L16" s="57"/>
      <c r="M16" s="57"/>
      <c r="N16" s="57"/>
      <c r="O16" s="57"/>
      <c r="P16" s="57">
        <f>G16</f>
        <v>30000</v>
      </c>
      <c r="Q16" s="57"/>
      <c r="R16" s="57"/>
      <c r="S16" s="57"/>
      <c r="T16" s="57"/>
      <c r="U16" s="57"/>
      <c r="V16" s="57"/>
      <c r="W16" s="57"/>
      <c r="X16" s="57"/>
      <c r="Y16" s="57"/>
      <c r="Z16" s="243"/>
      <c r="AA16" s="244"/>
    </row>
    <row r="17" ht="15" spans="1:27">
      <c r="A17" s="238">
        <v>45768</v>
      </c>
      <c r="C17" s="239" t="s">
        <v>3431</v>
      </c>
      <c r="D17" s="250" t="s">
        <v>3448</v>
      </c>
      <c r="E17" s="241">
        <v>1000027279</v>
      </c>
      <c r="F17" s="57">
        <v>9561</v>
      </c>
      <c r="G17" s="248">
        <v>15000</v>
      </c>
      <c r="H17" s="245" t="s">
        <v>3440</v>
      </c>
      <c r="I17" s="57" t="s">
        <v>3434</v>
      </c>
      <c r="J17" s="57"/>
      <c r="K17" s="57"/>
      <c r="L17" s="57"/>
      <c r="M17" s="57"/>
      <c r="N17" s="57"/>
      <c r="O17" s="57"/>
      <c r="P17" s="57"/>
      <c r="Q17" s="57"/>
      <c r="R17" s="57"/>
      <c r="S17" s="57"/>
      <c r="T17" s="57">
        <f>G17</f>
        <v>15000</v>
      </c>
      <c r="U17" s="57"/>
      <c r="V17" s="57"/>
      <c r="W17" s="57"/>
      <c r="X17" s="57"/>
      <c r="Y17" s="57"/>
      <c r="Z17" s="243"/>
      <c r="AA17" s="244"/>
    </row>
    <row r="18" ht="15" spans="1:27">
      <c r="A18" s="238">
        <v>45768</v>
      </c>
      <c r="C18" s="239" t="s">
        <v>3431</v>
      </c>
      <c r="D18" s="250" t="s">
        <v>511</v>
      </c>
      <c r="E18" s="241">
        <v>1000027284</v>
      </c>
      <c r="F18" s="57">
        <v>9561</v>
      </c>
      <c r="G18" s="57">
        <v>500</v>
      </c>
      <c r="H18" s="57" t="s">
        <v>497</v>
      </c>
      <c r="I18" s="57" t="s">
        <v>3434</v>
      </c>
      <c r="J18" s="57"/>
      <c r="K18" s="57"/>
      <c r="L18" s="57"/>
      <c r="M18" s="57"/>
      <c r="N18" s="57"/>
      <c r="O18" s="57"/>
      <c r="P18" s="57"/>
      <c r="Q18" s="57"/>
      <c r="R18" s="57"/>
      <c r="S18" s="57"/>
      <c r="T18" s="57"/>
      <c r="U18" s="57"/>
      <c r="V18" s="57"/>
      <c r="W18" s="57"/>
      <c r="X18" s="57"/>
      <c r="Y18" s="57"/>
      <c r="Z18" s="243">
        <f>G18</f>
        <v>500</v>
      </c>
      <c r="AA18" s="244"/>
    </row>
    <row r="19" ht="15" spans="1:27">
      <c r="A19" s="238">
        <v>45784</v>
      </c>
      <c r="C19" s="239" t="s">
        <v>3431</v>
      </c>
      <c r="D19" s="250" t="s">
        <v>3443</v>
      </c>
      <c r="E19" s="251">
        <v>1000027683</v>
      </c>
      <c r="F19" s="57">
        <v>9561</v>
      </c>
      <c r="G19" s="252">
        <v>50000</v>
      </c>
      <c r="H19" s="253" t="s">
        <v>3433</v>
      </c>
      <c r="I19" s="57"/>
      <c r="J19" s="57">
        <f>G19</f>
        <v>50000</v>
      </c>
      <c r="K19" s="57"/>
      <c r="L19" s="57"/>
      <c r="M19" s="57"/>
      <c r="N19" s="57"/>
      <c r="O19" s="57"/>
      <c r="P19" s="57"/>
      <c r="Q19" s="57"/>
      <c r="R19" s="57"/>
      <c r="S19" s="57"/>
      <c r="T19" s="57"/>
      <c r="U19" s="57"/>
      <c r="V19" s="57"/>
      <c r="W19" s="57"/>
      <c r="X19" s="57"/>
      <c r="Y19" s="57"/>
      <c r="Z19" s="243"/>
      <c r="AA19" s="244"/>
    </row>
    <row r="20" ht="15" spans="1:27">
      <c r="A20" s="238">
        <v>45789</v>
      </c>
      <c r="C20" s="239" t="s">
        <v>3431</v>
      </c>
      <c r="D20" s="250" t="s">
        <v>3444</v>
      </c>
      <c r="E20" s="254">
        <v>1000028378</v>
      </c>
      <c r="F20" s="57">
        <v>9561</v>
      </c>
      <c r="G20" s="252">
        <v>50000</v>
      </c>
      <c r="H20" s="253" t="s">
        <v>3433</v>
      </c>
      <c r="I20" s="57" t="s">
        <v>3434</v>
      </c>
      <c r="J20" s="57"/>
      <c r="K20" s="57">
        <f>G20</f>
        <v>50000</v>
      </c>
      <c r="M20" s="57"/>
      <c r="N20" s="57"/>
      <c r="O20" s="57"/>
      <c r="P20" s="57"/>
      <c r="Q20" s="57"/>
      <c r="R20" s="57"/>
      <c r="S20" s="57"/>
      <c r="T20" s="57"/>
      <c r="U20" s="57"/>
      <c r="V20" s="57"/>
      <c r="W20" s="57"/>
      <c r="X20" s="57"/>
      <c r="Y20" s="57"/>
      <c r="Z20" s="243"/>
      <c r="AA20" s="244"/>
    </row>
    <row r="21" ht="15" spans="1:27">
      <c r="A21" s="238">
        <v>45784</v>
      </c>
      <c r="C21" s="239" t="s">
        <v>3431</v>
      </c>
      <c r="D21" s="250" t="s">
        <v>3445</v>
      </c>
      <c r="E21" s="251">
        <v>1000027685</v>
      </c>
      <c r="F21" s="57">
        <v>9561</v>
      </c>
      <c r="G21" s="252">
        <v>50000</v>
      </c>
      <c r="H21" s="253" t="s">
        <v>3433</v>
      </c>
      <c r="I21" s="57"/>
      <c r="J21" s="57"/>
      <c r="K21" s="57"/>
      <c r="L21" s="57"/>
      <c r="M21" s="57">
        <f>G21</f>
        <v>50000</v>
      </c>
      <c r="N21" s="57"/>
      <c r="O21" s="57"/>
      <c r="P21" s="57"/>
      <c r="Q21" s="57"/>
      <c r="R21" s="57"/>
      <c r="S21" s="57"/>
      <c r="T21" s="57"/>
      <c r="U21" s="57"/>
      <c r="V21" s="57"/>
      <c r="W21" s="57"/>
      <c r="X21" s="57"/>
      <c r="Y21" s="57"/>
      <c r="Z21" s="243"/>
      <c r="AA21" s="244"/>
    </row>
    <row r="22" ht="15" spans="1:27">
      <c r="A22" s="238">
        <v>45784</v>
      </c>
      <c r="C22" s="239" t="s">
        <v>3431</v>
      </c>
      <c r="D22" s="250" t="s">
        <v>3446</v>
      </c>
      <c r="E22" s="254">
        <v>1000028375</v>
      </c>
      <c r="F22" s="57">
        <v>9561</v>
      </c>
      <c r="G22" s="252">
        <v>50000</v>
      </c>
      <c r="H22" s="255" t="s">
        <v>3438</v>
      </c>
      <c r="I22" s="57" t="s">
        <v>3434</v>
      </c>
      <c r="J22" s="57"/>
      <c r="K22" s="57"/>
      <c r="L22" s="57"/>
      <c r="M22" s="57"/>
      <c r="N22" s="57">
        <f>G22</f>
        <v>50000</v>
      </c>
      <c r="O22" s="57"/>
      <c r="P22" s="57"/>
      <c r="Q22" s="57"/>
      <c r="R22" s="57"/>
      <c r="S22" s="57"/>
      <c r="T22" s="57"/>
      <c r="U22" s="57"/>
      <c r="V22" s="57"/>
      <c r="W22" s="57"/>
      <c r="X22" s="57"/>
      <c r="Y22" s="57"/>
      <c r="Z22" s="243"/>
      <c r="AA22" s="244"/>
    </row>
    <row r="23" ht="15" spans="1:27">
      <c r="A23" s="238">
        <v>45784</v>
      </c>
      <c r="C23" s="239" t="s">
        <v>3431</v>
      </c>
      <c r="D23" s="250" t="s">
        <v>3447</v>
      </c>
      <c r="E23" s="254">
        <v>1000028376</v>
      </c>
      <c r="F23" s="57">
        <v>9561</v>
      </c>
      <c r="G23" s="252">
        <v>50000</v>
      </c>
      <c r="H23" s="255" t="s">
        <v>3440</v>
      </c>
      <c r="I23" s="57" t="s">
        <v>3434</v>
      </c>
      <c r="J23" s="57"/>
      <c r="K23" s="57"/>
      <c r="L23" s="57"/>
      <c r="M23" s="57"/>
      <c r="N23" s="57"/>
      <c r="O23" s="57"/>
      <c r="P23" s="57">
        <f>G23</f>
        <v>50000</v>
      </c>
      <c r="Q23" s="57"/>
      <c r="R23" s="57"/>
      <c r="S23" s="57"/>
      <c r="T23" s="57"/>
      <c r="U23" s="57"/>
      <c r="V23" s="57"/>
      <c r="W23" s="57"/>
      <c r="X23" s="57"/>
      <c r="Y23" s="57"/>
      <c r="Z23" s="243"/>
      <c r="AA23" s="244"/>
    </row>
    <row r="24" ht="15" spans="1:27">
      <c r="A24" s="238">
        <v>45784</v>
      </c>
      <c r="C24" s="239" t="s">
        <v>3431</v>
      </c>
      <c r="D24" s="250" t="s">
        <v>3448</v>
      </c>
      <c r="E24" s="254">
        <v>1000028377</v>
      </c>
      <c r="F24" s="57">
        <v>9561</v>
      </c>
      <c r="G24" s="252">
        <v>50000</v>
      </c>
      <c r="H24" s="255" t="s">
        <v>3440</v>
      </c>
      <c r="I24" s="57" t="s">
        <v>3434</v>
      </c>
      <c r="J24" s="57"/>
      <c r="K24" s="57"/>
      <c r="L24" s="57"/>
      <c r="M24" s="57"/>
      <c r="N24" s="57"/>
      <c r="O24" s="57"/>
      <c r="P24" s="57"/>
      <c r="Q24" s="57"/>
      <c r="R24" s="57"/>
      <c r="S24" s="57"/>
      <c r="T24" s="57">
        <f>G24</f>
        <v>50000</v>
      </c>
      <c r="V24" s="57"/>
      <c r="W24" s="57"/>
      <c r="X24" s="57"/>
      <c r="Y24" s="57"/>
      <c r="Z24" s="243"/>
      <c r="AA24" s="244"/>
    </row>
    <row r="25" ht="15" spans="1:27">
      <c r="A25" s="238">
        <v>45784</v>
      </c>
      <c r="C25" s="239" t="s">
        <v>3431</v>
      </c>
      <c r="D25" s="250" t="s">
        <v>511</v>
      </c>
      <c r="E25" s="251">
        <v>1000027689</v>
      </c>
      <c r="F25" s="57">
        <v>9561</v>
      </c>
      <c r="G25" s="252">
        <v>300</v>
      </c>
      <c r="H25" s="255" t="s">
        <v>497</v>
      </c>
      <c r="I25" s="57"/>
      <c r="J25" s="57"/>
      <c r="K25" s="57"/>
      <c r="L25" s="57"/>
      <c r="M25" s="57"/>
      <c r="N25" s="57"/>
      <c r="O25" s="57"/>
      <c r="P25" s="57"/>
      <c r="Q25" s="57"/>
      <c r="R25" s="57"/>
      <c r="S25" s="57"/>
      <c r="T25" s="57"/>
      <c r="U25" s="57"/>
      <c r="V25" s="57"/>
      <c r="W25" s="57"/>
      <c r="X25" s="57"/>
      <c r="Y25" s="57"/>
      <c r="Z25" s="243">
        <v>300</v>
      </c>
      <c r="AA25" s="244"/>
    </row>
    <row r="26" ht="15" spans="1:27">
      <c r="A26" s="238">
        <v>45792</v>
      </c>
      <c r="C26" s="239" t="s">
        <v>3431</v>
      </c>
      <c r="D26" s="256" t="s">
        <v>3435</v>
      </c>
      <c r="E26" s="254">
        <v>1000027905</v>
      </c>
      <c r="F26" s="57">
        <v>9561</v>
      </c>
      <c r="G26" s="257">
        <v>50000</v>
      </c>
      <c r="H26" s="258" t="s">
        <v>3449</v>
      </c>
      <c r="I26" s="57" t="s">
        <v>3434</v>
      </c>
      <c r="J26" s="57"/>
      <c r="K26" s="57">
        <f>G26</f>
        <v>50000</v>
      </c>
      <c r="L26" s="57"/>
      <c r="M26" s="57"/>
      <c r="N26" s="57"/>
      <c r="O26" s="57"/>
      <c r="P26" s="57"/>
      <c r="Q26" s="57"/>
      <c r="R26" s="57"/>
      <c r="S26" s="57"/>
      <c r="T26" s="57"/>
      <c r="U26" s="57"/>
      <c r="V26" s="57"/>
      <c r="W26" s="57"/>
      <c r="X26" s="57"/>
      <c r="Y26" s="57"/>
      <c r="Z26" s="243"/>
      <c r="AA26" s="244"/>
    </row>
    <row r="27" ht="15" spans="1:27">
      <c r="A27" s="238">
        <v>45792</v>
      </c>
      <c r="C27" s="239" t="s">
        <v>3431</v>
      </c>
      <c r="D27" s="256" t="s">
        <v>3437</v>
      </c>
      <c r="E27" s="254">
        <v>1000027906</v>
      </c>
      <c r="F27" s="57">
        <v>9561</v>
      </c>
      <c r="G27" s="257">
        <v>50000</v>
      </c>
      <c r="H27" s="259" t="s">
        <v>3438</v>
      </c>
      <c r="I27" s="57" t="s">
        <v>3434</v>
      </c>
      <c r="J27" s="57"/>
      <c r="K27" s="57"/>
      <c r="L27" s="57"/>
      <c r="M27" s="57"/>
      <c r="N27" s="57">
        <f>G27</f>
        <v>50000</v>
      </c>
      <c r="O27" s="57"/>
      <c r="P27" s="57"/>
      <c r="Q27" s="57"/>
      <c r="R27" s="57"/>
      <c r="S27" s="57"/>
      <c r="T27" s="57"/>
      <c r="U27" s="57"/>
      <c r="V27" s="57"/>
      <c r="W27" s="57"/>
      <c r="X27" s="57"/>
      <c r="Y27" s="57"/>
      <c r="Z27" s="243"/>
      <c r="AA27" s="244"/>
    </row>
    <row r="28" ht="15" spans="1:27">
      <c r="A28" s="238">
        <v>45792</v>
      </c>
      <c r="C28" s="239" t="s">
        <v>3431</v>
      </c>
      <c r="D28" s="256" t="s">
        <v>3439</v>
      </c>
      <c r="E28" s="254">
        <v>1000027907</v>
      </c>
      <c r="F28" s="57">
        <v>9561</v>
      </c>
      <c r="G28" s="257">
        <v>50000</v>
      </c>
      <c r="H28" s="259" t="s">
        <v>3440</v>
      </c>
      <c r="I28" s="57" t="s">
        <v>3434</v>
      </c>
      <c r="J28" s="57"/>
      <c r="K28" s="57"/>
      <c r="L28" s="57"/>
      <c r="M28" s="57"/>
      <c r="N28" s="57"/>
      <c r="O28" s="57"/>
      <c r="P28" s="57">
        <f>G28</f>
        <v>50000</v>
      </c>
      <c r="Q28" s="57"/>
      <c r="R28" s="57"/>
      <c r="S28" s="57"/>
      <c r="T28" s="57"/>
      <c r="U28" s="57"/>
      <c r="V28" s="57"/>
      <c r="W28" s="57"/>
      <c r="X28" s="57"/>
      <c r="Y28" s="57"/>
      <c r="Z28" s="243"/>
      <c r="AA28" s="244"/>
    </row>
    <row r="29" ht="15" spans="1:27">
      <c r="A29" s="238">
        <v>45792</v>
      </c>
      <c r="C29" s="239" t="s">
        <v>3431</v>
      </c>
      <c r="D29" s="256" t="s">
        <v>3441</v>
      </c>
      <c r="E29" s="254">
        <v>1000027908</v>
      </c>
      <c r="F29" s="57">
        <v>9561</v>
      </c>
      <c r="G29" s="257">
        <v>40000</v>
      </c>
      <c r="H29" s="259" t="s">
        <v>3440</v>
      </c>
      <c r="I29" s="57" t="s">
        <v>3434</v>
      </c>
      <c r="J29" s="57"/>
      <c r="K29" s="57"/>
      <c r="L29" s="57"/>
      <c r="M29" s="57"/>
      <c r="N29" s="57"/>
      <c r="O29" s="57"/>
      <c r="P29" s="57"/>
      <c r="Q29" s="57"/>
      <c r="R29" s="57"/>
      <c r="S29" s="57"/>
      <c r="T29" s="57">
        <f>G29</f>
        <v>40000</v>
      </c>
      <c r="U29" s="57"/>
      <c r="V29" s="57"/>
      <c r="W29" s="57"/>
      <c r="X29" s="57"/>
      <c r="Y29" s="57"/>
      <c r="Z29" s="243"/>
      <c r="AA29" s="244"/>
    </row>
    <row r="30" ht="15" spans="1:27">
      <c r="A30" s="238">
        <v>45803</v>
      </c>
      <c r="C30" s="239" t="s">
        <v>3431</v>
      </c>
      <c r="D30" s="256" t="s">
        <v>3432</v>
      </c>
      <c r="E30" s="254">
        <v>1000028408</v>
      </c>
      <c r="F30" s="57">
        <v>9561</v>
      </c>
      <c r="G30" s="257">
        <v>150000</v>
      </c>
      <c r="H30" s="258" t="s">
        <v>3449</v>
      </c>
      <c r="I30" s="57" t="s">
        <v>3434</v>
      </c>
      <c r="J30" s="57">
        <f>G30</f>
        <v>150000</v>
      </c>
      <c r="K30" s="57"/>
      <c r="L30" s="57"/>
      <c r="M30" s="57"/>
      <c r="N30" s="57"/>
      <c r="O30" s="57"/>
      <c r="P30" s="57"/>
      <c r="Q30" s="57"/>
      <c r="R30" s="57"/>
      <c r="S30" s="57"/>
      <c r="T30" s="57"/>
      <c r="U30" s="57"/>
      <c r="V30" s="57"/>
      <c r="W30" s="57"/>
      <c r="X30" s="57"/>
      <c r="Y30" s="57"/>
      <c r="Z30" s="243"/>
      <c r="AA30" s="244"/>
    </row>
    <row r="31" ht="15" spans="1:27">
      <c r="A31" s="238">
        <v>45803</v>
      </c>
      <c r="C31" s="239" t="s">
        <v>3431</v>
      </c>
      <c r="D31" s="260" t="s">
        <v>3435</v>
      </c>
      <c r="E31" s="254">
        <v>1000028397</v>
      </c>
      <c r="F31" s="57">
        <v>9561</v>
      </c>
      <c r="G31" s="257">
        <v>100000</v>
      </c>
      <c r="H31" s="258" t="s">
        <v>3449</v>
      </c>
      <c r="I31" s="258" t="s">
        <v>3434</v>
      </c>
      <c r="J31" s="57"/>
      <c r="K31" s="57">
        <f>G31</f>
        <v>100000</v>
      </c>
      <c r="L31" s="57"/>
      <c r="M31" s="57"/>
      <c r="N31" s="57"/>
      <c r="O31" s="57"/>
      <c r="P31" s="57"/>
      <c r="Q31" s="57"/>
      <c r="R31" s="57"/>
      <c r="S31" s="57"/>
      <c r="T31" s="57"/>
      <c r="U31" s="57"/>
      <c r="V31" s="57"/>
      <c r="W31" s="57"/>
      <c r="X31" s="57"/>
      <c r="Y31" s="57"/>
      <c r="Z31" s="243"/>
      <c r="AA31" s="244"/>
    </row>
    <row r="32" ht="15" spans="1:27">
      <c r="A32" s="238">
        <v>45803</v>
      </c>
      <c r="C32" s="239" t="s">
        <v>3431</v>
      </c>
      <c r="D32" s="260" t="s">
        <v>3436</v>
      </c>
      <c r="E32" s="254">
        <v>1000028398</v>
      </c>
      <c r="F32" s="57">
        <v>9561</v>
      </c>
      <c r="G32" s="257">
        <v>150000</v>
      </c>
      <c r="H32" s="258" t="s">
        <v>3449</v>
      </c>
      <c r="I32" s="258" t="s">
        <v>3434</v>
      </c>
      <c r="J32" s="57"/>
      <c r="K32" s="57"/>
      <c r="L32" s="57"/>
      <c r="M32" s="57">
        <f>G32</f>
        <v>150000</v>
      </c>
      <c r="N32" s="57"/>
      <c r="O32" s="57"/>
      <c r="P32" s="57"/>
      <c r="Q32" s="57"/>
      <c r="R32" s="57"/>
      <c r="S32" s="57"/>
      <c r="T32" s="57"/>
      <c r="U32" s="57"/>
      <c r="V32" s="57"/>
      <c r="W32" s="57"/>
      <c r="X32" s="57"/>
      <c r="Y32" s="57"/>
      <c r="Z32" s="243"/>
      <c r="AA32" s="244"/>
    </row>
    <row r="33" ht="15" spans="1:27">
      <c r="A33" s="238">
        <v>45803</v>
      </c>
      <c r="C33" s="239" t="s">
        <v>3431</v>
      </c>
      <c r="D33" s="260" t="s">
        <v>3437</v>
      </c>
      <c r="E33" s="254">
        <v>1000028399</v>
      </c>
      <c r="F33" s="57">
        <v>9561</v>
      </c>
      <c r="G33" s="257">
        <v>60000</v>
      </c>
      <c r="H33" s="259" t="s">
        <v>3438</v>
      </c>
      <c r="I33" s="258" t="s">
        <v>3434</v>
      </c>
      <c r="J33" s="57"/>
      <c r="K33" s="57"/>
      <c r="L33" s="57"/>
      <c r="M33" s="57"/>
      <c r="N33" s="57">
        <f>G33</f>
        <v>60000</v>
      </c>
      <c r="O33" s="57"/>
      <c r="P33" s="57"/>
      <c r="Q33" s="57"/>
      <c r="R33" s="57"/>
      <c r="S33" s="57"/>
      <c r="T33" s="57"/>
      <c r="U33" s="57"/>
      <c r="V33" s="57"/>
      <c r="W33" s="57"/>
      <c r="X33" s="57"/>
      <c r="Y33" s="57"/>
      <c r="Z33" s="243"/>
      <c r="AA33" s="244"/>
    </row>
    <row r="34" ht="15" spans="1:27">
      <c r="A34" s="238">
        <v>45803</v>
      </c>
      <c r="C34" s="239" t="s">
        <v>3431</v>
      </c>
      <c r="D34" s="260" t="s">
        <v>3439</v>
      </c>
      <c r="E34" s="254">
        <v>1000028400</v>
      </c>
      <c r="F34" s="57">
        <v>9561</v>
      </c>
      <c r="G34" s="257">
        <v>60000</v>
      </c>
      <c r="H34" s="259" t="s">
        <v>3440</v>
      </c>
      <c r="I34" s="258" t="s">
        <v>3434</v>
      </c>
      <c r="J34" s="57"/>
      <c r="K34" s="57"/>
      <c r="L34" s="57"/>
      <c r="M34" s="57"/>
      <c r="N34" s="57"/>
      <c r="O34" s="57"/>
      <c r="P34" s="57">
        <f>G34</f>
        <v>60000</v>
      </c>
      <c r="Q34" s="57"/>
      <c r="R34" s="57"/>
      <c r="S34" s="57"/>
      <c r="T34" s="57"/>
      <c r="U34" s="57"/>
      <c r="V34" s="57"/>
      <c r="W34" s="57"/>
      <c r="X34" s="57"/>
      <c r="Y34" s="57"/>
      <c r="Z34" s="243"/>
      <c r="AA34" s="244"/>
    </row>
    <row r="35" customFormat="1" ht="15" spans="1:27">
      <c r="A35" s="238">
        <v>45803</v>
      </c>
      <c r="C35" s="239" t="s">
        <v>3431</v>
      </c>
      <c r="D35" s="260" t="s">
        <v>3441</v>
      </c>
      <c r="E35" s="254">
        <v>1000028401</v>
      </c>
      <c r="F35" s="57">
        <v>9561</v>
      </c>
      <c r="G35" s="257">
        <v>150000</v>
      </c>
      <c r="H35" s="259" t="s">
        <v>3442</v>
      </c>
      <c r="I35" s="258" t="s">
        <v>3434</v>
      </c>
      <c r="J35" s="57"/>
      <c r="K35" s="57"/>
      <c r="L35" s="57"/>
      <c r="M35" s="57"/>
      <c r="N35" s="57"/>
      <c r="O35" s="57"/>
      <c r="P35" s="57"/>
      <c r="Q35" s="57"/>
      <c r="R35" s="57">
        <f>G35</f>
        <v>150000</v>
      </c>
      <c r="S35" s="57"/>
      <c r="T35" s="57"/>
      <c r="U35" s="57"/>
      <c r="V35" s="57"/>
      <c r="W35" s="57"/>
      <c r="X35" s="57"/>
      <c r="Y35" s="57"/>
      <c r="Z35" s="243"/>
      <c r="AA35" s="261"/>
    </row>
    <row r="36" customFormat="1" ht="15" spans="1:27">
      <c r="A36" s="238">
        <v>45828</v>
      </c>
      <c r="C36" s="239" t="s">
        <v>3431</v>
      </c>
      <c r="D36" s="260" t="s">
        <v>3443</v>
      </c>
      <c r="E36" s="251">
        <v>1000029192</v>
      </c>
      <c r="F36" s="57">
        <v>9561</v>
      </c>
      <c r="G36" s="252">
        <v>150000</v>
      </c>
      <c r="H36" s="255" t="s">
        <v>3449</v>
      </c>
      <c r="I36" s="262" t="s">
        <v>3434</v>
      </c>
      <c r="J36" s="57">
        <f>G36</f>
        <v>150000</v>
      </c>
      <c r="K36" s="57"/>
      <c r="L36" s="57"/>
      <c r="M36" s="57"/>
      <c r="N36" s="57"/>
      <c r="O36" s="57"/>
      <c r="P36" s="57"/>
      <c r="Q36" s="57"/>
      <c r="R36" s="57"/>
      <c r="S36" s="57"/>
      <c r="T36" s="57"/>
      <c r="U36" s="57"/>
      <c r="V36" s="57"/>
      <c r="W36" s="57"/>
      <c r="X36" s="57"/>
      <c r="Y36" s="57"/>
      <c r="Z36" s="243"/>
      <c r="AA36" s="261"/>
    </row>
    <row r="37" customFormat="1" ht="15" spans="1:27">
      <c r="A37" s="238">
        <v>45828</v>
      </c>
      <c r="C37" s="239" t="s">
        <v>3431</v>
      </c>
      <c r="D37" s="260" t="s">
        <v>3444</v>
      </c>
      <c r="E37" s="251">
        <v>1000029194</v>
      </c>
      <c r="F37" s="57">
        <v>9561</v>
      </c>
      <c r="G37" s="252">
        <v>200000</v>
      </c>
      <c r="H37" s="262" t="s">
        <v>3449</v>
      </c>
      <c r="I37" s="262" t="s">
        <v>3450</v>
      </c>
      <c r="J37" s="57"/>
      <c r="K37" s="57"/>
      <c r="L37" s="57">
        <f>G37</f>
        <v>200000</v>
      </c>
      <c r="M37" s="57"/>
      <c r="N37" s="57"/>
      <c r="O37" s="57"/>
      <c r="P37" s="57"/>
      <c r="Q37" s="57"/>
      <c r="R37" s="57"/>
      <c r="S37" s="57"/>
      <c r="T37" s="57"/>
      <c r="U37" s="57"/>
      <c r="V37" s="57"/>
      <c r="W37" s="57"/>
      <c r="X37" s="57"/>
      <c r="Y37" s="57"/>
      <c r="Z37" s="243"/>
      <c r="AA37" s="261"/>
    </row>
    <row r="38" customFormat="1" ht="15" spans="1:27">
      <c r="A38" s="238">
        <v>45828</v>
      </c>
      <c r="C38" s="239" t="s">
        <v>3431</v>
      </c>
      <c r="D38" s="260" t="s">
        <v>3445</v>
      </c>
      <c r="E38" s="251">
        <v>1000029193</v>
      </c>
      <c r="F38" s="57">
        <v>9561</v>
      </c>
      <c r="G38" s="252">
        <v>200000</v>
      </c>
      <c r="H38" s="262" t="s">
        <v>3449</v>
      </c>
      <c r="I38" s="262" t="s">
        <v>3434</v>
      </c>
      <c r="J38" s="57"/>
      <c r="K38" s="57"/>
      <c r="L38" s="57"/>
      <c r="M38" s="57">
        <f>G38</f>
        <v>200000</v>
      </c>
      <c r="N38" s="57"/>
      <c r="O38" s="57"/>
      <c r="P38" s="57"/>
      <c r="Q38" s="57"/>
      <c r="R38" s="57"/>
      <c r="S38" s="57"/>
      <c r="T38" s="57"/>
      <c r="U38" s="57"/>
      <c r="V38" s="57"/>
      <c r="W38" s="57"/>
      <c r="X38" s="57"/>
      <c r="Y38" s="57"/>
      <c r="Z38" s="243"/>
      <c r="AA38" s="261"/>
    </row>
    <row r="39" customFormat="1" ht="15" spans="1:27">
      <c r="A39" s="238">
        <v>45828</v>
      </c>
      <c r="C39" s="239" t="s">
        <v>3431</v>
      </c>
      <c r="D39" s="260" t="s">
        <v>3446</v>
      </c>
      <c r="E39" s="251">
        <v>1000029195</v>
      </c>
      <c r="F39" s="57">
        <v>9561</v>
      </c>
      <c r="G39" s="252">
        <v>200000</v>
      </c>
      <c r="H39" s="255" t="s">
        <v>3438</v>
      </c>
      <c r="I39" s="262" t="s">
        <v>3450</v>
      </c>
      <c r="J39" s="57"/>
      <c r="K39" s="57"/>
      <c r="L39" s="57"/>
      <c r="M39" s="57"/>
      <c r="N39" s="57"/>
      <c r="O39" s="57">
        <f>G39</f>
        <v>200000</v>
      </c>
      <c r="P39" s="57"/>
      <c r="Q39" s="57"/>
      <c r="R39" s="57"/>
      <c r="S39" s="57"/>
      <c r="T39" s="57"/>
      <c r="U39" s="57"/>
      <c r="V39" s="57"/>
      <c r="W39" s="57"/>
      <c r="X39" s="57"/>
      <c r="Y39" s="57"/>
      <c r="Z39" s="243"/>
      <c r="AA39" s="261"/>
    </row>
    <row r="40" customFormat="1" ht="15" spans="1:27">
      <c r="A40" s="238">
        <v>45828</v>
      </c>
      <c r="C40" s="239" t="s">
        <v>3431</v>
      </c>
      <c r="D40" s="260" t="s">
        <v>3447</v>
      </c>
      <c r="E40" s="251">
        <v>1000029196</v>
      </c>
      <c r="F40" s="57">
        <v>9561</v>
      </c>
      <c r="G40" s="252">
        <v>200000</v>
      </c>
      <c r="H40" s="255" t="s">
        <v>3440</v>
      </c>
      <c r="I40" s="262" t="s">
        <v>3450</v>
      </c>
      <c r="J40" s="57"/>
      <c r="K40" s="57"/>
      <c r="L40" s="57"/>
      <c r="M40" s="57"/>
      <c r="N40" s="57"/>
      <c r="O40" s="57"/>
      <c r="P40" s="57"/>
      <c r="Q40" s="57">
        <f>G40</f>
        <v>200000</v>
      </c>
      <c r="R40" s="57"/>
      <c r="S40" s="57"/>
      <c r="T40" s="57"/>
      <c r="U40" s="57"/>
      <c r="V40" s="57"/>
      <c r="W40" s="57"/>
      <c r="X40" s="57"/>
      <c r="Y40" s="57"/>
      <c r="Z40" s="243"/>
      <c r="AA40" s="261"/>
    </row>
    <row r="41" customFormat="1" ht="15" spans="1:27">
      <c r="A41" s="238">
        <v>45828</v>
      </c>
      <c r="C41" s="239" t="s">
        <v>3431</v>
      </c>
      <c r="D41" s="260" t="s">
        <v>3448</v>
      </c>
      <c r="E41" s="251">
        <v>1000029197</v>
      </c>
      <c r="F41" s="57">
        <v>9561</v>
      </c>
      <c r="G41" s="252">
        <v>100000</v>
      </c>
      <c r="H41" s="255" t="s">
        <v>3442</v>
      </c>
      <c r="I41" s="262" t="s">
        <v>3450</v>
      </c>
      <c r="J41" s="57"/>
      <c r="K41" s="57"/>
      <c r="L41" s="57"/>
      <c r="M41" s="57"/>
      <c r="N41" s="57"/>
      <c r="O41" s="57"/>
      <c r="P41" s="57"/>
      <c r="Q41" s="57"/>
      <c r="R41" s="57"/>
      <c r="S41" s="57">
        <f>G41</f>
        <v>100000</v>
      </c>
      <c r="T41" s="57"/>
      <c r="U41" s="57"/>
      <c r="V41" s="57"/>
      <c r="W41" s="57"/>
      <c r="X41" s="57"/>
      <c r="Y41" s="57"/>
      <c r="Z41" s="243"/>
      <c r="AA41" s="261"/>
    </row>
    <row r="42" customFormat="1" ht="15" spans="1:27">
      <c r="A42" s="238">
        <v>45828</v>
      </c>
      <c r="C42" s="239" t="s">
        <v>3431</v>
      </c>
      <c r="D42" s="260" t="s">
        <v>3448</v>
      </c>
      <c r="E42" s="251">
        <v>1000029198</v>
      </c>
      <c r="F42" s="57">
        <v>9561</v>
      </c>
      <c r="G42" s="252">
        <v>100000</v>
      </c>
      <c r="H42" s="255" t="s">
        <v>3440</v>
      </c>
      <c r="I42" s="262" t="s">
        <v>3450</v>
      </c>
      <c r="J42" s="57"/>
      <c r="K42" s="57"/>
      <c r="L42" s="57"/>
      <c r="M42" s="57"/>
      <c r="N42" s="57"/>
      <c r="O42" s="57"/>
      <c r="P42" s="57"/>
      <c r="Q42" s="57"/>
      <c r="R42" s="57"/>
      <c r="S42" s="57"/>
      <c r="T42" s="57"/>
      <c r="U42" s="57">
        <f>G42</f>
        <v>100000</v>
      </c>
      <c r="V42" s="57"/>
      <c r="W42" s="57"/>
      <c r="X42" s="57"/>
      <c r="Y42" s="57"/>
      <c r="Z42" s="243"/>
      <c r="AA42" s="261"/>
    </row>
    <row r="43" customFormat="1" ht="15" spans="1:27">
      <c r="A43" s="238">
        <v>45846</v>
      </c>
      <c r="C43" s="239" t="s">
        <v>3431</v>
      </c>
      <c r="D43" s="260" t="s">
        <v>3443</v>
      </c>
      <c r="E43" s="251">
        <v>1000029922</v>
      </c>
      <c r="F43" s="57">
        <v>9561</v>
      </c>
      <c r="G43" s="257">
        <v>100000</v>
      </c>
      <c r="H43" s="259" t="s">
        <v>3449</v>
      </c>
      <c r="I43" s="258" t="s">
        <v>3434</v>
      </c>
      <c r="J43" s="57">
        <f>G43</f>
        <v>100000</v>
      </c>
      <c r="K43" s="57"/>
      <c r="L43" s="57"/>
      <c r="M43" s="57"/>
      <c r="N43" s="57"/>
      <c r="O43" s="57"/>
      <c r="P43" s="57"/>
      <c r="Q43" s="57"/>
      <c r="R43" s="57"/>
      <c r="S43" s="57"/>
      <c r="T43" s="57"/>
      <c r="U43" s="57"/>
      <c r="V43" s="57"/>
      <c r="W43" s="57"/>
      <c r="X43" s="57"/>
      <c r="Y43" s="57"/>
      <c r="Z43" s="243"/>
      <c r="AA43" s="261"/>
    </row>
    <row r="44" customFormat="1" ht="15" spans="1:27">
      <c r="A44" s="238">
        <v>45846</v>
      </c>
      <c r="C44" s="239" t="s">
        <v>3431</v>
      </c>
      <c r="D44" s="260" t="s">
        <v>3444</v>
      </c>
      <c r="E44" s="251">
        <v>1000029923</v>
      </c>
      <c r="F44" s="57">
        <v>9561</v>
      </c>
      <c r="G44" s="257">
        <v>100000</v>
      </c>
      <c r="H44" s="258" t="s">
        <v>3449</v>
      </c>
      <c r="I44" s="258" t="s">
        <v>3450</v>
      </c>
      <c r="J44" s="57"/>
      <c r="K44" s="57"/>
      <c r="L44" s="57">
        <f>G44</f>
        <v>100000</v>
      </c>
      <c r="M44" s="57"/>
      <c r="N44" s="57"/>
      <c r="O44" s="57"/>
      <c r="P44" s="57"/>
      <c r="Q44" s="57"/>
      <c r="R44" s="57"/>
      <c r="S44" s="57"/>
      <c r="T44" s="57"/>
      <c r="U44" s="57"/>
      <c r="V44" s="57"/>
      <c r="W44" s="57"/>
      <c r="X44" s="57"/>
      <c r="Y44" s="57"/>
      <c r="Z44" s="243"/>
      <c r="AA44" s="261"/>
    </row>
    <row r="45" customFormat="1" ht="15" spans="1:27">
      <c r="A45" s="238">
        <v>45846</v>
      </c>
      <c r="C45" s="239" t="s">
        <v>3431</v>
      </c>
      <c r="D45" s="260" t="s">
        <v>3445</v>
      </c>
      <c r="E45" s="251">
        <v>1000029924</v>
      </c>
      <c r="F45" s="57">
        <v>9561</v>
      </c>
      <c r="G45" s="257">
        <v>150000</v>
      </c>
      <c r="H45" s="258" t="s">
        <v>3449</v>
      </c>
      <c r="I45" s="258" t="s">
        <v>3434</v>
      </c>
      <c r="J45" s="57"/>
      <c r="K45" s="57"/>
      <c r="L45" s="57"/>
      <c r="M45" s="57">
        <f>G45</f>
        <v>150000</v>
      </c>
      <c r="N45" s="57"/>
      <c r="O45" s="57"/>
      <c r="P45" s="57"/>
      <c r="Q45" s="57"/>
      <c r="R45" s="57"/>
      <c r="S45" s="57"/>
      <c r="T45" s="57"/>
      <c r="U45" s="57"/>
      <c r="V45" s="57"/>
      <c r="W45" s="57"/>
      <c r="X45" s="57"/>
      <c r="Y45" s="57"/>
      <c r="Z45" s="243"/>
      <c r="AA45" s="261"/>
    </row>
    <row r="46" customFormat="1" ht="15" spans="1:27">
      <c r="A46" s="238">
        <v>45846</v>
      </c>
      <c r="C46" s="239" t="s">
        <v>3431</v>
      </c>
      <c r="D46" s="260" t="s">
        <v>3446</v>
      </c>
      <c r="E46" s="251">
        <v>1000029925</v>
      </c>
      <c r="F46" s="57">
        <v>9561</v>
      </c>
      <c r="G46" s="257">
        <v>100000</v>
      </c>
      <c r="H46" s="259" t="s">
        <v>3438</v>
      </c>
      <c r="I46" s="258" t="s">
        <v>3450</v>
      </c>
      <c r="J46" s="57"/>
      <c r="K46" s="57"/>
      <c r="L46" s="57"/>
      <c r="M46" s="57"/>
      <c r="N46" s="57"/>
      <c r="O46" s="57">
        <f>G46</f>
        <v>100000</v>
      </c>
      <c r="P46" s="57"/>
      <c r="Q46" s="57"/>
      <c r="R46" s="57"/>
      <c r="S46" s="57"/>
      <c r="T46" s="57"/>
      <c r="U46" s="57"/>
      <c r="V46" s="57"/>
      <c r="W46" s="57"/>
      <c r="X46" s="57"/>
      <c r="Y46" s="57"/>
      <c r="Z46" s="243"/>
      <c r="AA46" s="261"/>
    </row>
    <row r="47" customFormat="1" ht="15" spans="1:27">
      <c r="A47" s="238">
        <v>45846</v>
      </c>
      <c r="C47" s="239" t="s">
        <v>3431</v>
      </c>
      <c r="D47" s="260" t="s">
        <v>3447</v>
      </c>
      <c r="E47" s="251">
        <v>1000029926</v>
      </c>
      <c r="F47" s="57">
        <v>9561</v>
      </c>
      <c r="G47" s="257">
        <v>100000</v>
      </c>
      <c r="H47" s="259" t="s">
        <v>3440</v>
      </c>
      <c r="I47" s="258" t="s">
        <v>3450</v>
      </c>
      <c r="J47" s="57"/>
      <c r="K47" s="57"/>
      <c r="L47" s="57"/>
      <c r="M47" s="57"/>
      <c r="N47" s="57"/>
      <c r="O47" s="57"/>
      <c r="P47" s="57"/>
      <c r="Q47" s="57">
        <f>G47</f>
        <v>100000</v>
      </c>
      <c r="R47" s="57"/>
      <c r="S47" s="57"/>
      <c r="T47" s="57"/>
      <c r="U47" s="57"/>
      <c r="V47" s="57"/>
      <c r="W47" s="57"/>
      <c r="X47" s="57"/>
      <c r="Y47" s="57"/>
      <c r="Z47" s="243"/>
      <c r="AA47" s="261"/>
    </row>
    <row r="48" customFormat="1" ht="15" spans="1:27">
      <c r="A48" s="238">
        <v>45846</v>
      </c>
      <c r="C48" s="239" t="s">
        <v>3431</v>
      </c>
      <c r="D48" s="260" t="s">
        <v>3448</v>
      </c>
      <c r="E48" s="251">
        <v>1000029927</v>
      </c>
      <c r="F48" s="57">
        <v>9561</v>
      </c>
      <c r="G48" s="257">
        <v>150000</v>
      </c>
      <c r="H48" s="259" t="s">
        <v>3442</v>
      </c>
      <c r="I48" s="258" t="s">
        <v>3450</v>
      </c>
      <c r="J48" s="57"/>
      <c r="K48" s="57"/>
      <c r="L48" s="57"/>
      <c r="M48" s="57"/>
      <c r="N48" s="57"/>
      <c r="O48" s="57"/>
      <c r="P48" s="57"/>
      <c r="Q48" s="57"/>
      <c r="R48" s="57"/>
      <c r="S48" s="57">
        <f>G48</f>
        <v>150000</v>
      </c>
      <c r="T48" s="57"/>
      <c r="U48" s="57"/>
      <c r="V48" s="57"/>
      <c r="W48" s="57"/>
      <c r="X48" s="57"/>
      <c r="Y48" s="57"/>
      <c r="Z48" s="243"/>
      <c r="AA48" s="261"/>
    </row>
    <row r="49" customFormat="1" ht="15" spans="1:27">
      <c r="A49" s="238">
        <v>45846</v>
      </c>
      <c r="C49" s="239" t="s">
        <v>3431</v>
      </c>
      <c r="D49" s="260" t="s">
        <v>3448</v>
      </c>
      <c r="E49" s="251">
        <v>1000029928</v>
      </c>
      <c r="F49" s="57">
        <v>9561</v>
      </c>
      <c r="G49" s="257">
        <v>50000</v>
      </c>
      <c r="H49" s="259" t="s">
        <v>3440</v>
      </c>
      <c r="I49" s="258" t="s">
        <v>3450</v>
      </c>
      <c r="J49" s="57"/>
      <c r="K49" s="57"/>
      <c r="L49" s="57"/>
      <c r="M49" s="57"/>
      <c r="N49" s="57"/>
      <c r="O49" s="57"/>
      <c r="P49" s="57"/>
      <c r="Q49" s="57"/>
      <c r="R49" s="57"/>
      <c r="S49" s="57"/>
      <c r="T49" s="57"/>
      <c r="U49" s="57">
        <f>G49</f>
        <v>50000</v>
      </c>
      <c r="V49" s="57"/>
      <c r="W49" s="57"/>
      <c r="X49" s="57"/>
      <c r="Y49" s="57"/>
      <c r="Z49" s="243"/>
      <c r="AA49" s="261"/>
    </row>
    <row r="50" customFormat="1" ht="36" spans="1:27">
      <c r="A50" s="238">
        <v>45930</v>
      </c>
      <c r="C50" s="263" t="s">
        <v>3451</v>
      </c>
      <c r="D50" s="260" t="s">
        <v>3437</v>
      </c>
      <c r="E50" s="264">
        <v>1000032708</v>
      </c>
      <c r="F50" s="57">
        <v>9561</v>
      </c>
      <c r="G50" s="264">
        <v>3000</v>
      </c>
      <c r="H50" s="259" t="s">
        <v>3440</v>
      </c>
      <c r="I50" s="258" t="s">
        <v>3450</v>
      </c>
      <c r="J50" s="57"/>
      <c r="K50" s="57"/>
      <c r="L50" s="57"/>
      <c r="M50" s="57"/>
      <c r="N50" s="57"/>
      <c r="O50" s="57"/>
      <c r="P50" s="57"/>
      <c r="Q50" s="57"/>
      <c r="R50" s="57"/>
      <c r="S50" s="57"/>
      <c r="T50" s="57"/>
      <c r="U50" s="57"/>
      <c r="V50" s="57"/>
      <c r="W50" s="57">
        <v>3000</v>
      </c>
      <c r="X50" s="57"/>
      <c r="Y50" s="57"/>
      <c r="Z50" s="243"/>
      <c r="AA50" s="261"/>
    </row>
    <row r="51" customFormat="1" ht="36" spans="1:27">
      <c r="A51" s="238">
        <v>45930</v>
      </c>
      <c r="C51" s="263" t="s">
        <v>3452</v>
      </c>
      <c r="D51" s="260" t="s">
        <v>3439</v>
      </c>
      <c r="E51" s="264">
        <v>1000032740</v>
      </c>
      <c r="F51" s="57">
        <v>9561</v>
      </c>
      <c r="G51" s="264">
        <v>3000</v>
      </c>
      <c r="H51" s="259" t="s">
        <v>3440</v>
      </c>
      <c r="I51" s="258" t="s">
        <v>3450</v>
      </c>
      <c r="J51" s="57"/>
      <c r="K51" s="57"/>
      <c r="L51" s="57"/>
      <c r="M51" s="57"/>
      <c r="N51" s="57"/>
      <c r="O51" s="57"/>
      <c r="P51" s="57"/>
      <c r="Q51" s="57"/>
      <c r="R51" s="57"/>
      <c r="S51" s="57"/>
      <c r="T51" s="57"/>
      <c r="U51" s="57"/>
      <c r="V51" s="57"/>
      <c r="W51" s="57"/>
      <c r="X51" s="57">
        <v>3000</v>
      </c>
      <c r="Y51" s="57"/>
      <c r="Z51" s="243"/>
      <c r="AA51" s="261"/>
    </row>
    <row r="52" customFormat="1" ht="15" spans="1:27">
      <c r="A52" s="238">
        <v>45999</v>
      </c>
      <c r="C52" s="265"/>
      <c r="D52" s="260" t="s">
        <v>3432</v>
      </c>
      <c r="E52" s="266">
        <v>1000034839</v>
      </c>
      <c r="F52" s="57">
        <v>9561</v>
      </c>
      <c r="G52" s="267">
        <v>100000</v>
      </c>
      <c r="H52" s="259" t="s">
        <v>3433</v>
      </c>
      <c r="I52" s="258" t="s">
        <v>3434</v>
      </c>
      <c r="J52" s="57">
        <v>100000</v>
      </c>
      <c r="K52" s="57"/>
      <c r="L52" s="57"/>
      <c r="M52" s="57"/>
      <c r="N52" s="57"/>
      <c r="O52" s="57"/>
      <c r="P52" s="57"/>
      <c r="Q52" s="57"/>
      <c r="R52" s="57"/>
      <c r="S52" s="57"/>
      <c r="T52" s="57"/>
      <c r="U52" s="57"/>
      <c r="V52" s="57"/>
      <c r="W52" s="57"/>
      <c r="X52" s="57"/>
      <c r="Y52" s="57"/>
      <c r="Z52" s="243"/>
      <c r="AA52" s="261"/>
    </row>
    <row r="53" customFormat="1" ht="15" spans="1:27">
      <c r="A53" s="238">
        <v>45999</v>
      </c>
      <c r="C53" s="239"/>
      <c r="D53" s="260" t="s">
        <v>3435</v>
      </c>
      <c r="E53" s="266">
        <v>1000034840</v>
      </c>
      <c r="F53" s="57">
        <v>9561</v>
      </c>
      <c r="G53" s="267">
        <v>80000</v>
      </c>
      <c r="H53" s="259" t="s">
        <v>3433</v>
      </c>
      <c r="I53" s="258" t="s">
        <v>3450</v>
      </c>
      <c r="J53" s="57"/>
      <c r="K53" s="57"/>
      <c r="L53" s="57">
        <v>80000</v>
      </c>
      <c r="M53" s="57"/>
      <c r="N53" s="57"/>
      <c r="O53" s="57"/>
      <c r="P53" s="57"/>
      <c r="Q53" s="57"/>
      <c r="R53" s="57"/>
      <c r="S53" s="57"/>
      <c r="T53" s="57"/>
      <c r="U53" s="57"/>
      <c r="V53" s="57"/>
      <c r="W53" s="57"/>
      <c r="X53" s="57"/>
      <c r="Y53" s="57"/>
      <c r="Z53" s="243"/>
      <c r="AA53" s="261"/>
    </row>
    <row r="54" customFormat="1" ht="15" spans="1:27">
      <c r="A54" s="238">
        <v>45999</v>
      </c>
      <c r="C54" s="239"/>
      <c r="D54" s="260" t="s">
        <v>3437</v>
      </c>
      <c r="E54" s="266">
        <v>1000034841</v>
      </c>
      <c r="F54" s="57">
        <v>9561</v>
      </c>
      <c r="G54" s="267">
        <v>50000</v>
      </c>
      <c r="H54" s="259" t="s">
        <v>3438</v>
      </c>
      <c r="I54" s="258" t="s">
        <v>3450</v>
      </c>
      <c r="J54" s="57"/>
      <c r="K54" s="57"/>
      <c r="L54" s="57"/>
      <c r="M54" s="57"/>
      <c r="N54" s="57"/>
      <c r="O54" s="57"/>
      <c r="P54" s="57"/>
      <c r="Q54" s="57">
        <v>50000</v>
      </c>
      <c r="R54" s="57"/>
      <c r="S54" s="57"/>
      <c r="T54" s="57"/>
      <c r="U54" s="57"/>
      <c r="V54" s="57"/>
      <c r="W54" s="57"/>
      <c r="X54" s="57"/>
      <c r="Y54" s="57"/>
      <c r="Z54" s="243"/>
      <c r="AA54" s="261"/>
    </row>
    <row r="55" customFormat="1" ht="15" spans="1:27">
      <c r="A55" s="238">
        <v>45999</v>
      </c>
      <c r="C55" s="239"/>
      <c r="D55" s="260" t="s">
        <v>3439</v>
      </c>
      <c r="E55" s="266">
        <v>1000034842</v>
      </c>
      <c r="F55" s="57">
        <v>9561</v>
      </c>
      <c r="G55" s="267">
        <v>50000</v>
      </c>
      <c r="H55" s="259" t="s">
        <v>3440</v>
      </c>
      <c r="I55" s="258" t="s">
        <v>3450</v>
      </c>
      <c r="J55" s="57"/>
      <c r="K55" s="57"/>
      <c r="L55" s="57"/>
      <c r="M55" s="57"/>
      <c r="N55" s="57"/>
      <c r="O55" s="57">
        <v>50000</v>
      </c>
      <c r="P55" s="57"/>
      <c r="Q55" s="57"/>
      <c r="R55" s="57"/>
      <c r="S55" s="57"/>
      <c r="T55" s="57"/>
      <c r="U55" s="57"/>
      <c r="V55" s="57"/>
      <c r="W55" s="57"/>
      <c r="X55" s="57"/>
      <c r="Y55" s="57"/>
      <c r="Z55" s="243"/>
      <c r="AA55" s="261"/>
    </row>
    <row r="56" customFormat="1" ht="15" spans="1:27">
      <c r="A56" s="238">
        <v>45999</v>
      </c>
      <c r="C56" s="239"/>
      <c r="D56" s="260" t="s">
        <v>3441</v>
      </c>
      <c r="E56" s="266">
        <v>1000034843</v>
      </c>
      <c r="F56" s="57">
        <v>9561</v>
      </c>
      <c r="G56" s="267">
        <v>70000</v>
      </c>
      <c r="H56" s="259" t="s">
        <v>3442</v>
      </c>
      <c r="I56" s="258" t="s">
        <v>3450</v>
      </c>
      <c r="J56" s="57"/>
      <c r="K56" s="57"/>
      <c r="L56" s="57"/>
      <c r="M56" s="57"/>
      <c r="N56" s="57"/>
      <c r="O56" s="57"/>
      <c r="P56" s="57"/>
      <c r="Q56" s="57"/>
      <c r="R56" s="57"/>
      <c r="S56" s="57">
        <v>70000</v>
      </c>
      <c r="T56" s="57"/>
      <c r="U56" s="57"/>
      <c r="V56" s="57"/>
      <c r="W56" s="57"/>
      <c r="X56" s="57"/>
      <c r="Y56" s="57"/>
      <c r="Z56" s="243"/>
      <c r="AA56" s="261"/>
    </row>
    <row r="57" customFormat="1" ht="15" spans="1:27">
      <c r="A57" s="238">
        <v>46015</v>
      </c>
      <c r="C57" s="239"/>
      <c r="D57" s="260" t="s">
        <v>3432</v>
      </c>
      <c r="E57" s="266">
        <v>1000035130</v>
      </c>
      <c r="F57" s="57">
        <v>9561</v>
      </c>
      <c r="G57" s="267">
        <v>30000</v>
      </c>
      <c r="H57" s="255" t="s">
        <v>3449</v>
      </c>
      <c r="I57" s="258" t="s">
        <v>3434</v>
      </c>
      <c r="J57" s="57">
        <v>30000</v>
      </c>
      <c r="K57" s="57"/>
      <c r="L57" s="57"/>
      <c r="M57" s="57"/>
      <c r="N57" s="57"/>
      <c r="O57" s="57"/>
      <c r="P57" s="57"/>
      <c r="Q57" s="57"/>
      <c r="R57" s="57"/>
      <c r="S57" s="57"/>
      <c r="T57" s="57"/>
      <c r="U57" s="57"/>
      <c r="V57" s="57"/>
      <c r="W57" s="57"/>
      <c r="X57" s="57"/>
      <c r="Y57" s="57"/>
      <c r="Z57" s="243"/>
      <c r="AA57" s="261"/>
    </row>
    <row r="58" customFormat="1" ht="15" spans="1:27">
      <c r="A58" s="238">
        <v>46015</v>
      </c>
      <c r="C58" s="239"/>
      <c r="D58" s="260" t="s">
        <v>3436</v>
      </c>
      <c r="E58" s="266">
        <v>1000035131</v>
      </c>
      <c r="F58" s="57">
        <v>9561</v>
      </c>
      <c r="G58" s="267">
        <v>30000</v>
      </c>
      <c r="H58" s="262" t="s">
        <v>3449</v>
      </c>
      <c r="I58" s="258" t="s">
        <v>3434</v>
      </c>
      <c r="J58" s="57"/>
      <c r="K58" s="57"/>
      <c r="L58" s="57"/>
      <c r="M58" s="57">
        <v>30000</v>
      </c>
      <c r="N58" s="57"/>
      <c r="O58" s="57"/>
      <c r="P58" s="57"/>
      <c r="Q58" s="57"/>
      <c r="R58" s="57"/>
      <c r="S58" s="57"/>
      <c r="T58" s="57"/>
      <c r="U58" s="57"/>
      <c r="V58" s="57"/>
      <c r="W58" s="57"/>
      <c r="X58" s="57"/>
      <c r="Y58" s="57"/>
      <c r="Z58" s="243"/>
      <c r="AA58" s="261"/>
    </row>
    <row r="59" customFormat="1" ht="15" spans="1:27">
      <c r="A59" s="238">
        <v>46049</v>
      </c>
      <c r="C59" s="239"/>
      <c r="D59" s="260" t="s">
        <v>3441</v>
      </c>
      <c r="E59" s="266">
        <v>1000036228</v>
      </c>
      <c r="F59" s="57">
        <v>9561</v>
      </c>
      <c r="G59" s="267">
        <v>30000</v>
      </c>
      <c r="H59" s="253" t="s">
        <v>3442</v>
      </c>
      <c r="I59" s="258" t="s">
        <v>3450</v>
      </c>
      <c r="J59" s="57"/>
      <c r="K59" s="57"/>
      <c r="L59" s="57"/>
      <c r="M59" s="57"/>
      <c r="N59" s="57"/>
      <c r="O59" s="57"/>
      <c r="P59" s="57"/>
      <c r="Q59" s="57"/>
      <c r="R59" s="57"/>
      <c r="S59" s="57">
        <v>30000</v>
      </c>
      <c r="T59" s="57"/>
      <c r="U59" s="57"/>
      <c r="V59" s="57"/>
      <c r="W59" s="57"/>
      <c r="X59" s="57"/>
      <c r="Y59" s="57"/>
      <c r="Z59" s="243"/>
      <c r="AA59" s="261"/>
    </row>
    <row r="60" customFormat="1" ht="15" spans="1:27">
      <c r="A60" s="238">
        <v>46081</v>
      </c>
      <c r="C60" s="239"/>
      <c r="D60" s="260" t="s">
        <v>3432</v>
      </c>
      <c r="E60" s="266" t="s">
        <v>3453</v>
      </c>
      <c r="F60" s="57">
        <v>9561</v>
      </c>
      <c r="G60" s="267">
        <v>60000</v>
      </c>
      <c r="H60" s="253" t="s">
        <v>3433</v>
      </c>
      <c r="I60" s="258" t="s">
        <v>3434</v>
      </c>
      <c r="J60" s="57">
        <v>60000</v>
      </c>
      <c r="K60" s="57"/>
      <c r="L60" s="57"/>
      <c r="M60" s="57"/>
      <c r="N60" s="57"/>
      <c r="O60" s="57"/>
      <c r="P60" s="57"/>
      <c r="Q60" s="57"/>
      <c r="R60" s="57"/>
      <c r="S60" s="57"/>
      <c r="T60" s="57"/>
      <c r="U60" s="57"/>
      <c r="V60" s="57"/>
      <c r="W60" s="57"/>
      <c r="X60" s="57"/>
      <c r="Y60" s="57"/>
      <c r="Z60" s="243"/>
      <c r="AA60" s="261"/>
    </row>
    <row r="61" customFormat="1" ht="15" spans="1:27">
      <c r="A61" s="238">
        <v>46081</v>
      </c>
      <c r="C61" s="239"/>
      <c r="D61" s="260" t="s">
        <v>3435</v>
      </c>
      <c r="E61" s="266" t="s">
        <v>3453</v>
      </c>
      <c r="F61" s="57">
        <v>9561</v>
      </c>
      <c r="G61" s="267">
        <v>60000</v>
      </c>
      <c r="H61" s="253" t="s">
        <v>3433</v>
      </c>
      <c r="I61" s="258" t="s">
        <v>3450</v>
      </c>
      <c r="J61" s="57"/>
      <c r="K61" s="57"/>
      <c r="L61" s="57"/>
      <c r="M61" s="57">
        <v>60000</v>
      </c>
      <c r="N61" s="57"/>
      <c r="O61" s="57"/>
      <c r="P61" s="57"/>
      <c r="Q61" s="57"/>
      <c r="R61" s="57"/>
      <c r="S61" s="57"/>
      <c r="T61" s="57"/>
      <c r="U61" s="57"/>
      <c r="V61" s="57"/>
      <c r="W61" s="57"/>
      <c r="X61" s="57"/>
      <c r="Y61" s="57"/>
      <c r="Z61" s="243"/>
      <c r="AA61" s="261"/>
    </row>
    <row r="62" customFormat="1" ht="15" spans="1:27">
      <c r="A62" s="238">
        <v>46081</v>
      </c>
      <c r="C62" s="239"/>
      <c r="D62" s="260" t="s">
        <v>3436</v>
      </c>
      <c r="E62" s="266" t="s">
        <v>3453</v>
      </c>
      <c r="F62" s="57">
        <v>9561</v>
      </c>
      <c r="G62" s="267">
        <v>60000</v>
      </c>
      <c r="H62" s="253" t="s">
        <v>3433</v>
      </c>
      <c r="I62" s="258" t="s">
        <v>3434</v>
      </c>
      <c r="J62" s="57"/>
      <c r="K62" s="57"/>
      <c r="L62" s="57">
        <v>60000</v>
      </c>
      <c r="M62" s="57"/>
      <c r="N62" s="57"/>
      <c r="O62" s="57"/>
      <c r="P62" s="57"/>
      <c r="Q62" s="57"/>
      <c r="R62" s="57"/>
      <c r="S62" s="57"/>
      <c r="T62" s="57"/>
      <c r="U62" s="57"/>
      <c r="V62" s="57"/>
      <c r="W62" s="57"/>
      <c r="X62" s="57"/>
      <c r="Y62" s="57"/>
      <c r="Z62" s="243"/>
      <c r="AA62" s="261"/>
    </row>
    <row r="63" customFormat="1" ht="15" spans="1:27">
      <c r="A63" s="238">
        <v>46081</v>
      </c>
      <c r="C63" s="239"/>
      <c r="D63" s="260" t="s">
        <v>3437</v>
      </c>
      <c r="E63" s="266">
        <v>1000036698</v>
      </c>
      <c r="F63" s="57">
        <v>9561</v>
      </c>
      <c r="G63" s="267">
        <v>50000</v>
      </c>
      <c r="H63" s="253" t="s">
        <v>3438</v>
      </c>
      <c r="I63" s="258" t="s">
        <v>3450</v>
      </c>
      <c r="J63" s="57"/>
      <c r="K63" s="57"/>
      <c r="L63" s="57"/>
      <c r="M63" s="57"/>
      <c r="N63" s="57"/>
      <c r="O63" s="57">
        <v>50000</v>
      </c>
      <c r="P63" s="57"/>
      <c r="Q63" s="57"/>
      <c r="R63" s="57"/>
      <c r="S63" s="57"/>
      <c r="T63" s="57"/>
      <c r="U63" s="57"/>
      <c r="V63" s="57"/>
      <c r="W63" s="57"/>
      <c r="X63" s="57"/>
      <c r="Y63" s="57"/>
      <c r="Z63" s="243"/>
      <c r="AA63" s="261"/>
    </row>
    <row r="64" customFormat="1" ht="15" spans="1:27">
      <c r="A64" s="238">
        <v>46081</v>
      </c>
      <c r="C64" s="239"/>
      <c r="D64" s="260" t="s">
        <v>3439</v>
      </c>
      <c r="E64" s="266">
        <v>1000036699</v>
      </c>
      <c r="F64" s="57">
        <v>9561</v>
      </c>
      <c r="G64" s="267">
        <v>50000</v>
      </c>
      <c r="H64" s="253" t="s">
        <v>3440</v>
      </c>
      <c r="I64" s="258" t="s">
        <v>3450</v>
      </c>
      <c r="J64" s="57"/>
      <c r="K64" s="57"/>
      <c r="L64" s="57"/>
      <c r="M64" s="57"/>
      <c r="N64" s="57"/>
      <c r="O64" s="57"/>
      <c r="P64" s="57"/>
      <c r="Q64" s="57">
        <v>50000</v>
      </c>
      <c r="R64" s="57"/>
      <c r="S64" s="57"/>
      <c r="T64" s="57"/>
      <c r="U64" s="57"/>
      <c r="V64" s="57"/>
      <c r="W64" s="57"/>
      <c r="X64" s="57"/>
      <c r="Y64" s="57"/>
      <c r="Z64" s="243"/>
      <c r="AA64" s="261"/>
    </row>
    <row r="65" customFormat="1" ht="15" spans="1:27">
      <c r="A65" s="238">
        <v>46081</v>
      </c>
      <c r="C65" s="239"/>
      <c r="D65" s="260" t="s">
        <v>3441</v>
      </c>
      <c r="E65" s="266">
        <v>1000036700</v>
      </c>
      <c r="F65" s="57">
        <v>9561</v>
      </c>
      <c r="G65" s="267">
        <v>60000</v>
      </c>
      <c r="H65" s="253" t="s">
        <v>3442</v>
      </c>
      <c r="I65" s="258" t="s">
        <v>3450</v>
      </c>
      <c r="J65" s="57"/>
      <c r="K65" s="57"/>
      <c r="L65" s="57"/>
      <c r="M65" s="57"/>
      <c r="N65" s="57"/>
      <c r="O65" s="57"/>
      <c r="P65" s="57"/>
      <c r="Q65" s="57"/>
      <c r="R65" s="57"/>
      <c r="S65" s="57">
        <v>60000</v>
      </c>
      <c r="T65" s="57"/>
      <c r="U65" s="57"/>
      <c r="V65" s="57"/>
      <c r="W65" s="57"/>
      <c r="X65" s="57"/>
      <c r="Y65" s="57"/>
      <c r="Z65" s="243"/>
      <c r="AA65" s="261"/>
    </row>
    <row r="66" customFormat="1" ht="15" spans="1:27">
      <c r="A66" s="238">
        <v>46129</v>
      </c>
      <c r="C66" s="239"/>
      <c r="D66" s="260" t="s">
        <v>3437</v>
      </c>
      <c r="E66" s="247">
        <v>1000038809</v>
      </c>
      <c r="F66" s="57">
        <v>9561</v>
      </c>
      <c r="G66" s="248">
        <v>60000</v>
      </c>
      <c r="H66" s="268" t="s">
        <v>3438</v>
      </c>
      <c r="I66" s="258" t="s">
        <v>3450</v>
      </c>
      <c r="J66" s="57"/>
      <c r="K66" s="57"/>
      <c r="L66" s="57"/>
      <c r="M66" s="57"/>
      <c r="N66" s="57"/>
      <c r="O66" s="57">
        <v>60000</v>
      </c>
      <c r="P66" s="57"/>
      <c r="Q66" s="57"/>
      <c r="R66" s="57"/>
      <c r="S66" s="57"/>
      <c r="T66" s="57"/>
      <c r="U66" s="57"/>
      <c r="V66" s="57"/>
      <c r="W66" s="57"/>
      <c r="X66" s="57"/>
      <c r="Y66" s="57"/>
      <c r="Z66" s="243"/>
      <c r="AA66" s="261"/>
    </row>
    <row r="67" customFormat="1" ht="15" spans="1:27">
      <c r="A67" s="238">
        <v>46129</v>
      </c>
      <c r="C67" s="239"/>
      <c r="D67" s="260" t="s">
        <v>3439</v>
      </c>
      <c r="E67" s="247">
        <v>1000038810</v>
      </c>
      <c r="F67" s="57">
        <v>9561</v>
      </c>
      <c r="G67" s="248">
        <v>60000</v>
      </c>
      <c r="H67" s="268" t="s">
        <v>3440</v>
      </c>
      <c r="I67" s="258" t="s">
        <v>3450</v>
      </c>
      <c r="J67" s="57"/>
      <c r="K67" s="57"/>
      <c r="L67" s="57"/>
      <c r="M67" s="57"/>
      <c r="N67" s="57"/>
      <c r="O67" s="57"/>
      <c r="P67" s="57"/>
      <c r="Q67" s="57">
        <v>60000</v>
      </c>
      <c r="R67" s="57"/>
      <c r="S67" s="57"/>
      <c r="T67" s="57"/>
      <c r="U67" s="57"/>
      <c r="V67" s="57"/>
      <c r="W67" s="57"/>
      <c r="X67" s="57"/>
      <c r="Y67" s="57"/>
      <c r="Z67" s="243"/>
      <c r="AA67" s="261"/>
    </row>
    <row r="68" customFormat="1" ht="15" spans="1:27">
      <c r="A68" s="238">
        <v>46190</v>
      </c>
      <c r="C68" s="239"/>
      <c r="D68" s="269" t="s">
        <v>3441</v>
      </c>
      <c r="E68" s="266">
        <v>1000041506</v>
      </c>
      <c r="F68" s="57">
        <v>9561</v>
      </c>
      <c r="G68" s="267">
        <v>20000</v>
      </c>
      <c r="H68" s="253" t="s">
        <v>3442</v>
      </c>
      <c r="I68" s="258" t="s">
        <v>3450</v>
      </c>
      <c r="J68" s="57"/>
      <c r="K68" s="57"/>
      <c r="L68" s="57"/>
      <c r="M68" s="57"/>
      <c r="N68" s="57"/>
      <c r="O68" s="57"/>
      <c r="P68" s="57"/>
      <c r="Q68" s="57"/>
      <c r="R68" s="57"/>
      <c r="S68" s="57">
        <v>20000</v>
      </c>
      <c r="T68" s="57"/>
      <c r="U68" s="57"/>
      <c r="V68" s="57"/>
      <c r="W68" s="57"/>
      <c r="X68" s="57"/>
      <c r="Y68" s="57"/>
      <c r="Z68" s="243"/>
      <c r="AA68" s="261"/>
    </row>
    <row r="69" customFormat="1" ht="15" spans="1:27">
      <c r="A69" s="270">
        <v>46198</v>
      </c>
      <c r="C69" s="271"/>
      <c r="D69" s="269" t="s">
        <v>511</v>
      </c>
      <c r="E69" s="251">
        <v>1000041740</v>
      </c>
      <c r="F69" s="57">
        <v>9561</v>
      </c>
      <c r="G69" s="252">
        <v>1833</v>
      </c>
      <c r="H69" s="272" t="s">
        <v>3442</v>
      </c>
      <c r="I69" s="258" t="s">
        <v>3434</v>
      </c>
      <c r="J69" s="57"/>
      <c r="K69" s="57"/>
      <c r="L69" s="57"/>
      <c r="M69" s="57"/>
      <c r="N69" s="57"/>
      <c r="O69" s="57"/>
      <c r="P69" s="57"/>
      <c r="Q69" s="57"/>
      <c r="R69" s="57"/>
      <c r="S69" s="57"/>
      <c r="T69" s="57"/>
      <c r="U69" s="57"/>
      <c r="V69" s="57"/>
      <c r="W69" s="57"/>
      <c r="X69" s="57"/>
      <c r="Y69" s="57"/>
      <c r="Z69" s="243"/>
      <c r="AA69" s="261">
        <f>G69</f>
        <v>1833</v>
      </c>
    </row>
    <row r="70" customFormat="1" ht="15" spans="1:27">
      <c r="A70" s="273">
        <v>46203</v>
      </c>
      <c r="B70" s="261"/>
      <c r="C70" s="274"/>
      <c r="D70" s="275" t="s">
        <v>3437</v>
      </c>
      <c r="E70" s="251">
        <v>1000041957</v>
      </c>
      <c r="F70" s="57">
        <v>9561</v>
      </c>
      <c r="G70" s="252">
        <v>200000</v>
      </c>
      <c r="H70" s="253" t="s">
        <v>3438</v>
      </c>
      <c r="I70" s="258" t="s">
        <v>3450</v>
      </c>
      <c r="J70" s="57"/>
      <c r="K70" s="57"/>
      <c r="L70" s="57"/>
      <c r="M70" s="57"/>
      <c r="N70" s="57"/>
      <c r="O70" s="57">
        <v>200000</v>
      </c>
      <c r="P70" s="57"/>
      <c r="Q70" s="57"/>
      <c r="R70" s="57"/>
      <c r="S70" s="57"/>
      <c r="T70" s="57"/>
      <c r="U70" s="57"/>
      <c r="V70" s="57"/>
      <c r="W70" s="57"/>
      <c r="X70" s="57"/>
      <c r="Y70" s="57"/>
      <c r="Z70" s="243"/>
      <c r="AA70" s="276"/>
    </row>
    <row r="71" customFormat="1" ht="15" spans="1:27">
      <c r="A71" s="273">
        <v>46203</v>
      </c>
      <c r="B71" s="261"/>
      <c r="C71" s="274"/>
      <c r="D71" s="275" t="s">
        <v>3439</v>
      </c>
      <c r="E71" s="251">
        <v>1000041958</v>
      </c>
      <c r="F71" s="57">
        <v>9561</v>
      </c>
      <c r="G71" s="252">
        <v>200000</v>
      </c>
      <c r="H71" s="253" t="s">
        <v>3440</v>
      </c>
      <c r="I71" s="258" t="s">
        <v>3450</v>
      </c>
      <c r="J71" s="57"/>
      <c r="K71" s="57"/>
      <c r="L71" s="57"/>
      <c r="M71" s="57"/>
      <c r="N71" s="57"/>
      <c r="O71" s="57"/>
      <c r="P71" s="57"/>
      <c r="Q71" s="57">
        <v>200000</v>
      </c>
      <c r="R71" s="57"/>
      <c r="S71" s="57"/>
      <c r="T71" s="57"/>
      <c r="U71" s="57"/>
      <c r="V71" s="57"/>
      <c r="W71" s="57"/>
      <c r="X71" s="57"/>
      <c r="Y71" s="57"/>
      <c r="Z71" s="243"/>
      <c r="AA71" s="276"/>
    </row>
    <row r="72" customFormat="1" ht="15" spans="1:27">
      <c r="A72" s="277">
        <v>46226</v>
      </c>
      <c r="C72" s="278"/>
      <c r="D72" s="269" t="s">
        <v>3441</v>
      </c>
      <c r="E72" s="251">
        <v>1000043080</v>
      </c>
      <c r="F72" s="57">
        <v>9561</v>
      </c>
      <c r="G72" s="252">
        <v>60000</v>
      </c>
      <c r="H72" s="272" t="s">
        <v>3442</v>
      </c>
      <c r="I72" s="279" t="s">
        <v>3450</v>
      </c>
      <c r="J72" s="57"/>
      <c r="K72" s="57"/>
      <c r="L72" s="57"/>
      <c r="M72" s="57"/>
      <c r="N72" s="57"/>
      <c r="O72" s="57"/>
      <c r="P72" s="57"/>
      <c r="Q72" s="57"/>
      <c r="R72" s="57"/>
      <c r="S72" s="57">
        <f>G72</f>
        <v>60000</v>
      </c>
      <c r="T72" s="57"/>
      <c r="U72" s="57"/>
      <c r="V72" s="57"/>
      <c r="W72" s="57"/>
      <c r="X72" s="57"/>
      <c r="Y72" s="57"/>
      <c r="Z72" s="243"/>
      <c r="AA72" s="276"/>
    </row>
    <row r="73" ht="25" customHeight="1" spans="1:27">
      <c r="D73" s="57"/>
      <c r="E73" s="57"/>
      <c r="F73" s="57"/>
      <c r="G73" s="57"/>
      <c r="H73" s="57"/>
      <c r="I73" s="147" t="s">
        <v>3379</v>
      </c>
      <c r="J73" s="57">
        <f>SUM(J4:J69)</f>
        <v>770000</v>
      </c>
      <c r="K73" s="57">
        <f>SUM(K4:K69)</f>
        <v>330000</v>
      </c>
      <c r="L73" s="57">
        <f>SUM(L13:L69)</f>
        <v>440000</v>
      </c>
      <c r="M73" s="57">
        <f>SUM(M6:M69)</f>
        <v>770000</v>
      </c>
      <c r="N73" s="57">
        <f>SUM(N6:N35)</f>
        <v>290000</v>
      </c>
      <c r="O73" s="57">
        <f>SUM(O13:O71)</f>
        <v>660000</v>
      </c>
      <c r="P73" s="57">
        <f>SUM(P6:P35)</f>
        <v>290000</v>
      </c>
      <c r="Q73" s="57">
        <f>SUM(Q13:Q71)</f>
        <v>660000</v>
      </c>
      <c r="R73" s="57">
        <f>SUM(R6:R35)</f>
        <v>250000</v>
      </c>
      <c r="S73" s="57">
        <f>SUM(S4:S72)</f>
        <v>490000</v>
      </c>
      <c r="T73" s="57">
        <f>SUM(T6:T29)</f>
        <v>135000</v>
      </c>
      <c r="U73" s="57">
        <f>SUM(U4:U69)</f>
        <v>150000</v>
      </c>
      <c r="V73" s="57">
        <f>SUM(V6:V25)</f>
        <v>0</v>
      </c>
      <c r="W73" s="57">
        <f>SUM(W6:W25)</f>
        <v>0</v>
      </c>
      <c r="X73" s="57"/>
      <c r="Y73" s="57">
        <f>SUM(Y4:Y25)</f>
        <v>300</v>
      </c>
      <c r="Z73" s="57">
        <f>SUM(Z6:Z25)</f>
        <v>800</v>
      </c>
      <c r="AA73" s="280"/>
    </row>
    <row r="74" ht="42" customHeight="1" spans="1:27">
      <c r="D74" s="57"/>
      <c r="E74" s="57"/>
      <c r="F74" s="57"/>
      <c r="G74" s="57"/>
      <c r="H74" s="57"/>
      <c r="I74" s="147" t="s">
        <v>3454</v>
      </c>
      <c r="J74" s="57">
        <f>'9561'!I727</f>
        <v>974175</v>
      </c>
      <c r="K74" s="57">
        <f>'9561'!AP727</f>
        <v>332086</v>
      </c>
      <c r="L74" s="57">
        <f>'9561'!AQ727</f>
        <v>453015</v>
      </c>
      <c r="M74" s="57">
        <f>'9561'!I727</f>
        <v>974175</v>
      </c>
      <c r="N74" s="57">
        <f>'9561'!AL726</f>
        <v>284472</v>
      </c>
      <c r="O74" s="57">
        <f>'9561'!AM727</f>
        <v>596833</v>
      </c>
      <c r="P74" s="57">
        <f>'9561'!AL726</f>
        <v>284472</v>
      </c>
      <c r="Q74" s="57">
        <f>'9561'!AM727</f>
        <v>596833</v>
      </c>
      <c r="R74" s="57">
        <f>'9561'!AF726</f>
        <v>236566</v>
      </c>
      <c r="S74" s="57">
        <f>'9561'!AI726</f>
        <v>541614</v>
      </c>
      <c r="T74" s="57">
        <f>'9561'!AJ726</f>
        <v>122984</v>
      </c>
      <c r="U74" s="57">
        <f>'9561'!AK726</f>
        <v>92595</v>
      </c>
      <c r="V74" s="57">
        <f>'9561'!AH726</f>
        <v>0</v>
      </c>
      <c r="W74" s="57">
        <f>'9561'!AO727</f>
        <v>87028</v>
      </c>
      <c r="X74" s="57"/>
      <c r="Y74" s="57">
        <f>'9561'!AR727</f>
        <v>83</v>
      </c>
      <c r="Z74" s="57">
        <f>'9561'!AS727</f>
        <v>754</v>
      </c>
      <c r="AA74" s="57"/>
    </row>
    <row r="75" ht="30" customHeight="1" spans="1:27">
      <c r="I75" s="281" t="s">
        <v>3455</v>
      </c>
      <c r="J75" s="229">
        <f t="shared" ref="J75:Q75" si="0">J73-J74</f>
        <v>-204175</v>
      </c>
      <c r="K75" s="229">
        <f t="shared" si="0"/>
        <v>-2086</v>
      </c>
      <c r="L75" s="229">
        <f t="shared" si="0"/>
        <v>-13015</v>
      </c>
      <c r="M75" s="229">
        <f t="shared" si="0"/>
        <v>-204175</v>
      </c>
      <c r="N75" s="229">
        <f t="shared" si="0"/>
        <v>5528</v>
      </c>
      <c r="O75" s="229">
        <f t="shared" si="0"/>
        <v>63167</v>
      </c>
      <c r="P75" s="229">
        <f t="shared" si="0"/>
        <v>5528</v>
      </c>
      <c r="Q75" s="229">
        <f t="shared" si="0"/>
        <v>63167</v>
      </c>
      <c r="R75" s="229">
        <f t="shared" ref="R75:Y75" si="1">R73-R74</f>
        <v>13434</v>
      </c>
      <c r="S75" s="229">
        <f t="shared" si="1"/>
        <v>-51614</v>
      </c>
      <c r="T75" s="229">
        <f t="shared" si="1"/>
        <v>12016</v>
      </c>
      <c r="U75" s="229">
        <f t="shared" si="1"/>
        <v>57405</v>
      </c>
      <c r="V75" s="229">
        <f t="shared" si="1"/>
        <v>0</v>
      </c>
      <c r="W75" s="229">
        <f t="shared" si="1"/>
        <v>-87028</v>
      </c>
      <c r="Y75" s="229">
        <f>Y73-Y74</f>
        <v>217</v>
      </c>
      <c r="Z75" s="229">
        <f>Z73-Z74</f>
        <v>46</v>
      </c>
    </row>
    <row r="77" spans="1:27">
      <c r="C77"/>
      <c r="D77"/>
      <c r="E77"/>
      <c r="H77" s="281" t="s">
        <v>3456</v>
      </c>
      <c r="I77" s="282"/>
      <c r="J77" s="282"/>
      <c r="K77" s="283"/>
      <c r="L77" s="282"/>
      <c r="M77" s="282"/>
      <c r="N77" s="283"/>
      <c r="O77" s="282"/>
      <c r="P77" s="283"/>
      <c r="Q77" s="282"/>
      <c r="R77" s="283"/>
      <c r="T77" s="283"/>
      <c r="U77" s="282">
        <f>U75-15000</f>
        <v>42405</v>
      </c>
    </row>
    <row r="78" spans="1:27">
      <c r="C78"/>
      <c r="D78"/>
      <c r="E78"/>
    </row>
    <row r="79" spans="1:27">
      <c r="C79"/>
      <c r="D79"/>
      <c r="E79"/>
    </row>
    <row r="84" spans="13:13">
      <c r="M84" s="229" t="s">
        <v>509</v>
      </c>
    </row>
  </sheetData>
  <sheetProtection formatCells="0" formatColumns="0" formatRows="0" insertRows="0" insertColumns="0" insertHyperlinks="0" deleteColumns="0" deleteRows="0" sort="0" autoFilter="0" pivotTables="0"/>
  <mergeCells count="1">
    <mergeCell ref="C2:M2"/>
  </mergeCells>
  <pageMargins left="0" right="0.0791666666666667" top="0.388888888888889" bottom="0.509027777777778" header="0.5" footer="0.5"/>
  <pageSetup paperSize="9" scale="7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51"/>
  <sheetViews>
    <sheetView topLeftCell="A25" workbookViewId="0">
      <selection activeCell="A38" sqref="$A38:$XFD38"/>
    </sheetView>
  </sheetViews>
  <sheetFormatPr defaultColWidth="8.8" defaultRowHeight="14.25"/>
  <cols>
    <col min="1" max="1" width="16.5"/>
    <col min="4" max="4" width="15.175" customWidth="1"/>
    <col min="28" max="28" width="12.125"/>
  </cols>
  <sheetData>
    <row r="1" s="1" customFormat="1" ht="42" spans="1:50">
      <c r="A1" s="12" t="s">
        <v>512</v>
      </c>
      <c r="B1" s="13" t="s">
        <v>21</v>
      </c>
      <c r="C1" s="12" t="s">
        <v>513</v>
      </c>
      <c r="D1" s="13" t="s">
        <v>514</v>
      </c>
      <c r="E1" s="12" t="s">
        <v>3457</v>
      </c>
      <c r="F1" s="12" t="s">
        <v>516</v>
      </c>
      <c r="G1" s="12" t="s">
        <v>536</v>
      </c>
      <c r="H1" s="13" t="s">
        <v>22</v>
      </c>
      <c r="I1" s="14" t="s">
        <v>23</v>
      </c>
      <c r="J1" s="14" t="s">
        <v>517</v>
      </c>
      <c r="K1" s="14" t="s">
        <v>3458</v>
      </c>
      <c r="L1" s="13" t="s">
        <v>3459</v>
      </c>
      <c r="M1" s="13" t="s">
        <v>27</v>
      </c>
      <c r="N1" s="12" t="s">
        <v>520</v>
      </c>
      <c r="O1" s="12" t="s">
        <v>521</v>
      </c>
      <c r="P1" s="15" t="s">
        <v>522</v>
      </c>
      <c r="Q1" s="13" t="s">
        <v>31</v>
      </c>
      <c r="R1" s="12" t="s">
        <v>523</v>
      </c>
      <c r="S1" s="12" t="s">
        <v>524</v>
      </c>
      <c r="T1" s="12" t="s">
        <v>525</v>
      </c>
      <c r="U1" s="12" t="s">
        <v>526</v>
      </c>
      <c r="V1" s="12" t="s">
        <v>527</v>
      </c>
      <c r="W1" s="15" t="s">
        <v>529</v>
      </c>
      <c r="X1" s="15" t="s">
        <v>530</v>
      </c>
      <c r="Y1" s="16" t="s">
        <v>531</v>
      </c>
      <c r="Z1" s="13" t="s">
        <v>3460</v>
      </c>
      <c r="AA1" s="13" t="s">
        <v>3461</v>
      </c>
      <c r="AB1" s="17" t="s">
        <v>3462</v>
      </c>
      <c r="AC1" s="18" t="s">
        <v>535</v>
      </c>
      <c r="AD1" s="18" t="s">
        <v>537</v>
      </c>
      <c r="AE1" s="13" t="s">
        <v>538</v>
      </c>
      <c r="AF1" s="19" t="s">
        <v>541</v>
      </c>
      <c r="AG1" s="19" t="s">
        <v>543</v>
      </c>
      <c r="AH1" s="13" t="s">
        <v>3463</v>
      </c>
      <c r="AI1" s="12" t="s">
        <v>545</v>
      </c>
      <c r="AJ1" s="19" t="s">
        <v>546</v>
      </c>
      <c r="AK1" s="20" t="s">
        <v>549</v>
      </c>
      <c r="AL1" s="20" t="s">
        <v>550</v>
      </c>
      <c r="AM1" s="20" t="s">
        <v>46</v>
      </c>
      <c r="AN1" s="20" t="s">
        <v>551</v>
      </c>
      <c r="AO1" s="20" t="s">
        <v>552</v>
      </c>
      <c r="AP1" s="20"/>
      <c r="AQ1" s="20"/>
      <c r="AR1" s="20"/>
      <c r="AS1" s="21"/>
      <c r="AT1" s="20"/>
      <c r="AU1" s="22"/>
    </row>
    <row r="2" s="2" customFormat="1" ht="39" customHeight="1" spans="1:50">
      <c r="A2" s="23">
        <v>45747</v>
      </c>
      <c r="B2" s="24" t="s">
        <v>1242</v>
      </c>
      <c r="C2" s="25" t="s">
        <v>622</v>
      </c>
      <c r="D2" s="26">
        <v>4500161570</v>
      </c>
      <c r="E2" s="27" t="s">
        <v>3464</v>
      </c>
      <c r="F2" s="26" t="s">
        <v>3465</v>
      </c>
      <c r="G2" s="28" t="s">
        <v>554</v>
      </c>
      <c r="H2" s="28" t="s">
        <v>554</v>
      </c>
      <c r="I2" s="29" t="s">
        <v>555</v>
      </c>
      <c r="J2" s="30">
        <v>12</v>
      </c>
      <c r="K2" s="30">
        <v>0</v>
      </c>
      <c r="L2" s="30">
        <v>4</v>
      </c>
      <c r="M2" s="30">
        <f>J2/L2</f>
        <v>3</v>
      </c>
      <c r="N2" s="31">
        <v>45818</v>
      </c>
      <c r="O2" s="31">
        <v>45814</v>
      </c>
      <c r="P2" s="32" t="s">
        <v>3466</v>
      </c>
      <c r="Q2" s="32"/>
      <c r="R2" s="32"/>
      <c r="S2" s="33" t="s">
        <v>3324</v>
      </c>
      <c r="T2" s="33" t="s">
        <v>572</v>
      </c>
      <c r="U2" s="33" t="s">
        <v>572</v>
      </c>
      <c r="V2" s="33" t="s">
        <v>335</v>
      </c>
      <c r="W2" s="34"/>
      <c r="X2" s="34"/>
      <c r="Y2" s="35" t="s">
        <v>1245</v>
      </c>
      <c r="Z2" s="32" t="s">
        <v>1246</v>
      </c>
      <c r="AA2" s="36">
        <v>5.837</v>
      </c>
      <c r="AB2" s="36">
        <f>J2*AA2</f>
        <v>70.044</v>
      </c>
      <c r="AC2" s="30"/>
      <c r="AD2" s="37" t="s">
        <v>566</v>
      </c>
      <c r="AE2" s="38">
        <f>J2</f>
        <v>12</v>
      </c>
      <c r="AF2" s="39"/>
      <c r="AG2" s="13"/>
      <c r="AH2" s="40"/>
      <c r="AI2" s="40">
        <f>J2</f>
        <v>12</v>
      </c>
      <c r="AJ2" s="41"/>
      <c r="AK2" s="41"/>
      <c r="AL2" s="41"/>
      <c r="AM2" s="42"/>
      <c r="AN2" s="42"/>
      <c r="AO2" s="43"/>
      <c r="AP2" s="44">
        <f>J2</f>
        <v>12</v>
      </c>
      <c r="AQ2" s="44">
        <f>'9561'!AV96+AP2</f>
        <v>106660</v>
      </c>
      <c r="AR2" s="44"/>
      <c r="AS2" s="44"/>
      <c r="AT2" s="44"/>
      <c r="AU2" s="44"/>
      <c r="AV2" s="44"/>
      <c r="AW2" s="22"/>
      <c r="AX2" s="45"/>
    </row>
    <row r="3" s="2" customFormat="1" ht="39" customHeight="1" spans="1:50">
      <c r="A3" s="23">
        <v>45747</v>
      </c>
      <c r="B3" s="24" t="s">
        <v>1242</v>
      </c>
      <c r="C3" s="25" t="s">
        <v>622</v>
      </c>
      <c r="D3" s="26">
        <v>4500161570</v>
      </c>
      <c r="E3" s="27" t="s">
        <v>3467</v>
      </c>
      <c r="F3" s="26" t="s">
        <v>3468</v>
      </c>
      <c r="G3" s="28" t="s">
        <v>554</v>
      </c>
      <c r="H3" s="28" t="s">
        <v>554</v>
      </c>
      <c r="I3" s="29" t="s">
        <v>555</v>
      </c>
      <c r="J3" s="30">
        <v>20</v>
      </c>
      <c r="K3" s="30">
        <v>0</v>
      </c>
      <c r="L3" s="30">
        <v>4</v>
      </c>
      <c r="M3" s="30">
        <f>J3/L3</f>
        <v>5</v>
      </c>
      <c r="N3" s="31">
        <v>45818</v>
      </c>
      <c r="O3" s="31">
        <v>45814</v>
      </c>
      <c r="P3" s="32" t="s">
        <v>3466</v>
      </c>
      <c r="Q3" s="32"/>
      <c r="R3" s="32"/>
      <c r="S3" s="33" t="s">
        <v>3324</v>
      </c>
      <c r="T3" s="33" t="s">
        <v>572</v>
      </c>
      <c r="U3" s="33" t="s">
        <v>572</v>
      </c>
      <c r="V3" s="33" t="s">
        <v>335</v>
      </c>
      <c r="W3" s="34"/>
      <c r="X3" s="34"/>
      <c r="Y3" s="35" t="s">
        <v>1245</v>
      </c>
      <c r="Z3" s="32" t="s">
        <v>1246</v>
      </c>
      <c r="AA3" s="36">
        <v>5.837</v>
      </c>
      <c r="AB3" s="36">
        <f>J3*AA3</f>
        <v>116.74</v>
      </c>
      <c r="AC3" s="30"/>
      <c r="AD3" s="37" t="s">
        <v>566</v>
      </c>
      <c r="AE3" s="38">
        <f>J3</f>
        <v>20</v>
      </c>
      <c r="AF3" s="39"/>
      <c r="AG3" s="13"/>
      <c r="AH3" s="40"/>
      <c r="AI3" s="40">
        <f>J3</f>
        <v>20</v>
      </c>
      <c r="AJ3" s="41"/>
      <c r="AK3" s="41"/>
      <c r="AL3" s="41"/>
      <c r="AM3" s="42"/>
      <c r="AN3" s="42"/>
      <c r="AO3" s="43"/>
      <c r="AP3" s="44">
        <f>J3</f>
        <v>20</v>
      </c>
      <c r="AQ3" s="44">
        <f>AQ2+AP3</f>
        <v>106680</v>
      </c>
      <c r="AR3" s="44"/>
      <c r="AS3" s="44"/>
      <c r="AT3" s="44"/>
      <c r="AU3" s="44"/>
      <c r="AV3" s="44"/>
      <c r="AW3" s="22"/>
      <c r="AX3" s="45"/>
    </row>
    <row r="4" s="2" customFormat="1" ht="39" customHeight="1" spans="1:50">
      <c r="A4" s="23">
        <v>45747</v>
      </c>
      <c r="B4" s="24" t="s">
        <v>1242</v>
      </c>
      <c r="C4" s="25" t="s">
        <v>622</v>
      </c>
      <c r="D4" s="26">
        <v>4500161570</v>
      </c>
      <c r="E4" s="27" t="s">
        <v>3469</v>
      </c>
      <c r="F4" s="26" t="s">
        <v>3470</v>
      </c>
      <c r="G4" s="28" t="s">
        <v>554</v>
      </c>
      <c r="H4" s="28" t="s">
        <v>554</v>
      </c>
      <c r="I4" s="29" t="s">
        <v>555</v>
      </c>
      <c r="J4" s="30">
        <v>8</v>
      </c>
      <c r="K4" s="30">
        <v>0</v>
      </c>
      <c r="L4" s="30">
        <v>4</v>
      </c>
      <c r="M4" s="30">
        <f>J4/L4</f>
        <v>2</v>
      </c>
      <c r="N4" s="31">
        <v>45818</v>
      </c>
      <c r="O4" s="31">
        <v>45814</v>
      </c>
      <c r="P4" s="32" t="s">
        <v>3466</v>
      </c>
      <c r="Q4" s="32"/>
      <c r="R4" s="32"/>
      <c r="S4" s="33" t="s">
        <v>3324</v>
      </c>
      <c r="T4" s="33" t="s">
        <v>572</v>
      </c>
      <c r="U4" s="33" t="s">
        <v>572</v>
      </c>
      <c r="V4" s="33" t="s">
        <v>335</v>
      </c>
      <c r="W4" s="34"/>
      <c r="X4" s="34"/>
      <c r="Y4" s="35" t="s">
        <v>1245</v>
      </c>
      <c r="Z4" s="32" t="s">
        <v>1246</v>
      </c>
      <c r="AA4" s="36">
        <v>5.837</v>
      </c>
      <c r="AB4" s="36">
        <f>J4*AA4</f>
        <v>46.696</v>
      </c>
      <c r="AC4" s="30"/>
      <c r="AD4" s="37" t="s">
        <v>566</v>
      </c>
      <c r="AE4" s="38">
        <f>J4</f>
        <v>8</v>
      </c>
      <c r="AF4" s="39"/>
      <c r="AG4" s="13"/>
      <c r="AH4" s="40"/>
      <c r="AI4" s="40">
        <f>J4</f>
        <v>8</v>
      </c>
      <c r="AJ4" s="41"/>
      <c r="AK4" s="41"/>
      <c r="AL4" s="41"/>
      <c r="AM4" s="42"/>
      <c r="AN4" s="42"/>
      <c r="AO4" s="43"/>
      <c r="AP4" s="44">
        <f>J4</f>
        <v>8</v>
      </c>
      <c r="AQ4" s="44">
        <f>AQ3+AP4</f>
        <v>106688</v>
      </c>
      <c r="AR4" s="44"/>
      <c r="AS4" s="44"/>
      <c r="AT4" s="44"/>
      <c r="AU4" s="44"/>
      <c r="AV4" s="44"/>
      <c r="AW4" s="22"/>
      <c r="AX4" s="45"/>
    </row>
    <row r="5" s="3" customFormat="1" ht="39" customHeight="1" spans="1:50">
      <c r="A5" s="23">
        <v>45789</v>
      </c>
      <c r="B5" s="24" t="s">
        <v>815</v>
      </c>
      <c r="C5" s="25" t="s">
        <v>622</v>
      </c>
      <c r="D5" s="26">
        <v>4500166083</v>
      </c>
      <c r="E5" s="27" t="s">
        <v>3471</v>
      </c>
      <c r="F5" s="26" t="s">
        <v>3472</v>
      </c>
      <c r="G5" s="28" t="s">
        <v>818</v>
      </c>
      <c r="H5" s="28" t="s">
        <v>818</v>
      </c>
      <c r="I5" s="29" t="s">
        <v>555</v>
      </c>
      <c r="J5" s="30">
        <v>390</v>
      </c>
      <c r="K5" s="30">
        <v>0</v>
      </c>
      <c r="L5" s="30">
        <v>2</v>
      </c>
      <c r="M5" s="30">
        <f t="shared" ref="M5:M37" si="0">J5/L5</f>
        <v>195</v>
      </c>
      <c r="N5" s="31">
        <v>45820</v>
      </c>
      <c r="O5" s="31">
        <v>45817</v>
      </c>
      <c r="P5" s="32" t="s">
        <v>1157</v>
      </c>
      <c r="Q5" s="32" t="s">
        <v>3473</v>
      </c>
      <c r="R5" s="32"/>
      <c r="S5" s="33">
        <v>45796</v>
      </c>
      <c r="T5" s="33" t="s">
        <v>572</v>
      </c>
      <c r="U5" s="33" t="s">
        <v>572</v>
      </c>
      <c r="V5" s="33" t="s">
        <v>335</v>
      </c>
      <c r="W5" s="34"/>
      <c r="X5" s="34"/>
      <c r="Y5" s="35" t="s">
        <v>819</v>
      </c>
      <c r="Z5" s="32" t="s">
        <v>820</v>
      </c>
      <c r="AA5" s="36">
        <v>3.5022</v>
      </c>
      <c r="AB5" s="36">
        <f>J5*AA5</f>
        <v>1365.858</v>
      </c>
      <c r="AC5" s="30"/>
      <c r="AD5" s="37" t="s">
        <v>566</v>
      </c>
      <c r="AE5" s="40">
        <f t="shared" ref="AE5:AE22" si="1">J5</f>
        <v>390</v>
      </c>
      <c r="AF5" s="46"/>
      <c r="AG5" s="47"/>
      <c r="AI5" s="40"/>
      <c r="AJ5" s="40"/>
      <c r="AK5" s="40">
        <f t="shared" ref="AK5:AK24" si="2">J5</f>
        <v>390</v>
      </c>
      <c r="AM5" s="41"/>
      <c r="AN5" s="41"/>
      <c r="AO5" s="41">
        <f t="shared" ref="AO5:AO24" si="3">J5</f>
        <v>390</v>
      </c>
      <c r="AP5" s="41"/>
      <c r="AQ5" s="42"/>
      <c r="AR5" s="42"/>
      <c r="AS5" s="43"/>
      <c r="AT5" s="44">
        <f t="shared" ref="AT5:AT27" si="4">J5</f>
        <v>390</v>
      </c>
      <c r="AU5" s="44">
        <f>'9561'!AV81+AT5</f>
        <v>89230</v>
      </c>
      <c r="AV5" s="44"/>
      <c r="AW5" s="48"/>
    </row>
    <row r="6" s="4" customFormat="1" ht="39" customHeight="1" spans="1:50">
      <c r="A6" s="49">
        <v>45796</v>
      </c>
      <c r="B6" s="50" t="s">
        <v>986</v>
      </c>
      <c r="C6" s="51" t="s">
        <v>622</v>
      </c>
      <c r="D6" s="52">
        <v>4500166835</v>
      </c>
      <c r="E6" s="53" t="s">
        <v>3474</v>
      </c>
      <c r="F6" s="52" t="s">
        <v>3475</v>
      </c>
      <c r="G6" s="54" t="s">
        <v>989</v>
      </c>
      <c r="H6" s="54" t="s">
        <v>989</v>
      </c>
      <c r="I6" s="55" t="s">
        <v>555</v>
      </c>
      <c r="J6" s="56">
        <v>626</v>
      </c>
      <c r="K6" s="57">
        <v>0</v>
      </c>
      <c r="L6" s="56">
        <v>1</v>
      </c>
      <c r="M6" s="56">
        <f t="shared" si="0"/>
        <v>626</v>
      </c>
      <c r="N6" s="58">
        <v>45831</v>
      </c>
      <c r="O6" s="58">
        <v>45827</v>
      </c>
      <c r="P6" s="59" t="s">
        <v>3476</v>
      </c>
      <c r="Q6" s="59" t="s">
        <v>3477</v>
      </c>
      <c r="R6" s="59"/>
      <c r="S6" s="60">
        <v>45754</v>
      </c>
      <c r="T6" s="60" t="s">
        <v>572</v>
      </c>
      <c r="U6" s="60" t="s">
        <v>1099</v>
      </c>
      <c r="V6" s="60" t="s">
        <v>335</v>
      </c>
      <c r="W6" s="61"/>
      <c r="X6" s="61"/>
      <c r="Y6" s="62" t="s">
        <v>1269</v>
      </c>
      <c r="Z6" s="59" t="s">
        <v>992</v>
      </c>
      <c r="AA6" s="63">
        <v>3.214</v>
      </c>
      <c r="AB6" s="63">
        <f t="shared" ref="AB6:AB22" si="5">AA6*J6</f>
        <v>2011.964</v>
      </c>
      <c r="AC6" s="56"/>
      <c r="AD6" s="64" t="s">
        <v>566</v>
      </c>
      <c r="AE6" s="65">
        <f t="shared" si="1"/>
        <v>626</v>
      </c>
      <c r="AF6" s="13"/>
      <c r="AG6" s="13"/>
      <c r="AH6" s="66"/>
      <c r="AI6" s="66"/>
      <c r="AJ6" s="66"/>
      <c r="AK6" s="66">
        <f t="shared" si="2"/>
        <v>626</v>
      </c>
      <c r="AL6" s="67"/>
      <c r="AM6" s="68"/>
      <c r="AN6" s="68"/>
      <c r="AO6" s="69">
        <f t="shared" si="3"/>
        <v>626</v>
      </c>
      <c r="AP6" s="68"/>
      <c r="AQ6" s="70"/>
      <c r="AR6" s="71"/>
      <c r="AS6" s="72"/>
      <c r="AT6" s="71">
        <f t="shared" si="4"/>
        <v>626</v>
      </c>
      <c r="AU6" s="72">
        <f>'9561'!AV166+AT6</f>
        <v>224238</v>
      </c>
      <c r="AW6" s="9"/>
    </row>
    <row r="7" s="4" customFormat="1" ht="39" customHeight="1" spans="1:50">
      <c r="A7" s="49">
        <v>45796</v>
      </c>
      <c r="B7" s="50" t="s">
        <v>986</v>
      </c>
      <c r="C7" s="51" t="s">
        <v>622</v>
      </c>
      <c r="D7" s="52">
        <v>4500166835</v>
      </c>
      <c r="E7" s="53" t="s">
        <v>3478</v>
      </c>
      <c r="F7" s="52" t="s">
        <v>3479</v>
      </c>
      <c r="G7" s="54" t="s">
        <v>989</v>
      </c>
      <c r="H7" s="54" t="s">
        <v>989</v>
      </c>
      <c r="I7" s="55" t="s">
        <v>555</v>
      </c>
      <c r="J7" s="56">
        <v>500</v>
      </c>
      <c r="K7" s="57">
        <v>0</v>
      </c>
      <c r="L7" s="56">
        <v>1</v>
      </c>
      <c r="M7" s="56">
        <f t="shared" si="0"/>
        <v>500</v>
      </c>
      <c r="N7" s="58">
        <v>45831</v>
      </c>
      <c r="O7" s="58">
        <v>45827</v>
      </c>
      <c r="P7" s="59" t="s">
        <v>3476</v>
      </c>
      <c r="Q7" s="59" t="s">
        <v>3477</v>
      </c>
      <c r="R7" s="59"/>
      <c r="S7" s="60">
        <v>45754</v>
      </c>
      <c r="T7" s="60" t="s">
        <v>572</v>
      </c>
      <c r="U7" s="60" t="s">
        <v>1099</v>
      </c>
      <c r="V7" s="60" t="s">
        <v>335</v>
      </c>
      <c r="W7" s="61"/>
      <c r="X7" s="61"/>
      <c r="Y7" s="62" t="s">
        <v>1269</v>
      </c>
      <c r="Z7" s="59" t="s">
        <v>992</v>
      </c>
      <c r="AA7" s="63">
        <v>3.214</v>
      </c>
      <c r="AB7" s="63">
        <f t="shared" si="5"/>
        <v>1607</v>
      </c>
      <c r="AC7" s="56"/>
      <c r="AD7" s="64" t="s">
        <v>566</v>
      </c>
      <c r="AE7" s="65">
        <f t="shared" si="1"/>
        <v>500</v>
      </c>
      <c r="AF7" s="13"/>
      <c r="AG7" s="13"/>
      <c r="AH7" s="66"/>
      <c r="AI7" s="66"/>
      <c r="AJ7" s="66"/>
      <c r="AK7" s="66">
        <f t="shared" si="2"/>
        <v>500</v>
      </c>
      <c r="AL7" s="67"/>
      <c r="AM7" s="68"/>
      <c r="AN7" s="68"/>
      <c r="AO7" s="69">
        <f t="shared" si="3"/>
        <v>500</v>
      </c>
      <c r="AP7" s="68"/>
      <c r="AQ7" s="70"/>
      <c r="AR7" s="71"/>
      <c r="AS7" s="72"/>
      <c r="AT7" s="71">
        <f t="shared" si="4"/>
        <v>500</v>
      </c>
      <c r="AU7" s="72">
        <f t="shared" ref="AU7:AU10" si="6">AU6+AT7</f>
        <v>224738</v>
      </c>
      <c r="AW7" s="9"/>
    </row>
    <row r="8" s="4" customFormat="1" ht="39" customHeight="1" spans="1:50">
      <c r="A8" s="49">
        <v>45796</v>
      </c>
      <c r="B8" s="50" t="s">
        <v>986</v>
      </c>
      <c r="C8" s="51" t="s">
        <v>622</v>
      </c>
      <c r="D8" s="52">
        <v>4500166835</v>
      </c>
      <c r="E8" s="53" t="s">
        <v>3480</v>
      </c>
      <c r="F8" s="52" t="s">
        <v>3481</v>
      </c>
      <c r="G8" s="54" t="s">
        <v>989</v>
      </c>
      <c r="H8" s="54" t="s">
        <v>989</v>
      </c>
      <c r="I8" s="55" t="s">
        <v>555</v>
      </c>
      <c r="J8" s="56">
        <v>594</v>
      </c>
      <c r="K8" s="57">
        <v>0</v>
      </c>
      <c r="L8" s="56">
        <v>1</v>
      </c>
      <c r="M8" s="56">
        <f t="shared" si="0"/>
        <v>594</v>
      </c>
      <c r="N8" s="58">
        <v>45831</v>
      </c>
      <c r="O8" s="58">
        <v>45827</v>
      </c>
      <c r="P8" s="59" t="s">
        <v>3476</v>
      </c>
      <c r="Q8" s="59" t="s">
        <v>3477</v>
      </c>
      <c r="R8" s="59"/>
      <c r="S8" s="60">
        <v>45754</v>
      </c>
      <c r="T8" s="60" t="s">
        <v>572</v>
      </c>
      <c r="U8" s="60" t="s">
        <v>1099</v>
      </c>
      <c r="V8" s="60" t="s">
        <v>335</v>
      </c>
      <c r="W8" s="61"/>
      <c r="X8" s="61"/>
      <c r="Y8" s="62" t="s">
        <v>1269</v>
      </c>
      <c r="Z8" s="59" t="s">
        <v>992</v>
      </c>
      <c r="AA8" s="63">
        <v>3.214</v>
      </c>
      <c r="AB8" s="63">
        <f t="shared" si="5"/>
        <v>1909.116</v>
      </c>
      <c r="AC8" s="56"/>
      <c r="AD8" s="64" t="s">
        <v>566</v>
      </c>
      <c r="AE8" s="65">
        <f t="shared" si="1"/>
        <v>594</v>
      </c>
      <c r="AF8" s="13"/>
      <c r="AG8" s="13"/>
      <c r="AH8" s="66"/>
      <c r="AI8" s="66"/>
      <c r="AJ8" s="66"/>
      <c r="AK8" s="66">
        <f t="shared" si="2"/>
        <v>594</v>
      </c>
      <c r="AL8" s="67"/>
      <c r="AM8" s="68"/>
      <c r="AN8" s="68"/>
      <c r="AO8" s="69">
        <f t="shared" si="3"/>
        <v>594</v>
      </c>
      <c r="AP8" s="68"/>
      <c r="AQ8" s="70"/>
      <c r="AR8" s="71"/>
      <c r="AS8" s="72"/>
      <c r="AT8" s="71">
        <f t="shared" si="4"/>
        <v>594</v>
      </c>
      <c r="AU8" s="72">
        <f t="shared" si="6"/>
        <v>225332</v>
      </c>
      <c r="AW8" s="9"/>
    </row>
    <row r="9" s="4" customFormat="1" ht="39" customHeight="1" spans="1:50">
      <c r="A9" s="49">
        <v>45796</v>
      </c>
      <c r="B9" s="50" t="s">
        <v>986</v>
      </c>
      <c r="C9" s="51" t="s">
        <v>622</v>
      </c>
      <c r="D9" s="52">
        <v>4500166835</v>
      </c>
      <c r="E9" s="53" t="s">
        <v>3482</v>
      </c>
      <c r="F9" s="52" t="s">
        <v>3483</v>
      </c>
      <c r="G9" s="54" t="s">
        <v>989</v>
      </c>
      <c r="H9" s="54" t="s">
        <v>989</v>
      </c>
      <c r="I9" s="55" t="s">
        <v>555</v>
      </c>
      <c r="J9" s="56">
        <v>500</v>
      </c>
      <c r="K9" s="57">
        <v>0</v>
      </c>
      <c r="L9" s="56">
        <v>1</v>
      </c>
      <c r="M9" s="56">
        <f t="shared" si="0"/>
        <v>500</v>
      </c>
      <c r="N9" s="58">
        <v>45831</v>
      </c>
      <c r="O9" s="58">
        <v>45827</v>
      </c>
      <c r="P9" s="59" t="s">
        <v>3476</v>
      </c>
      <c r="Q9" s="59" t="s">
        <v>3477</v>
      </c>
      <c r="R9" s="59"/>
      <c r="S9" s="60">
        <v>45754</v>
      </c>
      <c r="T9" s="60" t="s">
        <v>572</v>
      </c>
      <c r="U9" s="60" t="s">
        <v>1099</v>
      </c>
      <c r="V9" s="60" t="s">
        <v>335</v>
      </c>
      <c r="W9" s="61"/>
      <c r="X9" s="61"/>
      <c r="Y9" s="62" t="s">
        <v>1269</v>
      </c>
      <c r="Z9" s="59" t="s">
        <v>992</v>
      </c>
      <c r="AA9" s="63">
        <v>3.214</v>
      </c>
      <c r="AB9" s="63">
        <f t="shared" si="5"/>
        <v>1607</v>
      </c>
      <c r="AC9" s="56"/>
      <c r="AD9" s="64" t="s">
        <v>566</v>
      </c>
      <c r="AE9" s="65">
        <f t="shared" si="1"/>
        <v>500</v>
      </c>
      <c r="AF9" s="13"/>
      <c r="AG9" s="13"/>
      <c r="AH9" s="66"/>
      <c r="AI9" s="66"/>
      <c r="AJ9" s="66"/>
      <c r="AK9" s="66">
        <f t="shared" si="2"/>
        <v>500</v>
      </c>
      <c r="AL9" s="67"/>
      <c r="AM9" s="68"/>
      <c r="AN9" s="68"/>
      <c r="AO9" s="69">
        <f t="shared" si="3"/>
        <v>500</v>
      </c>
      <c r="AP9" s="68"/>
      <c r="AQ9" s="70"/>
      <c r="AR9" s="71"/>
      <c r="AS9" s="72"/>
      <c r="AT9" s="71">
        <f t="shared" si="4"/>
        <v>500</v>
      </c>
      <c r="AU9" s="72">
        <f t="shared" si="6"/>
        <v>225832</v>
      </c>
      <c r="AW9" s="9"/>
    </row>
    <row r="10" s="4" customFormat="1" ht="39" customHeight="1" spans="1:50">
      <c r="A10" s="49">
        <v>45796</v>
      </c>
      <c r="B10" s="50" t="s">
        <v>986</v>
      </c>
      <c r="C10" s="51" t="s">
        <v>622</v>
      </c>
      <c r="D10" s="52">
        <v>4500166835</v>
      </c>
      <c r="E10" s="53" t="s">
        <v>3484</v>
      </c>
      <c r="F10" s="52" t="s">
        <v>3485</v>
      </c>
      <c r="G10" s="54" t="s">
        <v>989</v>
      </c>
      <c r="H10" s="54" t="s">
        <v>989</v>
      </c>
      <c r="I10" s="55" t="s">
        <v>555</v>
      </c>
      <c r="J10" s="56">
        <v>500</v>
      </c>
      <c r="K10" s="57">
        <v>0</v>
      </c>
      <c r="L10" s="56">
        <v>1</v>
      </c>
      <c r="M10" s="56">
        <f t="shared" si="0"/>
        <v>500</v>
      </c>
      <c r="N10" s="58">
        <v>45831</v>
      </c>
      <c r="O10" s="58">
        <v>45827</v>
      </c>
      <c r="P10" s="59" t="s">
        <v>3476</v>
      </c>
      <c r="Q10" s="59" t="s">
        <v>3477</v>
      </c>
      <c r="R10" s="59"/>
      <c r="S10" s="60">
        <v>45754</v>
      </c>
      <c r="T10" s="60" t="s">
        <v>572</v>
      </c>
      <c r="U10" s="60" t="s">
        <v>1099</v>
      </c>
      <c r="V10" s="60" t="s">
        <v>335</v>
      </c>
      <c r="W10" s="61"/>
      <c r="X10" s="61"/>
      <c r="Y10" s="62" t="s">
        <v>1269</v>
      </c>
      <c r="Z10" s="59" t="s">
        <v>992</v>
      </c>
      <c r="AA10" s="63">
        <v>3.214</v>
      </c>
      <c r="AB10" s="63">
        <f t="shared" si="5"/>
        <v>1607</v>
      </c>
      <c r="AC10" s="56"/>
      <c r="AD10" s="64" t="s">
        <v>566</v>
      </c>
      <c r="AE10" s="65">
        <f t="shared" si="1"/>
        <v>500</v>
      </c>
      <c r="AF10" s="13"/>
      <c r="AG10" s="13"/>
      <c r="AH10" s="66"/>
      <c r="AI10" s="66"/>
      <c r="AJ10" s="66"/>
      <c r="AK10" s="66">
        <f t="shared" si="2"/>
        <v>500</v>
      </c>
      <c r="AL10" s="67"/>
      <c r="AM10" s="68"/>
      <c r="AN10" s="68"/>
      <c r="AO10" s="69">
        <f t="shared" si="3"/>
        <v>500</v>
      </c>
      <c r="AP10" s="68"/>
      <c r="AQ10" s="70"/>
      <c r="AR10" s="71"/>
      <c r="AS10" s="72"/>
      <c r="AT10" s="71">
        <f t="shared" si="4"/>
        <v>500</v>
      </c>
      <c r="AU10" s="72">
        <f t="shared" si="6"/>
        <v>226332</v>
      </c>
      <c r="AW10" s="9"/>
    </row>
    <row r="11" s="4" customFormat="1" ht="39" customHeight="1" spans="1:50">
      <c r="A11" s="49">
        <v>45793</v>
      </c>
      <c r="B11" s="50" t="s">
        <v>986</v>
      </c>
      <c r="C11" s="51" t="s">
        <v>622</v>
      </c>
      <c r="D11" s="52">
        <v>4500166694</v>
      </c>
      <c r="E11" s="53" t="s">
        <v>3486</v>
      </c>
      <c r="F11" s="52" t="s">
        <v>3487</v>
      </c>
      <c r="G11" s="54" t="s">
        <v>989</v>
      </c>
      <c r="H11" s="54" t="s">
        <v>989</v>
      </c>
      <c r="I11" s="55" t="s">
        <v>555</v>
      </c>
      <c r="J11" s="56">
        <v>500</v>
      </c>
      <c r="K11" s="57">
        <v>0</v>
      </c>
      <c r="L11" s="56">
        <v>1</v>
      </c>
      <c r="M11" s="56">
        <f t="shared" si="0"/>
        <v>500</v>
      </c>
      <c r="N11" s="58">
        <v>45824</v>
      </c>
      <c r="O11" s="58">
        <v>45822</v>
      </c>
      <c r="P11" s="59" t="s">
        <v>3476</v>
      </c>
      <c r="Q11" s="59" t="s">
        <v>3477</v>
      </c>
      <c r="R11" s="59"/>
      <c r="S11" s="60">
        <v>45754</v>
      </c>
      <c r="T11" s="60" t="s">
        <v>572</v>
      </c>
      <c r="U11" s="60" t="s">
        <v>1099</v>
      </c>
      <c r="V11" s="60" t="s">
        <v>335</v>
      </c>
      <c r="W11" s="61"/>
      <c r="X11" s="61"/>
      <c r="Y11" s="62" t="s">
        <v>1100</v>
      </c>
      <c r="Z11" s="59" t="s">
        <v>992</v>
      </c>
      <c r="AA11" s="63">
        <v>3.214</v>
      </c>
      <c r="AB11" s="63">
        <f t="shared" si="5"/>
        <v>1607</v>
      </c>
      <c r="AC11" s="64"/>
      <c r="AD11" s="64" t="s">
        <v>566</v>
      </c>
      <c r="AE11" s="65">
        <f t="shared" si="1"/>
        <v>500</v>
      </c>
      <c r="AF11" s="73"/>
      <c r="AG11" s="74"/>
      <c r="AH11" s="67"/>
      <c r="AI11" s="66"/>
      <c r="AJ11" s="66"/>
      <c r="AK11" s="66">
        <f t="shared" si="2"/>
        <v>500</v>
      </c>
      <c r="AL11" s="66"/>
      <c r="AM11" s="68"/>
      <c r="AN11" s="70"/>
      <c r="AO11" s="69">
        <f t="shared" si="3"/>
        <v>500</v>
      </c>
      <c r="AP11" s="70"/>
      <c r="AQ11" s="71"/>
      <c r="AR11" s="71"/>
      <c r="AS11" s="71"/>
      <c r="AT11" s="71">
        <f t="shared" si="4"/>
        <v>500</v>
      </c>
      <c r="AU11" s="72">
        <f>'9561'!AV229+AT11</f>
        <v>327230</v>
      </c>
      <c r="AW11" s="8"/>
    </row>
    <row r="12" s="4" customFormat="1" ht="39" customHeight="1" spans="1:50">
      <c r="A12" s="49">
        <v>45793</v>
      </c>
      <c r="B12" s="50" t="s">
        <v>986</v>
      </c>
      <c r="C12" s="51" t="s">
        <v>622</v>
      </c>
      <c r="D12" s="52">
        <v>4500166705</v>
      </c>
      <c r="E12" s="53" t="s">
        <v>3488</v>
      </c>
      <c r="F12" s="52" t="s">
        <v>3489</v>
      </c>
      <c r="G12" s="54" t="s">
        <v>989</v>
      </c>
      <c r="H12" s="54" t="s">
        <v>989</v>
      </c>
      <c r="I12" s="55" t="s">
        <v>555</v>
      </c>
      <c r="J12" s="56">
        <v>650</v>
      </c>
      <c r="K12" s="57">
        <v>0</v>
      </c>
      <c r="L12" s="56">
        <v>1</v>
      </c>
      <c r="M12" s="56">
        <f t="shared" si="0"/>
        <v>650</v>
      </c>
      <c r="N12" s="58">
        <v>45827</v>
      </c>
      <c r="O12" s="58">
        <v>45824</v>
      </c>
      <c r="P12" s="59" t="s">
        <v>3476</v>
      </c>
      <c r="Q12" s="59" t="s">
        <v>3477</v>
      </c>
      <c r="R12" s="59"/>
      <c r="S12" s="60">
        <v>45754</v>
      </c>
      <c r="T12" s="60" t="s">
        <v>572</v>
      </c>
      <c r="U12" s="60" t="s">
        <v>1099</v>
      </c>
      <c r="V12" s="60" t="s">
        <v>335</v>
      </c>
      <c r="W12" s="61"/>
      <c r="X12" s="61"/>
      <c r="Y12" s="62" t="s">
        <v>1100</v>
      </c>
      <c r="Z12" s="59" t="s">
        <v>992</v>
      </c>
      <c r="AA12" s="63">
        <v>3.214</v>
      </c>
      <c r="AB12" s="63">
        <f t="shared" si="5"/>
        <v>2089.1</v>
      </c>
      <c r="AC12" s="56"/>
      <c r="AD12" s="64" t="s">
        <v>566</v>
      </c>
      <c r="AE12" s="65">
        <f t="shared" si="1"/>
        <v>650</v>
      </c>
      <c r="AF12" s="75"/>
      <c r="AG12" s="73"/>
      <c r="AH12" s="76"/>
      <c r="AI12" s="66"/>
      <c r="AJ12" s="66"/>
      <c r="AK12" s="66">
        <f t="shared" si="2"/>
        <v>650</v>
      </c>
      <c r="AL12" s="76"/>
      <c r="AM12" s="67"/>
      <c r="AN12" s="67"/>
      <c r="AO12" s="69">
        <f t="shared" si="3"/>
        <v>650</v>
      </c>
      <c r="AP12" s="67"/>
      <c r="AQ12" s="68"/>
      <c r="AR12" s="68"/>
      <c r="AS12" s="70"/>
      <c r="AT12" s="71">
        <f t="shared" si="4"/>
        <v>650</v>
      </c>
      <c r="AU12" s="72">
        <f>'9561'!AV117+AT12</f>
        <v>156902</v>
      </c>
      <c r="AV12" s="71"/>
      <c r="AW12" s="77"/>
    </row>
    <row r="13" s="4" customFormat="1" ht="39" customHeight="1" spans="1:50">
      <c r="A13" s="49">
        <v>45774</v>
      </c>
      <c r="B13" s="50" t="s">
        <v>986</v>
      </c>
      <c r="C13" s="51" t="s">
        <v>622</v>
      </c>
      <c r="D13" s="52">
        <v>4500165203</v>
      </c>
      <c r="E13" s="53" t="s">
        <v>3490</v>
      </c>
      <c r="F13" s="52" t="s">
        <v>3491</v>
      </c>
      <c r="G13" s="54" t="s">
        <v>989</v>
      </c>
      <c r="H13" s="54" t="s">
        <v>989</v>
      </c>
      <c r="I13" s="55" t="s">
        <v>555</v>
      </c>
      <c r="J13" s="56">
        <v>500</v>
      </c>
      <c r="K13" s="78">
        <v>0</v>
      </c>
      <c r="L13" s="56">
        <v>1</v>
      </c>
      <c r="M13" s="56">
        <f t="shared" si="0"/>
        <v>500</v>
      </c>
      <c r="N13" s="58">
        <v>45817</v>
      </c>
      <c r="O13" s="58">
        <f t="shared" ref="O13:O17" si="7">N13-4</f>
        <v>45813</v>
      </c>
      <c r="P13" s="59" t="s">
        <v>3476</v>
      </c>
      <c r="Q13" s="59" t="s">
        <v>3477</v>
      </c>
      <c r="R13" s="59"/>
      <c r="S13" s="60">
        <v>45754</v>
      </c>
      <c r="T13" s="60" t="s">
        <v>572</v>
      </c>
      <c r="U13" s="60" t="s">
        <v>990</v>
      </c>
      <c r="V13" s="60" t="s">
        <v>335</v>
      </c>
      <c r="W13" s="61"/>
      <c r="X13" s="61"/>
      <c r="Y13" s="62" t="s">
        <v>3492</v>
      </c>
      <c r="Z13" s="59" t="s">
        <v>992</v>
      </c>
      <c r="AA13" s="63">
        <v>3.214</v>
      </c>
      <c r="AB13" s="63">
        <f t="shared" si="5"/>
        <v>1607</v>
      </c>
      <c r="AC13" s="56"/>
      <c r="AD13" s="64" t="s">
        <v>566</v>
      </c>
      <c r="AE13" s="65">
        <f t="shared" si="1"/>
        <v>500</v>
      </c>
      <c r="AF13" s="79"/>
      <c r="AG13" s="80"/>
      <c r="AH13" s="66"/>
      <c r="AI13" s="66"/>
      <c r="AJ13" s="66"/>
      <c r="AK13" s="66">
        <f t="shared" si="2"/>
        <v>500</v>
      </c>
      <c r="AL13" s="66"/>
      <c r="AM13" s="67"/>
      <c r="AN13" s="67"/>
      <c r="AO13" s="69">
        <f t="shared" si="3"/>
        <v>500</v>
      </c>
      <c r="AP13" s="67"/>
      <c r="AQ13" s="68"/>
      <c r="AR13" s="68"/>
      <c r="AS13" s="70"/>
      <c r="AT13" s="71">
        <f t="shared" si="4"/>
        <v>500</v>
      </c>
      <c r="AU13" s="72">
        <f>'9561'!AV90+AT13</f>
        <v>102272</v>
      </c>
      <c r="AV13" s="71"/>
      <c r="AW13" s="81"/>
    </row>
    <row r="14" s="4" customFormat="1" ht="39" customHeight="1" spans="1:50">
      <c r="A14" s="49">
        <v>45774</v>
      </c>
      <c r="B14" s="50" t="s">
        <v>986</v>
      </c>
      <c r="C14" s="51" t="s">
        <v>622</v>
      </c>
      <c r="D14" s="52">
        <v>4500165203</v>
      </c>
      <c r="E14" s="53" t="s">
        <v>3493</v>
      </c>
      <c r="F14" s="52" t="s">
        <v>3494</v>
      </c>
      <c r="G14" s="54" t="s">
        <v>989</v>
      </c>
      <c r="H14" s="54" t="s">
        <v>989</v>
      </c>
      <c r="I14" s="55" t="s">
        <v>555</v>
      </c>
      <c r="J14" s="56">
        <v>500</v>
      </c>
      <c r="K14" s="78">
        <v>0</v>
      </c>
      <c r="L14" s="56">
        <v>1</v>
      </c>
      <c r="M14" s="56">
        <f t="shared" si="0"/>
        <v>500</v>
      </c>
      <c r="N14" s="58">
        <v>45817</v>
      </c>
      <c r="O14" s="58">
        <f t="shared" si="7"/>
        <v>45813</v>
      </c>
      <c r="P14" s="59" t="s">
        <v>3476</v>
      </c>
      <c r="Q14" s="59" t="s">
        <v>3477</v>
      </c>
      <c r="R14" s="59"/>
      <c r="S14" s="60">
        <v>45754</v>
      </c>
      <c r="T14" s="60" t="s">
        <v>572</v>
      </c>
      <c r="U14" s="60" t="s">
        <v>990</v>
      </c>
      <c r="V14" s="60" t="s">
        <v>335</v>
      </c>
      <c r="W14" s="61"/>
      <c r="X14" s="61"/>
      <c r="Y14" s="62" t="s">
        <v>3492</v>
      </c>
      <c r="Z14" s="59" t="s">
        <v>992</v>
      </c>
      <c r="AA14" s="63">
        <v>3.214</v>
      </c>
      <c r="AB14" s="63">
        <f t="shared" si="5"/>
        <v>1607</v>
      </c>
      <c r="AC14" s="56"/>
      <c r="AD14" s="64" t="s">
        <v>566</v>
      </c>
      <c r="AE14" s="65">
        <f t="shared" si="1"/>
        <v>500</v>
      </c>
      <c r="AF14" s="79"/>
      <c r="AG14" s="80"/>
      <c r="AH14" s="66"/>
      <c r="AI14" s="66"/>
      <c r="AJ14" s="66"/>
      <c r="AK14" s="66">
        <f t="shared" si="2"/>
        <v>500</v>
      </c>
      <c r="AL14" s="66"/>
      <c r="AM14" s="67"/>
      <c r="AN14" s="67"/>
      <c r="AO14" s="69">
        <f t="shared" si="3"/>
        <v>500</v>
      </c>
      <c r="AP14" s="67"/>
      <c r="AQ14" s="68"/>
      <c r="AR14" s="68"/>
      <c r="AS14" s="70"/>
      <c r="AT14" s="71">
        <f t="shared" si="4"/>
        <v>500</v>
      </c>
      <c r="AU14" s="72">
        <f t="shared" ref="AU14:AU17" si="8">AU13+AT14</f>
        <v>102772</v>
      </c>
      <c r="AV14" s="71"/>
      <c r="AW14" s="81"/>
    </row>
    <row r="15" s="4" customFormat="1" ht="39" customHeight="1" spans="1:50">
      <c r="A15" s="49">
        <v>45774</v>
      </c>
      <c r="B15" s="50" t="s">
        <v>986</v>
      </c>
      <c r="C15" s="51" t="s">
        <v>622</v>
      </c>
      <c r="D15" s="52">
        <v>4500165203</v>
      </c>
      <c r="E15" s="53" t="s">
        <v>3495</v>
      </c>
      <c r="F15" s="52" t="s">
        <v>3496</v>
      </c>
      <c r="G15" s="54" t="s">
        <v>989</v>
      </c>
      <c r="H15" s="54" t="s">
        <v>989</v>
      </c>
      <c r="I15" s="55" t="s">
        <v>555</v>
      </c>
      <c r="J15" s="56">
        <v>514</v>
      </c>
      <c r="K15" s="78">
        <v>0</v>
      </c>
      <c r="L15" s="56">
        <v>1</v>
      </c>
      <c r="M15" s="56">
        <f t="shared" si="0"/>
        <v>514</v>
      </c>
      <c r="N15" s="58">
        <v>45817</v>
      </c>
      <c r="O15" s="58">
        <f t="shared" si="7"/>
        <v>45813</v>
      </c>
      <c r="P15" s="59" t="s">
        <v>3476</v>
      </c>
      <c r="Q15" s="59" t="s">
        <v>3477</v>
      </c>
      <c r="R15" s="59"/>
      <c r="S15" s="60">
        <v>45754</v>
      </c>
      <c r="T15" s="60" t="s">
        <v>572</v>
      </c>
      <c r="U15" s="60" t="s">
        <v>990</v>
      </c>
      <c r="V15" s="60" t="s">
        <v>335</v>
      </c>
      <c r="W15" s="61"/>
      <c r="X15" s="61"/>
      <c r="Y15" s="62" t="s">
        <v>3492</v>
      </c>
      <c r="Z15" s="59" t="s">
        <v>992</v>
      </c>
      <c r="AA15" s="63">
        <v>3.2139</v>
      </c>
      <c r="AB15" s="63">
        <f t="shared" si="5"/>
        <v>1651.9446</v>
      </c>
      <c r="AC15" s="56"/>
      <c r="AD15" s="64" t="s">
        <v>566</v>
      </c>
      <c r="AE15" s="65">
        <f t="shared" si="1"/>
        <v>514</v>
      </c>
      <c r="AF15" s="79"/>
      <c r="AG15" s="80"/>
      <c r="AH15" s="66"/>
      <c r="AI15" s="66"/>
      <c r="AJ15" s="66"/>
      <c r="AK15" s="66">
        <f t="shared" si="2"/>
        <v>514</v>
      </c>
      <c r="AL15" s="66"/>
      <c r="AM15" s="67"/>
      <c r="AN15" s="67"/>
      <c r="AO15" s="69">
        <f t="shared" si="3"/>
        <v>514</v>
      </c>
      <c r="AP15" s="67"/>
      <c r="AQ15" s="68"/>
      <c r="AR15" s="68"/>
      <c r="AS15" s="70"/>
      <c r="AT15" s="71">
        <f t="shared" si="4"/>
        <v>514</v>
      </c>
      <c r="AU15" s="72">
        <f t="shared" si="8"/>
        <v>103286</v>
      </c>
      <c r="AV15" s="71"/>
      <c r="AW15" s="81"/>
    </row>
    <row r="16" s="4" customFormat="1" ht="39" customHeight="1" spans="1:50">
      <c r="A16" s="49">
        <v>45774</v>
      </c>
      <c r="B16" s="50" t="s">
        <v>986</v>
      </c>
      <c r="C16" s="51" t="s">
        <v>622</v>
      </c>
      <c r="D16" s="52">
        <v>4500165203</v>
      </c>
      <c r="E16" s="53" t="s">
        <v>3497</v>
      </c>
      <c r="F16" s="52" t="s">
        <v>3498</v>
      </c>
      <c r="G16" s="54" t="s">
        <v>989</v>
      </c>
      <c r="H16" s="54" t="s">
        <v>989</v>
      </c>
      <c r="I16" s="55" t="s">
        <v>555</v>
      </c>
      <c r="J16" s="56">
        <v>567</v>
      </c>
      <c r="K16" s="78">
        <v>0</v>
      </c>
      <c r="L16" s="56">
        <v>1</v>
      </c>
      <c r="M16" s="56">
        <f t="shared" si="0"/>
        <v>567</v>
      </c>
      <c r="N16" s="58">
        <v>45817</v>
      </c>
      <c r="O16" s="58">
        <f t="shared" si="7"/>
        <v>45813</v>
      </c>
      <c r="P16" s="59" t="s">
        <v>3476</v>
      </c>
      <c r="Q16" s="59" t="s">
        <v>3477</v>
      </c>
      <c r="R16" s="59"/>
      <c r="S16" s="60">
        <v>45754</v>
      </c>
      <c r="T16" s="60" t="s">
        <v>572</v>
      </c>
      <c r="U16" s="60" t="s">
        <v>990</v>
      </c>
      <c r="V16" s="60" t="s">
        <v>335</v>
      </c>
      <c r="W16" s="61"/>
      <c r="X16" s="61"/>
      <c r="Y16" s="62" t="s">
        <v>3492</v>
      </c>
      <c r="Z16" s="59" t="s">
        <v>992</v>
      </c>
      <c r="AA16" s="63">
        <v>3.214</v>
      </c>
      <c r="AB16" s="63">
        <f t="shared" si="5"/>
        <v>1822.338</v>
      </c>
      <c r="AC16" s="56"/>
      <c r="AD16" s="64" t="s">
        <v>566</v>
      </c>
      <c r="AE16" s="65">
        <f t="shared" si="1"/>
        <v>567</v>
      </c>
      <c r="AF16" s="79"/>
      <c r="AG16" s="80"/>
      <c r="AH16" s="66"/>
      <c r="AI16" s="66"/>
      <c r="AJ16" s="66"/>
      <c r="AK16" s="66">
        <f t="shared" si="2"/>
        <v>567</v>
      </c>
      <c r="AL16" s="66"/>
      <c r="AM16" s="67"/>
      <c r="AN16" s="67"/>
      <c r="AO16" s="69">
        <f t="shared" si="3"/>
        <v>567</v>
      </c>
      <c r="AP16" s="67"/>
      <c r="AQ16" s="68"/>
      <c r="AR16" s="68"/>
      <c r="AS16" s="70"/>
      <c r="AT16" s="71">
        <f t="shared" si="4"/>
        <v>567</v>
      </c>
      <c r="AU16" s="72">
        <f t="shared" si="8"/>
        <v>103853</v>
      </c>
      <c r="AV16" s="71"/>
      <c r="AW16" s="81"/>
    </row>
    <row r="17" s="4" customFormat="1" ht="39" customHeight="1" spans="1:49">
      <c r="A17" s="49">
        <v>45774</v>
      </c>
      <c r="B17" s="50" t="s">
        <v>986</v>
      </c>
      <c r="C17" s="51" t="s">
        <v>622</v>
      </c>
      <c r="D17" s="52">
        <v>4500165203</v>
      </c>
      <c r="E17" s="53" t="s">
        <v>3499</v>
      </c>
      <c r="F17" s="52" t="s">
        <v>3500</v>
      </c>
      <c r="G17" s="54" t="s">
        <v>989</v>
      </c>
      <c r="H17" s="54" t="s">
        <v>989</v>
      </c>
      <c r="I17" s="55" t="s">
        <v>555</v>
      </c>
      <c r="J17" s="56">
        <v>500</v>
      </c>
      <c r="K17" s="78">
        <v>0</v>
      </c>
      <c r="L17" s="56">
        <v>1</v>
      </c>
      <c r="M17" s="56">
        <f t="shared" si="0"/>
        <v>500</v>
      </c>
      <c r="N17" s="58">
        <v>45817</v>
      </c>
      <c r="O17" s="58">
        <f t="shared" si="7"/>
        <v>45813</v>
      </c>
      <c r="P17" s="59" t="s">
        <v>3476</v>
      </c>
      <c r="Q17" s="59" t="s">
        <v>3477</v>
      </c>
      <c r="R17" s="59"/>
      <c r="S17" s="60">
        <v>45754</v>
      </c>
      <c r="T17" s="60" t="s">
        <v>572</v>
      </c>
      <c r="U17" s="60" t="s">
        <v>990</v>
      </c>
      <c r="V17" s="60" t="s">
        <v>335</v>
      </c>
      <c r="W17" s="61"/>
      <c r="X17" s="61"/>
      <c r="Y17" s="62" t="s">
        <v>3492</v>
      </c>
      <c r="Z17" s="59" t="s">
        <v>992</v>
      </c>
      <c r="AA17" s="63">
        <v>3.214</v>
      </c>
      <c r="AB17" s="63">
        <f t="shared" si="5"/>
        <v>1607</v>
      </c>
      <c r="AC17" s="56"/>
      <c r="AD17" s="64" t="s">
        <v>566</v>
      </c>
      <c r="AE17" s="65">
        <f t="shared" si="1"/>
        <v>500</v>
      </c>
      <c r="AF17" s="79"/>
      <c r="AG17" s="80"/>
      <c r="AH17" s="66"/>
      <c r="AI17" s="66"/>
      <c r="AJ17" s="66"/>
      <c r="AK17" s="66">
        <f t="shared" si="2"/>
        <v>500</v>
      </c>
      <c r="AL17" s="66"/>
      <c r="AM17" s="67"/>
      <c r="AN17" s="67"/>
      <c r="AO17" s="69">
        <f t="shared" si="3"/>
        <v>500</v>
      </c>
      <c r="AP17" s="67"/>
      <c r="AQ17" s="68"/>
      <c r="AR17" s="68"/>
      <c r="AS17" s="70"/>
      <c r="AT17" s="71">
        <f t="shared" si="4"/>
        <v>500</v>
      </c>
      <c r="AU17" s="72">
        <f t="shared" si="8"/>
        <v>104353</v>
      </c>
      <c r="AV17" s="71"/>
      <c r="AW17" s="81"/>
    </row>
    <row r="18" s="5" customFormat="1" ht="39" customHeight="1" spans="1:49">
      <c r="A18" s="49">
        <v>45750</v>
      </c>
      <c r="B18" s="50" t="s">
        <v>986</v>
      </c>
      <c r="C18" s="51" t="s">
        <v>622</v>
      </c>
      <c r="D18" s="52">
        <v>4500162471</v>
      </c>
      <c r="E18" s="53" t="s">
        <v>3501</v>
      </c>
      <c r="F18" s="52" t="s">
        <v>3502</v>
      </c>
      <c r="G18" s="54" t="s">
        <v>989</v>
      </c>
      <c r="H18" s="54" t="s">
        <v>989</v>
      </c>
      <c r="I18" s="55" t="s">
        <v>555</v>
      </c>
      <c r="J18" s="56">
        <v>500</v>
      </c>
      <c r="K18" s="78">
        <v>0</v>
      </c>
      <c r="L18" s="56">
        <v>1</v>
      </c>
      <c r="M18" s="56">
        <f t="shared" si="0"/>
        <v>500</v>
      </c>
      <c r="N18" s="58">
        <v>45806</v>
      </c>
      <c r="O18" s="58">
        <f>N18-3</f>
        <v>45803</v>
      </c>
      <c r="P18" s="59" t="s">
        <v>3476</v>
      </c>
      <c r="Q18" s="59" t="s">
        <v>3477</v>
      </c>
      <c r="R18" s="59"/>
      <c r="S18" s="60">
        <v>45754</v>
      </c>
      <c r="T18" s="60" t="s">
        <v>572</v>
      </c>
      <c r="U18" s="60" t="s">
        <v>3503</v>
      </c>
      <c r="V18" s="60" t="s">
        <v>335</v>
      </c>
      <c r="W18" s="61"/>
      <c r="X18" s="61" t="s">
        <v>3504</v>
      </c>
      <c r="Y18" s="62" t="s">
        <v>3505</v>
      </c>
      <c r="Z18" s="59" t="s">
        <v>992</v>
      </c>
      <c r="AA18" s="63">
        <v>5.3566</v>
      </c>
      <c r="AB18" s="63">
        <f t="shared" si="5"/>
        <v>2678.3</v>
      </c>
      <c r="AC18" s="64"/>
      <c r="AD18" s="64" t="s">
        <v>566</v>
      </c>
      <c r="AE18" s="65">
        <f t="shared" si="1"/>
        <v>500</v>
      </c>
      <c r="AF18" s="80"/>
      <c r="AG18" s="82"/>
      <c r="AH18" s="67"/>
      <c r="AI18" s="67"/>
      <c r="AJ18" s="67"/>
      <c r="AK18" s="66">
        <f t="shared" si="2"/>
        <v>500</v>
      </c>
      <c r="AL18" s="66"/>
      <c r="AM18" s="68"/>
      <c r="AN18" s="70"/>
      <c r="AO18" s="69">
        <f t="shared" si="3"/>
        <v>500</v>
      </c>
      <c r="AP18" s="70"/>
      <c r="AQ18" s="71"/>
      <c r="AR18" s="71"/>
      <c r="AS18" s="71"/>
      <c r="AT18" s="71">
        <f t="shared" si="4"/>
        <v>500</v>
      </c>
      <c r="AU18" s="72">
        <f>'9561'!AV196+AT18</f>
        <v>273523</v>
      </c>
      <c r="AV18" s="4"/>
      <c r="AW18" s="83"/>
    </row>
    <row r="19" s="5" customFormat="1" ht="39" customHeight="1" spans="1:49">
      <c r="A19" s="49">
        <v>45750</v>
      </c>
      <c r="B19" s="50" t="s">
        <v>986</v>
      </c>
      <c r="C19" s="51" t="s">
        <v>622</v>
      </c>
      <c r="D19" s="52">
        <v>4500162471</v>
      </c>
      <c r="E19" s="53" t="s">
        <v>3506</v>
      </c>
      <c r="F19" s="52" t="s">
        <v>3507</v>
      </c>
      <c r="G19" s="54" t="s">
        <v>989</v>
      </c>
      <c r="H19" s="54" t="s">
        <v>989</v>
      </c>
      <c r="I19" s="55" t="s">
        <v>555</v>
      </c>
      <c r="J19" s="56">
        <v>500</v>
      </c>
      <c r="K19" s="78">
        <v>0</v>
      </c>
      <c r="L19" s="56">
        <v>1</v>
      </c>
      <c r="M19" s="56">
        <f t="shared" si="0"/>
        <v>500</v>
      </c>
      <c r="N19" s="58">
        <v>45806</v>
      </c>
      <c r="O19" s="58">
        <f>N19-3</f>
        <v>45803</v>
      </c>
      <c r="P19" s="59" t="s">
        <v>3476</v>
      </c>
      <c r="Q19" s="59" t="s">
        <v>3477</v>
      </c>
      <c r="R19" s="59"/>
      <c r="S19" s="60">
        <v>45754</v>
      </c>
      <c r="T19" s="60" t="s">
        <v>572</v>
      </c>
      <c r="U19" s="60" t="s">
        <v>3503</v>
      </c>
      <c r="V19" s="60" t="s">
        <v>335</v>
      </c>
      <c r="W19" s="61"/>
      <c r="X19" s="61" t="s">
        <v>3504</v>
      </c>
      <c r="Y19" s="62" t="s">
        <v>3505</v>
      </c>
      <c r="Z19" s="59" t="s">
        <v>992</v>
      </c>
      <c r="AA19" s="63">
        <v>5.3566</v>
      </c>
      <c r="AB19" s="63">
        <f t="shared" si="5"/>
        <v>2678.3</v>
      </c>
      <c r="AC19" s="64"/>
      <c r="AD19" s="64" t="s">
        <v>566</v>
      </c>
      <c r="AE19" s="65">
        <f t="shared" si="1"/>
        <v>500</v>
      </c>
      <c r="AF19" s="80"/>
      <c r="AG19" s="82"/>
      <c r="AH19" s="67"/>
      <c r="AI19" s="67"/>
      <c r="AJ19" s="67"/>
      <c r="AK19" s="66">
        <f t="shared" si="2"/>
        <v>500</v>
      </c>
      <c r="AL19" s="66"/>
      <c r="AM19" s="68"/>
      <c r="AN19" s="70"/>
      <c r="AO19" s="69">
        <f t="shared" si="3"/>
        <v>500</v>
      </c>
      <c r="AP19" s="70"/>
      <c r="AQ19" s="71"/>
      <c r="AR19" s="71"/>
      <c r="AS19" s="71"/>
      <c r="AT19" s="71">
        <f t="shared" si="4"/>
        <v>500</v>
      </c>
      <c r="AU19" s="72">
        <f>AU18+AT19</f>
        <v>274023</v>
      </c>
      <c r="AV19" s="4"/>
      <c r="AW19" s="83"/>
    </row>
    <row r="20" s="6" customFormat="1" ht="39" customHeight="1" spans="1:49">
      <c r="A20" s="84">
        <v>45750</v>
      </c>
      <c r="B20" s="85" t="s">
        <v>986</v>
      </c>
      <c r="C20" s="86" t="s">
        <v>622</v>
      </c>
      <c r="D20" s="87">
        <v>4500162469</v>
      </c>
      <c r="E20" s="88" t="s">
        <v>3508</v>
      </c>
      <c r="F20" s="87" t="s">
        <v>3509</v>
      </c>
      <c r="G20" s="89" t="s">
        <v>989</v>
      </c>
      <c r="H20" s="89" t="s">
        <v>989</v>
      </c>
      <c r="I20" s="90" t="s">
        <v>555</v>
      </c>
      <c r="J20" s="91">
        <v>500</v>
      </c>
      <c r="K20" s="92">
        <v>0</v>
      </c>
      <c r="L20" s="91">
        <v>1</v>
      </c>
      <c r="M20" s="91">
        <f t="shared" si="0"/>
        <v>500</v>
      </c>
      <c r="N20" s="93">
        <v>45792</v>
      </c>
      <c r="O20" s="93">
        <v>45789</v>
      </c>
      <c r="P20" s="94" t="s">
        <v>3476</v>
      </c>
      <c r="Q20" s="59" t="s">
        <v>3477</v>
      </c>
      <c r="R20" s="94"/>
      <c r="S20" s="95">
        <v>45754</v>
      </c>
      <c r="T20" s="95" t="s">
        <v>572</v>
      </c>
      <c r="U20" s="95" t="s">
        <v>3510</v>
      </c>
      <c r="V20" s="95" t="s">
        <v>335</v>
      </c>
      <c r="W20" s="96"/>
      <c r="X20" s="96"/>
      <c r="Y20" s="97" t="s">
        <v>3511</v>
      </c>
      <c r="Z20" s="94" t="s">
        <v>992</v>
      </c>
      <c r="AA20" s="98">
        <v>5.3566</v>
      </c>
      <c r="AB20" s="98">
        <f t="shared" si="5"/>
        <v>2678.3</v>
      </c>
      <c r="AC20" s="91"/>
      <c r="AD20" s="99" t="s">
        <v>566</v>
      </c>
      <c r="AE20" s="100">
        <f t="shared" si="1"/>
        <v>500</v>
      </c>
      <c r="AF20" s="101"/>
      <c r="AG20" s="102"/>
      <c r="AH20" s="103"/>
      <c r="AI20" s="103"/>
      <c r="AJ20" s="103"/>
      <c r="AK20" s="103">
        <f t="shared" si="2"/>
        <v>500</v>
      </c>
      <c r="AL20" s="103"/>
      <c r="AM20" s="104"/>
      <c r="AN20" s="104"/>
      <c r="AO20" s="69">
        <f t="shared" si="3"/>
        <v>500</v>
      </c>
      <c r="AP20" s="104"/>
      <c r="AQ20" s="105"/>
      <c r="AR20" s="105"/>
      <c r="AS20" s="106"/>
      <c r="AT20" s="107">
        <f t="shared" si="4"/>
        <v>500</v>
      </c>
      <c r="AU20" s="72">
        <f>'9561'!AV51+AT20</f>
        <v>56168</v>
      </c>
      <c r="AV20" s="107"/>
      <c r="AW20" s="108"/>
    </row>
    <row r="21" s="6" customFormat="1" ht="39" customHeight="1" spans="1:49">
      <c r="A21" s="84">
        <v>45774</v>
      </c>
      <c r="B21" s="85" t="s">
        <v>986</v>
      </c>
      <c r="C21" s="86" t="s">
        <v>622</v>
      </c>
      <c r="D21" s="87">
        <v>4500165202</v>
      </c>
      <c r="E21" s="88" t="s">
        <v>3512</v>
      </c>
      <c r="F21" s="87" t="s">
        <v>3513</v>
      </c>
      <c r="G21" s="89" t="s">
        <v>989</v>
      </c>
      <c r="H21" s="89" t="s">
        <v>989</v>
      </c>
      <c r="I21" s="90" t="s">
        <v>555</v>
      </c>
      <c r="J21" s="91">
        <v>500</v>
      </c>
      <c r="K21" s="92">
        <v>0</v>
      </c>
      <c r="L21" s="91">
        <v>1</v>
      </c>
      <c r="M21" s="91">
        <f t="shared" si="0"/>
        <v>500</v>
      </c>
      <c r="N21" s="93">
        <v>45811</v>
      </c>
      <c r="O21" s="93">
        <f>N21-4</f>
        <v>45807</v>
      </c>
      <c r="P21" s="94" t="s">
        <v>3476</v>
      </c>
      <c r="Q21" s="59" t="s">
        <v>3477</v>
      </c>
      <c r="R21" s="94"/>
      <c r="S21" s="95">
        <v>45754</v>
      </c>
      <c r="T21" s="95" t="s">
        <v>572</v>
      </c>
      <c r="U21" s="95" t="s">
        <v>990</v>
      </c>
      <c r="V21" s="95" t="s">
        <v>335</v>
      </c>
      <c r="W21" s="96"/>
      <c r="X21" s="96"/>
      <c r="Y21" s="97" t="s">
        <v>3492</v>
      </c>
      <c r="Z21" s="94" t="s">
        <v>992</v>
      </c>
      <c r="AA21" s="98">
        <v>3.214</v>
      </c>
      <c r="AB21" s="98">
        <f t="shared" si="5"/>
        <v>1607</v>
      </c>
      <c r="AC21" s="91"/>
      <c r="AD21" s="99" t="s">
        <v>566</v>
      </c>
      <c r="AE21" s="100">
        <f t="shared" si="1"/>
        <v>500</v>
      </c>
      <c r="AF21" s="75"/>
      <c r="AG21" s="73"/>
      <c r="AH21" s="103"/>
      <c r="AI21" s="103"/>
      <c r="AJ21" s="103"/>
      <c r="AK21" s="103">
        <f t="shared" si="2"/>
        <v>500</v>
      </c>
      <c r="AL21" s="103"/>
      <c r="AM21" s="104"/>
      <c r="AN21" s="104"/>
      <c r="AO21" s="104">
        <f t="shared" si="3"/>
        <v>500</v>
      </c>
      <c r="AP21" s="104"/>
      <c r="AQ21" s="105"/>
      <c r="AR21" s="105"/>
      <c r="AS21" s="106"/>
      <c r="AT21" s="107">
        <f t="shared" si="4"/>
        <v>500</v>
      </c>
      <c r="AU21" s="72">
        <f>'9561'!AV84+AT21</f>
        <v>94498</v>
      </c>
      <c r="AV21" s="107"/>
      <c r="AW21" s="77"/>
    </row>
    <row r="22" s="6" customFormat="1" ht="39" customHeight="1" spans="1:49">
      <c r="A22" s="84">
        <v>45774</v>
      </c>
      <c r="B22" s="85" t="s">
        <v>986</v>
      </c>
      <c r="C22" s="86" t="s">
        <v>622</v>
      </c>
      <c r="D22" s="87">
        <v>4500165202</v>
      </c>
      <c r="E22" s="88" t="s">
        <v>3514</v>
      </c>
      <c r="F22" s="87" t="s">
        <v>3515</v>
      </c>
      <c r="G22" s="89" t="s">
        <v>989</v>
      </c>
      <c r="H22" s="89" t="s">
        <v>989</v>
      </c>
      <c r="I22" s="90" t="s">
        <v>555</v>
      </c>
      <c r="J22" s="91">
        <v>538</v>
      </c>
      <c r="K22" s="92">
        <v>0</v>
      </c>
      <c r="L22" s="91">
        <v>1</v>
      </c>
      <c r="M22" s="91">
        <f t="shared" si="0"/>
        <v>538</v>
      </c>
      <c r="N22" s="93">
        <v>45811</v>
      </c>
      <c r="O22" s="93">
        <f>N22-4</f>
        <v>45807</v>
      </c>
      <c r="P22" s="94" t="s">
        <v>3476</v>
      </c>
      <c r="Q22" s="59" t="s">
        <v>3477</v>
      </c>
      <c r="R22" s="94"/>
      <c r="S22" s="95">
        <v>45754</v>
      </c>
      <c r="T22" s="95" t="s">
        <v>572</v>
      </c>
      <c r="U22" s="95" t="s">
        <v>990</v>
      </c>
      <c r="V22" s="95" t="s">
        <v>335</v>
      </c>
      <c r="W22" s="96"/>
      <c r="X22" s="96"/>
      <c r="Y22" s="97" t="s">
        <v>3492</v>
      </c>
      <c r="Z22" s="94" t="s">
        <v>992</v>
      </c>
      <c r="AA22" s="98">
        <v>3.214</v>
      </c>
      <c r="AB22" s="98">
        <f t="shared" si="5"/>
        <v>1729.132</v>
      </c>
      <c r="AC22" s="91"/>
      <c r="AD22" s="99" t="s">
        <v>566</v>
      </c>
      <c r="AE22" s="100">
        <f t="shared" si="1"/>
        <v>538</v>
      </c>
      <c r="AF22" s="75"/>
      <c r="AG22" s="73"/>
      <c r="AH22" s="103"/>
      <c r="AI22" s="103"/>
      <c r="AJ22" s="103"/>
      <c r="AK22" s="103">
        <f t="shared" si="2"/>
        <v>538</v>
      </c>
      <c r="AL22" s="103"/>
      <c r="AM22" s="104"/>
      <c r="AN22" s="104"/>
      <c r="AO22" s="104">
        <f t="shared" si="3"/>
        <v>538</v>
      </c>
      <c r="AP22" s="104"/>
      <c r="AQ22" s="105"/>
      <c r="AR22" s="105"/>
      <c r="AS22" s="106"/>
      <c r="AT22" s="107">
        <f t="shared" si="4"/>
        <v>538</v>
      </c>
      <c r="AU22" s="72">
        <f>AU21+AT22</f>
        <v>95036</v>
      </c>
      <c r="AV22" s="107"/>
      <c r="AW22" s="77"/>
    </row>
    <row r="23" s="7" customFormat="1" ht="39" customHeight="1" spans="1:49">
      <c r="A23" s="23">
        <v>45775</v>
      </c>
      <c r="B23" s="24" t="s">
        <v>3516</v>
      </c>
      <c r="C23" s="25" t="s">
        <v>1001</v>
      </c>
      <c r="D23" s="26">
        <v>4500164920</v>
      </c>
      <c r="E23" s="27" t="s">
        <v>3517</v>
      </c>
      <c r="F23" s="26" t="s">
        <v>3518</v>
      </c>
      <c r="G23" s="28" t="s">
        <v>668</v>
      </c>
      <c r="H23" s="28" t="s">
        <v>554</v>
      </c>
      <c r="I23" s="29" t="s">
        <v>555</v>
      </c>
      <c r="J23" s="30">
        <v>120</v>
      </c>
      <c r="K23" s="30">
        <v>0</v>
      </c>
      <c r="L23" s="30">
        <v>4</v>
      </c>
      <c r="M23" s="30">
        <f t="shared" si="0"/>
        <v>30</v>
      </c>
      <c r="N23" s="31">
        <v>45828</v>
      </c>
      <c r="O23" s="31">
        <v>45824</v>
      </c>
      <c r="P23" s="32" t="s">
        <v>3466</v>
      </c>
      <c r="Q23" s="32"/>
      <c r="R23" s="32"/>
      <c r="S23" s="33">
        <v>45820</v>
      </c>
      <c r="T23" s="33" t="s">
        <v>572</v>
      </c>
      <c r="U23" s="33" t="s">
        <v>3519</v>
      </c>
      <c r="V23" s="33" t="s">
        <v>335</v>
      </c>
      <c r="W23" s="34"/>
      <c r="X23" s="34"/>
      <c r="Y23" s="35" t="s">
        <v>3520</v>
      </c>
      <c r="Z23" s="32" t="s">
        <v>784</v>
      </c>
      <c r="AA23" s="36">
        <v>5.3727</v>
      </c>
      <c r="AB23" s="36">
        <f t="shared" ref="AB23:AB26" si="9">J23*AA23</f>
        <v>644.724</v>
      </c>
      <c r="AC23" s="30"/>
      <c r="AD23" s="37" t="s">
        <v>566</v>
      </c>
      <c r="AE23" s="38"/>
      <c r="AF23" s="39"/>
      <c r="AG23" s="13"/>
      <c r="AH23" s="40"/>
      <c r="AI23" s="40">
        <f>J23</f>
        <v>120</v>
      </c>
      <c r="AJ23" s="40"/>
      <c r="AK23" s="40">
        <f t="shared" si="2"/>
        <v>120</v>
      </c>
      <c r="AL23" s="40"/>
      <c r="AM23" s="41"/>
      <c r="AN23" s="41"/>
      <c r="AO23" s="41">
        <f t="shared" si="3"/>
        <v>120</v>
      </c>
      <c r="AP23" s="41"/>
      <c r="AQ23" s="42"/>
      <c r="AR23" s="42"/>
      <c r="AS23" s="43"/>
      <c r="AT23" s="44">
        <f t="shared" si="4"/>
        <v>120</v>
      </c>
      <c r="AU23" s="44">
        <f>'9561'!AV339+AT23</f>
        <v>460506</v>
      </c>
      <c r="AV23" s="44"/>
      <c r="AW23" s="109"/>
    </row>
    <row r="24" s="3" customFormat="1" ht="39" customHeight="1" spans="1:49">
      <c r="A24" s="23">
        <v>45789</v>
      </c>
      <c r="B24" s="24" t="s">
        <v>3521</v>
      </c>
      <c r="C24" s="25" t="s">
        <v>1001</v>
      </c>
      <c r="D24" s="26">
        <v>4500165982</v>
      </c>
      <c r="E24" s="27" t="s">
        <v>3522</v>
      </c>
      <c r="F24" s="26" t="s">
        <v>3523</v>
      </c>
      <c r="G24" s="28" t="s">
        <v>668</v>
      </c>
      <c r="H24" s="28" t="s">
        <v>554</v>
      </c>
      <c r="I24" s="29" t="s">
        <v>555</v>
      </c>
      <c r="J24" s="30">
        <v>800</v>
      </c>
      <c r="K24" s="30">
        <v>0</v>
      </c>
      <c r="L24" s="30">
        <v>4</v>
      </c>
      <c r="M24" s="30">
        <f t="shared" si="0"/>
        <v>200</v>
      </c>
      <c r="N24" s="31">
        <v>45828</v>
      </c>
      <c r="O24" s="31">
        <v>45824</v>
      </c>
      <c r="P24" s="32" t="s">
        <v>3466</v>
      </c>
      <c r="Q24" s="32"/>
      <c r="R24" s="32"/>
      <c r="S24" s="33">
        <v>45841</v>
      </c>
      <c r="T24" s="33" t="s">
        <v>572</v>
      </c>
      <c r="U24" s="33" t="s">
        <v>3524</v>
      </c>
      <c r="V24" s="33" t="s">
        <v>335</v>
      </c>
      <c r="W24" s="34"/>
      <c r="X24" s="34"/>
      <c r="Y24" s="35" t="s">
        <v>3525</v>
      </c>
      <c r="Z24" s="32" t="s">
        <v>3526</v>
      </c>
      <c r="AA24" s="36">
        <v>5.3566</v>
      </c>
      <c r="AB24" s="36">
        <f t="shared" si="9"/>
        <v>4285.28</v>
      </c>
      <c r="AC24" s="30"/>
      <c r="AD24" s="37" t="s">
        <v>566</v>
      </c>
      <c r="AE24" s="38"/>
      <c r="AF24" s="102"/>
      <c r="AG24" s="102"/>
      <c r="AH24" s="40"/>
      <c r="AI24" s="41">
        <f>J24</f>
        <v>800</v>
      </c>
      <c r="AJ24" s="41"/>
      <c r="AK24" s="41">
        <f t="shared" si="2"/>
        <v>800</v>
      </c>
      <c r="AL24" s="42"/>
      <c r="AM24" s="43"/>
      <c r="AN24" s="44"/>
      <c r="AO24" s="41">
        <f t="shared" si="3"/>
        <v>800</v>
      </c>
      <c r="AP24" s="44"/>
      <c r="AQ24" s="44"/>
      <c r="AR24" s="44"/>
      <c r="AS24" s="110"/>
      <c r="AT24" s="44">
        <f t="shared" si="4"/>
        <v>800</v>
      </c>
      <c r="AU24" s="44">
        <f>取消单!AU23+AT24</f>
        <v>461306</v>
      </c>
      <c r="AW24" s="111"/>
    </row>
    <row r="25" s="3" customFormat="1" ht="39" customHeight="1" spans="1:49">
      <c r="A25" s="23">
        <v>45827</v>
      </c>
      <c r="B25" s="24" t="s">
        <v>457</v>
      </c>
      <c r="C25" s="25" t="s">
        <v>661</v>
      </c>
      <c r="D25" s="26">
        <v>4500170600</v>
      </c>
      <c r="E25" s="27" t="s">
        <v>3527</v>
      </c>
      <c r="F25" s="26" t="s">
        <v>3528</v>
      </c>
      <c r="G25" s="28" t="s">
        <v>649</v>
      </c>
      <c r="H25" s="28" t="s">
        <v>866</v>
      </c>
      <c r="I25" s="29" t="s">
        <v>650</v>
      </c>
      <c r="J25" s="30">
        <v>2026</v>
      </c>
      <c r="K25" s="30">
        <v>0</v>
      </c>
      <c r="L25" s="30">
        <v>2</v>
      </c>
      <c r="M25" s="30">
        <f t="shared" si="0"/>
        <v>1013</v>
      </c>
      <c r="N25" s="31">
        <v>45868</v>
      </c>
      <c r="O25" s="31">
        <v>45864</v>
      </c>
      <c r="P25" s="32"/>
      <c r="Q25" s="32"/>
      <c r="R25" s="32"/>
      <c r="S25" s="33" t="s">
        <v>1377</v>
      </c>
      <c r="T25" s="33" t="s">
        <v>599</v>
      </c>
      <c r="U25" s="33" t="s">
        <v>1478</v>
      </c>
      <c r="V25" s="33" t="s">
        <v>335</v>
      </c>
      <c r="W25" s="34" t="s">
        <v>873</v>
      </c>
      <c r="X25" s="34" t="s">
        <v>812</v>
      </c>
      <c r="Y25" s="35" t="s">
        <v>3529</v>
      </c>
      <c r="Z25" s="32" t="s">
        <v>875</v>
      </c>
      <c r="AA25" s="36">
        <v>5.7408</v>
      </c>
      <c r="AB25" s="36">
        <f t="shared" si="9"/>
        <v>11630.8608</v>
      </c>
      <c r="AC25" s="37"/>
      <c r="AD25" s="37" t="s">
        <v>566</v>
      </c>
      <c r="AE25" s="38"/>
      <c r="AF25" s="73"/>
      <c r="AG25" s="74"/>
      <c r="AH25" s="41">
        <f t="shared" ref="AH25:AH29" si="10">J25</f>
        <v>2026</v>
      </c>
      <c r="AI25" s="41"/>
      <c r="AJ25" s="41"/>
      <c r="AK25" s="40"/>
      <c r="AL25" s="40">
        <f t="shared" ref="AL25:AL29" si="11">J25</f>
        <v>2026</v>
      </c>
      <c r="AM25" s="42"/>
      <c r="AN25" s="43"/>
      <c r="AO25" s="41"/>
      <c r="AP25" s="42">
        <f t="shared" ref="AP25:AP29" si="12">J25</f>
        <v>2026</v>
      </c>
      <c r="AQ25" s="44"/>
      <c r="AR25" s="44"/>
      <c r="AS25" s="44"/>
      <c r="AT25" s="44">
        <f t="shared" si="4"/>
        <v>2026</v>
      </c>
      <c r="AU25" s="44">
        <f>'9561'!AV267+AT25</f>
        <v>367716</v>
      </c>
      <c r="AW25" s="112"/>
    </row>
    <row r="26" s="3" customFormat="1" ht="39" customHeight="1" spans="1:49">
      <c r="A26" s="23">
        <v>45820</v>
      </c>
      <c r="B26" s="24" t="s">
        <v>457</v>
      </c>
      <c r="C26" s="25" t="s">
        <v>685</v>
      </c>
      <c r="D26" s="26">
        <v>4500169785</v>
      </c>
      <c r="E26" s="27" t="s">
        <v>3530</v>
      </c>
      <c r="F26" s="26" t="s">
        <v>3531</v>
      </c>
      <c r="G26" s="28" t="s">
        <v>649</v>
      </c>
      <c r="H26" s="28" t="s">
        <v>866</v>
      </c>
      <c r="I26" s="29" t="s">
        <v>650</v>
      </c>
      <c r="J26" s="30">
        <v>962</v>
      </c>
      <c r="K26" s="30">
        <v>0</v>
      </c>
      <c r="L26" s="30">
        <v>2</v>
      </c>
      <c r="M26" s="30">
        <f t="shared" si="0"/>
        <v>481</v>
      </c>
      <c r="N26" s="31">
        <v>45876</v>
      </c>
      <c r="O26" s="31">
        <v>45873</v>
      </c>
      <c r="P26" s="32"/>
      <c r="Q26" s="32"/>
      <c r="R26" s="32"/>
      <c r="S26" s="33" t="s">
        <v>1377</v>
      </c>
      <c r="T26" s="33" t="s">
        <v>599</v>
      </c>
      <c r="U26" s="33" t="s">
        <v>3532</v>
      </c>
      <c r="V26" s="33" t="s">
        <v>335</v>
      </c>
      <c r="W26" s="34" t="s">
        <v>873</v>
      </c>
      <c r="X26" s="34" t="s">
        <v>812</v>
      </c>
      <c r="Y26" s="35" t="s">
        <v>3533</v>
      </c>
      <c r="Z26" s="32" t="s">
        <v>875</v>
      </c>
      <c r="AA26" s="36">
        <v>5.7569</v>
      </c>
      <c r="AB26" s="36">
        <f t="shared" si="9"/>
        <v>5538.1378</v>
      </c>
      <c r="AC26" s="30"/>
      <c r="AD26" s="37" t="s">
        <v>566</v>
      </c>
      <c r="AF26" s="101"/>
      <c r="AG26" s="102"/>
      <c r="AH26" s="113">
        <f t="shared" si="10"/>
        <v>962</v>
      </c>
      <c r="AJ26" s="40"/>
      <c r="AK26" s="40"/>
      <c r="AL26" s="3">
        <f t="shared" si="11"/>
        <v>962</v>
      </c>
      <c r="AM26" s="41"/>
      <c r="AN26" s="41"/>
      <c r="AP26" s="41">
        <f t="shared" si="12"/>
        <v>962</v>
      </c>
      <c r="AQ26" s="42"/>
      <c r="AR26" s="42"/>
      <c r="AS26" s="43"/>
      <c r="AT26" s="44">
        <f t="shared" si="4"/>
        <v>962</v>
      </c>
      <c r="AU26" s="44">
        <f>'9561'!AV281+AT26</f>
        <v>392944</v>
      </c>
      <c r="AV26" s="44"/>
      <c r="AW26" s="108"/>
    </row>
    <row r="27" s="8" customFormat="1" ht="39" customHeight="1" spans="1:49">
      <c r="A27" s="114">
        <v>45849</v>
      </c>
      <c r="B27" s="115"/>
      <c r="C27" s="116"/>
      <c r="D27" s="117" t="s">
        <v>3534</v>
      </c>
      <c r="E27" s="118"/>
      <c r="F27" s="119"/>
      <c r="G27" s="120"/>
      <c r="H27" s="120" t="s">
        <v>866</v>
      </c>
      <c r="I27" s="77" t="s">
        <v>650</v>
      </c>
      <c r="J27" s="121">
        <v>5000</v>
      </c>
      <c r="K27" s="121">
        <v>0</v>
      </c>
      <c r="L27" s="121">
        <v>2</v>
      </c>
      <c r="M27" s="121">
        <f t="shared" si="0"/>
        <v>2500</v>
      </c>
      <c r="N27" s="122">
        <v>45884</v>
      </c>
      <c r="O27" s="122">
        <f>N27-4</f>
        <v>45880</v>
      </c>
      <c r="P27" s="123"/>
      <c r="Q27" s="123"/>
      <c r="R27" s="123"/>
      <c r="S27" s="124"/>
      <c r="T27" s="124"/>
      <c r="U27" s="124"/>
      <c r="V27" s="124"/>
      <c r="W27" s="125"/>
      <c r="X27" s="125"/>
      <c r="Y27" s="126"/>
      <c r="Z27" s="123"/>
      <c r="AA27" s="127"/>
      <c r="AB27" s="127"/>
      <c r="AC27" s="121"/>
      <c r="AD27" s="128"/>
      <c r="AE27" s="73"/>
      <c r="AF27" s="75"/>
      <c r="AG27" s="73"/>
      <c r="AH27" s="74"/>
      <c r="AJ27" s="73"/>
      <c r="AL27" s="73"/>
      <c r="AM27" s="74"/>
      <c r="AN27" s="74"/>
      <c r="AP27" s="129"/>
      <c r="AQ27" s="129"/>
      <c r="AR27" s="129"/>
      <c r="AS27" s="130"/>
      <c r="AT27" s="131">
        <f t="shared" si="4"/>
        <v>5000</v>
      </c>
      <c r="AU27" s="132">
        <f>'9561'!AV301+AT27</f>
        <v>433046</v>
      </c>
      <c r="AV27" s="133"/>
      <c r="AW27" s="77"/>
    </row>
    <row r="28" s="9" customFormat="1" ht="39" customHeight="1" spans="1:49">
      <c r="A28" s="134">
        <v>45849</v>
      </c>
      <c r="B28" s="135"/>
      <c r="C28" s="136"/>
      <c r="D28" s="137" t="s">
        <v>3534</v>
      </c>
      <c r="E28" s="138"/>
      <c r="F28" s="139"/>
      <c r="G28" s="140"/>
      <c r="H28" s="140" t="s">
        <v>866</v>
      </c>
      <c r="I28" s="109" t="s">
        <v>650</v>
      </c>
      <c r="J28" s="57">
        <v>15000</v>
      </c>
      <c r="K28" s="57">
        <v>0</v>
      </c>
      <c r="L28" s="57">
        <v>2</v>
      </c>
      <c r="M28" s="57">
        <f t="shared" si="0"/>
        <v>7500</v>
      </c>
      <c r="N28" s="141">
        <v>45891</v>
      </c>
      <c r="O28" s="141">
        <f>N28-4</f>
        <v>45887</v>
      </c>
      <c r="P28" s="142"/>
      <c r="Q28" s="142"/>
      <c r="R28" s="142"/>
      <c r="S28" s="143"/>
      <c r="T28" s="143"/>
      <c r="U28" s="143"/>
      <c r="V28" s="143"/>
      <c r="W28" s="144"/>
      <c r="X28" s="144"/>
      <c r="Y28" s="145"/>
      <c r="Z28" s="142"/>
      <c r="AA28" s="146"/>
      <c r="AB28" s="146"/>
      <c r="AC28" s="57"/>
      <c r="AD28" s="147"/>
      <c r="AE28" s="13"/>
      <c r="AF28" s="39"/>
      <c r="AG28" s="13"/>
      <c r="AH28" s="148"/>
      <c r="AJ28" s="13"/>
      <c r="AL28" s="13"/>
      <c r="AM28" s="148"/>
      <c r="AN28" s="148"/>
      <c r="AP28" s="149"/>
      <c r="AQ28" s="149"/>
      <c r="AR28" s="149"/>
      <c r="AS28" s="150"/>
      <c r="AT28" s="151"/>
      <c r="AU28" s="132"/>
      <c r="AV28" s="151"/>
      <c r="AW28" s="109"/>
    </row>
    <row r="29" s="3" customFormat="1" ht="39" customHeight="1" spans="1:49">
      <c r="A29" s="23">
        <v>45842</v>
      </c>
      <c r="B29" s="24"/>
      <c r="C29" s="25"/>
      <c r="D29" s="26">
        <v>4500172699</v>
      </c>
      <c r="E29" s="27"/>
      <c r="F29" s="26" t="s">
        <v>3535</v>
      </c>
      <c r="G29" s="28" t="s">
        <v>554</v>
      </c>
      <c r="H29" s="28" t="s">
        <v>554</v>
      </c>
      <c r="I29" s="29" t="s">
        <v>555</v>
      </c>
      <c r="J29" s="30">
        <v>800</v>
      </c>
      <c r="K29" s="30">
        <v>0</v>
      </c>
      <c r="L29" s="30">
        <v>4</v>
      </c>
      <c r="M29" s="30">
        <f t="shared" si="0"/>
        <v>200</v>
      </c>
      <c r="N29" s="31">
        <v>45887</v>
      </c>
      <c r="O29" s="31">
        <v>45883</v>
      </c>
      <c r="P29" s="32" t="s">
        <v>3536</v>
      </c>
      <c r="Q29" s="32"/>
      <c r="R29" s="32"/>
      <c r="S29" s="33" t="s">
        <v>3324</v>
      </c>
      <c r="T29" s="33" t="s">
        <v>599</v>
      </c>
      <c r="U29" s="33" t="s">
        <v>3537</v>
      </c>
      <c r="V29" s="33" t="s">
        <v>335</v>
      </c>
      <c r="W29" s="34"/>
      <c r="X29" s="34"/>
      <c r="Y29" s="35" t="s">
        <v>3538</v>
      </c>
      <c r="Z29" s="32" t="s">
        <v>1246</v>
      </c>
      <c r="AA29" s="36">
        <v>5.8209</v>
      </c>
      <c r="AB29" s="36">
        <f t="shared" ref="AB29:AB37" si="13">J29*AA29</f>
        <v>4656.72</v>
      </c>
      <c r="AC29" s="30"/>
      <c r="AD29" s="37" t="s">
        <v>566</v>
      </c>
      <c r="AE29" s="40"/>
      <c r="AF29" s="101"/>
      <c r="AG29" s="102"/>
      <c r="AH29" s="41">
        <f t="shared" si="10"/>
        <v>800</v>
      </c>
      <c r="AJ29" s="40"/>
      <c r="AL29" s="40">
        <f t="shared" si="11"/>
        <v>800</v>
      </c>
      <c r="AM29" s="41"/>
      <c r="AN29" s="41"/>
      <c r="AP29" s="42">
        <f t="shared" si="12"/>
        <v>800</v>
      </c>
      <c r="AQ29" s="42"/>
      <c r="AR29" s="42"/>
      <c r="AS29" s="43"/>
      <c r="AT29" s="44">
        <f t="shared" ref="AT29:AT37" si="14">J29</f>
        <v>800</v>
      </c>
      <c r="AU29" s="44">
        <f>'9561'!AV314+AT29</f>
        <v>459692</v>
      </c>
      <c r="AV29" s="44"/>
      <c r="AW29" s="108"/>
    </row>
    <row r="30" s="10" customFormat="1" ht="39" customHeight="1" spans="1:49">
      <c r="A30" s="152">
        <v>45657</v>
      </c>
      <c r="B30" s="153" t="s">
        <v>611</v>
      </c>
      <c r="C30" s="154" t="s">
        <v>612</v>
      </c>
      <c r="D30" s="155">
        <v>4500155075</v>
      </c>
      <c r="E30" s="156" t="s">
        <v>613</v>
      </c>
      <c r="F30" s="157" t="s">
        <v>3539</v>
      </c>
      <c r="G30" s="158" t="s">
        <v>554</v>
      </c>
      <c r="H30" s="158" t="s">
        <v>554</v>
      </c>
      <c r="I30" s="159" t="s">
        <v>555</v>
      </c>
      <c r="J30" s="160">
        <v>768</v>
      </c>
      <c r="K30" s="160">
        <v>0</v>
      </c>
      <c r="L30" s="160">
        <v>4</v>
      </c>
      <c r="M30" s="160">
        <f t="shared" si="0"/>
        <v>192</v>
      </c>
      <c r="N30" s="161">
        <v>45786</v>
      </c>
      <c r="O30" s="161">
        <v>45782</v>
      </c>
      <c r="P30" s="162"/>
      <c r="Q30" s="162" t="s">
        <v>571</v>
      </c>
      <c r="R30" s="162"/>
      <c r="S30" s="163">
        <v>45700</v>
      </c>
      <c r="T30" s="164" t="s">
        <v>572</v>
      </c>
      <c r="U30" s="163" t="s">
        <v>3540</v>
      </c>
      <c r="V30" s="163" t="s">
        <v>335</v>
      </c>
      <c r="W30" s="165"/>
      <c r="X30" s="165" t="s">
        <v>616</v>
      </c>
      <c r="Y30" s="166" t="s">
        <v>3541</v>
      </c>
      <c r="Z30" s="162" t="s">
        <v>618</v>
      </c>
      <c r="AA30" s="167">
        <v>5.4</v>
      </c>
      <c r="AB30" s="167">
        <f t="shared" si="13"/>
        <v>4147.2</v>
      </c>
      <c r="AC30" s="160"/>
      <c r="AD30" s="168" t="s">
        <v>566</v>
      </c>
      <c r="AE30" s="169">
        <f>J30</f>
        <v>768</v>
      </c>
      <c r="AF30" s="170"/>
      <c r="AG30" s="171"/>
      <c r="AH30" s="172"/>
      <c r="AI30" s="172"/>
      <c r="AJ30" s="172"/>
      <c r="AK30" s="172">
        <f>J30</f>
        <v>768</v>
      </c>
      <c r="AL30" s="172"/>
      <c r="AM30" s="173"/>
      <c r="AN30" s="173"/>
      <c r="AO30" s="173">
        <f>J30</f>
        <v>768</v>
      </c>
      <c r="AP30" s="173"/>
      <c r="AQ30" s="174"/>
      <c r="AR30" s="174"/>
      <c r="AS30" s="175"/>
      <c r="AT30" s="176">
        <f t="shared" si="14"/>
        <v>768</v>
      </c>
      <c r="AU30" s="176">
        <f>'9561'!AV44+AT30</f>
        <v>52146</v>
      </c>
      <c r="AV30" s="176"/>
      <c r="AW30" s="177"/>
    </row>
    <row r="31" s="10" customFormat="1" ht="39" customHeight="1" spans="1:49">
      <c r="A31" s="152">
        <v>45657</v>
      </c>
      <c r="B31" s="153" t="s">
        <v>611</v>
      </c>
      <c r="C31" s="154" t="s">
        <v>612</v>
      </c>
      <c r="D31" s="155">
        <v>4500155075</v>
      </c>
      <c r="E31" s="156" t="s">
        <v>620</v>
      </c>
      <c r="F31" s="157" t="s">
        <v>3542</v>
      </c>
      <c r="G31" s="158" t="s">
        <v>554</v>
      </c>
      <c r="H31" s="158" t="s">
        <v>554</v>
      </c>
      <c r="I31" s="159" t="s">
        <v>555</v>
      </c>
      <c r="J31" s="160">
        <v>264</v>
      </c>
      <c r="K31" s="160">
        <v>0</v>
      </c>
      <c r="L31" s="160">
        <v>4</v>
      </c>
      <c r="M31" s="160">
        <f t="shared" si="0"/>
        <v>66</v>
      </c>
      <c r="N31" s="161">
        <v>45786</v>
      </c>
      <c r="O31" s="161">
        <v>45782</v>
      </c>
      <c r="P31" s="162"/>
      <c r="Q31" s="162" t="s">
        <v>571</v>
      </c>
      <c r="R31" s="162"/>
      <c r="S31" s="163">
        <v>45700</v>
      </c>
      <c r="T31" s="164" t="s">
        <v>572</v>
      </c>
      <c r="U31" s="163" t="s">
        <v>1335</v>
      </c>
      <c r="V31" s="163" t="s">
        <v>335</v>
      </c>
      <c r="W31" s="165"/>
      <c r="X31" s="165" t="s">
        <v>616</v>
      </c>
      <c r="Y31" s="166" t="s">
        <v>3541</v>
      </c>
      <c r="Z31" s="162" t="s">
        <v>618</v>
      </c>
      <c r="AA31" s="167">
        <v>5.4</v>
      </c>
      <c r="AB31" s="167">
        <f t="shared" si="13"/>
        <v>1425.6</v>
      </c>
      <c r="AC31" s="160"/>
      <c r="AD31" s="168" t="s">
        <v>566</v>
      </c>
      <c r="AE31" s="169">
        <f>J31</f>
        <v>264</v>
      </c>
      <c r="AF31" s="170"/>
      <c r="AG31" s="171"/>
      <c r="AH31" s="172"/>
      <c r="AI31" s="172"/>
      <c r="AJ31" s="172"/>
      <c r="AK31" s="172">
        <f>J31</f>
        <v>264</v>
      </c>
      <c r="AL31" s="172"/>
      <c r="AM31" s="173"/>
      <c r="AN31" s="173"/>
      <c r="AO31" s="173">
        <f>J31</f>
        <v>264</v>
      </c>
      <c r="AP31" s="173"/>
      <c r="AQ31" s="174"/>
      <c r="AR31" s="174"/>
      <c r="AS31" s="175"/>
      <c r="AT31" s="176">
        <f t="shared" si="14"/>
        <v>264</v>
      </c>
      <c r="AU31" s="176">
        <f>AU30+AT31</f>
        <v>52410</v>
      </c>
      <c r="AV31" s="176"/>
      <c r="AW31" s="177"/>
    </row>
    <row r="32" s="11" customFormat="1" ht="39" customHeight="1" spans="1:49">
      <c r="A32" s="178">
        <v>45889</v>
      </c>
      <c r="B32" s="179" t="s">
        <v>226</v>
      </c>
      <c r="C32" s="154" t="s">
        <v>578</v>
      </c>
      <c r="D32" s="180">
        <v>4500177451</v>
      </c>
      <c r="E32" s="181" t="s">
        <v>3543</v>
      </c>
      <c r="F32" s="180" t="s">
        <v>3544</v>
      </c>
      <c r="G32" s="158" t="s">
        <v>554</v>
      </c>
      <c r="H32" s="182" t="s">
        <v>554</v>
      </c>
      <c r="I32" s="159" t="s">
        <v>555</v>
      </c>
      <c r="J32" s="183">
        <v>1500</v>
      </c>
      <c r="K32" s="183">
        <v>0</v>
      </c>
      <c r="L32" s="183">
        <v>4</v>
      </c>
      <c r="M32" s="160">
        <f t="shared" si="0"/>
        <v>375</v>
      </c>
      <c r="N32" s="161">
        <v>45930</v>
      </c>
      <c r="O32" s="161">
        <v>45926</v>
      </c>
      <c r="P32" s="184"/>
      <c r="Q32" s="184"/>
      <c r="R32" s="184"/>
      <c r="S32" s="185">
        <v>45898</v>
      </c>
      <c r="T32" s="163" t="s">
        <v>599</v>
      </c>
      <c r="U32" s="163" t="s">
        <v>3545</v>
      </c>
      <c r="V32" s="163" t="s">
        <v>335</v>
      </c>
      <c r="W32" s="186"/>
      <c r="X32" s="186"/>
      <c r="Y32" s="187" t="s">
        <v>3546</v>
      </c>
      <c r="Z32" s="184" t="s">
        <v>602</v>
      </c>
      <c r="AA32" s="188">
        <v>5.8209</v>
      </c>
      <c r="AB32" s="167">
        <f t="shared" si="13"/>
        <v>8731.35</v>
      </c>
      <c r="AC32" s="183"/>
      <c r="AD32" s="168" t="s">
        <v>566</v>
      </c>
      <c r="AE32" s="189"/>
      <c r="AF32" s="190"/>
      <c r="AG32" s="191"/>
      <c r="AH32" s="192">
        <f t="shared" ref="AH32:AH37" si="15">J32</f>
        <v>1500</v>
      </c>
      <c r="AI32" s="193"/>
      <c r="AJ32" s="193"/>
      <c r="AK32" s="193"/>
      <c r="AL32" s="193">
        <f t="shared" ref="AL32:AL37" si="16">J32</f>
        <v>1500</v>
      </c>
      <c r="AM32" s="192"/>
      <c r="AN32" s="192"/>
      <c r="AO32" s="192"/>
      <c r="AP32" s="194">
        <f t="shared" ref="AP32:AP37" si="17">J32</f>
        <v>1500</v>
      </c>
      <c r="AQ32" s="194"/>
      <c r="AR32" s="194"/>
      <c r="AS32" s="195"/>
      <c r="AT32" s="176">
        <f t="shared" si="14"/>
        <v>1500</v>
      </c>
      <c r="AU32" s="176">
        <f>'9561'!AV378+AT32</f>
        <v>544845</v>
      </c>
      <c r="AV32" s="196"/>
      <c r="AW32" s="197"/>
    </row>
    <row r="33" s="11" customFormat="1" ht="39" customHeight="1" spans="1:50">
      <c r="A33" s="178">
        <v>45896</v>
      </c>
      <c r="B33" s="179" t="s">
        <v>635</v>
      </c>
      <c r="C33" s="154" t="s">
        <v>578</v>
      </c>
      <c r="D33" s="180">
        <v>4500177972</v>
      </c>
      <c r="E33" s="181" t="s">
        <v>3547</v>
      </c>
      <c r="F33" s="180" t="s">
        <v>3548</v>
      </c>
      <c r="G33" s="182" t="s">
        <v>554</v>
      </c>
      <c r="H33" s="182" t="s">
        <v>554</v>
      </c>
      <c r="I33" s="159" t="s">
        <v>555</v>
      </c>
      <c r="J33" s="183">
        <v>2500</v>
      </c>
      <c r="K33" s="183">
        <v>0</v>
      </c>
      <c r="L33" s="183">
        <v>4</v>
      </c>
      <c r="M33" s="160">
        <f t="shared" si="0"/>
        <v>625</v>
      </c>
      <c r="N33" s="161">
        <v>45943</v>
      </c>
      <c r="O33" s="161">
        <v>45939</v>
      </c>
      <c r="P33" s="184"/>
      <c r="Q33" s="184"/>
      <c r="R33" s="184"/>
      <c r="S33" s="185">
        <v>45911</v>
      </c>
      <c r="T33" s="163" t="s">
        <v>599</v>
      </c>
      <c r="U33" s="163" t="s">
        <v>632</v>
      </c>
      <c r="V33" s="163" t="s">
        <v>335</v>
      </c>
      <c r="W33" s="186"/>
      <c r="X33" s="186"/>
      <c r="Y33" s="187" t="s">
        <v>3549</v>
      </c>
      <c r="Z33" s="184" t="s">
        <v>583</v>
      </c>
      <c r="AA33" s="188">
        <v>5.8049</v>
      </c>
      <c r="AB33" s="167">
        <f t="shared" si="13"/>
        <v>14512.25</v>
      </c>
      <c r="AC33" s="183"/>
      <c r="AD33" s="168" t="s">
        <v>566</v>
      </c>
      <c r="AE33" s="189"/>
      <c r="AF33" s="198"/>
      <c r="AG33" s="199"/>
      <c r="AH33" s="173">
        <f t="shared" si="15"/>
        <v>2500</v>
      </c>
      <c r="AI33" s="193"/>
      <c r="AJ33" s="193"/>
      <c r="AK33" s="193"/>
      <c r="AL33" s="172">
        <f t="shared" si="16"/>
        <v>2500</v>
      </c>
      <c r="AM33" s="192"/>
      <c r="AN33" s="192"/>
      <c r="AO33" s="192"/>
      <c r="AP33" s="174">
        <f t="shared" si="17"/>
        <v>2500</v>
      </c>
      <c r="AQ33" s="194"/>
      <c r="AR33" s="194"/>
      <c r="AS33" s="195"/>
      <c r="AT33" s="176">
        <f t="shared" si="14"/>
        <v>2500</v>
      </c>
      <c r="AU33" s="176">
        <f>'9561'!AV382+AT33</f>
        <v>548345</v>
      </c>
      <c r="AV33" s="196"/>
      <c r="AW33" s="200"/>
    </row>
    <row r="34" s="11" customFormat="1" ht="39" customHeight="1" spans="1:50">
      <c r="A34" s="178">
        <v>45896</v>
      </c>
      <c r="B34" s="179" t="s">
        <v>635</v>
      </c>
      <c r="C34" s="154" t="s">
        <v>578</v>
      </c>
      <c r="D34" s="180">
        <v>4500177972</v>
      </c>
      <c r="E34" s="181" t="s">
        <v>3550</v>
      </c>
      <c r="F34" s="180" t="s">
        <v>3551</v>
      </c>
      <c r="G34" s="182" t="s">
        <v>554</v>
      </c>
      <c r="H34" s="182" t="s">
        <v>554</v>
      </c>
      <c r="I34" s="159" t="s">
        <v>555</v>
      </c>
      <c r="J34" s="183">
        <v>1104</v>
      </c>
      <c r="K34" s="183">
        <v>0</v>
      </c>
      <c r="L34" s="183">
        <v>4</v>
      </c>
      <c r="M34" s="160">
        <f t="shared" si="0"/>
        <v>276</v>
      </c>
      <c r="N34" s="161">
        <v>45943</v>
      </c>
      <c r="O34" s="161">
        <v>45939</v>
      </c>
      <c r="P34" s="184"/>
      <c r="Q34" s="184"/>
      <c r="R34" s="184"/>
      <c r="S34" s="185">
        <v>45911</v>
      </c>
      <c r="T34" s="163" t="s">
        <v>599</v>
      </c>
      <c r="U34" s="163" t="s">
        <v>632</v>
      </c>
      <c r="V34" s="163" t="s">
        <v>335</v>
      </c>
      <c r="W34" s="186"/>
      <c r="X34" s="186"/>
      <c r="Y34" s="187" t="s">
        <v>3549</v>
      </c>
      <c r="Z34" s="184" t="s">
        <v>583</v>
      </c>
      <c r="AA34" s="188">
        <v>5.8209</v>
      </c>
      <c r="AB34" s="167">
        <f t="shared" si="13"/>
        <v>6426.2736</v>
      </c>
      <c r="AC34" s="183"/>
      <c r="AD34" s="168" t="s">
        <v>566</v>
      </c>
      <c r="AE34" s="189"/>
      <c r="AF34" s="198"/>
      <c r="AG34" s="199"/>
      <c r="AH34" s="173">
        <f t="shared" si="15"/>
        <v>1104</v>
      </c>
      <c r="AI34" s="193"/>
      <c r="AJ34" s="193"/>
      <c r="AK34" s="193"/>
      <c r="AL34" s="172">
        <f t="shared" si="16"/>
        <v>1104</v>
      </c>
      <c r="AM34" s="192"/>
      <c r="AN34" s="192"/>
      <c r="AO34" s="192"/>
      <c r="AP34" s="174">
        <f t="shared" si="17"/>
        <v>1104</v>
      </c>
      <c r="AQ34" s="194"/>
      <c r="AR34" s="194"/>
      <c r="AS34" s="195"/>
      <c r="AT34" s="176">
        <f t="shared" si="14"/>
        <v>1104</v>
      </c>
      <c r="AU34" s="176">
        <f>AU33+AT34</f>
        <v>549449</v>
      </c>
      <c r="AV34" s="196"/>
      <c r="AW34" s="200"/>
    </row>
    <row r="35" s="11" customFormat="1" ht="39" customHeight="1" spans="1:50">
      <c r="A35" s="178">
        <v>45896</v>
      </c>
      <c r="B35" s="179" t="s">
        <v>630</v>
      </c>
      <c r="C35" s="154" t="s">
        <v>559</v>
      </c>
      <c r="D35" s="180">
        <v>4500177974</v>
      </c>
      <c r="E35" s="181" t="s">
        <v>3552</v>
      </c>
      <c r="F35" s="180" t="s">
        <v>3553</v>
      </c>
      <c r="G35" s="182" t="s">
        <v>554</v>
      </c>
      <c r="H35" s="182" t="s">
        <v>554</v>
      </c>
      <c r="I35" s="159" t="s">
        <v>555</v>
      </c>
      <c r="J35" s="183">
        <v>396</v>
      </c>
      <c r="K35" s="183">
        <v>0</v>
      </c>
      <c r="L35" s="183">
        <v>4</v>
      </c>
      <c r="M35" s="160">
        <f t="shared" si="0"/>
        <v>99</v>
      </c>
      <c r="N35" s="161">
        <v>45943</v>
      </c>
      <c r="O35" s="161">
        <v>45939</v>
      </c>
      <c r="P35" s="184"/>
      <c r="Q35" s="184"/>
      <c r="R35" s="184"/>
      <c r="S35" s="185">
        <v>45911</v>
      </c>
      <c r="T35" s="163" t="s">
        <v>599</v>
      </c>
      <c r="U35" s="163" t="s">
        <v>632</v>
      </c>
      <c r="V35" s="163" t="s">
        <v>335</v>
      </c>
      <c r="W35" s="186"/>
      <c r="X35" s="186"/>
      <c r="Y35" s="187" t="s">
        <v>3554</v>
      </c>
      <c r="Z35" s="184" t="s">
        <v>583</v>
      </c>
      <c r="AA35" s="188">
        <v>5.837</v>
      </c>
      <c r="AB35" s="167">
        <f t="shared" si="13"/>
        <v>2311.452</v>
      </c>
      <c r="AC35" s="183"/>
      <c r="AD35" s="168" t="s">
        <v>566</v>
      </c>
      <c r="AE35" s="189"/>
      <c r="AF35" s="198"/>
      <c r="AG35" s="199"/>
      <c r="AH35" s="173">
        <f t="shared" si="15"/>
        <v>396</v>
      </c>
      <c r="AI35" s="193"/>
      <c r="AJ35" s="193"/>
      <c r="AK35" s="193"/>
      <c r="AL35" s="172">
        <f t="shared" si="16"/>
        <v>396</v>
      </c>
      <c r="AM35" s="192"/>
      <c r="AN35" s="192"/>
      <c r="AO35" s="192"/>
      <c r="AP35" s="174">
        <f t="shared" si="17"/>
        <v>396</v>
      </c>
      <c r="AQ35" s="194"/>
      <c r="AR35" s="194"/>
      <c r="AS35" s="195"/>
      <c r="AT35" s="176">
        <f t="shared" si="14"/>
        <v>396</v>
      </c>
      <c r="AU35" s="176">
        <f>取消单!AU34+AT35</f>
        <v>549845</v>
      </c>
      <c r="AV35" s="196"/>
      <c r="AW35" s="200"/>
    </row>
    <row r="36" s="11" customFormat="1" ht="39" customHeight="1" spans="1:50">
      <c r="A36" s="178">
        <v>45968</v>
      </c>
      <c r="B36" s="179" t="s">
        <v>630</v>
      </c>
      <c r="C36" s="154" t="s">
        <v>559</v>
      </c>
      <c r="D36" s="180">
        <v>4500184779</v>
      </c>
      <c r="E36" s="181" t="s">
        <v>3555</v>
      </c>
      <c r="F36" s="180" t="s">
        <v>3556</v>
      </c>
      <c r="G36" s="182" t="s">
        <v>554</v>
      </c>
      <c r="H36" s="182" t="s">
        <v>554</v>
      </c>
      <c r="I36" s="159" t="s">
        <v>555</v>
      </c>
      <c r="J36" s="183">
        <v>128</v>
      </c>
      <c r="K36" s="183">
        <v>0</v>
      </c>
      <c r="L36" s="183">
        <v>4</v>
      </c>
      <c r="M36" s="160">
        <f t="shared" si="0"/>
        <v>32</v>
      </c>
      <c r="N36" s="161">
        <v>46013</v>
      </c>
      <c r="O36" s="161">
        <v>46009</v>
      </c>
      <c r="P36" s="184" t="s">
        <v>3557</v>
      </c>
      <c r="Q36" s="184"/>
      <c r="R36" s="184"/>
      <c r="S36" s="185" t="s">
        <v>3324</v>
      </c>
      <c r="T36" s="163" t="s">
        <v>599</v>
      </c>
      <c r="U36" s="163" t="s">
        <v>632</v>
      </c>
      <c r="V36" s="163" t="s">
        <v>335</v>
      </c>
      <c r="W36" s="186"/>
      <c r="X36" s="186"/>
      <c r="Y36" s="187" t="s">
        <v>3554</v>
      </c>
      <c r="Z36" s="184" t="s">
        <v>583</v>
      </c>
      <c r="AA36" s="188">
        <v>6.0907</v>
      </c>
      <c r="AB36" s="167">
        <f t="shared" si="13"/>
        <v>779.6096</v>
      </c>
      <c r="AC36" s="183"/>
      <c r="AD36" s="201" t="s">
        <v>566</v>
      </c>
      <c r="AE36" s="189"/>
      <c r="AF36" s="198"/>
      <c r="AG36" s="199"/>
      <c r="AH36" s="173">
        <f t="shared" si="15"/>
        <v>128</v>
      </c>
      <c r="AI36" s="193"/>
      <c r="AJ36" s="193"/>
      <c r="AK36" s="193"/>
      <c r="AL36" s="172">
        <f t="shared" si="16"/>
        <v>128</v>
      </c>
      <c r="AM36" s="192"/>
      <c r="AN36" s="192"/>
      <c r="AO36" s="192"/>
      <c r="AP36" s="174">
        <f t="shared" si="17"/>
        <v>128</v>
      </c>
      <c r="AQ36" s="194"/>
      <c r="AR36" s="194"/>
      <c r="AS36" s="195"/>
      <c r="AT36" s="176">
        <f t="shared" si="14"/>
        <v>128</v>
      </c>
      <c r="AU36" s="176">
        <f>'9561'!AV392+AT36</f>
        <v>547973</v>
      </c>
      <c r="AV36" s="196"/>
      <c r="AW36" s="200"/>
    </row>
    <row r="37" s="11" customFormat="1" ht="39" customHeight="1" spans="1:50">
      <c r="A37" s="178">
        <v>45968</v>
      </c>
      <c r="B37" s="179" t="s">
        <v>635</v>
      </c>
      <c r="C37" s="154" t="s">
        <v>578</v>
      </c>
      <c r="D37" s="180">
        <v>4500184776</v>
      </c>
      <c r="E37" s="181" t="s">
        <v>3558</v>
      </c>
      <c r="F37" s="180" t="s">
        <v>3559</v>
      </c>
      <c r="G37" s="182" t="s">
        <v>554</v>
      </c>
      <c r="H37" s="182" t="s">
        <v>554</v>
      </c>
      <c r="I37" s="159" t="s">
        <v>555</v>
      </c>
      <c r="J37" s="183">
        <v>1372</v>
      </c>
      <c r="K37" s="183">
        <v>0</v>
      </c>
      <c r="L37" s="183">
        <v>4</v>
      </c>
      <c r="M37" s="160">
        <f t="shared" si="0"/>
        <v>343</v>
      </c>
      <c r="N37" s="161">
        <v>46013</v>
      </c>
      <c r="O37" s="161">
        <v>46009</v>
      </c>
      <c r="P37" s="184" t="s">
        <v>3557</v>
      </c>
      <c r="Q37" s="184"/>
      <c r="R37" s="184"/>
      <c r="S37" s="185" t="s">
        <v>3324</v>
      </c>
      <c r="T37" s="163" t="s">
        <v>599</v>
      </c>
      <c r="U37" s="163" t="s">
        <v>632</v>
      </c>
      <c r="V37" s="163" t="s">
        <v>335</v>
      </c>
      <c r="W37" s="186"/>
      <c r="X37" s="186"/>
      <c r="Y37" s="187" t="s">
        <v>1677</v>
      </c>
      <c r="Z37" s="184" t="s">
        <v>583</v>
      </c>
      <c r="AA37" s="188">
        <v>6.0743</v>
      </c>
      <c r="AB37" s="167">
        <f t="shared" si="13"/>
        <v>8333.9396</v>
      </c>
      <c r="AC37" s="183"/>
      <c r="AD37" s="201" t="s">
        <v>566</v>
      </c>
      <c r="AE37" s="189"/>
      <c r="AF37" s="202"/>
      <c r="AG37" s="203"/>
      <c r="AH37" s="173">
        <f t="shared" si="15"/>
        <v>1372</v>
      </c>
      <c r="AI37" s="193"/>
      <c r="AJ37" s="193"/>
      <c r="AK37" s="193"/>
      <c r="AL37" s="172">
        <f t="shared" si="16"/>
        <v>1372</v>
      </c>
      <c r="AM37" s="192"/>
      <c r="AN37" s="192"/>
      <c r="AO37" s="192"/>
      <c r="AP37" s="174">
        <f t="shared" si="17"/>
        <v>1372</v>
      </c>
      <c r="AQ37" s="194"/>
      <c r="AR37" s="194"/>
      <c r="AS37" s="195"/>
      <c r="AT37" s="176">
        <f t="shared" si="14"/>
        <v>1372</v>
      </c>
      <c r="AU37" s="176">
        <f>'9561'!AV393+AT37</f>
        <v>548917</v>
      </c>
      <c r="AV37" s="196"/>
      <c r="AW37" s="204"/>
    </row>
    <row r="38" s="11" customFormat="1" ht="39" customHeight="1" spans="1:50">
      <c r="A38" s="178" t="s">
        <v>3560</v>
      </c>
      <c r="B38" s="179" t="s">
        <v>986</v>
      </c>
      <c r="C38" s="154" t="s">
        <v>622</v>
      </c>
      <c r="D38" s="180">
        <v>4500208669</v>
      </c>
      <c r="E38" s="1217" t="s">
        <v>3561</v>
      </c>
      <c r="F38" s="180" t="s">
        <v>3562</v>
      </c>
      <c r="G38" s="182" t="s">
        <v>989</v>
      </c>
      <c r="H38" s="182" t="s">
        <v>555</v>
      </c>
      <c r="I38" s="159">
        <v>540</v>
      </c>
      <c r="J38" s="183">
        <v>0</v>
      </c>
      <c r="K38" s="183">
        <v>1</v>
      </c>
      <c r="L38" s="183">
        <v>540</v>
      </c>
      <c r="M38" s="160" t="s">
        <v>3563</v>
      </c>
      <c r="N38" s="161" t="s">
        <v>3564</v>
      </c>
      <c r="O38" s="161"/>
      <c r="P38" s="184"/>
      <c r="Q38" s="184"/>
      <c r="R38" s="184" t="s">
        <v>1709</v>
      </c>
      <c r="S38" s="185" t="s">
        <v>572</v>
      </c>
      <c r="T38" s="163" t="s">
        <v>572</v>
      </c>
      <c r="U38" s="163"/>
      <c r="V38" s="163"/>
      <c r="W38" s="186"/>
      <c r="X38" s="186" t="s">
        <v>3565</v>
      </c>
      <c r="Y38" s="187" t="s">
        <v>3045</v>
      </c>
      <c r="Z38" s="184">
        <v>3.48</v>
      </c>
      <c r="AA38" s="188">
        <v>1881.846</v>
      </c>
      <c r="AB38" s="167"/>
      <c r="AC38" s="183" t="s">
        <v>989</v>
      </c>
      <c r="AD38" s="201" t="s">
        <v>566</v>
      </c>
      <c r="AE38" s="189"/>
      <c r="AF38" s="202">
        <v>540</v>
      </c>
      <c r="AG38" s="203"/>
      <c r="AH38" s="173">
        <v>540</v>
      </c>
      <c r="AI38" s="193"/>
      <c r="AJ38" s="193"/>
      <c r="AK38" s="193"/>
      <c r="AL38" s="172"/>
      <c r="AM38" s="192"/>
      <c r="AN38" s="192"/>
      <c r="AO38" s="192"/>
      <c r="AP38" s="174">
        <v>540</v>
      </c>
      <c r="AQ38" s="194">
        <v>549205</v>
      </c>
      <c r="AR38" s="194"/>
      <c r="AS38" s="195"/>
      <c r="AT38" s="176"/>
      <c r="AU38" s="176"/>
      <c r="AV38" s="196"/>
      <c r="AW38" s="204"/>
    </row>
    <row r="39" s="10" customFormat="1" ht="39" customHeight="1" spans="1:50">
      <c r="A39" s="152">
        <v>46169</v>
      </c>
      <c r="B39" s="153" t="s">
        <v>986</v>
      </c>
      <c r="C39" s="154" t="s">
        <v>622</v>
      </c>
      <c r="D39" s="155" t="s">
        <v>3566</v>
      </c>
      <c r="E39" s="156" t="s">
        <v>3567</v>
      </c>
      <c r="F39" s="155" t="s">
        <v>3568</v>
      </c>
      <c r="G39" s="158" t="s">
        <v>989</v>
      </c>
      <c r="H39" s="159" t="s">
        <v>555</v>
      </c>
      <c r="I39" s="205">
        <v>1620</v>
      </c>
      <c r="J39" s="160">
        <v>0</v>
      </c>
      <c r="K39" s="160">
        <v>1</v>
      </c>
      <c r="L39" s="160">
        <f t="shared" ref="L39:L51" si="18">I39/K39</f>
        <v>1620</v>
      </c>
      <c r="M39" s="206">
        <v>46244</v>
      </c>
      <c r="N39" s="206">
        <v>46240</v>
      </c>
      <c r="O39" s="162"/>
      <c r="P39" s="162"/>
      <c r="Q39" s="162"/>
      <c r="R39" s="185" t="s">
        <v>1709</v>
      </c>
      <c r="S39" s="163" t="s">
        <v>572</v>
      </c>
      <c r="T39" s="163" t="s">
        <v>572</v>
      </c>
      <c r="U39" s="207"/>
      <c r="V39" s="165"/>
      <c r="W39" s="165"/>
      <c r="X39" s="166"/>
      <c r="Y39" s="162" t="s">
        <v>3565</v>
      </c>
      <c r="Z39" s="167" t="s">
        <v>3045</v>
      </c>
      <c r="AA39" s="167">
        <v>3.5756</v>
      </c>
      <c r="AB39" s="160">
        <f t="shared" ref="AB39:AB51" si="19">AA39*I39</f>
        <v>5792.472</v>
      </c>
      <c r="AC39" s="158"/>
      <c r="AD39" s="158" t="s">
        <v>989</v>
      </c>
      <c r="AE39" s="208" t="s">
        <v>566</v>
      </c>
      <c r="AF39" s="209"/>
      <c r="AG39" s="210"/>
      <c r="AH39" s="173"/>
      <c r="AI39" s="192">
        <f t="shared" ref="AI39:AI51" si="20">I39</f>
        <v>1620</v>
      </c>
      <c r="AJ39" s="211"/>
      <c r="AK39" s="172"/>
      <c r="AL39" s="212"/>
      <c r="AM39" s="172">
        <f t="shared" ref="AM39:AM51" si="21">I39</f>
        <v>1620</v>
      </c>
      <c r="AN39" s="176"/>
      <c r="AO39" s="176"/>
      <c r="AU39" s="10">
        <f t="shared" ref="AU39:AU51" si="22">I39</f>
        <v>1620</v>
      </c>
      <c r="AV39" s="10">
        <f>'9561'!AV652+AU39</f>
        <v>552151</v>
      </c>
      <c r="AX39" s="213"/>
    </row>
    <row r="40" s="10" customFormat="1" ht="39" customHeight="1" spans="1:50">
      <c r="A40" s="152">
        <v>46169</v>
      </c>
      <c r="B40" s="153" t="s">
        <v>986</v>
      </c>
      <c r="C40" s="154" t="s">
        <v>622</v>
      </c>
      <c r="D40" s="155" t="s">
        <v>3566</v>
      </c>
      <c r="E40" s="156" t="s">
        <v>3569</v>
      </c>
      <c r="F40" s="155" t="s">
        <v>3570</v>
      </c>
      <c r="G40" s="158" t="s">
        <v>989</v>
      </c>
      <c r="H40" s="159" t="s">
        <v>555</v>
      </c>
      <c r="I40" s="205">
        <v>1404</v>
      </c>
      <c r="J40" s="160">
        <v>0</v>
      </c>
      <c r="K40" s="160">
        <v>1</v>
      </c>
      <c r="L40" s="160">
        <f t="shared" si="18"/>
        <v>1404</v>
      </c>
      <c r="M40" s="206">
        <v>46244</v>
      </c>
      <c r="N40" s="206">
        <v>46240</v>
      </c>
      <c r="O40" s="162"/>
      <c r="P40" s="162"/>
      <c r="Q40" s="162"/>
      <c r="R40" s="185" t="s">
        <v>1709</v>
      </c>
      <c r="S40" s="163" t="s">
        <v>572</v>
      </c>
      <c r="T40" s="163" t="s">
        <v>572</v>
      </c>
      <c r="U40" s="207"/>
      <c r="V40" s="165"/>
      <c r="W40" s="165"/>
      <c r="X40" s="166"/>
      <c r="Y40" s="162" t="s">
        <v>3565</v>
      </c>
      <c r="Z40" s="167" t="s">
        <v>3045</v>
      </c>
      <c r="AA40" s="167">
        <v>3.3472</v>
      </c>
      <c r="AB40" s="160">
        <f t="shared" si="19"/>
        <v>4699.4688</v>
      </c>
      <c r="AC40" s="158"/>
      <c r="AD40" s="158" t="s">
        <v>989</v>
      </c>
      <c r="AE40" s="208" t="s">
        <v>566</v>
      </c>
      <c r="AF40" s="209"/>
      <c r="AG40" s="210"/>
      <c r="AH40" s="173"/>
      <c r="AI40" s="192">
        <f t="shared" si="20"/>
        <v>1404</v>
      </c>
      <c r="AJ40" s="211"/>
      <c r="AK40" s="172"/>
      <c r="AL40" s="212"/>
      <c r="AM40" s="172">
        <f t="shared" si="21"/>
        <v>1404</v>
      </c>
      <c r="AN40" s="176"/>
      <c r="AO40" s="176"/>
      <c r="AU40" s="10">
        <f t="shared" si="22"/>
        <v>1404</v>
      </c>
      <c r="AV40" s="10">
        <f>'9561'!AV562+AU40</f>
        <v>548349</v>
      </c>
      <c r="AX40" s="213"/>
    </row>
    <row r="41" s="10" customFormat="1" ht="39" customHeight="1" spans="1:50">
      <c r="A41" s="152">
        <v>46169</v>
      </c>
      <c r="B41" s="153" t="s">
        <v>986</v>
      </c>
      <c r="C41" s="154" t="s">
        <v>622</v>
      </c>
      <c r="D41" s="155" t="s">
        <v>3566</v>
      </c>
      <c r="E41" s="156" t="s">
        <v>3571</v>
      </c>
      <c r="F41" s="155" t="s">
        <v>3572</v>
      </c>
      <c r="G41" s="158" t="s">
        <v>989</v>
      </c>
      <c r="H41" s="159" t="s">
        <v>555</v>
      </c>
      <c r="I41" s="205">
        <v>756</v>
      </c>
      <c r="J41" s="160">
        <v>0</v>
      </c>
      <c r="K41" s="160">
        <v>1</v>
      </c>
      <c r="L41" s="160">
        <f t="shared" si="18"/>
        <v>756</v>
      </c>
      <c r="M41" s="206">
        <v>46253</v>
      </c>
      <c r="N41" s="206">
        <v>46249</v>
      </c>
      <c r="O41" s="162"/>
      <c r="P41" s="162"/>
      <c r="Q41" s="162"/>
      <c r="R41" s="185" t="s">
        <v>1709</v>
      </c>
      <c r="S41" s="163" t="s">
        <v>572</v>
      </c>
      <c r="T41" s="163" t="s">
        <v>572</v>
      </c>
      <c r="U41" s="207"/>
      <c r="V41" s="165"/>
      <c r="W41" s="165"/>
      <c r="X41" s="166"/>
      <c r="Y41" s="162" t="s">
        <v>3565</v>
      </c>
      <c r="Z41" s="167" t="s">
        <v>3045</v>
      </c>
      <c r="AA41" s="167">
        <v>3.3472</v>
      </c>
      <c r="AB41" s="160">
        <f t="shared" si="19"/>
        <v>2530.4832</v>
      </c>
      <c r="AC41" s="158"/>
      <c r="AD41" s="158" t="s">
        <v>989</v>
      </c>
      <c r="AE41" s="208" t="s">
        <v>566</v>
      </c>
      <c r="AF41" s="209"/>
      <c r="AG41" s="210"/>
      <c r="AH41" s="173"/>
      <c r="AI41" s="192">
        <f t="shared" si="20"/>
        <v>756</v>
      </c>
      <c r="AJ41" s="211"/>
      <c r="AK41" s="172"/>
      <c r="AL41" s="212"/>
      <c r="AM41" s="172">
        <f t="shared" si="21"/>
        <v>756</v>
      </c>
      <c r="AN41" s="176"/>
      <c r="AO41" s="176"/>
      <c r="AU41" s="10">
        <f t="shared" si="22"/>
        <v>756</v>
      </c>
      <c r="AV41" s="10">
        <f>'9561'!AV653+AU41</f>
        <v>550169</v>
      </c>
      <c r="AX41" s="213"/>
    </row>
    <row r="42" s="10" customFormat="1" ht="39" customHeight="1" spans="1:50">
      <c r="A42" s="178">
        <v>46175</v>
      </c>
      <c r="B42" s="153" t="s">
        <v>986</v>
      </c>
      <c r="C42" s="154" t="s">
        <v>622</v>
      </c>
      <c r="D42" s="155">
        <v>4500210347</v>
      </c>
      <c r="E42" s="156" t="s">
        <v>3573</v>
      </c>
      <c r="F42" s="155" t="s">
        <v>3574</v>
      </c>
      <c r="G42" s="158" t="s">
        <v>989</v>
      </c>
      <c r="H42" s="159" t="s">
        <v>555</v>
      </c>
      <c r="I42" s="205">
        <v>540</v>
      </c>
      <c r="J42" s="160">
        <v>0</v>
      </c>
      <c r="K42" s="160">
        <v>1</v>
      </c>
      <c r="L42" s="160">
        <f t="shared" si="18"/>
        <v>540</v>
      </c>
      <c r="M42" s="161">
        <v>46237</v>
      </c>
      <c r="N42" s="161">
        <v>46233</v>
      </c>
      <c r="O42" s="162"/>
      <c r="P42" s="162"/>
      <c r="Q42" s="162"/>
      <c r="R42" s="185" t="s">
        <v>1709</v>
      </c>
      <c r="S42" s="163" t="s">
        <v>572</v>
      </c>
      <c r="T42" s="163" t="s">
        <v>1549</v>
      </c>
      <c r="U42" s="214"/>
      <c r="V42" s="165"/>
      <c r="W42" s="166"/>
      <c r="X42" s="162"/>
      <c r="Y42" s="162" t="s">
        <v>3575</v>
      </c>
      <c r="Z42" s="167" t="s">
        <v>3045</v>
      </c>
      <c r="AA42" s="160">
        <v>3.5756</v>
      </c>
      <c r="AB42" s="158">
        <f t="shared" si="19"/>
        <v>1930.824</v>
      </c>
      <c r="AC42" s="158"/>
      <c r="AD42" s="158" t="s">
        <v>989</v>
      </c>
      <c r="AE42" s="208" t="s">
        <v>566</v>
      </c>
      <c r="AF42" s="215"/>
      <c r="AG42" s="210"/>
      <c r="AH42" s="176"/>
      <c r="AI42" s="192">
        <f t="shared" si="20"/>
        <v>540</v>
      </c>
      <c r="AJ42" s="209"/>
      <c r="AK42" s="192"/>
      <c r="AL42" s="211"/>
      <c r="AM42" s="172">
        <f t="shared" si="21"/>
        <v>540</v>
      </c>
      <c r="AU42" s="10">
        <f t="shared" si="22"/>
        <v>540</v>
      </c>
      <c r="AV42" s="10">
        <f>'9561'!AV604+AU42</f>
        <v>549689</v>
      </c>
      <c r="AX42" s="216"/>
    </row>
    <row r="43" s="11" customFormat="1" ht="39" customHeight="1" spans="1:50">
      <c r="A43" s="178">
        <v>46150</v>
      </c>
      <c r="B43" s="179" t="s">
        <v>3576</v>
      </c>
      <c r="C43" s="154" t="s">
        <v>622</v>
      </c>
      <c r="D43" s="180" t="s">
        <v>3577</v>
      </c>
      <c r="E43" s="181" t="s">
        <v>3578</v>
      </c>
      <c r="F43" s="180" t="s">
        <v>3579</v>
      </c>
      <c r="G43" s="182" t="s">
        <v>989</v>
      </c>
      <c r="H43" s="159" t="s">
        <v>555</v>
      </c>
      <c r="I43" s="183">
        <v>540</v>
      </c>
      <c r="J43" s="183">
        <v>0</v>
      </c>
      <c r="K43" s="183">
        <v>1</v>
      </c>
      <c r="L43" s="160">
        <f t="shared" si="18"/>
        <v>540</v>
      </c>
      <c r="M43" s="206">
        <v>46244</v>
      </c>
      <c r="N43" s="206">
        <v>46240</v>
      </c>
      <c r="O43" s="184" t="s">
        <v>3580</v>
      </c>
      <c r="P43" s="184"/>
      <c r="Q43" s="184"/>
      <c r="R43" s="185" t="s">
        <v>1709</v>
      </c>
      <c r="S43" s="163" t="s">
        <v>572</v>
      </c>
      <c r="T43" s="163" t="s">
        <v>1549</v>
      </c>
      <c r="U43" s="217"/>
      <c r="V43" s="186"/>
      <c r="W43" s="186"/>
      <c r="X43" s="187"/>
      <c r="Y43" s="184" t="s">
        <v>1269</v>
      </c>
      <c r="Z43" s="188" t="s">
        <v>3581</v>
      </c>
      <c r="AA43" s="167">
        <v>3.4748</v>
      </c>
      <c r="AB43" s="167">
        <f t="shared" si="19"/>
        <v>1876.392</v>
      </c>
      <c r="AC43" s="158"/>
      <c r="AD43" s="158" t="s">
        <v>989</v>
      </c>
      <c r="AE43" s="218" t="s">
        <v>566</v>
      </c>
      <c r="AF43" s="219"/>
      <c r="AG43" s="220"/>
      <c r="AH43" s="176"/>
      <c r="AI43" s="192">
        <f t="shared" si="20"/>
        <v>540</v>
      </c>
      <c r="AJ43" s="221"/>
      <c r="AK43" s="172"/>
      <c r="AL43" s="222"/>
      <c r="AM43" s="172">
        <f t="shared" si="21"/>
        <v>540</v>
      </c>
      <c r="AN43" s="176"/>
      <c r="AO43" s="176"/>
      <c r="AQ43" s="174">
        <f>I43</f>
        <v>540</v>
      </c>
      <c r="AU43" s="176">
        <f t="shared" si="22"/>
        <v>540</v>
      </c>
      <c r="AV43" s="176">
        <f>'9561'!AV605+AU43</f>
        <v>540</v>
      </c>
      <c r="AX43" s="222"/>
    </row>
    <row r="44" s="11" customFormat="1" ht="39" customHeight="1" spans="1:50">
      <c r="A44" s="178">
        <v>46150</v>
      </c>
      <c r="B44" s="179" t="s">
        <v>3576</v>
      </c>
      <c r="C44" s="154" t="s">
        <v>622</v>
      </c>
      <c r="D44" s="180" t="s">
        <v>3577</v>
      </c>
      <c r="E44" s="181" t="s">
        <v>3582</v>
      </c>
      <c r="F44" s="180" t="s">
        <v>3583</v>
      </c>
      <c r="G44" s="182" t="s">
        <v>989</v>
      </c>
      <c r="H44" s="159" t="s">
        <v>555</v>
      </c>
      <c r="I44" s="183">
        <v>2484</v>
      </c>
      <c r="J44" s="183">
        <v>0</v>
      </c>
      <c r="K44" s="183">
        <v>1</v>
      </c>
      <c r="L44" s="160">
        <f t="shared" si="18"/>
        <v>2484</v>
      </c>
      <c r="M44" s="206">
        <v>46244</v>
      </c>
      <c r="N44" s="206">
        <v>46240</v>
      </c>
      <c r="O44" s="184" t="s">
        <v>3580</v>
      </c>
      <c r="P44" s="184"/>
      <c r="Q44" s="184"/>
      <c r="R44" s="185" t="s">
        <v>1709</v>
      </c>
      <c r="S44" s="163" t="s">
        <v>572</v>
      </c>
      <c r="T44" s="163" t="s">
        <v>1549</v>
      </c>
      <c r="U44" s="217"/>
      <c r="V44" s="186"/>
      <c r="W44" s="186"/>
      <c r="X44" s="187"/>
      <c r="Y44" s="184" t="s">
        <v>1269</v>
      </c>
      <c r="Z44" s="188" t="s">
        <v>3581</v>
      </c>
      <c r="AA44" s="167">
        <v>3.4748</v>
      </c>
      <c r="AB44" s="167">
        <f t="shared" si="19"/>
        <v>8631.4032</v>
      </c>
      <c r="AC44" s="158"/>
      <c r="AD44" s="158" t="s">
        <v>989</v>
      </c>
      <c r="AE44" s="218" t="s">
        <v>566</v>
      </c>
      <c r="AF44" s="219"/>
      <c r="AG44" s="220"/>
      <c r="AH44" s="176"/>
      <c r="AI44" s="192">
        <f t="shared" si="20"/>
        <v>2484</v>
      </c>
      <c r="AJ44" s="221"/>
      <c r="AK44" s="172"/>
      <c r="AL44" s="222"/>
      <c r="AM44" s="172">
        <f t="shared" si="21"/>
        <v>2484</v>
      </c>
      <c r="AN44" s="176"/>
      <c r="AO44" s="176"/>
      <c r="AQ44" s="174">
        <f>I44</f>
        <v>2484</v>
      </c>
      <c r="AU44" s="176">
        <f t="shared" si="22"/>
        <v>2484</v>
      </c>
      <c r="AV44" s="176">
        <f>'9561'!AV550+AU44</f>
        <v>550837</v>
      </c>
      <c r="AX44" s="222"/>
    </row>
    <row r="45" s="11" customFormat="1" ht="39" customHeight="1" spans="1:50">
      <c r="A45" s="178">
        <v>46161</v>
      </c>
      <c r="B45" s="179" t="s">
        <v>986</v>
      </c>
      <c r="C45" s="154" t="s">
        <v>622</v>
      </c>
      <c r="D45" s="180" t="s">
        <v>3584</v>
      </c>
      <c r="E45" s="1217" t="s">
        <v>3585</v>
      </c>
      <c r="F45" s="180" t="s">
        <v>3586</v>
      </c>
      <c r="G45" s="182" t="s">
        <v>989</v>
      </c>
      <c r="H45" s="159" t="s">
        <v>555</v>
      </c>
      <c r="I45" s="223">
        <v>1620</v>
      </c>
      <c r="J45" s="183">
        <v>0</v>
      </c>
      <c r="K45" s="183">
        <v>1</v>
      </c>
      <c r="L45" s="160">
        <f t="shared" si="18"/>
        <v>1620</v>
      </c>
      <c r="M45" s="206">
        <v>46244</v>
      </c>
      <c r="N45" s="206">
        <v>46240</v>
      </c>
      <c r="O45" s="184"/>
      <c r="P45" s="184"/>
      <c r="Q45" s="184"/>
      <c r="R45" s="185" t="s">
        <v>1709</v>
      </c>
      <c r="S45" s="163" t="s">
        <v>572</v>
      </c>
      <c r="T45" s="163" t="s">
        <v>1549</v>
      </c>
      <c r="U45" s="224"/>
      <c r="V45" s="185"/>
      <c r="W45" s="186"/>
      <c r="X45" s="186"/>
      <c r="Y45" s="187" t="s">
        <v>3587</v>
      </c>
      <c r="Z45" s="184" t="s">
        <v>3045</v>
      </c>
      <c r="AA45" s="188">
        <v>3.3472</v>
      </c>
      <c r="AB45" s="167">
        <f t="shared" si="19"/>
        <v>5422.464</v>
      </c>
      <c r="AC45" s="183"/>
      <c r="AD45" s="158" t="s">
        <v>989</v>
      </c>
      <c r="AE45" s="201" t="s">
        <v>566</v>
      </c>
      <c r="AF45" s="225"/>
      <c r="AG45" s="220"/>
      <c r="AH45" s="192"/>
      <c r="AI45" s="192">
        <f t="shared" si="20"/>
        <v>1620</v>
      </c>
      <c r="AJ45" s="226"/>
      <c r="AK45" s="192"/>
      <c r="AL45" s="227"/>
      <c r="AM45" s="172">
        <f t="shared" si="21"/>
        <v>1620</v>
      </c>
      <c r="AN45" s="192"/>
      <c r="AO45" s="174"/>
      <c r="AP45" s="194"/>
      <c r="AQ45" s="174"/>
      <c r="AR45" s="176"/>
      <c r="AS45" s="176"/>
      <c r="AT45" s="176"/>
      <c r="AU45" s="176">
        <f t="shared" si="22"/>
        <v>1620</v>
      </c>
      <c r="AV45" s="176">
        <f>'9561'!AV645+AU45</f>
        <v>550913</v>
      </c>
      <c r="AX45" s="228"/>
    </row>
    <row r="46" s="11" customFormat="1" ht="39" customHeight="1" spans="1:50">
      <c r="A46" s="178">
        <v>46161</v>
      </c>
      <c r="B46" s="179" t="s">
        <v>986</v>
      </c>
      <c r="C46" s="154" t="s">
        <v>622</v>
      </c>
      <c r="D46" s="180" t="s">
        <v>3584</v>
      </c>
      <c r="E46" s="1217" t="s">
        <v>3588</v>
      </c>
      <c r="F46" s="180" t="s">
        <v>3589</v>
      </c>
      <c r="G46" s="182" t="s">
        <v>989</v>
      </c>
      <c r="H46" s="159" t="s">
        <v>555</v>
      </c>
      <c r="I46" s="223">
        <v>1080</v>
      </c>
      <c r="J46" s="183">
        <v>0</v>
      </c>
      <c r="K46" s="183">
        <v>1</v>
      </c>
      <c r="L46" s="160">
        <f t="shared" si="18"/>
        <v>1080</v>
      </c>
      <c r="M46" s="206">
        <v>46244</v>
      </c>
      <c r="N46" s="206">
        <v>46240</v>
      </c>
      <c r="O46" s="184"/>
      <c r="P46" s="184"/>
      <c r="Q46" s="184"/>
      <c r="R46" s="185" t="s">
        <v>1709</v>
      </c>
      <c r="S46" s="163" t="s">
        <v>572</v>
      </c>
      <c r="T46" s="163" t="s">
        <v>1549</v>
      </c>
      <c r="U46" s="224"/>
      <c r="V46" s="185"/>
      <c r="W46" s="186"/>
      <c r="X46" s="186"/>
      <c r="Y46" s="187" t="s">
        <v>3587</v>
      </c>
      <c r="Z46" s="184" t="s">
        <v>3045</v>
      </c>
      <c r="AA46" s="188">
        <v>3.3472</v>
      </c>
      <c r="AB46" s="167">
        <f t="shared" si="19"/>
        <v>3614.976</v>
      </c>
      <c r="AC46" s="183"/>
      <c r="AD46" s="158" t="s">
        <v>989</v>
      </c>
      <c r="AE46" s="201" t="s">
        <v>566</v>
      </c>
      <c r="AF46" s="225"/>
      <c r="AG46" s="220"/>
      <c r="AH46" s="192"/>
      <c r="AI46" s="192">
        <f t="shared" si="20"/>
        <v>1080</v>
      </c>
      <c r="AJ46" s="226"/>
      <c r="AK46" s="192"/>
      <c r="AL46" s="227"/>
      <c r="AM46" s="172">
        <f t="shared" si="21"/>
        <v>1080</v>
      </c>
      <c r="AN46" s="192"/>
      <c r="AO46" s="174"/>
      <c r="AP46" s="194"/>
      <c r="AQ46" s="174"/>
      <c r="AR46" s="176"/>
      <c r="AS46" s="176"/>
      <c r="AT46" s="176"/>
      <c r="AU46" s="176">
        <f t="shared" si="22"/>
        <v>1080</v>
      </c>
      <c r="AV46" s="176">
        <f>'9561'!AV646+AU46</f>
        <v>550391</v>
      </c>
      <c r="AX46" s="228"/>
    </row>
    <row r="47" s="10" customFormat="1" ht="39" customHeight="1" spans="1:50">
      <c r="A47" s="152">
        <v>46175</v>
      </c>
      <c r="B47" s="153" t="s">
        <v>986</v>
      </c>
      <c r="C47" s="154" t="s">
        <v>622</v>
      </c>
      <c r="D47" s="155">
        <v>4500210354</v>
      </c>
      <c r="E47" s="156" t="s">
        <v>3590</v>
      </c>
      <c r="F47" s="155" t="s">
        <v>3591</v>
      </c>
      <c r="G47" s="158" t="s">
        <v>989</v>
      </c>
      <c r="H47" s="159" t="s">
        <v>555</v>
      </c>
      <c r="I47" s="205">
        <v>1188</v>
      </c>
      <c r="J47" s="160">
        <v>0</v>
      </c>
      <c r="K47" s="160">
        <v>1</v>
      </c>
      <c r="L47" s="160">
        <f t="shared" si="18"/>
        <v>1188</v>
      </c>
      <c r="M47" s="161">
        <v>46262</v>
      </c>
      <c r="N47" s="161">
        <v>46258</v>
      </c>
      <c r="O47" s="162"/>
      <c r="P47" s="162"/>
      <c r="Q47" s="162"/>
      <c r="R47" s="185" t="s">
        <v>1709</v>
      </c>
      <c r="S47" s="163" t="s">
        <v>572</v>
      </c>
      <c r="T47" s="163" t="s">
        <v>572</v>
      </c>
      <c r="U47" s="214"/>
      <c r="V47" s="165"/>
      <c r="W47" s="166"/>
      <c r="X47" s="162"/>
      <c r="Y47" s="162" t="s">
        <v>3575</v>
      </c>
      <c r="Z47" s="167" t="s">
        <v>3045</v>
      </c>
      <c r="AA47" s="160">
        <v>3.5756</v>
      </c>
      <c r="AB47" s="158">
        <f t="shared" si="19"/>
        <v>4247.8128</v>
      </c>
      <c r="AC47" s="158"/>
      <c r="AD47" s="158" t="s">
        <v>989</v>
      </c>
      <c r="AE47" s="208" t="s">
        <v>566</v>
      </c>
      <c r="AF47" s="215"/>
      <c r="AG47" s="210"/>
      <c r="AH47" s="176"/>
      <c r="AI47" s="192">
        <f t="shared" si="20"/>
        <v>1188</v>
      </c>
      <c r="AJ47" s="210"/>
      <c r="AK47" s="172"/>
      <c r="AL47" s="210"/>
      <c r="AM47" s="172">
        <f t="shared" si="21"/>
        <v>1188</v>
      </c>
      <c r="AU47" s="10">
        <f t="shared" si="22"/>
        <v>1188</v>
      </c>
      <c r="AV47" s="10" t="e">
        <f>取消单!#REF!+AU47</f>
        <v>#REF!</v>
      </c>
      <c r="AX47" s="210"/>
    </row>
    <row r="48" s="10" customFormat="1" ht="39" customHeight="1" spans="1:50">
      <c r="A48" s="152">
        <v>46175</v>
      </c>
      <c r="B48" s="153" t="s">
        <v>986</v>
      </c>
      <c r="C48" s="154" t="s">
        <v>622</v>
      </c>
      <c r="D48" s="155">
        <v>4500210353</v>
      </c>
      <c r="E48" s="156" t="s">
        <v>3592</v>
      </c>
      <c r="F48" s="155" t="s">
        <v>3593</v>
      </c>
      <c r="G48" s="158" t="s">
        <v>989</v>
      </c>
      <c r="H48" s="159" t="s">
        <v>555</v>
      </c>
      <c r="I48" s="205">
        <v>864</v>
      </c>
      <c r="J48" s="160">
        <v>0</v>
      </c>
      <c r="K48" s="160">
        <v>1</v>
      </c>
      <c r="L48" s="160">
        <f t="shared" si="18"/>
        <v>864</v>
      </c>
      <c r="M48" s="161">
        <v>46253</v>
      </c>
      <c r="N48" s="161">
        <v>46249</v>
      </c>
      <c r="O48" s="162"/>
      <c r="P48" s="162"/>
      <c r="Q48" s="162"/>
      <c r="R48" s="185" t="s">
        <v>1709</v>
      </c>
      <c r="S48" s="163" t="s">
        <v>572</v>
      </c>
      <c r="T48" s="163" t="s">
        <v>572</v>
      </c>
      <c r="U48" s="214"/>
      <c r="V48" s="165"/>
      <c r="W48" s="166"/>
      <c r="X48" s="162"/>
      <c r="Y48" s="162" t="s">
        <v>3594</v>
      </c>
      <c r="Z48" s="167" t="s">
        <v>3045</v>
      </c>
      <c r="AA48" s="160">
        <v>3.5756</v>
      </c>
      <c r="AB48" s="158">
        <f t="shared" si="19"/>
        <v>3089.3184</v>
      </c>
      <c r="AC48" s="158"/>
      <c r="AD48" s="158" t="s">
        <v>989</v>
      </c>
      <c r="AE48" s="208" t="s">
        <v>566</v>
      </c>
      <c r="AF48" s="215"/>
      <c r="AG48" s="210"/>
      <c r="AH48" s="176"/>
      <c r="AI48" s="192">
        <f t="shared" si="20"/>
        <v>864</v>
      </c>
      <c r="AJ48" s="210"/>
      <c r="AK48" s="172"/>
      <c r="AL48" s="210"/>
      <c r="AM48" s="172">
        <f t="shared" si="21"/>
        <v>864</v>
      </c>
      <c r="AU48" s="10">
        <f t="shared" si="22"/>
        <v>864</v>
      </c>
      <c r="AV48" s="10">
        <f>取消单!AV41+AU48</f>
        <v>551033</v>
      </c>
      <c r="AX48" s="216"/>
    </row>
    <row r="49" s="10" customFormat="1" ht="39" customHeight="1" spans="1:50">
      <c r="A49" s="152">
        <v>46175</v>
      </c>
      <c r="B49" s="153" t="s">
        <v>986</v>
      </c>
      <c r="C49" s="154" t="s">
        <v>622</v>
      </c>
      <c r="D49" s="155">
        <v>4500210351</v>
      </c>
      <c r="E49" s="156" t="s">
        <v>3595</v>
      </c>
      <c r="F49" s="155" t="s">
        <v>3596</v>
      </c>
      <c r="G49" s="158" t="s">
        <v>989</v>
      </c>
      <c r="H49" s="159" t="s">
        <v>555</v>
      </c>
      <c r="I49" s="205">
        <v>648</v>
      </c>
      <c r="J49" s="160">
        <v>0</v>
      </c>
      <c r="K49" s="160">
        <v>1</v>
      </c>
      <c r="L49" s="160">
        <f t="shared" si="18"/>
        <v>648</v>
      </c>
      <c r="M49" s="161">
        <v>46248</v>
      </c>
      <c r="N49" s="161">
        <v>46244</v>
      </c>
      <c r="O49" s="162"/>
      <c r="P49" s="162"/>
      <c r="Q49" s="162"/>
      <c r="R49" s="185" t="s">
        <v>1709</v>
      </c>
      <c r="S49" s="163" t="s">
        <v>572</v>
      </c>
      <c r="T49" s="163" t="s">
        <v>572</v>
      </c>
      <c r="U49" s="214"/>
      <c r="V49" s="165"/>
      <c r="W49" s="166"/>
      <c r="X49" s="162"/>
      <c r="Y49" s="162" t="s">
        <v>3594</v>
      </c>
      <c r="Z49" s="167" t="s">
        <v>3045</v>
      </c>
      <c r="AA49" s="160">
        <v>3.5756</v>
      </c>
      <c r="AB49" s="158">
        <f t="shared" si="19"/>
        <v>2316.9888</v>
      </c>
      <c r="AC49" s="158"/>
      <c r="AD49" s="158" t="s">
        <v>989</v>
      </c>
      <c r="AE49" s="208" t="s">
        <v>566</v>
      </c>
      <c r="AF49" s="215"/>
      <c r="AG49" s="210"/>
      <c r="AH49" s="176"/>
      <c r="AI49" s="192">
        <f t="shared" si="20"/>
        <v>648</v>
      </c>
      <c r="AJ49" s="210"/>
      <c r="AK49" s="172"/>
      <c r="AL49" s="210"/>
      <c r="AM49" s="172">
        <f t="shared" si="21"/>
        <v>648</v>
      </c>
      <c r="AU49" s="10">
        <f t="shared" si="22"/>
        <v>648</v>
      </c>
      <c r="AV49" s="10">
        <f>取消单!AV39+AU49</f>
        <v>552799</v>
      </c>
      <c r="AX49" s="216"/>
    </row>
    <row r="50" s="10" customFormat="1" ht="39" customHeight="1" spans="1:50">
      <c r="A50" s="152">
        <v>46175</v>
      </c>
      <c r="B50" s="153" t="s">
        <v>986</v>
      </c>
      <c r="C50" s="154" t="s">
        <v>622</v>
      </c>
      <c r="D50" s="155">
        <v>4500210350</v>
      </c>
      <c r="E50" s="156" t="s">
        <v>3597</v>
      </c>
      <c r="F50" s="155" t="s">
        <v>3598</v>
      </c>
      <c r="G50" s="158" t="s">
        <v>989</v>
      </c>
      <c r="H50" s="159" t="s">
        <v>555</v>
      </c>
      <c r="I50" s="205">
        <v>540</v>
      </c>
      <c r="J50" s="160">
        <v>0</v>
      </c>
      <c r="K50" s="160">
        <v>1</v>
      </c>
      <c r="L50" s="160">
        <f t="shared" si="18"/>
        <v>540</v>
      </c>
      <c r="M50" s="161">
        <v>46244</v>
      </c>
      <c r="N50" s="161">
        <v>46240</v>
      </c>
      <c r="O50" s="162"/>
      <c r="P50" s="162"/>
      <c r="Q50" s="162"/>
      <c r="R50" s="185" t="s">
        <v>1709</v>
      </c>
      <c r="S50" s="163" t="s">
        <v>572</v>
      </c>
      <c r="T50" s="163" t="s">
        <v>572</v>
      </c>
      <c r="U50" s="214"/>
      <c r="V50" s="165"/>
      <c r="W50" s="166"/>
      <c r="X50" s="162"/>
      <c r="Y50" s="162" t="s">
        <v>3594</v>
      </c>
      <c r="Z50" s="167" t="s">
        <v>3045</v>
      </c>
      <c r="AA50" s="160">
        <v>3.5756</v>
      </c>
      <c r="AB50" s="158">
        <f t="shared" si="19"/>
        <v>1930.824</v>
      </c>
      <c r="AC50" s="158"/>
      <c r="AD50" s="158" t="s">
        <v>989</v>
      </c>
      <c r="AE50" s="208" t="s">
        <v>566</v>
      </c>
      <c r="AF50" s="215"/>
      <c r="AG50" s="210"/>
      <c r="AH50" s="176"/>
      <c r="AI50" s="192">
        <f t="shared" si="20"/>
        <v>540</v>
      </c>
      <c r="AJ50" s="210"/>
      <c r="AK50" s="172"/>
      <c r="AL50" s="210"/>
      <c r="AM50" s="172">
        <f t="shared" si="21"/>
        <v>540</v>
      </c>
      <c r="AU50" s="10">
        <f t="shared" si="22"/>
        <v>540</v>
      </c>
      <c r="AV50" s="10">
        <f>'9561'!AV599+AU50</f>
        <v>549477</v>
      </c>
      <c r="AX50" s="216"/>
    </row>
    <row r="51" s="10" customFormat="1" ht="39" customHeight="1" spans="1:50">
      <c r="A51" s="152">
        <v>46175</v>
      </c>
      <c r="B51" s="153" t="s">
        <v>986</v>
      </c>
      <c r="C51" s="154" t="s">
        <v>622</v>
      </c>
      <c r="D51" s="155">
        <v>4500210350</v>
      </c>
      <c r="E51" s="156" t="s">
        <v>3599</v>
      </c>
      <c r="F51" s="155" t="s">
        <v>3600</v>
      </c>
      <c r="G51" s="158" t="s">
        <v>989</v>
      </c>
      <c r="H51" s="159" t="s">
        <v>555</v>
      </c>
      <c r="I51" s="205">
        <v>540</v>
      </c>
      <c r="J51" s="160">
        <v>0</v>
      </c>
      <c r="K51" s="160">
        <v>1</v>
      </c>
      <c r="L51" s="160">
        <f t="shared" si="18"/>
        <v>540</v>
      </c>
      <c r="M51" s="161">
        <v>46244</v>
      </c>
      <c r="N51" s="161">
        <v>46240</v>
      </c>
      <c r="O51" s="162"/>
      <c r="P51" s="162"/>
      <c r="Q51" s="162"/>
      <c r="R51" s="185" t="s">
        <v>1709</v>
      </c>
      <c r="S51" s="163" t="s">
        <v>572</v>
      </c>
      <c r="T51" s="163" t="s">
        <v>572</v>
      </c>
      <c r="U51" s="214"/>
      <c r="V51" s="165"/>
      <c r="W51" s="166"/>
      <c r="X51" s="162"/>
      <c r="Y51" s="162" t="s">
        <v>3594</v>
      </c>
      <c r="Z51" s="167" t="s">
        <v>3045</v>
      </c>
      <c r="AA51" s="160">
        <v>3.5756</v>
      </c>
      <c r="AB51" s="158">
        <f t="shared" si="19"/>
        <v>1930.824</v>
      </c>
      <c r="AC51" s="158"/>
      <c r="AD51" s="158" t="s">
        <v>989</v>
      </c>
      <c r="AE51" s="208" t="s">
        <v>566</v>
      </c>
      <c r="AF51" s="215"/>
      <c r="AG51" s="210"/>
      <c r="AH51" s="176"/>
      <c r="AI51" s="192">
        <f t="shared" si="20"/>
        <v>540</v>
      </c>
      <c r="AJ51" s="210"/>
      <c r="AK51" s="172"/>
      <c r="AL51" s="210"/>
      <c r="AM51" s="172">
        <f t="shared" si="21"/>
        <v>540</v>
      </c>
      <c r="AU51" s="10">
        <f t="shared" si="22"/>
        <v>540</v>
      </c>
      <c r="AV51" s="10">
        <f>'9561'!AV596+AU51</f>
        <v>549285</v>
      </c>
      <c r="AX51" s="216"/>
    </row>
  </sheetData>
  <sheetProtection formatCells="0" formatColumns="0" formatRows="0" insertRows="0" insertColumns="0" insertHyperlinks="0" deleteColumns="0" deleteRows="0" sort="0" autoFilter="0" pivotTables="0"/>
  <autoFilter xmlns:etc="http://www.wps.cn/officeDocument/2017/etCustomData" ref="A1:AX51" etc:filterBottomFollowUsedRange="1">
    <extLst/>
  </autoFilter>
  <conditionalFormatting sqref="S1">
    <cfRule type="containsText" dxfId="0" priority="141" operator="between" text="欠">
      <formula>NOT(ISERROR(SEARCH("欠",S1)))</formula>
    </cfRule>
  </conditionalFormatting>
  <conditionalFormatting sqref="U1:V1">
    <cfRule type="containsText" dxfId="0" priority="139" operator="between" text="欠">
      <formula>NOT(ISERROR(SEARCH("欠",U1)))</formula>
    </cfRule>
  </conditionalFormatting>
  <conditionalFormatting sqref="W1">
    <cfRule type="containsText" dxfId="0" priority="143" operator="between" text="欠">
      <formula>NOT(ISERROR(SEARCH("欠",W1)))</formula>
    </cfRule>
  </conditionalFormatting>
  <conditionalFormatting sqref="S5">
    <cfRule type="containsText" dxfId="0" priority="129" operator="between" text="欠">
      <formula>NOT(ISERROR(SEARCH("欠",S5)))</formula>
    </cfRule>
  </conditionalFormatting>
  <conditionalFormatting sqref="U5">
    <cfRule type="containsText" dxfId="0" priority="128" operator="between" text="欠">
      <formula>NOT(ISERROR(SEARCH("欠",U5)))</formula>
    </cfRule>
  </conditionalFormatting>
  <conditionalFormatting sqref="V5">
    <cfRule type="containsText" dxfId="0" priority="127" operator="between" text="欠">
      <formula>NOT(ISERROR(SEARCH("欠",V5)))</formula>
    </cfRule>
  </conditionalFormatting>
  <conditionalFormatting sqref="W5">
    <cfRule type="containsText" dxfId="0" priority="130" operator="between" text="欠">
      <formula>NOT(ISERROR(SEARCH("欠",W5)))</formula>
    </cfRule>
  </conditionalFormatting>
  <conditionalFormatting sqref="S11">
    <cfRule type="containsText" dxfId="0" priority="120" operator="between" text="欠">
      <formula>NOT(ISERROR(SEARCH("欠",S11)))</formula>
    </cfRule>
  </conditionalFormatting>
  <conditionalFormatting sqref="U11">
    <cfRule type="containsText" dxfId="0" priority="119" operator="between" text="欠">
      <formula>NOT(ISERROR(SEARCH("欠",U11)))</formula>
    </cfRule>
  </conditionalFormatting>
  <conditionalFormatting sqref="V11">
    <cfRule type="containsText" dxfId="0" priority="122" operator="between" text="欠">
      <formula>NOT(ISERROR(SEARCH("欠",V11)))</formula>
    </cfRule>
  </conditionalFormatting>
  <conditionalFormatting sqref="W11">
    <cfRule type="containsText" dxfId="0" priority="121" operator="between" text="欠">
      <formula>NOT(ISERROR(SEARCH("欠",W11)))</formula>
    </cfRule>
  </conditionalFormatting>
  <conditionalFormatting sqref="S12">
    <cfRule type="containsText" dxfId="0" priority="116" operator="between" text="欠">
      <formula>NOT(ISERROR(SEARCH("欠",S12)))</formula>
    </cfRule>
  </conditionalFormatting>
  <conditionalFormatting sqref="U12">
    <cfRule type="containsText" dxfId="0" priority="115" operator="between" text="欠">
      <formula>NOT(ISERROR(SEARCH("欠",U12)))</formula>
    </cfRule>
  </conditionalFormatting>
  <conditionalFormatting sqref="V12">
    <cfRule type="containsText" dxfId="0" priority="118" operator="between" text="欠">
      <formula>NOT(ISERROR(SEARCH("欠",V12)))</formula>
    </cfRule>
  </conditionalFormatting>
  <conditionalFormatting sqref="W12">
    <cfRule type="containsText" dxfId="0" priority="117" operator="between" text="欠">
      <formula>NOT(ISERROR(SEARCH("欠",W12)))</formula>
    </cfRule>
  </conditionalFormatting>
  <conditionalFormatting sqref="W17">
    <cfRule type="containsText" dxfId="0" priority="114" operator="between" text="欠">
      <formula>NOT(ISERROR(SEARCH("欠",W17)))</formula>
    </cfRule>
  </conditionalFormatting>
  <conditionalFormatting sqref="S20">
    <cfRule type="containsText" dxfId="0" priority="104" operator="between" text="欠">
      <formula>NOT(ISERROR(SEARCH("欠",S20)))</formula>
    </cfRule>
  </conditionalFormatting>
  <conditionalFormatting sqref="U20">
    <cfRule type="containsText" dxfId="0" priority="103" operator="between" text="欠">
      <formula>NOT(ISERROR(SEARCH("欠",U20)))</formula>
    </cfRule>
  </conditionalFormatting>
  <conditionalFormatting sqref="V20">
    <cfRule type="containsText" dxfId="0" priority="102" operator="between" text="欠">
      <formula>NOT(ISERROR(SEARCH("欠",V20)))</formula>
    </cfRule>
  </conditionalFormatting>
  <conditionalFormatting sqref="W20">
    <cfRule type="containsText" dxfId="0" priority="105" operator="between" text="欠">
      <formula>NOT(ISERROR(SEARCH("欠",W20)))</formula>
    </cfRule>
  </conditionalFormatting>
  <conditionalFormatting sqref="U23">
    <cfRule type="containsText" dxfId="0" priority="96" operator="between" text="欠">
      <formula>NOT(ISERROR(SEARCH("欠",U23)))</formula>
    </cfRule>
  </conditionalFormatting>
  <conditionalFormatting sqref="V23">
    <cfRule type="containsText" dxfId="0" priority="97" operator="between" text="欠">
      <formula>NOT(ISERROR(SEARCH("欠",V23)))</formula>
    </cfRule>
  </conditionalFormatting>
  <conditionalFormatting sqref="W23">
    <cfRule type="containsText" dxfId="0" priority="95" operator="between" text="欠">
      <formula>NOT(ISERROR(SEARCH("欠",W23)))</formula>
    </cfRule>
  </conditionalFormatting>
  <conditionalFormatting sqref="S24">
    <cfRule type="containsText" dxfId="0" priority="92" operator="between" text="欠">
      <formula>NOT(ISERROR(SEARCH("欠",S24)))</formula>
    </cfRule>
  </conditionalFormatting>
  <conditionalFormatting sqref="U24">
    <cfRule type="containsText" dxfId="0" priority="91" operator="between" text="欠">
      <formula>NOT(ISERROR(SEARCH("欠",U24)))</formula>
    </cfRule>
  </conditionalFormatting>
  <conditionalFormatting sqref="V24">
    <cfRule type="containsText" dxfId="0" priority="94" operator="between" text="欠">
      <formula>NOT(ISERROR(SEARCH("欠",V24)))</formula>
    </cfRule>
  </conditionalFormatting>
  <conditionalFormatting sqref="W24">
    <cfRule type="containsText" dxfId="0" priority="93" operator="between" text="欠">
      <formula>NOT(ISERROR(SEARCH("欠",W24)))</formula>
    </cfRule>
  </conditionalFormatting>
  <conditionalFormatting sqref="S25">
    <cfRule type="containsText" dxfId="0" priority="88" operator="between" text="欠">
      <formula>NOT(ISERROR(SEARCH("欠",S25)))</formula>
    </cfRule>
  </conditionalFormatting>
  <conditionalFormatting sqref="U25">
    <cfRule type="containsText" dxfId="0" priority="87" operator="between" text="欠">
      <formula>NOT(ISERROR(SEARCH("欠",U25)))</formula>
    </cfRule>
  </conditionalFormatting>
  <conditionalFormatting sqref="V25">
    <cfRule type="containsText" dxfId="0" priority="90" operator="between" text="欠">
      <formula>NOT(ISERROR(SEARCH("欠",V25)))</formula>
    </cfRule>
  </conditionalFormatting>
  <conditionalFormatting sqref="W25">
    <cfRule type="containsText" dxfId="0" priority="89" operator="between" text="欠">
      <formula>NOT(ISERROR(SEARCH("欠",W25)))</formula>
    </cfRule>
  </conditionalFormatting>
  <conditionalFormatting sqref="S26">
    <cfRule type="containsText" dxfId="0" priority="84" operator="between" text="欠">
      <formula>NOT(ISERROR(SEARCH("欠",S26)))</formula>
    </cfRule>
  </conditionalFormatting>
  <conditionalFormatting sqref="U26">
    <cfRule type="containsText" dxfId="0" priority="83" operator="between" text="欠">
      <formula>NOT(ISERROR(SEARCH("欠",U26)))</formula>
    </cfRule>
  </conditionalFormatting>
  <conditionalFormatting sqref="V26">
    <cfRule type="containsText" dxfId="0" priority="86" operator="between" text="欠">
      <formula>NOT(ISERROR(SEARCH("欠",V26)))</formula>
    </cfRule>
  </conditionalFormatting>
  <conditionalFormatting sqref="W26">
    <cfRule type="containsText" dxfId="0" priority="85" operator="between" text="欠">
      <formula>NOT(ISERROR(SEARCH("欠",W26)))</formula>
    </cfRule>
  </conditionalFormatting>
  <conditionalFormatting sqref="S27">
    <cfRule type="containsText" dxfId="0" priority="82" operator="between" text="欠">
      <formula>NOT(ISERROR(SEARCH("欠",S27)))</formula>
    </cfRule>
  </conditionalFormatting>
  <conditionalFormatting sqref="V27">
    <cfRule type="containsText" dxfId="0" priority="81" operator="between" text="欠">
      <formula>NOT(ISERROR(SEARCH("欠",V27)))</formula>
    </cfRule>
  </conditionalFormatting>
  <conditionalFormatting sqref="W27">
    <cfRule type="containsText" dxfId="0" priority="80" operator="between" text="欠">
      <formula>NOT(ISERROR(SEARCH("欠",W27)))</formula>
    </cfRule>
  </conditionalFormatting>
  <conditionalFormatting sqref="S28">
    <cfRule type="containsText" dxfId="0" priority="79" operator="between" text="欠">
      <formula>NOT(ISERROR(SEARCH("欠",S28)))</formula>
    </cfRule>
  </conditionalFormatting>
  <conditionalFormatting sqref="V28">
    <cfRule type="containsText" dxfId="0" priority="78" operator="between" text="欠">
      <formula>NOT(ISERROR(SEARCH("欠",V28)))</formula>
    </cfRule>
  </conditionalFormatting>
  <conditionalFormatting sqref="W28">
    <cfRule type="containsText" dxfId="0" priority="77" operator="between" text="欠">
      <formula>NOT(ISERROR(SEARCH("欠",W28)))</formula>
    </cfRule>
  </conditionalFormatting>
  <conditionalFormatting sqref="S29">
    <cfRule type="containsText" dxfId="0" priority="76" operator="between" text="欠">
      <formula>NOT(ISERROR(SEARCH("欠",S29)))</formula>
    </cfRule>
  </conditionalFormatting>
  <conditionalFormatting sqref="V29">
    <cfRule type="containsText" dxfId="0" priority="75" operator="between" text="欠">
      <formula>NOT(ISERROR(SEARCH("欠",V29)))</formula>
    </cfRule>
  </conditionalFormatting>
  <conditionalFormatting sqref="W29">
    <cfRule type="containsText" dxfId="0" priority="74" operator="between" text="欠">
      <formula>NOT(ISERROR(SEARCH("欠",W29)))</formula>
    </cfRule>
  </conditionalFormatting>
  <conditionalFormatting sqref="S30">
    <cfRule type="containsText" dxfId="0" priority="72" operator="between" text="欠">
      <formula>NOT(ISERROR(SEARCH("欠",S30)))</formula>
    </cfRule>
  </conditionalFormatting>
  <conditionalFormatting sqref="U30">
    <cfRule type="containsText" dxfId="0" priority="71" operator="between" text="欠">
      <formula>NOT(ISERROR(SEARCH("欠",U30)))</formula>
    </cfRule>
  </conditionalFormatting>
  <conditionalFormatting sqref="W30">
    <cfRule type="containsText" dxfId="0" priority="73" operator="between" text="欠">
      <formula>NOT(ISERROR(SEARCH("欠",W30)))</formula>
    </cfRule>
  </conditionalFormatting>
  <conditionalFormatting sqref="S31">
    <cfRule type="containsText" dxfId="0" priority="68" operator="between" text="欠">
      <formula>NOT(ISERROR(SEARCH("欠",S31)))</formula>
    </cfRule>
  </conditionalFormatting>
  <conditionalFormatting sqref="U31">
    <cfRule type="containsText" dxfId="0" priority="67" operator="between" text="欠">
      <formula>NOT(ISERROR(SEARCH("欠",U31)))</formula>
    </cfRule>
  </conditionalFormatting>
  <conditionalFormatting sqref="W31">
    <cfRule type="containsText" dxfId="0" priority="69" operator="between" text="欠">
      <formula>NOT(ISERROR(SEARCH("欠",W31)))</formula>
    </cfRule>
  </conditionalFormatting>
  <conditionalFormatting sqref="S32">
    <cfRule type="containsText" dxfId="0" priority="65" operator="between" text="欠">
      <formula>NOT(ISERROR(SEARCH("欠",S32)))</formula>
    </cfRule>
  </conditionalFormatting>
  <conditionalFormatting sqref="U32">
    <cfRule type="containsText" dxfId="0" priority="63" operator="between" text="欠">
      <formula>NOT(ISERROR(SEARCH("欠",U32)))</formula>
    </cfRule>
  </conditionalFormatting>
  <conditionalFormatting sqref="V32">
    <cfRule type="containsText" dxfId="0" priority="64" operator="between" text="欠">
      <formula>NOT(ISERROR(SEARCH("欠",V32)))</formula>
    </cfRule>
  </conditionalFormatting>
  <conditionalFormatting sqref="W32">
    <cfRule type="containsText" dxfId="0" priority="66" operator="between" text="欠">
      <formula>NOT(ISERROR(SEARCH("欠",W32)))</formula>
    </cfRule>
  </conditionalFormatting>
  <conditionalFormatting sqref="S35">
    <cfRule type="containsText" dxfId="0" priority="58" operator="between" text="欠">
      <formula>NOT(ISERROR(SEARCH("欠",S35)))</formula>
    </cfRule>
  </conditionalFormatting>
  <conditionalFormatting sqref="U35">
    <cfRule type="containsText" dxfId="0" priority="56" operator="between" text="欠">
      <formula>NOT(ISERROR(SEARCH("欠",U35)))</formula>
    </cfRule>
  </conditionalFormatting>
  <conditionalFormatting sqref="V35">
    <cfRule type="containsText" dxfId="0" priority="57" operator="between" text="欠">
      <formula>NOT(ISERROR(SEARCH("欠",V35)))</formula>
    </cfRule>
  </conditionalFormatting>
  <conditionalFormatting sqref="W35">
    <cfRule type="containsText" dxfId="0" priority="55" operator="between" text="欠">
      <formula>NOT(ISERROR(SEARCH("欠",W35)))</formula>
    </cfRule>
  </conditionalFormatting>
  <conditionalFormatting sqref="S36">
    <cfRule type="containsText" dxfId="0" priority="53" operator="between" text="欠">
      <formula>NOT(ISERROR(SEARCH("欠",S36)))</formula>
    </cfRule>
  </conditionalFormatting>
  <conditionalFormatting sqref="V36">
    <cfRule type="containsText" dxfId="0" priority="54" operator="between" text="欠">
      <formula>NOT(ISERROR(SEARCH("欠",V36)))</formula>
    </cfRule>
  </conditionalFormatting>
  <conditionalFormatting sqref="W36">
    <cfRule type="containsText" dxfId="0" priority="52" operator="between" text="欠">
      <formula>NOT(ISERROR(SEARCH("欠",W36)))</formula>
    </cfRule>
  </conditionalFormatting>
  <conditionalFormatting sqref="S37">
    <cfRule type="containsText" dxfId="0" priority="50" operator="between" text="欠">
      <formula>NOT(ISERROR(SEARCH("欠",S37)))</formula>
    </cfRule>
  </conditionalFormatting>
  <conditionalFormatting sqref="V37">
    <cfRule type="containsText" dxfId="0" priority="51" operator="between" text="欠">
      <formula>NOT(ISERROR(SEARCH("欠",V37)))</formula>
    </cfRule>
  </conditionalFormatting>
  <conditionalFormatting sqref="W37">
    <cfRule type="containsText" dxfId="0" priority="49" operator="between" text="欠">
      <formula>NOT(ISERROR(SEARCH("欠",W37)))</formula>
    </cfRule>
  </conditionalFormatting>
  <conditionalFormatting sqref="U39:V39">
    <cfRule type="containsText" dxfId="0" priority="41" operator="between" text="欠">
      <formula>NOT(ISERROR(SEARCH("欠",U39)))</formula>
    </cfRule>
  </conditionalFormatting>
  <conditionalFormatting sqref="R40">
    <cfRule type="containsText" dxfId="0" priority="43" operator="between" text="欠">
      <formula>NOT(ISERROR(SEARCH("欠",R40)))</formula>
    </cfRule>
  </conditionalFormatting>
  <conditionalFormatting sqref="U40:V40">
    <cfRule type="containsText" dxfId="0" priority="40" operator="between" text="欠">
      <formula>NOT(ISERROR(SEARCH("欠",U40)))</formula>
    </cfRule>
  </conditionalFormatting>
  <conditionalFormatting sqref="U41:V41">
    <cfRule type="containsText" dxfId="0" priority="39" operator="between" text="欠">
      <formula>NOT(ISERROR(SEARCH("欠",U41)))</formula>
    </cfRule>
  </conditionalFormatting>
  <conditionalFormatting sqref="T42">
    <cfRule type="containsText" dxfId="0" priority="37" operator="between" text="欠">
      <formula>NOT(ISERROR(SEARCH("欠",T42)))</formula>
    </cfRule>
  </conditionalFormatting>
  <conditionalFormatting sqref="U42:V42">
    <cfRule type="containsText" dxfId="0" priority="36" operator="between" text="欠">
      <formula>NOT(ISERROR(SEARCH("欠",U42)))</formula>
    </cfRule>
  </conditionalFormatting>
  <conditionalFormatting sqref="U43:V43">
    <cfRule type="containsText" dxfId="0" priority="30" operator="between" text="欠">
      <formula>NOT(ISERROR(SEARCH("欠",U43)))</formula>
    </cfRule>
  </conditionalFormatting>
  <conditionalFormatting sqref="R44">
    <cfRule type="containsText" dxfId="0" priority="28" operator="between" text="欠">
      <formula>NOT(ISERROR(SEARCH("欠",R44)))</formula>
    </cfRule>
  </conditionalFormatting>
  <conditionalFormatting sqref="U44:V44">
    <cfRule type="containsText" dxfId="0" priority="29" operator="between" text="欠">
      <formula>NOT(ISERROR(SEARCH("欠",U44)))</formula>
    </cfRule>
  </conditionalFormatting>
  <conditionalFormatting sqref="R45">
    <cfRule type="containsText" dxfId="0" priority="17" operator="between" text="欠">
      <formula>NOT(ISERROR(SEARCH("欠",R45)))</formula>
    </cfRule>
  </conditionalFormatting>
  <conditionalFormatting sqref="U45:V45">
    <cfRule type="containsText" dxfId="0" priority="21" operator="between" text="欠">
      <formula>NOT(ISERROR(SEARCH("欠",U45)))</formula>
    </cfRule>
  </conditionalFormatting>
  <conditionalFormatting sqref="W45">
    <cfRule type="containsText" dxfId="0" priority="19" operator="between" text="欠">
      <formula>NOT(ISERROR(SEARCH("欠",W45)))</formula>
    </cfRule>
  </conditionalFormatting>
  <conditionalFormatting sqref="U46:V46">
    <cfRule type="containsText" dxfId="0" priority="20" operator="between" text="欠">
      <formula>NOT(ISERROR(SEARCH("欠",U46)))</formula>
    </cfRule>
  </conditionalFormatting>
  <conditionalFormatting sqref="W46">
    <cfRule type="containsText" dxfId="0" priority="18" operator="between" text="欠">
      <formula>NOT(ISERROR(SEARCH("欠",W46)))</formula>
    </cfRule>
  </conditionalFormatting>
  <conditionalFormatting sqref="R48">
    <cfRule type="containsText" dxfId="0" priority="14" operator="between" text="欠">
      <formula>NOT(ISERROR(SEARCH("欠",R48)))</formula>
    </cfRule>
  </conditionalFormatting>
  <conditionalFormatting sqref="T48">
    <cfRule type="containsText" dxfId="0" priority="15" operator="between" text="欠">
      <formula>NOT(ISERROR(SEARCH("欠",T48)))</formula>
    </cfRule>
  </conditionalFormatting>
  <conditionalFormatting sqref="U48:V48">
    <cfRule type="containsText" dxfId="0" priority="12" operator="between" text="欠">
      <formula>NOT(ISERROR(SEARCH("欠",U48)))</formula>
    </cfRule>
  </conditionalFormatting>
  <conditionalFormatting sqref="R49">
    <cfRule type="containsText" dxfId="0" priority="10" operator="between" text="欠">
      <formula>NOT(ISERROR(SEARCH("欠",R49)))</formula>
    </cfRule>
  </conditionalFormatting>
  <conditionalFormatting sqref="T49">
    <cfRule type="containsText" dxfId="0" priority="11" operator="between" text="欠">
      <formula>NOT(ISERROR(SEARCH("欠",T49)))</formula>
    </cfRule>
  </conditionalFormatting>
  <conditionalFormatting sqref="U49:V49">
    <cfRule type="containsText" dxfId="0" priority="8" operator="between" text="欠">
      <formula>NOT(ISERROR(SEARCH("欠",U49)))</formula>
    </cfRule>
  </conditionalFormatting>
  <conditionalFormatting sqref="R39:R40">
    <cfRule type="containsText" dxfId="0" priority="45" operator="between" text="欠">
      <formula>NOT(ISERROR(SEARCH("欠",R39)))</formula>
    </cfRule>
  </conditionalFormatting>
  <conditionalFormatting sqref="R43:R44">
    <cfRule type="containsText" dxfId="0" priority="32" operator="between" text="欠">
      <formula>NOT(ISERROR(SEARCH("欠",R43)))</formula>
    </cfRule>
  </conditionalFormatting>
  <conditionalFormatting sqref="R45:R46">
    <cfRule type="containsText" dxfId="0" priority="23" operator="between" text="欠">
      <formula>NOT(ISERROR(SEARCH("欠",R45)))</formula>
    </cfRule>
  </conditionalFormatting>
  <conditionalFormatting sqref="R50:R51">
    <cfRule type="containsText" dxfId="0" priority="4" operator="between" text="欠">
      <formula>NOT(ISERROR(SEARCH("欠",R50)))</formula>
    </cfRule>
  </conditionalFormatting>
  <conditionalFormatting sqref="S2:S4">
    <cfRule type="containsText" dxfId="0" priority="137" operator="between" text="欠">
      <formula>NOT(ISERROR(SEARCH("欠",S2)))</formula>
    </cfRule>
  </conditionalFormatting>
  <conditionalFormatting sqref="S6:S10">
    <cfRule type="containsText" dxfId="0" priority="126" operator="between" text="欠">
      <formula>NOT(ISERROR(SEARCH("欠",S6)))</formula>
    </cfRule>
  </conditionalFormatting>
  <conditionalFormatting sqref="S13:S17">
    <cfRule type="containsText" dxfId="0" priority="112" operator="between" text="欠">
      <formula>NOT(ISERROR(SEARCH("欠",S13)))</formula>
    </cfRule>
  </conditionalFormatting>
  <conditionalFormatting sqref="S18:S19">
    <cfRule type="containsText" dxfId="0" priority="108" operator="between" text="欠">
      <formula>NOT(ISERROR(SEARCH("欠",S18)))</formula>
    </cfRule>
  </conditionalFormatting>
  <conditionalFormatting sqref="S21:S22">
    <cfRule type="containsText" dxfId="0" priority="100" operator="between" text="欠">
      <formula>NOT(ISERROR(SEARCH("欠",S21)))</formula>
    </cfRule>
  </conditionalFormatting>
  <conditionalFormatting sqref="S33:S34">
    <cfRule type="containsText" dxfId="0" priority="61" operator="between" text="欠">
      <formula>NOT(ISERROR(SEARCH("欠",S33)))</formula>
    </cfRule>
  </conditionalFormatting>
  <conditionalFormatting sqref="U2:U4">
    <cfRule type="containsText" dxfId="0" priority="136" operator="between" text="欠">
      <formula>NOT(ISERROR(SEARCH("欠",U2)))</formula>
    </cfRule>
  </conditionalFormatting>
  <conditionalFormatting sqref="U6:U10">
    <cfRule type="containsText" dxfId="0" priority="124" operator="between" text="欠">
      <formula>NOT(ISERROR(SEARCH("欠",U6)))</formula>
    </cfRule>
  </conditionalFormatting>
  <conditionalFormatting sqref="U13:U17">
    <cfRule type="containsText" dxfId="0" priority="111" operator="between" text="欠">
      <formula>NOT(ISERROR(SEARCH("欠",U13)))</formula>
    </cfRule>
  </conditionalFormatting>
  <conditionalFormatting sqref="U18:U19">
    <cfRule type="containsText" dxfId="0" priority="107" operator="between" text="欠">
      <formula>NOT(ISERROR(SEARCH("欠",U18)))</formula>
    </cfRule>
  </conditionalFormatting>
  <conditionalFormatting sqref="U21:U22">
    <cfRule type="containsText" dxfId="0" priority="99" operator="between" text="欠">
      <formula>NOT(ISERROR(SEARCH("欠",U21)))</formula>
    </cfRule>
  </conditionalFormatting>
  <conditionalFormatting sqref="U33:U34">
    <cfRule type="containsText" dxfId="0" priority="59" operator="between" text="欠">
      <formula>NOT(ISERROR(SEARCH("欠",U33)))</formula>
    </cfRule>
  </conditionalFormatting>
  <conditionalFormatting sqref="V2:V4">
    <cfRule type="containsText" dxfId="0" priority="135" operator="between" text="欠">
      <formula>NOT(ISERROR(SEARCH("欠",V2)))</formula>
    </cfRule>
  </conditionalFormatting>
  <conditionalFormatting sqref="V6:V10">
    <cfRule type="containsText" dxfId="0" priority="125" operator="between" text="欠">
      <formula>NOT(ISERROR(SEARCH("欠",V6)))</formula>
    </cfRule>
  </conditionalFormatting>
  <conditionalFormatting sqref="V13:V17">
    <cfRule type="containsText" dxfId="0" priority="110" operator="between" text="欠">
      <formula>NOT(ISERROR(SEARCH("欠",V13)))</formula>
    </cfRule>
  </conditionalFormatting>
  <conditionalFormatting sqref="V18:V19">
    <cfRule type="containsText" dxfId="0" priority="106" operator="between" text="欠">
      <formula>NOT(ISERROR(SEARCH("欠",V18)))</formula>
    </cfRule>
  </conditionalFormatting>
  <conditionalFormatting sqref="V21:V22">
    <cfRule type="containsText" dxfId="0" priority="98" operator="between" text="欠">
      <formula>NOT(ISERROR(SEARCH("欠",V21)))</formula>
    </cfRule>
  </conditionalFormatting>
  <conditionalFormatting sqref="V30:V31">
    <cfRule type="containsText" dxfId="0" priority="70" operator="between" text="欠">
      <formula>NOT(ISERROR(SEARCH("欠",V30)))</formula>
    </cfRule>
  </conditionalFormatting>
  <conditionalFormatting sqref="V33:V34">
    <cfRule type="containsText" dxfId="0" priority="60" operator="between" text="欠">
      <formula>NOT(ISERROR(SEARCH("欠",V33)))</formula>
    </cfRule>
  </conditionalFormatting>
  <conditionalFormatting sqref="W2:W4">
    <cfRule type="containsText" dxfId="0" priority="138" operator="between" text="欠">
      <formula>NOT(ISERROR(SEARCH("欠",W2)))</formula>
    </cfRule>
  </conditionalFormatting>
  <conditionalFormatting sqref="W6:W10">
    <cfRule type="containsText" dxfId="0" priority="123" operator="between" text="欠">
      <formula>NOT(ISERROR(SEARCH("欠",W6)))</formula>
    </cfRule>
  </conditionalFormatting>
  <conditionalFormatting sqref="W13:W16">
    <cfRule type="containsText" dxfId="0" priority="113" operator="between" text="欠">
      <formula>NOT(ISERROR(SEARCH("欠",W13)))</formula>
    </cfRule>
  </conditionalFormatting>
  <conditionalFormatting sqref="W18:W19">
    <cfRule type="containsText" dxfId="0" priority="109" operator="between" text="欠">
      <formula>NOT(ISERROR(SEARCH("欠",W18)))</formula>
    </cfRule>
  </conditionalFormatting>
  <conditionalFormatting sqref="W21:W22">
    <cfRule type="containsText" dxfId="0" priority="101" operator="between" text="欠">
      <formula>NOT(ISERROR(SEARCH("欠",W21)))</formula>
    </cfRule>
  </conditionalFormatting>
  <conditionalFormatting sqref="W33:W34">
    <cfRule type="containsText" dxfId="0" priority="62" operator="between" text="欠">
      <formula>NOT(ISERROR(SEARCH("欠",W33)))</formula>
    </cfRule>
  </conditionalFormatting>
  <conditionalFormatting sqref="W39:W40">
    <cfRule type="containsText" dxfId="0" priority="44" operator="between" text="欠">
      <formula>NOT(ISERROR(SEARCH("欠",W39)))</formula>
    </cfRule>
  </conditionalFormatting>
  <conditionalFormatting sqref="W43:W44">
    <cfRule type="containsText" dxfId="0" priority="31" operator="between" text="欠">
      <formula>NOT(ISERROR(SEARCH("欠",W43)))</formula>
    </cfRule>
  </conditionalFormatting>
  <conditionalFormatting sqref="W45:W46">
    <cfRule type="containsText" dxfId="0" priority="22" operator="between" text="欠">
      <formula>NOT(ISERROR(SEARCH("欠",W45)))</formula>
    </cfRule>
  </conditionalFormatting>
  <conditionalFormatting sqref="W50:W51">
    <cfRule type="containsText" dxfId="0" priority="3" operator="between" text="欠">
      <formula>NOT(ISERROR(SEARCH("欠",W50)))</formula>
    </cfRule>
  </conditionalFormatting>
  <conditionalFormatting sqref="T39:V40">
    <cfRule type="containsText" dxfId="0" priority="48" operator="between" text="欠">
      <formula>NOT(ISERROR(SEARCH("欠",T39)))</formula>
    </cfRule>
  </conditionalFormatting>
  <conditionalFormatting sqref="U39:V40">
    <cfRule type="containsText" dxfId="0" priority="42" operator="between" text="欠">
      <formula>NOT(ISERROR(SEARCH("欠",U39)))</formula>
    </cfRule>
  </conditionalFormatting>
  <conditionalFormatting sqref="T43:V44">
    <cfRule type="containsText" dxfId="0" priority="35" operator="between" text="欠">
      <formula>NOT(ISERROR(SEARCH("欠",T43)))</formula>
    </cfRule>
  </conditionalFormatting>
  <conditionalFormatting sqref="U43:V44">
    <cfRule type="containsText" dxfId="0" priority="27" operator="between" text="欠">
      <formula>NOT(ISERROR(SEARCH("欠",U43)))</formula>
    </cfRule>
  </conditionalFormatting>
  <conditionalFormatting sqref="T45:V46">
    <cfRule type="containsText" dxfId="0" priority="26" operator="between" text="欠">
      <formula>NOT(ISERROR(SEARCH("欠",T45)))</formula>
    </cfRule>
  </conditionalFormatting>
  <conditionalFormatting sqref="U45:V46">
    <cfRule type="containsText" dxfId="0" priority="16" operator="between" text="欠">
      <formula>NOT(ISERROR(SEARCH("欠",U45)))</formula>
    </cfRule>
  </conditionalFormatting>
  <conditionalFormatting sqref="T50:V51">
    <cfRule type="containsText" dxfId="0" priority="7" operator="between" text="欠">
      <formula>NOT(ISERROR(SEARCH("欠",T50)))</formula>
    </cfRule>
  </conditionalFormatting>
  <conditionalFormatting sqref="U50:V51">
    <cfRule type="containsText" dxfId="0" priority="1" operator="between" text="欠">
      <formula>NOT(ISERROR(SEARCH("欠",U50)))</formula>
    </cfRule>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46">
    <filterData filterID="1594138801">
      <hiddenRange rowFrom="3" rowTo="696"/>
      <hiddenRange rowFrom="698" rowTo="915"/>
    </filterData>
    <autofilterInfo filterID="1594138801">
      <autoFilter xmlns="http://schemas.openxmlformats.org/spreadsheetml/2006/main" ref="A3:CA916">
        <filterColumn colId="3">
          <customFilters>
            <customFilter operator="equal" val="4500208282"/>
          </customFilters>
        </filterColumn>
      </autoFilter>
    </autofilterInfo>
  </sheetItem>
  <sheetItem sheetStid="47">
    <filterData filterID="1765212680">
      <hiddenRange rowFrom="1" rowTo="41"/>
      <hiddenRange rowFrom="44" rowTo="50"/>
    </filterData>
    <autofilterInfo filterID="1765212680">
      <autoFilter xmlns="http://schemas.openxmlformats.org/spreadsheetml/2006/main" ref="A1:AX51">
        <filterColumn colId="3">
          <customFilters>
            <customFilter operator="equal" val="4500205770"/>
          </customFilters>
        </filterColumn>
      </autoFilter>
    </autofilterInfo>
  </sheetItem>
</autofilters>
</file>

<file path=customXml/item2.xml><?xml version="1.0" encoding="utf-8"?>
<woProps xmlns="https://web.wps.cn/et/2018/main" xmlns:s="http://schemas.openxmlformats.org/spreadsheetml/2006/main">
  <woSheetsProps>
    <woSheetProps sheetStid="19" interlineOnOff="0" interlineColor="0" isDbSheet="0" isDashBoardSheet="0" isDbDashBoardSheet="0" isFlexPaperSheet="0">
      <cellprotection/>
      <appEtDbRelations/>
    </woSheetProps>
    <woSheetProps sheetStid="46" interlineOnOff="0" interlineColor="0" isDbSheet="0" isDashBoardSheet="0" isDbDashBoardSheet="0" isFlexPaperSheet="0">
      <hyperlinks>
        <hyperlink ref="Y688">
          <hypersublink pos="293" length="13" display="care@zuru.com" address="mailto:care@zuru.com" subaddress="" screenTip="" linkrunstype="LRTURL"/>
          <hypersublink pos="493" length="13" display="care@zuru.com" address="mailto:care@zuru.com" subaddress="" screenTip="" linkrunstype="LRTURL"/>
          <hypersublink pos="852" length="13" display="care@zuru.com" address="mailto:care@zuru.com" subaddress="" screenTip="" linkrunstype="LRTURL"/>
        </hyperlink>
      </hyperlinks>
      <cellprotection/>
      <appEtDbRelations/>
    </woSheetProps>
    <woSheetProps sheetStid="20"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47" interlineOnOff="0" interlineColor="0" isDbSheet="0" isDashBoardSheet="0" isDbDashBoardSheet="0" isFlexPaperSheet="0">
      <cellprotection/>
      <appEtDbRelations/>
    </woSheetProps>
  </woSheetsProps>
  <woBookProps>
    <bookSettings fileId="526393150440" isFilterShared="0" woEtMtcEnabled="0" coreConquerUserId="" isAutoUpdatePaused="0" filterType="user" isMergeTasksAutoUpdate="0" isInserPicAsAttachment="0" supportDbFmlaDisp="0"/>
  </woBookProps>
</woProps>
</file>

<file path=customXml/item3.xml><?xml version="1.0" encoding="utf-8"?>
<pixelators xmlns="https://web.wps.cn/et/2018/main" xmlns:s="http://schemas.openxmlformats.org/spreadsheetml/2006/main">
  <pixelatorList sheetStid="19"/>
  <pixelatorList sheetStid="46"/>
  <pixelatorList sheetStid="20"/>
  <pixelatorList sheetStid="17"/>
  <pixelatorList sheetStid="47"/>
  <pixelatorList sheetStid="48"/>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WWW.YlmF.CoM</Company>
  <Application>WPS Office WWO_wpscloud_20260805160907-ca3bb104b7</Application>
  <HeadingPairs>
    <vt:vector size="2" baseType="variant">
      <vt:variant>
        <vt:lpstr>工作表</vt:lpstr>
      </vt:variant>
      <vt:variant>
        <vt:i4>5</vt:i4>
      </vt:variant>
    </vt:vector>
  </HeadingPairs>
  <TitlesOfParts>
    <vt:vector size="5" baseType="lpstr">
      <vt:lpstr>樣板單</vt:lpstr>
      <vt:lpstr>9561</vt:lpstr>
      <vt:lpstr>布料MA</vt:lpstr>
      <vt:lpstr>包装MA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故秽</cp:lastModifiedBy>
  <dcterms:created xsi:type="dcterms:W3CDTF">2016-09-01T21:50:00Z</dcterms:created>
  <cp:lastPrinted>2017-08-19T18:03:00Z</cp:lastPrinted>
  <dcterms:modified xsi:type="dcterms:W3CDTF">2026-08-29T19:02:00Z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KSOReadingLayout">
    <vt:bool>true</vt:bool>
  </property>
  <property fmtid="{D5CDD505-2E9C-101B-9397-08002B2CF9AE}" pid="4" name="ICV">
    <vt:lpwstr>8012972F224948F89BA32BF9F199EF3C_13</vt:lpwstr>
  </property>
  <property fmtid="{D5CDD505-2E9C-101B-9397-08002B2CF9AE}" pid="5" name="CalculationRule">
    <vt:i4>0</vt:i4>
  </property>
</Properties>
</file>