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779" documentId="13_ncr:1_{9E831668-67EE-495A-A50A-64C123260486}" xr6:coauthVersionLast="47" xr6:coauthVersionMax="47" xr10:uidLastSave="{F6105975-1704-497C-A09C-4C5219DCB07D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2" l="1"/>
  <c r="K52" i="2"/>
  <c r="K50" i="2"/>
  <c r="K51" i="2"/>
  <c r="K49" i="2"/>
  <c r="K48" i="2"/>
  <c r="K47" i="2"/>
  <c r="K4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D22" i="2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<sst xmlns="http://schemas.openxmlformats.org/spreadsheetml/2006/main" count="23" uniqueCount="15">
  <si>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</si>
  <si>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</si>
  <si>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</si>
  <si>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</si>
  <si>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</si>
  <si>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</si>
  <si>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</si>
  <si>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</si>
  <si>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</si>
  <si>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</si>
  <si>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</si>
  <si>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</si>
  <si>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</si>
  <si>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</si>
  <si>
    <t>Daily 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</si>
</sst>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main!$A$6:$A$53</c:f>
              <c:numCache>
                <c:formatCode>d\-mmm\-yy</c:formatCode>
                <c:ptCount val="4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</c:numCache>
            </c:numRef>
          </c:cat>
          <c:val>
            <c:numRef>
              <c:f>main!$B$6:$B$53</c:f>
              <c:numCache>
                <c:formatCode>0.0</c:formatCode>
                <c:ptCount val="48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  <c:pt idx="35">
                  <c:v>77.3</c:v>
                </c:pt>
                <c:pt idx="36">
                  <c:v>78.3</c:v>
                </c:pt>
                <c:pt idx="37">
                  <c:v>78</c:v>
                </c:pt>
                <c:pt idx="38">
                  <c:v>78.599999999999994</c:v>
                </c:pt>
                <c:pt idx="39">
                  <c:v>78.3</c:v>
                </c:pt>
                <c:pt idx="40">
                  <c:v>78.2</c:v>
                </c:pt>
                <c:pt idx="41">
                  <c:v>78.400000000000006</c:v>
                </c:pt>
                <c:pt idx="42">
                  <c:v>79</c:v>
                </c:pt>
                <c:pt idx="43">
                  <c:v>78.8</c:v>
                </c:pt>
                <c:pt idx="44">
                  <c:v>79.900000000000006</c:v>
                </c:pt>
                <c:pt idx="45">
                  <c:v>80.099999999999994</c:v>
                </c:pt>
                <c:pt idx="46">
                  <c:v>80.099999999999994</c:v>
                </c:pt>
                <c:pt idx="47">
                  <c:v>79.400000000000006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main!$A$6:$A$53</c:f>
              <c:numCache>
                <c:formatCode>d\-mmm\-yy</c:formatCode>
                <c:ptCount val="4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</c:numCache>
            </c:numRef>
          </c:cat>
          <c:val>
            <c:numRef>
              <c:f>main!$C$6:$C$53</c:f>
              <c:numCache>
                <c:formatCode>General</c:formatCode>
                <c:ptCount val="48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main!$A$6:$A$53</c:f>
              <c:numCache>
                <c:formatCode>d\-mmm\-yy</c:formatCode>
                <c:ptCount val="4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</c:numCache>
            </c:numRef>
          </c:cat>
          <c:val>
            <c:numRef>
              <c:f>main!$E$6:$E$53</c:f>
              <c:numCache>
                <c:formatCode>General</c:formatCode>
                <c:ptCount val="48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main!$A$6:$A$53</c:f>
              <c:numCache>
                <c:formatCode>d\-mmm\-yy</c:formatCode>
                <c:ptCount val="4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</c:numCache>
            </c:numRef>
          </c:cat>
          <c:val>
            <c:numRef>
              <c:f>main!$G$6:$G$53</c:f>
              <c:numCache>
                <c:formatCode>General</c:formatCode>
                <c:ptCount val="48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main!$A$6:$A$53</c:f>
              <c:numCache>
                <c:formatCode>d\-mmm\-yy</c:formatCode>
                <c:ptCount val="4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</c:numCache>
            </c:numRef>
          </c:cat>
          <c:val>
            <c:numRef>
              <c:f>main!$H$6:$H$53</c:f>
              <c:numCache>
                <c:formatCode>General</c:formatCode>
                <c:ptCount val="48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main!$A$6:$A$53</c:f>
              <c:numCache>
                <c:formatCode>d\-mmm\-yy</c:formatCode>
                <c:ptCount val="4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</c:numCache>
            </c:numRef>
          </c:cat>
          <c:val>
            <c:numRef>
              <c:f>main!$C$6:$C$53</c:f>
              <c:numCache>
                <c:formatCode>General</c:formatCode>
                <c:ptCount val="48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main!$A$6:$A$53</c:f>
              <c:numCache>
                <c:formatCode>d\-mmm\-yy</c:formatCode>
                <c:ptCount val="4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</c:numCache>
            </c:numRef>
          </c:cat>
          <c:val>
            <c:numRef>
              <c:f>main!$E$6:$E$53</c:f>
              <c:numCache>
                <c:formatCode>General</c:formatCode>
                <c:ptCount val="48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main!$A$6:$A$53</c:f>
              <c:numCache>
                <c:formatCode>d\-mmm\-yy</c:formatCode>
                <c:ptCount val="4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</c:numCache>
            </c:numRef>
          </c:cat>
          <c:val>
            <c:numRef>
              <c:f>main!$G$6:$G$53</c:f>
              <c:numCache>
                <c:formatCode>General</c:formatCode>
                <c:ptCount val="48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10724318273091"/>
          <c:y val="1.256239156282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1987192295594062"/>
          <c:w val="0.90297462817147855"/>
          <c:h val="0.78205536552602795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main!$A$6:$A$53</c:f>
              <c:numCache>
                <c:formatCode>d\-mmm\-yy</c:formatCode>
                <c:ptCount val="4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</c:numCache>
            </c:numRef>
          </c:cat>
          <c:val>
            <c:numRef>
              <c:f>main!$H$6:$H$53</c:f>
              <c:numCache>
                <c:formatCode>General</c:formatCode>
                <c:ptCount val="48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Daily</a:t>
            </a:r>
            <a:r>
              <a:rPr lang="en-ZA" baseline="0"/>
              <a:t> Insulin Dosages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60588717388555E-2"/>
          <c:y val="9.7001031699882515E-2"/>
          <c:w val="0.90117641264562198"/>
          <c:h val="0.7178015471059453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main!$A$6:$A$53</c:f>
              <c:numCache>
                <c:formatCode>d\-mmm\-yy</c:formatCode>
                <c:ptCount val="4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</c:numCache>
            </c:numRef>
          </c:cat>
          <c:val>
            <c:numRef>
              <c:f>main!$I$6:$I$53</c:f>
              <c:numCache>
                <c:formatCode>General</c:formatCode>
                <c:ptCount val="48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090-853C-1CC6872F225E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main!$A$6:$A$53</c:f>
              <c:numCache>
                <c:formatCode>d\-mmm\-yy</c:formatCode>
                <c:ptCount val="4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</c:numCache>
            </c:numRef>
          </c:cat>
          <c:val>
            <c:numRef>
              <c:f>main!$J$6:$J$53</c:f>
              <c:numCache>
                <c:formatCode>General</c:formatCode>
                <c:ptCount val="4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090-853C-1CC6872F225E}"/>
            </c:ext>
          </c:extLst>
        </c:ser>
        <c:ser>
          <c:idx val="2"/>
          <c:order val="2"/>
          <c:tx>
            <c:strRef>
              <c:f>main!$K$5</c:f>
              <c:strCache>
                <c:ptCount val="1"/>
                <c:pt idx="0">
                  <c:v>Daily Insulin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main!$A$6:$A$53</c:f>
              <c:numCache>
                <c:formatCode>d\-mmm\-yy</c:formatCode>
                <c:ptCount val="4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</c:numCache>
            </c:numRef>
          </c:cat>
          <c:val>
            <c:numRef>
              <c:f>main!$K$6:$K$53</c:f>
              <c:numCache>
                <c:formatCode>General</c:formatCode>
                <c:ptCount val="4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1-4090-853C-1CC6872F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5039"/>
        <c:axId val="346045519"/>
      </c:lineChart>
      <c:dateAx>
        <c:axId val="3460450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519"/>
        <c:crosses val="autoZero"/>
        <c:auto val="1"/>
        <c:lblOffset val="100"/>
        <c:baseTimeUnit val="days"/>
        <c:majorUnit val="7"/>
        <c:majorTimeUnit val="days"/>
      </c:dateAx>
      <c:valAx>
        <c:axId val="34604551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Insulin Dosage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26095139413952E-2"/>
          <c:y val="0.18946049693074984"/>
          <c:w val="0.90187069495280014"/>
          <c:h val="0.63596802081524806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main!$A$6:$A$53</c:f>
              <c:numCache>
                <c:formatCode>d\-mmm\-yy</c:formatCode>
                <c:ptCount val="4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</c:numCache>
            </c:numRef>
          </c:cat>
          <c:val>
            <c:numRef>
              <c:f>main!$F$6:$F$53</c:f>
              <c:numCache>
                <c:formatCode>General</c:formatCode>
                <c:ptCount val="48"/>
                <c:pt idx="12">
                  <c:v>11.1</c:v>
                </c:pt>
                <c:pt idx="13">
                  <c:v>12.7</c:v>
                </c:pt>
                <c:pt idx="14">
                  <c:v>9.1999999999999993</c:v>
                </c:pt>
                <c:pt idx="15">
                  <c:v>9.9</c:v>
                </c:pt>
                <c:pt idx="16">
                  <c:v>10.199999999999999</c:v>
                </c:pt>
                <c:pt idx="17">
                  <c:v>8.6999999999999993</c:v>
                </c:pt>
                <c:pt idx="18">
                  <c:v>9.5</c:v>
                </c:pt>
                <c:pt idx="19">
                  <c:v>10.5</c:v>
                </c:pt>
                <c:pt idx="20">
                  <c:v>9.3000000000000007</c:v>
                </c:pt>
                <c:pt idx="21">
                  <c:v>9.1999999999999993</c:v>
                </c:pt>
                <c:pt idx="22">
                  <c:v>9.8000000000000007</c:v>
                </c:pt>
                <c:pt idx="23">
                  <c:v>6.2</c:v>
                </c:pt>
                <c:pt idx="24">
                  <c:v>5.0999999999999996</c:v>
                </c:pt>
                <c:pt idx="25">
                  <c:v>7.3</c:v>
                </c:pt>
                <c:pt idx="26">
                  <c:v>9.3000000000000007</c:v>
                </c:pt>
                <c:pt idx="27">
                  <c:v>7.6</c:v>
                </c:pt>
                <c:pt idx="28">
                  <c:v>7.7</c:v>
                </c:pt>
                <c:pt idx="29">
                  <c:v>9.6999999999999993</c:v>
                </c:pt>
                <c:pt idx="30">
                  <c:v>6.9</c:v>
                </c:pt>
                <c:pt idx="31">
                  <c:v>10.7</c:v>
                </c:pt>
                <c:pt idx="32">
                  <c:v>7.5</c:v>
                </c:pt>
                <c:pt idx="33">
                  <c:v>5.9</c:v>
                </c:pt>
                <c:pt idx="34">
                  <c:v>8.8000000000000007</c:v>
                </c:pt>
                <c:pt idx="35">
                  <c:v>8.6</c:v>
                </c:pt>
                <c:pt idx="36">
                  <c:v>4.8</c:v>
                </c:pt>
                <c:pt idx="37">
                  <c:v>6.4</c:v>
                </c:pt>
                <c:pt idx="38">
                  <c:v>8</c:v>
                </c:pt>
                <c:pt idx="39">
                  <c:v>7.9</c:v>
                </c:pt>
                <c:pt idx="40">
                  <c:v>6.4</c:v>
                </c:pt>
                <c:pt idx="41">
                  <c:v>6.5</c:v>
                </c:pt>
                <c:pt idx="42">
                  <c:v>9.3000000000000007</c:v>
                </c:pt>
                <c:pt idx="43">
                  <c:v>7.1</c:v>
                </c:pt>
                <c:pt idx="44">
                  <c:v>5</c:v>
                </c:pt>
                <c:pt idx="45">
                  <c:v>7.7</c:v>
                </c:pt>
                <c:pt idx="46">
                  <c:v>4.9000000000000004</c:v>
                </c:pt>
                <c:pt idx="47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7-4465-AC6A-8E2F6632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62367"/>
        <c:axId val="678062847"/>
      </c:lineChart>
      <c:dateAx>
        <c:axId val="678062367"/>
        <c:scaling>
          <c:orientation val="minMax"/>
          <c:min val="4547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847"/>
        <c:crosses val="autoZero"/>
        <c:auto val="1"/>
        <c:lblOffset val="100"/>
        <c:baseTimeUnit val="days"/>
        <c:majorUnit val="7"/>
        <c:majorTimeUnit val="days"/>
      </c:dateAx>
      <c:valAx>
        <c:axId val="678062847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58897893815707E-2"/>
          <c:y val="0.16258942222643802"/>
          <c:w val="0.88175198552694745"/>
          <c:h val="0.58397144942849477"/>
        </c:manualLayout>
      </c:layout>
      <c:lineChart>
        <c:grouping val="standard"/>
        <c:varyColors val="0"/>
        <c:ser>
          <c:idx val="2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main!$A$6:$A$53</c:f>
              <c:numCache>
                <c:formatCode>d\-mmm\-yy</c:formatCode>
                <c:ptCount val="4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</c:numCache>
            </c:numRef>
          </c:cat>
          <c:val>
            <c:numRef>
              <c:f>main!$D$6:$D$53</c:f>
              <c:numCache>
                <c:formatCode>General</c:formatCode>
                <c:ptCount val="48"/>
                <c:pt idx="12">
                  <c:v>7.8</c:v>
                </c:pt>
                <c:pt idx="13">
                  <c:v>12.1</c:v>
                </c:pt>
                <c:pt idx="14">
                  <c:v>7.9</c:v>
                </c:pt>
                <c:pt idx="15">
                  <c:v>11.2</c:v>
                </c:pt>
                <c:pt idx="16" formatCode="0.0">
                  <c:v>9.75</c:v>
                </c:pt>
                <c:pt idx="17" formatCode="0.0">
                  <c:v>5.8</c:v>
                </c:pt>
                <c:pt idx="18" formatCode="0.0">
                  <c:v>6.7</c:v>
                </c:pt>
                <c:pt idx="19" formatCode="0.0">
                  <c:v>6.7</c:v>
                </c:pt>
                <c:pt idx="20" formatCode="0.0">
                  <c:v>7.5</c:v>
                </c:pt>
                <c:pt idx="21" formatCode="0.0">
                  <c:v>7.4</c:v>
                </c:pt>
                <c:pt idx="22" formatCode="0.0">
                  <c:v>8.1999999999999993</c:v>
                </c:pt>
                <c:pt idx="23" formatCode="0.0">
                  <c:v>6.3</c:v>
                </c:pt>
                <c:pt idx="24" formatCode="0.0">
                  <c:v>4.8</c:v>
                </c:pt>
                <c:pt idx="25" formatCode="0.0">
                  <c:v>5.6</c:v>
                </c:pt>
                <c:pt idx="26" formatCode="0.0">
                  <c:v>7.9</c:v>
                </c:pt>
                <c:pt idx="27" formatCode="0.0">
                  <c:v>4.7</c:v>
                </c:pt>
                <c:pt idx="28" formatCode="0.0">
                  <c:v>4.5</c:v>
                </c:pt>
                <c:pt idx="29" formatCode="0.0">
                  <c:v>4.5</c:v>
                </c:pt>
                <c:pt idx="30" formatCode="0.0">
                  <c:v>3.9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6.7</c:v>
                </c:pt>
                <c:pt idx="34" formatCode="0.0">
                  <c:v>4.4000000000000004</c:v>
                </c:pt>
                <c:pt idx="35" formatCode="0.0">
                  <c:v>6</c:v>
                </c:pt>
                <c:pt idx="36" formatCode="0.0">
                  <c:v>5.5</c:v>
                </c:pt>
                <c:pt idx="37" formatCode="0.0">
                  <c:v>6.6</c:v>
                </c:pt>
                <c:pt idx="38" formatCode="0.0">
                  <c:v>4.5</c:v>
                </c:pt>
                <c:pt idx="39" formatCode="0.0">
                  <c:v>6.6</c:v>
                </c:pt>
                <c:pt idx="40" formatCode="0.0">
                  <c:v>5.8</c:v>
                </c:pt>
                <c:pt idx="41" formatCode="0.0">
                  <c:v>6.1</c:v>
                </c:pt>
                <c:pt idx="42" formatCode="0.0">
                  <c:v>6.7</c:v>
                </c:pt>
                <c:pt idx="43" formatCode="0.0">
                  <c:v>5.3</c:v>
                </c:pt>
                <c:pt idx="44" formatCode="0.0">
                  <c:v>6.9</c:v>
                </c:pt>
                <c:pt idx="45" formatCode="0.0">
                  <c:v>4</c:v>
                </c:pt>
                <c:pt idx="46" formatCode="0.0">
                  <c:v>4.2</c:v>
                </c:pt>
                <c:pt idx="47" formatCode="0.0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7-4038-8439-8FB36A0D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35471"/>
        <c:axId val="251437391"/>
      </c:lineChart>
      <c:dateAx>
        <c:axId val="251435471"/>
        <c:scaling>
          <c:orientation val="minMax"/>
          <c:min val="45475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7391"/>
        <c:crosses val="autoZero"/>
        <c:auto val="1"/>
        <c:lblOffset val="100"/>
        <c:baseTimeUnit val="days"/>
      </c:dateAx>
      <c:valAx>
        <c:axId val="2514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426593</xdr:colOff>
      <xdr:row>0</xdr:row>
      <xdr:rowOff>0</xdr:rowOff>
    </xdr:from>
    <xdr:to>
      <xdr:col>26</xdr:col>
      <xdr:colOff>51869</xdr:colOff>
      <xdr:row>12</xdr:row>
      <xdr:rowOff>8964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44823</xdr:colOff>
      <xdr:row>0</xdr:row>
      <xdr:rowOff>16584</xdr:rowOff>
    </xdr:from>
    <xdr:to>
      <xdr:col>36</xdr:col>
      <xdr:colOff>435429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117998</xdr:colOff>
      <xdr:row>12</xdr:row>
      <xdr:rowOff>11206</xdr:rowOff>
    </xdr:from>
    <xdr:to>
      <xdr:col>18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108858</xdr:colOff>
      <xdr:row>23</xdr:row>
      <xdr:rowOff>77769</xdr:rowOff>
    </xdr:from>
    <xdr:to>
      <xdr:col>18</xdr:col>
      <xdr:colOff>406661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33</xdr:row>
      <xdr:rowOff>0</xdr:rowOff>
    </xdr:from>
    <xdr:to>
      <xdr:col>18</xdr:col>
      <xdr:colOff>403412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412376</xdr:colOff>
      <xdr:row>33</xdr:row>
      <xdr:rowOff>0</xdr:rowOff>
    </xdr:from>
    <xdr:to>
      <xdr:col>26</xdr:col>
      <xdr:colOff>44823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15384</xdr:colOff>
      <xdr:row>26</xdr:row>
      <xdr:rowOff>166007</xdr:rowOff>
    </xdr:from>
    <xdr:to>
      <xdr:col>36</xdr:col>
      <xdr:colOff>366911</xdr:colOff>
      <xdr:row>43</xdr:row>
      <xdr:rowOff>166007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D2ABF-B4D3-C1C5-281A-A1236891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418827</xdr:colOff>
      <xdr:row>23</xdr:row>
      <xdr:rowOff>66130</xdr:rowOff>
    </xdr:from>
    <xdr:to>
      <xdr:col>25</xdr:col>
      <xdr:colOff>598714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9330D-644E-58CF-9CDA-7BAAD52D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449037</xdr:colOff>
      <xdr:row>12</xdr:row>
      <xdr:rowOff>17417</xdr:rowOff>
    </xdr:from>
    <xdr:to>
      <xdr:col>26</xdr:col>
      <xdr:colOff>40824</xdr:colOff>
      <xdr:row>23</xdr:row>
      <xdr:rowOff>58239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34A87C-0F83-B5F0-083B-A71C7276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53" totalsRowShown="0">
  <autoFilter ref="A5:K53" xr:uid="{98229571-E852-4D72-AD88-420739E80AA6}"/>
  <tableColumns count="11">
    <tableColumn id="1" xr3:uid="{F3B13052-68BF-4C97-BCA9-A385B988D19D}" name="Date " dataDxfId="2"/>
    <tableColumn id="2" xr3:uid="{75CE39A0-3FAC-4324-B899-84EFA5722702}" name="Weight" dataDxfId="1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2F9D318F-A568-4EAB-A181-CF4EA9B228EC}" name="Daily Insulin" dataDxfId="0">
      <calculatedColumnFormula>SUM(Table2[[#This Row],[Insulin AM]:[Insulin PM]])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56"/>
  <sheetViews>
    <sheetView tabSelected="1" topLeftCell="A25" zoomScale="70" zoomScaleNormal="70" workbookViewId="0">
      <selection activeCell="N60" sqref="N60"/>
    </sheetView>
  </sheetViews>
  <sheetFormatPr defaultRowHeight="14.4" x14ac:dyDescent="0.3"/>
  <cols>
    <col min="1" max="1" width="11.33203125" bestFit="1" customWidth="1"/>
    <col min="2" max="2" width="10.21875" bestFit="1" customWidth="1"/>
    <col min="3" max="3" width="17.88671875" bestFit="1" customWidth="1"/>
    <col min="4" max="4" width="16.33203125" bestFit="1" customWidth="1"/>
    <col min="5" max="5" width="16" bestFit="1" customWidth="1"/>
    <col min="6" max="6" width="13.5546875" bestFit="1" customWidth="1"/>
    <col min="7" max="7" width="16.44140625" bestFit="1" customWidth="1"/>
    <col min="8" max="8" width="18.33203125" bestFit="1" customWidth="1"/>
    <col min="9" max="10" width="13.33203125" bestFit="1" customWidth="1"/>
    <col min="11" max="11" width="14.8867187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3</v>
      </c>
      <c r="D1" t="s">
        <v>11</v>
      </c>
      <c r="E1" t="s">
        <v>4</v>
      </c>
      <c r="F1" t="s">
        <v>12</v>
      </c>
      <c r="G1" t="s">
        <v>6</v>
      </c>
      <c r="H1" t="s">
        <v>5</v>
      </c>
    </row>
    <row r="2" spans="1:11" x14ac:dyDescent="0.3">
      <c r="A2" t="s">
        <v>7</v>
      </c>
      <c r="B2" s="2">
        <f>AVERAGE(B6:B84)</f>
        <v>76.208333333333357</v>
      </c>
      <c r="C2" s="2">
        <f>AVERAGE(C6:C84)</f>
        <v>7.354166666666667</v>
      </c>
      <c r="D2" s="2">
        <f>AVERAGE(D6:D84)</f>
        <v>6.3569444444444452</v>
      </c>
      <c r="E2" s="2">
        <f>AVERAGE(E6:E84)</f>
        <v>9.2541666666666647</v>
      </c>
      <c r="F2" s="2">
        <f>AVERAGE(F6:F84)</f>
        <v>8.1999999999999993</v>
      </c>
      <c r="G2" s="2">
        <f>AVERAGE(G6:G84)</f>
        <v>8.8479166666666647</v>
      </c>
      <c r="H2" s="2">
        <f>AVERAGE(H6:H84)</f>
        <v>6.8755555555555565</v>
      </c>
    </row>
    <row r="3" spans="1:11" x14ac:dyDescent="0.3">
      <c r="A3" t="s">
        <v>8</v>
      </c>
      <c r="B3" s="2">
        <f>MAX(B6:B91)</f>
        <v>80.099999999999994</v>
      </c>
      <c r="C3">
        <f>MIN(C6:C91)</f>
        <v>4.2</v>
      </c>
      <c r="D3">
        <f>MIN(D6:D91)</f>
        <v>3.9</v>
      </c>
      <c r="E3">
        <f>MIN(E6:E91)</f>
        <v>3.8</v>
      </c>
      <c r="F3">
        <f>MIN(F6:F91)</f>
        <v>4.8</v>
      </c>
      <c r="G3">
        <f>MIN(G6:G91)</f>
        <v>3.8</v>
      </c>
      <c r="H3">
        <f>MIN(H6:H91)</f>
        <v>4.0999999999999996</v>
      </c>
    </row>
    <row r="5" spans="1:11" x14ac:dyDescent="0.3">
      <c r="A5" t="s">
        <v>1</v>
      </c>
      <c r="B5" t="s">
        <v>0</v>
      </c>
      <c r="C5" t="s">
        <v>3</v>
      </c>
      <c r="D5" t="s">
        <v>11</v>
      </c>
      <c r="E5" t="s">
        <v>4</v>
      </c>
      <c r="F5" t="s">
        <v>12</v>
      </c>
      <c r="G5" t="s">
        <v>6</v>
      </c>
      <c r="H5" t="s">
        <v>5</v>
      </c>
      <c r="I5" t="s">
        <v>10</v>
      </c>
      <c r="J5" t="s">
        <v>9</v>
      </c>
      <c r="K5" t="s">
        <v>14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  <c r="K6">
        <f>SUM(Table2[[#This Row],[Insulin AM]:[Insulin PM]])</f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  <c r="K7">
        <f>SUM(Table2[[#This Row],[Insulin AM]:[Insulin PM]])</f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f>SUM(Table2[[#This Row],[Insulin AM]:[Insulin PM]])</f>
        <v>10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f>SUM(Table2[[#This Row],[Insulin AM]:[Insulin PM]])</f>
        <v>12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f>SUM(Table2[[#This Row],[Insulin AM]:[Insulin PM]])</f>
        <v>12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f>SUM(Table2[[#This Row],[Insulin AM]:[Insulin PM]])</f>
        <v>12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f>SUM(Table2[[#This Row],[Insulin AM]:[Insulin PM]])</f>
        <v>12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f>SUM(Table2[[#This Row],[Insulin AM]:[Insulin PM]])</f>
        <v>12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f>SUM(Table2[[#This Row],[Insulin AM]:[Insulin PM]])</f>
        <v>12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f>SUM(Table2[[#This Row],[Insulin AM]:[Insulin PM]])</f>
        <v>12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f>SUM(Table2[[#This Row],[Insulin AM]:[Insulin PM]])</f>
        <v>12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f>SUM(Table2[[#This Row],[Insulin AM]:[Insulin PM]])</f>
        <v>12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f>SUM(Table2[[#This Row],[Insulin AM]:[Insulin PM]])</f>
        <v>17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f>SUM(Table2[[#This Row],[Insulin AM]:[Insulin PM]])</f>
        <v>17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f>SUM(Table2[[#This Row],[Insulin AM]:[Insulin PM]])</f>
        <v>17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f>SUM(Table2[[#This Row],[Insulin AM]:[Insulin PM]])</f>
        <v>20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f>SUM(Table2[[#This Row],[Insulin AM]:[Insulin PM]])</f>
        <v>20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f>SUM(Table2[[#This Row],[Insulin AM]:[Insulin PM]])</f>
        <v>20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f>SUM(Table2[[#This Row],[Insulin AM]:[Insulin PM]])</f>
        <v>18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f>SUM(Table2[[#This Row],[Insulin AM]:[Insulin PM]])</f>
        <v>20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f>SUM(Table2[[#This Row],[Insulin AM]:[Insulin PM]])</f>
        <v>20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f>SUM(Table2[[#This Row],[Insulin AM]:[Insulin PM]])</f>
        <v>20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f>SUM(Table2[[#This Row],[Insulin AM]:[Insulin PM]])</f>
        <v>20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f>SUM(Table2[[#This Row],[Insulin AM]:[Insulin PM]])</f>
        <v>20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f>SUM(Table2[[#This Row],[Insulin AM]:[Insulin PM]])</f>
        <v>20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f>SUM(Table2[[#This Row],[Insulin AM]:[Insulin PM]])</f>
        <v>20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f>SUM(Table2[[#This Row],[Insulin AM]:[Insulin PM]])</f>
        <v>20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f>SUM(Table2[[#This Row],[Insulin AM]:[Insulin PM]])</f>
        <v>20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f>SUM(Table2[[#This Row],[Insulin AM]:[Insulin PM]])</f>
        <v>20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f>SUM(Table2[[#This Row],[Insulin AM]:[Insulin PM]])</f>
        <v>18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f>SUM(Table2[[#This Row],[Insulin AM]:[Insulin PM]])</f>
        <v>18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f>SUM(Table2[[#This Row],[Insulin AM]:[Insulin PM]])</f>
        <v>18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  <c r="K38">
        <f>SUM(Table2[[#This Row],[Insulin AM]:[Insulin PM]])</f>
        <v>18</v>
      </c>
    </row>
    <row r="39" spans="1:11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  <c r="K39">
        <f>SUM(Table2[[#This Row],[Insulin AM]:[Insulin PM]])</f>
        <v>18</v>
      </c>
    </row>
    <row r="40" spans="1:11" x14ac:dyDescent="0.3">
      <c r="A40" s="1">
        <v>45497</v>
      </c>
      <c r="B40" s="2">
        <v>77.8</v>
      </c>
      <c r="C40">
        <v>4.4000000000000004</v>
      </c>
      <c r="D40" s="2">
        <v>4.4000000000000004</v>
      </c>
      <c r="E40">
        <v>7.2</v>
      </c>
      <c r="F40">
        <v>8.8000000000000007</v>
      </c>
      <c r="G40">
        <v>3.8</v>
      </c>
      <c r="H40">
        <v>5</v>
      </c>
      <c r="I40">
        <v>10</v>
      </c>
      <c r="J40">
        <v>8</v>
      </c>
      <c r="K40">
        <f>SUM(Table2[[#This Row],[Insulin AM]:[Insulin PM]])</f>
        <v>18</v>
      </c>
    </row>
    <row r="41" spans="1:11" x14ac:dyDescent="0.3">
      <c r="A41" s="1">
        <v>45498</v>
      </c>
      <c r="B41" s="2">
        <v>77.3</v>
      </c>
      <c r="C41">
        <v>5.3</v>
      </c>
      <c r="D41" s="2">
        <v>6</v>
      </c>
      <c r="E41">
        <v>6.9</v>
      </c>
      <c r="F41">
        <v>8.6</v>
      </c>
      <c r="G41">
        <v>4.2</v>
      </c>
      <c r="H41">
        <v>5.0999999999999996</v>
      </c>
      <c r="I41">
        <v>10</v>
      </c>
      <c r="J41">
        <v>8</v>
      </c>
      <c r="K41">
        <f>SUM(Table2[[#This Row],[Insulin AM]:[Insulin PM]])</f>
        <v>18</v>
      </c>
    </row>
    <row r="42" spans="1:11" x14ac:dyDescent="0.3">
      <c r="A42" s="1">
        <v>45499</v>
      </c>
      <c r="B42" s="2">
        <v>78.3</v>
      </c>
      <c r="C42">
        <v>4.2</v>
      </c>
      <c r="D42" s="2">
        <v>5.5</v>
      </c>
      <c r="E42">
        <v>4.2</v>
      </c>
      <c r="F42">
        <v>4.8</v>
      </c>
      <c r="G42">
        <v>5.3</v>
      </c>
      <c r="H42">
        <v>7.4</v>
      </c>
      <c r="I42">
        <v>10</v>
      </c>
      <c r="J42">
        <v>8</v>
      </c>
      <c r="K42">
        <f>SUM(Table2[[#This Row],[Insulin AM]:[Insulin PM]])</f>
        <v>18</v>
      </c>
    </row>
    <row r="43" spans="1:11" x14ac:dyDescent="0.3">
      <c r="A43" s="1">
        <v>45500</v>
      </c>
      <c r="B43" s="2">
        <v>78</v>
      </c>
      <c r="C43">
        <v>4.7</v>
      </c>
      <c r="D43" s="2">
        <v>6.6</v>
      </c>
      <c r="E43">
        <v>4.7</v>
      </c>
      <c r="F43">
        <v>6.4</v>
      </c>
      <c r="G43">
        <v>6.4</v>
      </c>
      <c r="H43">
        <v>5.4</v>
      </c>
      <c r="I43">
        <v>10</v>
      </c>
      <c r="J43">
        <v>8</v>
      </c>
      <c r="K43">
        <f>SUM(Table2[[#This Row],[Insulin AM]:[Insulin PM]])</f>
        <v>18</v>
      </c>
    </row>
    <row r="44" spans="1:11" x14ac:dyDescent="0.3">
      <c r="A44" s="1">
        <v>45501</v>
      </c>
      <c r="B44" s="2">
        <v>78.599999999999994</v>
      </c>
      <c r="C44">
        <v>5.4</v>
      </c>
      <c r="D44" s="2">
        <v>4.5</v>
      </c>
      <c r="E44">
        <v>5.9</v>
      </c>
      <c r="F44">
        <v>8</v>
      </c>
      <c r="G44">
        <v>5.7</v>
      </c>
      <c r="H44">
        <v>5.3</v>
      </c>
      <c r="I44">
        <v>10</v>
      </c>
      <c r="J44">
        <v>8</v>
      </c>
      <c r="K44">
        <f>SUM(Table2[[#This Row],[Insulin AM]:[Insulin PM]])</f>
        <v>18</v>
      </c>
    </row>
    <row r="45" spans="1:11" x14ac:dyDescent="0.3">
      <c r="A45" s="1">
        <v>45502</v>
      </c>
      <c r="B45" s="2">
        <v>78.3</v>
      </c>
      <c r="C45">
        <v>5.5</v>
      </c>
      <c r="D45" s="2">
        <v>6.6</v>
      </c>
      <c r="E45">
        <v>6.1</v>
      </c>
      <c r="F45">
        <v>7.9</v>
      </c>
      <c r="G45">
        <v>6.3</v>
      </c>
      <c r="H45">
        <v>4.5999999999999996</v>
      </c>
      <c r="I45">
        <v>10</v>
      </c>
      <c r="J45">
        <v>8</v>
      </c>
      <c r="K45">
        <f>SUM(Table2[[#This Row],[Insulin AM]:[Insulin PM]])</f>
        <v>18</v>
      </c>
    </row>
    <row r="46" spans="1:11" x14ac:dyDescent="0.3">
      <c r="A46" s="1">
        <v>45503</v>
      </c>
      <c r="B46" s="2">
        <v>78.2</v>
      </c>
      <c r="C46">
        <v>5.9</v>
      </c>
      <c r="D46" s="2">
        <v>5.8</v>
      </c>
      <c r="E46">
        <v>7.8</v>
      </c>
      <c r="F46">
        <v>6.4</v>
      </c>
      <c r="G46">
        <v>4.9000000000000004</v>
      </c>
      <c r="H46">
        <v>6.5</v>
      </c>
      <c r="I46">
        <v>10</v>
      </c>
      <c r="J46">
        <v>8</v>
      </c>
      <c r="K46">
        <f>SUM(Table2[[#This Row],[Insulin AM]:[Insulin PM]])</f>
        <v>18</v>
      </c>
    </row>
    <row r="47" spans="1:11" x14ac:dyDescent="0.3">
      <c r="A47" s="1">
        <v>45504</v>
      </c>
      <c r="B47" s="2">
        <v>78.400000000000006</v>
      </c>
      <c r="C47">
        <v>6.2</v>
      </c>
      <c r="D47" s="2">
        <v>6.1</v>
      </c>
      <c r="E47">
        <v>6.1</v>
      </c>
      <c r="F47">
        <v>6.5</v>
      </c>
      <c r="G47">
        <v>4.8</v>
      </c>
      <c r="H47">
        <v>4.7</v>
      </c>
      <c r="I47">
        <v>10</v>
      </c>
      <c r="J47">
        <v>8</v>
      </c>
      <c r="K47">
        <f>SUM(Table2[[#This Row],[Insulin AM]:[Insulin PM]])</f>
        <v>18</v>
      </c>
    </row>
    <row r="48" spans="1:11" x14ac:dyDescent="0.3">
      <c r="A48" s="1">
        <v>45505</v>
      </c>
      <c r="B48" s="2">
        <v>79</v>
      </c>
      <c r="C48">
        <v>6.8</v>
      </c>
      <c r="D48" s="2">
        <v>6.7</v>
      </c>
      <c r="E48">
        <v>7</v>
      </c>
      <c r="F48">
        <v>9.3000000000000007</v>
      </c>
      <c r="G48">
        <v>4.9000000000000004</v>
      </c>
      <c r="H48">
        <v>6.8</v>
      </c>
      <c r="I48">
        <v>10</v>
      </c>
      <c r="J48">
        <v>8</v>
      </c>
      <c r="K48">
        <f>SUM(Table2[[#This Row],[Insulin AM]:[Insulin PM]])</f>
        <v>18</v>
      </c>
    </row>
    <row r="49" spans="1:30" x14ac:dyDescent="0.3">
      <c r="A49" s="1">
        <v>45506</v>
      </c>
      <c r="B49" s="2">
        <v>78.8</v>
      </c>
      <c r="C49">
        <v>5.5</v>
      </c>
      <c r="D49" s="2">
        <v>5.3</v>
      </c>
      <c r="E49">
        <v>6.2</v>
      </c>
      <c r="F49">
        <v>7.1</v>
      </c>
      <c r="G49">
        <v>5</v>
      </c>
      <c r="H49">
        <v>4.0999999999999996</v>
      </c>
      <c r="I49">
        <v>10</v>
      </c>
      <c r="J49">
        <v>8</v>
      </c>
      <c r="K49">
        <f>SUM(Table2[[#This Row],[Insulin AM]:[Insulin PM]])</f>
        <v>18</v>
      </c>
      <c r="AD49" t="s">
        <v>2</v>
      </c>
    </row>
    <row r="50" spans="1:30" x14ac:dyDescent="0.3">
      <c r="A50" s="1">
        <v>45507</v>
      </c>
      <c r="B50" s="2">
        <v>79.900000000000006</v>
      </c>
      <c r="C50">
        <v>4.4000000000000004</v>
      </c>
      <c r="D50" s="2">
        <v>6.9</v>
      </c>
      <c r="E50">
        <v>6.2</v>
      </c>
      <c r="F50">
        <v>5</v>
      </c>
      <c r="G50">
        <v>7</v>
      </c>
      <c r="H50">
        <v>5.7</v>
      </c>
      <c r="I50">
        <v>10</v>
      </c>
      <c r="J50">
        <v>8</v>
      </c>
      <c r="K50">
        <f>SUM(Table2[[#This Row],[Insulin AM]:[Insulin PM]])</f>
        <v>18</v>
      </c>
    </row>
    <row r="51" spans="1:30" x14ac:dyDescent="0.3">
      <c r="A51" s="1">
        <v>45508</v>
      </c>
      <c r="B51" s="2">
        <v>80.099999999999994</v>
      </c>
      <c r="C51">
        <v>4.7</v>
      </c>
      <c r="D51" s="2">
        <v>4</v>
      </c>
      <c r="E51">
        <v>5.9</v>
      </c>
      <c r="F51">
        <v>7.7</v>
      </c>
      <c r="G51">
        <v>4.5999999999999996</v>
      </c>
      <c r="H51">
        <v>5.6</v>
      </c>
      <c r="I51">
        <v>10</v>
      </c>
      <c r="J51">
        <v>8</v>
      </c>
      <c r="K51">
        <f>SUM(Table2[[#This Row],[Insulin AM]:[Insulin PM]])</f>
        <v>18</v>
      </c>
    </row>
    <row r="52" spans="1:30" x14ac:dyDescent="0.3">
      <c r="A52" s="1">
        <v>45509</v>
      </c>
      <c r="B52" s="2">
        <v>80.099999999999994</v>
      </c>
      <c r="C52">
        <v>5.0999999999999996</v>
      </c>
      <c r="D52" s="2">
        <v>4.2</v>
      </c>
      <c r="E52">
        <v>8.4</v>
      </c>
      <c r="F52">
        <v>4.9000000000000004</v>
      </c>
      <c r="G52">
        <v>5.9</v>
      </c>
      <c r="H52">
        <v>5.7</v>
      </c>
      <c r="I52">
        <v>10</v>
      </c>
      <c r="J52">
        <v>8</v>
      </c>
      <c r="K52">
        <f>SUM(Table2[[#This Row],[Insulin AM]:[Insulin PM]])</f>
        <v>18</v>
      </c>
    </row>
    <row r="53" spans="1:30" x14ac:dyDescent="0.3">
      <c r="A53" s="1">
        <v>45510</v>
      </c>
      <c r="B53" s="2">
        <v>79.400000000000006</v>
      </c>
      <c r="C53">
        <v>5.6</v>
      </c>
      <c r="D53" s="2">
        <v>5.0999999999999996</v>
      </c>
      <c r="E53">
        <v>6.2</v>
      </c>
      <c r="F53">
        <v>9.8000000000000007</v>
      </c>
      <c r="G53">
        <v>4.3</v>
      </c>
      <c r="H53">
        <v>4.7</v>
      </c>
      <c r="I53">
        <v>10</v>
      </c>
      <c r="J53">
        <v>8</v>
      </c>
      <c r="K53" s="3">
        <f>SUM(Table2[[#This Row],[Insulin AM]:[Insulin PM]])</f>
        <v>18</v>
      </c>
    </row>
    <row r="56" spans="1:30" x14ac:dyDescent="0.3">
      <c r="B56" t="s">
        <v>13</v>
      </c>
      <c r="H56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2024-08-06T19:45:16Z</dcterms:modified>
</cp:coreProperties>
</file>