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<sst xmlns="http://schemas.openxmlformats.org/spreadsheetml/2006/main" count="23" uniqueCount="22">
  <si>
    <t>Constants</t>
  </si>
  <si>
    <t>Part Two</t>
  </si>
  <si>
    <t>Range</t>
  </si>
  <si>
    <t>Data</t>
  </si>
  <si>
    <t>Calculations</t>
  </si>
  <si>
    <t>r (m)</t>
  </si>
  <si>
    <t>Peak V (V)</t>
  </si>
  <si>
    <t>Trough V (V)</t>
  </si>
  <si>
    <t>Start T (s)</t>
  </si>
  <si>
    <t>End T (s)</t>
  </si>
  <si>
    <t>Delta T (s)</t>
  </si>
  <si>
    <t>EMF (V)</t>
  </si>
  <si>
    <t>V (m/s)</t>
  </si>
  <si>
    <t>N</t>
  </si>
  <si>
    <t>R (m)</t>
  </si>
  <si>
    <t>Part One</t>
  </si>
  <si>
    <t>Calc</t>
  </si>
  <si>
    <t>Const</t>
  </si>
  <si>
    <t>Error</t>
  </si>
  <si>
    <t>Bmax (H/m)</t>
  </si>
  <si>
    <t>slope</t>
  </si>
  <si>
    <t>meas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</si>
</sst>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%"/>
    <numFmt numFmtId="167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3" activeCellId="0" sqref="N13"/>
    </sheetView>
  </sheetViews>
  <sheetFormatPr defaultRowHeight="15"/>
  <cols>
    <col collapsed="false" hidden="false" max="5" min="1" style="0" width="8.36734693877551"/>
    <col collapsed="false" hidden="false" max="6" min="6" style="0" width="9.58673469387755"/>
    <col collapsed="false" hidden="false" max="7" min="7" style="0" width="12.1479591836735"/>
    <col collapsed="false" hidden="false" max="8" min="8" style="0" width="9.71938775510204"/>
    <col collapsed="false" hidden="false" max="9" min="9" style="0" width="8.36734693877551"/>
    <col collapsed="false" hidden="false" max="11" min="10" style="0" width="10.1224489795918"/>
    <col collapsed="false" hidden="false" max="1025" min="12" style="0" width="8.36734693877551"/>
  </cols>
  <sheetData>
    <row r="1" customFormat="false" ht="13.8" hidden="false" customHeight="false" outlineLevel="0" collapsed="false">
      <c r="A1" s="1" t="s">
        <v>0</v>
      </c>
      <c r="B1" s="1"/>
      <c r="F1" s="2" t="s">
        <v>1</v>
      </c>
      <c r="G1" s="2"/>
      <c r="H1" s="2"/>
      <c r="I1" s="2"/>
      <c r="J1" s="2"/>
      <c r="K1" s="2"/>
      <c r="L1" s="2"/>
    </row>
    <row r="2" customFormat="false" ht="13.8" hidden="false" customHeight="false" outlineLevel="0" collapsed="false">
      <c r="A2" s="3" t="s">
        <v>2</v>
      </c>
      <c r="B2" s="4" t="n">
        <v>0.5</v>
      </c>
      <c r="F2" s="2" t="s">
        <v>3</v>
      </c>
      <c r="G2" s="2"/>
      <c r="H2" s="2"/>
      <c r="I2" s="2"/>
      <c r="J2" s="2" t="s">
        <v>4</v>
      </c>
      <c r="K2" s="2"/>
      <c r="L2" s="2"/>
    </row>
    <row r="3" customFormat="false" ht="13.8" hidden="false" customHeight="false" outlineLevel="0" collapsed="false">
      <c r="A3" s="3" t="s">
        <v>5</v>
      </c>
      <c r="B3" s="3" t="n">
        <v>0.01325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</row>
    <row r="4" customFormat="false" ht="13.8" hidden="false" customHeight="false" outlineLevel="0" collapsed="false">
      <c r="A4" s="3" t="s">
        <v>13</v>
      </c>
      <c r="B4" s="3" t="n">
        <v>2000</v>
      </c>
      <c r="F4" s="3" t="n">
        <v>0.04</v>
      </c>
      <c r="G4" s="3" t="n">
        <v>-0.032</v>
      </c>
      <c r="H4" s="3" t="n">
        <v>3.152</v>
      </c>
      <c r="I4" s="3" t="n">
        <v>3.474</v>
      </c>
      <c r="J4" s="3" t="n">
        <f aca="false">I4-H4</f>
        <v>0.322</v>
      </c>
      <c r="K4" s="3" t="n">
        <f aca="false">F4-G4</f>
        <v>0.072</v>
      </c>
      <c r="L4" s="3" t="n">
        <f aca="false">2*PI()*$B$5/J4</f>
        <v>3.3757486277704</v>
      </c>
    </row>
    <row r="5" customFormat="false" ht="13.8" hidden="false" customHeight="false" outlineLevel="0" collapsed="false">
      <c r="A5" s="3" t="s">
        <v>14</v>
      </c>
      <c r="B5" s="3" t="n">
        <v>0.173</v>
      </c>
      <c r="F5" s="3" t="n">
        <v>0.037</v>
      </c>
      <c r="G5" s="3" t="n">
        <v>-0.031</v>
      </c>
      <c r="H5" s="3" t="n">
        <f aca="false">I4</f>
        <v>3.474</v>
      </c>
      <c r="I5" s="3" t="n">
        <v>3.826</v>
      </c>
      <c r="J5" s="3" t="n">
        <f aca="false">I5-H5</f>
        <v>0.352</v>
      </c>
      <c r="K5" s="3" t="n">
        <f aca="false">F5-G5</f>
        <v>0.068</v>
      </c>
      <c r="L5" s="3" t="n">
        <f aca="false">2*PI()*$B$5/J5</f>
        <v>3.0880427788127</v>
      </c>
    </row>
    <row r="6" customFormat="false" ht="13.8" hidden="false" customHeight="false" outlineLevel="0" collapsed="false">
      <c r="F6" s="3" t="n">
        <v>0.036</v>
      </c>
      <c r="G6" s="3" t="n">
        <v>-0.03</v>
      </c>
      <c r="H6" s="3" t="n">
        <f aca="false">I5</f>
        <v>3.826</v>
      </c>
      <c r="I6" s="3" t="n">
        <v>4.212</v>
      </c>
      <c r="J6" s="3" t="n">
        <f aca="false">I6-H6</f>
        <v>0.386</v>
      </c>
      <c r="K6" s="3" t="n">
        <f aca="false">F6-G6</f>
        <v>0.066</v>
      </c>
      <c r="L6" s="3" t="n">
        <f aca="false">2*PI()*$B$5/J6</f>
        <v>2.81603901073075</v>
      </c>
    </row>
    <row r="7" customFormat="false" ht="13.8" hidden="false" customHeight="false" outlineLevel="0" collapsed="false">
      <c r="F7" s="3" t="n">
        <v>0.031</v>
      </c>
      <c r="G7" s="3" t="n">
        <v>-0.03</v>
      </c>
      <c r="H7" s="3" t="n">
        <f aca="false">I6</f>
        <v>4.212</v>
      </c>
      <c r="I7" s="3" t="n">
        <v>4.642</v>
      </c>
      <c r="J7" s="3" t="n">
        <f aca="false">I7-H7</f>
        <v>0.430000000000001</v>
      </c>
      <c r="K7" s="3" t="n">
        <f aca="false">F7-G7</f>
        <v>0.061</v>
      </c>
      <c r="L7" s="3" t="n">
        <f aca="false">2*PI()*$B$5/J7</f>
        <v>2.52788618172574</v>
      </c>
    </row>
    <row r="8" customFormat="false" ht="13.8" hidden="false" customHeight="false" outlineLevel="0" collapsed="false">
      <c r="B8" s="2" t="s">
        <v>15</v>
      </c>
      <c r="C8" s="2"/>
      <c r="F8" s="3" t="n">
        <v>0.031</v>
      </c>
      <c r="G8" s="3" t="n">
        <v>-0.027</v>
      </c>
      <c r="H8" s="3" t="n">
        <f aca="false">I7</f>
        <v>4.642</v>
      </c>
      <c r="I8" s="3" t="n">
        <v>5.122</v>
      </c>
      <c r="J8" s="3" t="n">
        <f aca="false">I8-H8</f>
        <v>0.48</v>
      </c>
      <c r="K8" s="3" t="n">
        <f aca="false">F8-G8</f>
        <v>0.058</v>
      </c>
      <c r="L8" s="3" t="n">
        <f aca="false">2*PI()*$B$5/J8</f>
        <v>2.26456470446265</v>
      </c>
    </row>
    <row r="9" customFormat="false" ht="13.8" hidden="false" customHeight="false" outlineLevel="0" collapsed="false">
      <c r="B9" s="3" t="s">
        <v>16</v>
      </c>
      <c r="C9" s="3" t="n">
        <f aca="false">-$B$4*PI()*B3^2</f>
        <v>-1.10309172049172</v>
      </c>
      <c r="F9" s="3" t="n">
        <v>0.029</v>
      </c>
      <c r="G9" s="3" t="n">
        <v>-0.024</v>
      </c>
      <c r="H9" s="3" t="n">
        <f aca="false">I8</f>
        <v>5.122</v>
      </c>
      <c r="I9" s="3" t="n">
        <v>5.678</v>
      </c>
      <c r="J9" s="3" t="n">
        <f aca="false">I9-H9</f>
        <v>0.556</v>
      </c>
      <c r="K9" s="3" t="n">
        <f aca="false">F9-G9</f>
        <v>0.053</v>
      </c>
      <c r="L9" s="3" t="n">
        <f aca="false">2*PI()*$B$5/J9</f>
        <v>1.95501988874473</v>
      </c>
    </row>
    <row r="10" customFormat="false" ht="13.8" hidden="false" customHeight="false" outlineLevel="0" collapsed="false">
      <c r="B10" s="3" t="s">
        <v>17</v>
      </c>
      <c r="C10" s="3" t="n">
        <v>-1.1</v>
      </c>
      <c r="F10" s="3" t="n">
        <v>0.026</v>
      </c>
      <c r="G10" s="3" t="n">
        <v>-0.021</v>
      </c>
      <c r="H10" s="3" t="n">
        <f aca="false">I9</f>
        <v>5.678</v>
      </c>
      <c r="I10" s="3" t="n">
        <v>6.33</v>
      </c>
      <c r="J10" s="3" t="n">
        <f aca="false">I10-H10</f>
        <v>0.652</v>
      </c>
      <c r="K10" s="3" t="n">
        <f aca="false">F10-G10</f>
        <v>0.047</v>
      </c>
      <c r="L10" s="3" t="n">
        <f aca="false">2*PI()*$B$5/J10</f>
        <v>1.6671641996044</v>
      </c>
    </row>
    <row r="11" customFormat="false" ht="13.8" hidden="false" customHeight="false" outlineLevel="0" collapsed="false">
      <c r="B11" s="3" t="s">
        <v>18</v>
      </c>
      <c r="C11" s="5" t="n">
        <f aca="false">(C9-C10)/C9</f>
        <v>0.00280277735231126</v>
      </c>
      <c r="F11" s="3" t="n">
        <v>0.022</v>
      </c>
      <c r="G11" s="3" t="n">
        <v>-0.019</v>
      </c>
      <c r="H11" s="3" t="n">
        <f aca="false">I10</f>
        <v>6.33</v>
      </c>
      <c r="I11" s="3" t="n">
        <v>7.13</v>
      </c>
      <c r="J11" s="3" t="n">
        <f aca="false">I11-H11</f>
        <v>0.8</v>
      </c>
      <c r="K11" s="3" t="n">
        <f aca="false">F11-G11</f>
        <v>0.041</v>
      </c>
      <c r="L11" s="3" t="n">
        <f aca="false">2*PI()*$B$5/J11</f>
        <v>1.35873882267759</v>
      </c>
    </row>
    <row r="12" customFormat="false" ht="13.8" hidden="false" customHeight="false" outlineLevel="0" collapsed="false">
      <c r="F12" s="3" t="n">
        <v>0.018</v>
      </c>
      <c r="G12" s="3" t="n">
        <v>-0.013</v>
      </c>
      <c r="H12" s="3" t="n">
        <f aca="false">I11</f>
        <v>7.13</v>
      </c>
      <c r="I12" s="3" t="n">
        <v>8.152</v>
      </c>
      <c r="J12" s="3" t="n">
        <f aca="false">I12-H12</f>
        <v>1.022</v>
      </c>
      <c r="K12" s="3" t="n">
        <f aca="false">F12-G12</f>
        <v>0.031</v>
      </c>
      <c r="L12" s="3" t="n">
        <f aca="false">2*PI()*$B$5/J12</f>
        <v>1.06359203340711</v>
      </c>
    </row>
    <row r="13" customFormat="false" ht="13.8" hidden="false" customHeight="false" outlineLevel="0" collapsed="false">
      <c r="F13" s="3" t="n">
        <v>0.012</v>
      </c>
      <c r="G13" s="3" t="n">
        <v>-0.06</v>
      </c>
      <c r="H13" s="3" t="n">
        <f aca="false">I12</f>
        <v>8.152</v>
      </c>
      <c r="I13" s="3" t="n">
        <v>9.69</v>
      </c>
      <c r="J13" s="3" t="n">
        <f aca="false">I13-H13</f>
        <v>1.538</v>
      </c>
      <c r="K13" s="3" t="n">
        <f aca="false">F13-G13</f>
        <v>0.072</v>
      </c>
      <c r="L13" s="3" t="n">
        <f aca="false">2*PI()*$B$5/J13</f>
        <v>0.706756214656741</v>
      </c>
    </row>
    <row r="17" customFormat="false" ht="15" hidden="false" customHeight="false" outlineLevel="0" collapsed="false">
      <c r="G17" s="0" t="s">
        <v>19</v>
      </c>
      <c r="H17" s="6" t="n">
        <v>0.00066652</v>
      </c>
    </row>
    <row r="18" customFormat="false" ht="15" hidden="false" customHeight="false" outlineLevel="0" collapsed="false">
      <c r="G18" s="0" t="s">
        <v>20</v>
      </c>
      <c r="H18" s="0" t="n">
        <f aca="false">2*$B$3*$B$4*H17</f>
        <v>0.03532556</v>
      </c>
    </row>
    <row r="19" customFormat="false" ht="15" hidden="false" customHeight="false" outlineLevel="0" collapsed="false">
      <c r="G19" s="0" t="s">
        <v>21</v>
      </c>
      <c r="H19" s="0" t="n">
        <f aca="false">INDEX(LINEST(K4:K13, L4:L13),2)</f>
        <v>0.0389644929336684</v>
      </c>
    </row>
    <row r="20" customFormat="false" ht="15" hidden="false" customHeight="false" outlineLevel="0" collapsed="false">
      <c r="G20" s="0" t="s">
        <v>18</v>
      </c>
      <c r="H20" s="7" t="n">
        <f aca="false">ABS(H19-H18)/H18</f>
        <v>0.103011330426706</v>
      </c>
    </row>
  </sheetData>
  <mergeCells count="5">
    <mergeCell ref="A1:B1"/>
    <mergeCell ref="F1:L1"/>
    <mergeCell ref="F2:I2"/>
    <mergeCell ref="J2:L2"/>
    <mergeCell ref="B8:C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182</TotalTime>
  <Application>LibreOffice/5.0.4.2$Windows_x86 LibreOffice_project/2b9802c1994aa0b7dc6079e128979269cf95bc78</Application>
  <Company>Saint Louis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2016-10-12T20:44:43Z</dcterms:created>
  <dc:creator>bielewicza</dc:creator>
  <dc:language>en-US</dc:language>
  <dcterms:modified xsi:type="dcterms:W3CDTF">2016-10-26T14:13:23Z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Saint Louis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