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18380" windowHeight="12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9" i="1" l="1"/>
  <c r="F30" i="1"/>
  <c r="F31" i="1"/>
  <c r="F25" i="1"/>
  <c r="F24" i="1"/>
  <c r="F23" i="1"/>
  <c r="F18" i="1"/>
  <c r="D18" i="1"/>
  <c r="D17" i="1"/>
  <c r="D19" i="1"/>
  <c r="D15" i="1"/>
  <c r="D16" i="1"/>
  <c r="D14" i="1"/>
  <c r="D10" i="1"/>
  <c r="F9" i="1"/>
  <c r="D9" i="1"/>
  <c r="F2" i="1"/>
  <c r="D2" i="1"/>
  <c r="D3" i="1"/>
  <c r="D4" i="1"/>
  <c r="D5" i="1"/>
  <c r="D6" i="1"/>
  <c r="D8" i="1"/>
  <c r="E2" i="1"/>
  <c r="F3" i="1"/>
  <c r="F4" i="1"/>
  <c r="F5" i="1"/>
  <c r="F6" i="1"/>
  <c r="F8" i="1"/>
  <c r="F10" i="1"/>
  <c r="F14" i="1"/>
  <c r="F15" i="1"/>
  <c r="F16" i="1"/>
  <c r="F17" i="1"/>
  <c r="F19" i="1"/>
  <c r="E3" i="1"/>
  <c r="E4" i="1"/>
  <c r="E5" i="1"/>
  <c r="E6" i="1"/>
  <c r="E8" i="1"/>
  <c r="E19" i="1"/>
  <c r="E18" i="1"/>
  <c r="E17" i="1"/>
  <c r="E16" i="1"/>
  <c r="E15" i="1"/>
  <c r="E14" i="1"/>
  <c r="E10" i="1"/>
  <c r="E9" i="1"/>
</calcChain>
</file>

<file path=xl/sharedStrings.xml><?xml version="1.0" encoding="utf-8"?>
<sst xmlns="http://schemas.openxmlformats.org/spreadsheetml/2006/main" count="36" uniqueCount="21">
  <si>
    <t>orange</t>
  </si>
  <si>
    <t>green</t>
  </si>
  <si>
    <t>blue-green</t>
  </si>
  <si>
    <t>blue</t>
  </si>
  <si>
    <t>red</t>
  </si>
  <si>
    <t>violet</t>
  </si>
  <si>
    <t>Angle</t>
  </si>
  <si>
    <t>n</t>
  </si>
  <si>
    <t>Color</t>
  </si>
  <si>
    <t>Calc</t>
  </si>
  <si>
    <t>Real</t>
  </si>
  <si>
    <t>L (m)</t>
  </si>
  <si>
    <t>R (m)</t>
  </si>
  <si>
    <t>w</t>
  </si>
  <si>
    <t>single</t>
  </si>
  <si>
    <t>double</t>
  </si>
  <si>
    <t>L(m)</t>
  </si>
  <si>
    <t>R(m)</t>
  </si>
  <si>
    <t>d</t>
  </si>
  <si>
    <t>theta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</si>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</sst>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8" formatCode="0.000E+00;\_x0000_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8" fontId="0" fillId="0" borderId="0" xfId="0" applyNumberFormat="1"/>
    <xf numFmtId="1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0" workbookViewId="0">
      <selection activeCell="F29" sqref="F29:F31"/>
    </sheetView>
  </sheetViews>
  <sheetFormatPr baseColWidth="10" defaultRowHeight="15" x14ac:dyDescent="0"/>
  <cols>
    <col min="4" max="4" width="12.1640625" bestFit="1" customWidth="1"/>
    <col min="5" max="5" width="11.83203125" bestFit="1" customWidth="1"/>
    <col min="6" max="6" width="13.5" bestFit="1" customWidth="1"/>
  </cols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7">
      <c r="A2">
        <v>19</v>
      </c>
      <c r="B2">
        <v>2</v>
      </c>
      <c r="C2" t="s">
        <v>0</v>
      </c>
      <c r="D2" s="2">
        <f>(0.0002*(SIN((A2*PI()/180))))</f>
        <v>6.5113630891431326E-5</v>
      </c>
      <c r="E2" s="1">
        <f>7.065*10^-5</f>
        <v>7.065000000000001E-5</v>
      </c>
      <c r="F2" s="5">
        <f>-(D2-E2)/D2</f>
        <v>8.5026269196996143E-2</v>
      </c>
    </row>
    <row r="3" spans="1:7">
      <c r="A3">
        <v>15</v>
      </c>
      <c r="B3">
        <v>2</v>
      </c>
      <c r="C3" t="s">
        <v>1</v>
      </c>
      <c r="D3" s="2">
        <f>(0.0002*(SIN((A3*PI()/180))))</f>
        <v>5.1763809020504152E-5</v>
      </c>
      <c r="E3" s="1">
        <f>4.922*10^-5</f>
        <v>4.922E-5</v>
      </c>
      <c r="F3" s="5">
        <f t="shared" ref="F3:F10" si="0">(D3-E3)/D3</f>
        <v>4.9142616601041182E-2</v>
      </c>
    </row>
    <row r="4" spans="1:7">
      <c r="A4">
        <v>14.7</v>
      </c>
      <c r="B4">
        <v>2</v>
      </c>
      <c r="C4" t="s">
        <v>2</v>
      </c>
      <c r="D4" s="2">
        <f>(0.0002*(SIN((A4*PI()/180))))</f>
        <v>5.0751588916961125E-5</v>
      </c>
      <c r="E4" s="1">
        <f>4.713*10^-5</f>
        <v>4.7130000000000004E-5</v>
      </c>
      <c r="F4" s="5">
        <f t="shared" si="0"/>
        <v>7.1359123807664473E-2</v>
      </c>
    </row>
    <row r="5" spans="1:7">
      <c r="A5">
        <v>14</v>
      </c>
      <c r="B5">
        <v>2</v>
      </c>
      <c r="C5" t="s">
        <v>2</v>
      </c>
      <c r="D5" s="2">
        <f>(0.0002*(SIN((A5*PI()/180))))</f>
        <v>4.838437911993355E-5</v>
      </c>
      <c r="E5" s="1">
        <f>4.713*10^-5</f>
        <v>4.7130000000000004E-5</v>
      </c>
      <c r="F5" s="5">
        <f t="shared" si="0"/>
        <v>2.5925291235508734E-2</v>
      </c>
    </row>
    <row r="6" spans="1:7">
      <c r="A6">
        <v>13.4</v>
      </c>
      <c r="B6">
        <v>2</v>
      </c>
      <c r="C6" t="s">
        <v>3</v>
      </c>
      <c r="D6" s="2">
        <f>(0.0002*(SIN((A6*PI()/180))))</f>
        <v>4.6349580698831468E-5</v>
      </c>
      <c r="E6" s="1">
        <f>4.471*10^-5</f>
        <v>4.4710000000000004E-5</v>
      </c>
      <c r="F6" s="5">
        <f t="shared" si="0"/>
        <v>3.5374229369734084E-2</v>
      </c>
    </row>
    <row r="7" spans="1:7">
      <c r="A7">
        <v>0</v>
      </c>
      <c r="B7">
        <v>1</v>
      </c>
      <c r="C7" t="s">
        <v>0</v>
      </c>
      <c r="D7" s="2"/>
      <c r="E7" s="3">
        <v>0</v>
      </c>
      <c r="F7" s="3">
        <v>0</v>
      </c>
    </row>
    <row r="8" spans="1:7">
      <c r="A8">
        <v>21</v>
      </c>
      <c r="B8">
        <v>2</v>
      </c>
      <c r="C8" t="s">
        <v>4</v>
      </c>
      <c r="D8" s="2">
        <f>(0.0002*(SIN((A8*PI()/180))))</f>
        <v>7.1673589909060053E-5</v>
      </c>
      <c r="E8" s="1">
        <f>7.065*10^-5</f>
        <v>7.065000000000001E-5</v>
      </c>
      <c r="F8" s="5">
        <f t="shared" si="0"/>
        <v>1.428127027484993E-2</v>
      </c>
    </row>
    <row r="9" spans="1:7">
      <c r="A9">
        <v>26</v>
      </c>
      <c r="B9">
        <v>3</v>
      </c>
      <c r="C9" t="s">
        <v>1</v>
      </c>
      <c r="D9" s="2">
        <f>(0.0002*(SIN((A9*PI()/180))))/2</f>
        <v>4.3837114678907742E-5</v>
      </c>
      <c r="E9" s="1">
        <f>4.922*10^-5</f>
        <v>4.922E-5</v>
      </c>
      <c r="F9" s="5">
        <f>-(D9-E9)/D9</f>
        <v>0.12279287449733176</v>
      </c>
    </row>
    <row r="10" spans="1:7">
      <c r="A10">
        <v>32.1</v>
      </c>
      <c r="B10">
        <v>3</v>
      </c>
      <c r="C10" t="s">
        <v>5</v>
      </c>
      <c r="D10" s="2">
        <f>(0.0002*(SIN((A10*PI()/180))))/2</f>
        <v>5.3139857951808292E-5</v>
      </c>
      <c r="E10" s="1">
        <f>4.287*10^-5</f>
        <v>4.2870000000000001E-5</v>
      </c>
      <c r="F10" s="5">
        <f t="shared" si="0"/>
        <v>0.19326092217111052</v>
      </c>
    </row>
    <row r="11" spans="1:7">
      <c r="D11" s="2"/>
      <c r="E11" s="1"/>
      <c r="F11" s="5"/>
    </row>
    <row r="12" spans="1:7">
      <c r="A12" t="s">
        <v>6</v>
      </c>
      <c r="B12" t="s">
        <v>7</v>
      </c>
      <c r="C12" t="s">
        <v>8</v>
      </c>
      <c r="D12" s="2"/>
      <c r="F12" s="5"/>
    </row>
    <row r="13" spans="1:7">
      <c r="A13">
        <v>0</v>
      </c>
      <c r="B13">
        <v>1</v>
      </c>
      <c r="C13" t="s">
        <v>1</v>
      </c>
      <c r="D13" s="2"/>
      <c r="E13">
        <v>0</v>
      </c>
      <c r="F13" s="3">
        <v>0</v>
      </c>
    </row>
    <row r="14" spans="1:7">
      <c r="A14">
        <v>14.3</v>
      </c>
      <c r="B14">
        <v>2</v>
      </c>
      <c r="C14" t="s">
        <v>3</v>
      </c>
      <c r="D14" s="2">
        <f>(0.0002*(SIN((A14*PI()/180))))</f>
        <v>4.9399802544548584E-5</v>
      </c>
      <c r="E14" s="1">
        <f>4.358*10^-5</f>
        <v>4.3579999999999999E-5</v>
      </c>
      <c r="F14" s="5">
        <f>(D14-E14)/D14</f>
        <v>0.11781023900450423</v>
      </c>
      <c r="G14" s="4"/>
    </row>
    <row r="15" spans="1:7">
      <c r="A15">
        <v>18</v>
      </c>
      <c r="B15">
        <v>2</v>
      </c>
      <c r="C15" t="s">
        <v>1</v>
      </c>
      <c r="D15" s="2">
        <f t="shared" ref="D15:D18" si="1">(0.0002*(SIN((A15*PI()/180))))</f>
        <v>6.1803398874989479E-5</v>
      </c>
      <c r="E15" s="1">
        <f>5.461*10^-5</f>
        <v>5.4610000000000007E-5</v>
      </c>
      <c r="F15" s="5">
        <f t="shared" ref="F15:F19" si="2">(D15-E15)/D15</f>
        <v>0.11639163874368223</v>
      </c>
    </row>
    <row r="16" spans="1:7">
      <c r="A16">
        <v>19.2</v>
      </c>
      <c r="B16">
        <v>2</v>
      </c>
      <c r="C16" t="s">
        <v>0</v>
      </c>
      <c r="D16" s="2">
        <f t="shared" si="1"/>
        <v>6.5773329347716656E-5</v>
      </c>
      <c r="E16" s="1">
        <f>6.152*10^-5</f>
        <v>6.1520000000000007E-5</v>
      </c>
      <c r="F16" s="5">
        <f t="shared" si="2"/>
        <v>6.4666474844705488E-2</v>
      </c>
    </row>
    <row r="17" spans="1:6">
      <c r="A17">
        <v>29</v>
      </c>
      <c r="B17">
        <v>3</v>
      </c>
      <c r="C17" t="s">
        <v>3</v>
      </c>
      <c r="D17" s="2">
        <f>(0.0002*(SIN((A17*PI()/180))))/2</f>
        <v>4.8480962024633705E-5</v>
      </c>
      <c r="E17" s="1">
        <f>4.358*10^-5</f>
        <v>4.3579999999999999E-5</v>
      </c>
      <c r="F17" s="5">
        <f t="shared" si="2"/>
        <v>0.10109044499041651</v>
      </c>
    </row>
    <row r="18" spans="1:6">
      <c r="A18">
        <v>28</v>
      </c>
      <c r="B18">
        <v>3</v>
      </c>
      <c r="C18" t="s">
        <v>1</v>
      </c>
      <c r="D18" s="2">
        <f>(0.0002*(SIN((A18*PI()/180))))/2</f>
        <v>4.6947156278589085E-5</v>
      </c>
      <c r="E18" s="1">
        <f>5.461*10^-5</f>
        <v>5.4610000000000007E-5</v>
      </c>
      <c r="F18" s="5">
        <f>-(D18-E18)/D18</f>
        <v>0.16322274507829285</v>
      </c>
    </row>
    <row r="19" spans="1:6">
      <c r="A19">
        <v>40</v>
      </c>
      <c r="B19">
        <v>3</v>
      </c>
      <c r="C19" t="s">
        <v>0</v>
      </c>
      <c r="D19" s="2">
        <f>(0.0002*(SIN((A19*PI()/180))))</f>
        <v>1.2855752193730786E-4</v>
      </c>
      <c r="E19" s="1">
        <f>6.152*10^-5</f>
        <v>6.1520000000000007E-5</v>
      </c>
      <c r="F19" s="5">
        <f t="shared" si="2"/>
        <v>0.52145935085773709</v>
      </c>
    </row>
    <row r="21" spans="1:6">
      <c r="A21" t="s">
        <v>14</v>
      </c>
    </row>
    <row r="22" spans="1:6">
      <c r="A22" t="s">
        <v>7</v>
      </c>
      <c r="B22" t="s">
        <v>11</v>
      </c>
      <c r="C22" t="s">
        <v>12</v>
      </c>
      <c r="D22" t="s">
        <v>13</v>
      </c>
      <c r="E22" t="s">
        <v>19</v>
      </c>
      <c r="F22" t="s">
        <v>20</v>
      </c>
    </row>
    <row r="23" spans="1:6">
      <c r="A23">
        <v>1</v>
      </c>
      <c r="B23">
        <v>2.5000000000000001E-2</v>
      </c>
      <c r="C23">
        <v>0.96299999999999997</v>
      </c>
      <c r="D23">
        <v>4.0000000000000003E-5</v>
      </c>
      <c r="E23">
        <v>1.4870000000000001</v>
      </c>
      <c r="F23" s="2">
        <f>(D23*SIN((E23*PI())/180))/A23</f>
        <v>1.0380053033503025E-6</v>
      </c>
    </row>
    <row r="24" spans="1:6">
      <c r="A24">
        <v>2</v>
      </c>
      <c r="B24">
        <v>3.4000000000000002E-2</v>
      </c>
      <c r="C24">
        <v>0.96299999999999997</v>
      </c>
      <c r="D24">
        <v>4.0000000000000003E-5</v>
      </c>
      <c r="E24">
        <v>2.0219999999999998</v>
      </c>
      <c r="F24" s="2">
        <f t="shared" ref="F24:F25" si="3">(D24*SIN((E24*PI())/180))/A24</f>
        <v>7.0566465300353136E-7</v>
      </c>
    </row>
    <row r="25" spans="1:6">
      <c r="A25">
        <v>3</v>
      </c>
      <c r="B25">
        <v>5.1499999999999997E-2</v>
      </c>
      <c r="C25">
        <v>0.96299999999999997</v>
      </c>
      <c r="D25">
        <v>4.0000000000000003E-5</v>
      </c>
      <c r="E25">
        <v>3.0609999999999999</v>
      </c>
      <c r="F25" s="2">
        <f>(D25*SIN((E25*PI())/180))/A25</f>
        <v>7.1198824210553389E-7</v>
      </c>
    </row>
    <row r="27" spans="1:6">
      <c r="A27" t="s">
        <v>15</v>
      </c>
    </row>
    <row r="28" spans="1:6">
      <c r="A28" t="s">
        <v>7</v>
      </c>
      <c r="B28" t="s">
        <v>16</v>
      </c>
      <c r="C28" t="s">
        <v>17</v>
      </c>
      <c r="D28" t="s">
        <v>18</v>
      </c>
    </row>
    <row r="29" spans="1:6">
      <c r="A29">
        <v>1</v>
      </c>
      <c r="B29">
        <v>3.4000000000000002E-2</v>
      </c>
      <c r="C29">
        <v>0.96299999999999997</v>
      </c>
      <c r="D29">
        <v>5.0000000000000001E-4</v>
      </c>
      <c r="E29">
        <v>2.0219999999999998</v>
      </c>
      <c r="F29" s="2">
        <f>(D29*SIN((E29*PI())/180))/A29</f>
        <v>1.7641616325088282E-5</v>
      </c>
    </row>
    <row r="30" spans="1:6">
      <c r="A30">
        <v>2</v>
      </c>
      <c r="B30">
        <v>5.0999999999999997E-2</v>
      </c>
      <c r="C30">
        <v>0.96299999999999997</v>
      </c>
      <c r="D30">
        <v>5.0000000000000001E-4</v>
      </c>
      <c r="E30">
        <v>3.032</v>
      </c>
      <c r="F30" s="2">
        <f t="shared" ref="F30:F31" si="4">(D30*SIN((E30*PI())/180))/A30</f>
        <v>1.3223421999967247E-5</v>
      </c>
    </row>
    <row r="31" spans="1:6">
      <c r="A31">
        <v>3</v>
      </c>
      <c r="B31">
        <v>6.8000000000000005E-2</v>
      </c>
      <c r="C31">
        <v>0.96299999999999997</v>
      </c>
      <c r="D31">
        <v>5.0000000000000001E-4</v>
      </c>
      <c r="E31">
        <v>4.0389999999999997</v>
      </c>
      <c r="F31" s="2">
        <f t="shared" si="4"/>
        <v>1.1739246306947493E-5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Kunkel</dc:creator>
  <cp:lastModifiedBy>Leah Kunkel</cp:lastModifiedBy>
  <dcterms:created xsi:type="dcterms:W3CDTF">2014-11-20T07:01:56Z</dcterms:created>
  <dcterms:modified xsi:type="dcterms:W3CDTF">2014-11-20T15:26:32Z</dcterms:modified>
</cp:coreProperties>
</file>