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9300" yWindow="0" windowWidth="24240" windowHeight="13740" activeTab="1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" l="1"/>
  <c r="L13" i="2"/>
  <c r="C3" i="1"/>
  <c r="D3" i="1"/>
  <c r="H3" i="1"/>
  <c r="F3" i="1"/>
  <c r="E3" i="1"/>
  <c r="D2" i="1"/>
  <c r="H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F2" i="1"/>
  <c r="E2" i="1"/>
</calcChain>
</file>

<file path=xl/sharedStrings.xml><?xml version="1.0" encoding="utf-8"?>
<sst xmlns="http://schemas.openxmlformats.org/spreadsheetml/2006/main" count="88" uniqueCount="79">
  <si>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</si>
  <si>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</si>
  <si>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</si>
  <si>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</si>
  <si>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</si>
  <si>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</si>
  <si>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</si>
  <si>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</si>
  <si>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</si>
  <si>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</si>
  <si>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</si>
  <si>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</si>
  <si>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</si>
  <si>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</si>
  <si>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</si>
  <si>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</si>
  <si>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</si>
  <si>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</si>
  <si>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</si>
  <si>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</si>
  <si>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</si>
  <si>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</si>
  <si>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</si>
  <si>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</si>
  <si>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</si>
  <si>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</si>
  <si>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</si>
  <si>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</si>
  <si>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</si>
  <si>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</si>
  <si>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</si>
  <si>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</si>
  <si>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</si>
  <si>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</si>
  <si>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</si>
  <si>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</si>
  <si>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</si>
  <si>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</si>
  <si>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</si>
  <si>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</si>
  <si>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</si>
  <si>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</si>
  <si>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</si>
  <si>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</si>
  <si>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</si>
  <si>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</si>
  <si>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</si>
  <si>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</si>
  <si>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</si>
  <si>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</si>
  <si>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</si>
  <si>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</si>
  <si>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</si>
  <si>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</si>
  <si>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</si>
  <si>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</si>
  <si>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</si>
  <si>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</si>
  <si>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</si>
  <si>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</si>
  <si>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</si>
  <si>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</si>
  <si>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</si>
  <si>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</si>
  <si>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</si>
  <si>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</si>
  <si>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</si>
  <si>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</si>
  <si>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</si>
  <si>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可买入股数</t>
    <phoneticPr fontId="1" type="noConversion"/>
  </si>
  <si>
    <t>具体N值（用于计算具体股票买入数量）</t>
    <phoneticPr fontId="1" type="noConversion"/>
  </si>
  <si>
    <t>月同比（百分比）</t>
    <phoneticPr fontId="1" type="noConversion"/>
  </si>
  <si>
    <t>9.90</t>
    <phoneticPr fontId="1" type="noConversion"/>
  </si>
  <si>
    <t>35.01</t>
    <phoneticPr fontId="1" type="noConversion"/>
  </si>
  <si>
    <t>是</t>
    <phoneticPr fontId="1" type="noConversion"/>
  </si>
  <si>
    <t>止损。买入时上涨趋势已经不在，持仓太久了。在趋势已不在（市场没证明这个买入是正确的）应该早点卖出结束交易。</t>
    <phoneticPr fontId="1" type="noConversion"/>
  </si>
  <si>
    <t>17.34</t>
    <phoneticPr fontId="1" type="noConversion"/>
  </si>
  <si>
    <t>是</t>
    <phoneticPr fontId="1" type="noConversion"/>
  </si>
  <si>
    <t>跌破近十日最低价，退出。操作有点慢，多亏损了几个点。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</si>
</sst>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  <xf numFmtId="0" fontId="7" fillId="0" borderId="0" xfId="0" applyFont="1"/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4" sqref="C4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17.375" customWidth="1"/>
    <col min="4" max="4" width="20.125" customWidth="1"/>
    <col min="5" max="5" width="18.5" customWidth="1"/>
    <col min="6" max="6" width="18" customWidth="1"/>
    <col min="7" max="7" width="37.375" customWidth="1"/>
    <col min="8" max="8" width="16.125" customWidth="1"/>
  </cols>
  <sheetData>
    <row r="1" spans="1:8" x14ac:dyDescent="0.15">
      <c r="A1" t="s">
        <v>0</v>
      </c>
      <c r="B1" t="s">
        <v>1</v>
      </c>
      <c r="C1" t="s">
        <v>71</v>
      </c>
      <c r="D1" s="1" t="s">
        <v>4</v>
      </c>
      <c r="E1" s="1" t="s">
        <v>2</v>
      </c>
      <c r="F1" t="s">
        <v>3</v>
      </c>
      <c r="G1" t="s">
        <v>70</v>
      </c>
      <c r="H1" t="s">
        <v>69</v>
      </c>
    </row>
    <row r="2" spans="1:8" x14ac:dyDescent="0.15">
      <c r="A2">
        <v>20160401</v>
      </c>
      <c r="B2">
        <v>276000</v>
      </c>
      <c r="D2">
        <f>PRODUCT(B2,0.01)</f>
        <v>2760</v>
      </c>
      <c r="E2">
        <f>PRODUCT(B2,0.02)</f>
        <v>5520</v>
      </c>
      <c r="F2">
        <f>PRODUCT(B2,0.06)</f>
        <v>16560</v>
      </c>
      <c r="G2">
        <v>2.12</v>
      </c>
      <c r="H2">
        <f>D2/G2</f>
        <v>1301.8867924528302</v>
      </c>
    </row>
    <row r="3" spans="1:8" x14ac:dyDescent="0.15">
      <c r="A3">
        <v>20160501</v>
      </c>
      <c r="B3">
        <v>271560</v>
      </c>
      <c r="C3">
        <f>(B3-B2)/B2*100</f>
        <v>-1.6086956521739131</v>
      </c>
      <c r="D3">
        <f>PRODUCT(B3,0.01)</f>
        <v>2715.6</v>
      </c>
      <c r="E3">
        <f>PRODUCT(B3,0.02)</f>
        <v>5431.2</v>
      </c>
      <c r="F3">
        <f>PRODUCT(B3,0.06)</f>
        <v>16293.599999999999</v>
      </c>
      <c r="G3">
        <v>2.12</v>
      </c>
      <c r="H3">
        <f>D3/G3</f>
        <v>1280.943396226415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O11" sqref="O11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  <col min="15" max="15" width="13.375" customWidth="1"/>
  </cols>
  <sheetData>
    <row r="1" spans="1:16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 x14ac:dyDescent="0.15">
      <c r="A10">
        <v>20160415</v>
      </c>
      <c r="B10" s="2" t="s">
        <v>21</v>
      </c>
      <c r="C10" s="2" t="s">
        <v>47</v>
      </c>
      <c r="D10" s="2" t="s">
        <v>73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6.3487241798298788</v>
      </c>
    </row>
    <row r="11" spans="1:16" x14ac:dyDescent="0.15">
      <c r="A11">
        <v>20160418</v>
      </c>
      <c r="B11" s="2" t="s">
        <v>23</v>
      </c>
      <c r="C11" s="2" t="s">
        <v>36</v>
      </c>
      <c r="D11" s="2" t="s">
        <v>76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K11" s="17">
        <v>18.03</v>
      </c>
      <c r="L11" s="5">
        <f t="shared" ref="L11" si="9">(K11-F11)*G11</f>
        <v>-1960.0000000000009</v>
      </c>
      <c r="M11" s="4">
        <f t="shared" si="4"/>
        <v>-8.7848500789058459</v>
      </c>
      <c r="N11" s="17" t="s">
        <v>77</v>
      </c>
      <c r="O11" t="s">
        <v>78</v>
      </c>
    </row>
    <row r="12" spans="1:16" x14ac:dyDescent="0.15">
      <c r="A12">
        <v>20160420</v>
      </c>
      <c r="B12" s="2" t="s">
        <v>21</v>
      </c>
      <c r="C12" s="2" t="s">
        <v>47</v>
      </c>
      <c r="D12" s="2" t="s">
        <v>73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10">((D12-F12)/F12)*100</f>
        <v>4.8203592814371241</v>
      </c>
    </row>
    <row r="13" spans="1:16" x14ac:dyDescent="0.15">
      <c r="A13">
        <v>20160420</v>
      </c>
      <c r="B13" s="2" t="s">
        <v>60</v>
      </c>
      <c r="C13" s="2" t="s">
        <v>61</v>
      </c>
      <c r="D13" s="2" t="s">
        <v>72</v>
      </c>
      <c r="E13" s="2" t="s">
        <v>62</v>
      </c>
      <c r="F13">
        <v>11.4</v>
      </c>
      <c r="G13">
        <v>4200</v>
      </c>
      <c r="H13">
        <f t="shared" ref="H13:H14" si="11">PRODUCT(F13,G13)</f>
        <v>47880</v>
      </c>
      <c r="I13" s="3">
        <f t="shared" ref="I13:I14" si="12">F13-E13*2</f>
        <v>10.08</v>
      </c>
      <c r="J13">
        <f t="shared" ref="J13:J14" si="13">PRODUCT(F13-I13,G13)</f>
        <v>5544.0000000000009</v>
      </c>
      <c r="K13">
        <v>10.28</v>
      </c>
      <c r="L13" s="5">
        <f t="shared" ref="L13" si="14">(K13-F13)*G13</f>
        <v>-4704.0000000000045</v>
      </c>
      <c r="M13" s="4">
        <f t="shared" ref="M13:M14" si="15">((D13-F13)/F13)*100</f>
        <v>-13.157894736842104</v>
      </c>
      <c r="N13" t="s">
        <v>74</v>
      </c>
      <c r="P13" t="s">
        <v>75</v>
      </c>
    </row>
    <row r="14" spans="1:16" x14ac:dyDescent="0.15">
      <c r="A14">
        <v>20160427</v>
      </c>
      <c r="B14" s="2" t="s">
        <v>21</v>
      </c>
      <c r="C14" s="2" t="s">
        <v>47</v>
      </c>
      <c r="D14" s="2" t="s">
        <v>73</v>
      </c>
      <c r="E14" s="2" t="s">
        <v>63</v>
      </c>
      <c r="F14">
        <v>38.26</v>
      </c>
      <c r="G14">
        <v>1300</v>
      </c>
      <c r="H14">
        <f t="shared" si="11"/>
        <v>49738</v>
      </c>
      <c r="I14" s="3">
        <f t="shared" si="12"/>
        <v>34.019999999999996</v>
      </c>
      <c r="J14">
        <f t="shared" si="13"/>
        <v>5512.0000000000027</v>
      </c>
      <c r="M14" s="4">
        <f t="shared" si="15"/>
        <v>-8.4945112388917927</v>
      </c>
      <c r="O14" t="s">
        <v>68</v>
      </c>
    </row>
    <row r="18" spans="10:12" x14ac:dyDescent="0.15">
      <c r="J18">
        <f>SUM(J9:J13)</f>
        <v>14828.399999999998</v>
      </c>
      <c r="L18">
        <f>SUM(L2:L17)</f>
        <v>-10127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2016-05-10T15:30:02Z</dcterms:modified>
</cp:coreProperties>
</file>