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9135" yWindow="45" windowWidth="24240" windowHeight="13740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G2" i="1"/>
  <c r="M14" i="2"/>
  <c r="I14" i="2"/>
  <c r="J14" i="2"/>
  <c r="H14" i="2"/>
  <c r="I9" i="2"/>
  <c r="J9" i="2"/>
  <c r="J10" i="2"/>
  <c r="I11" i="2"/>
  <c r="J11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E2" i="1"/>
  <c r="D2" i="1"/>
</calcChain>
</file>

<file path=xl/sharedStrings.xml><?xml version="1.0" encoding="utf-8"?>
<sst xmlns="http://schemas.openxmlformats.org/spreadsheetml/2006/main" count="83" uniqueCount="74">
  <si>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</si>
  <si>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</si>
  <si>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</si>
  <si>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</si>
  <si>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</si>
  <si>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</si>
  <si>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</si>
  <si>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</si>
  <si>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</si>
  <si>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</si>
  <si>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</si>
  <si>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</si>
  <si>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</si>
  <si>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</si>
  <si>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</si>
  <si>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</si>
  <si>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</si>
  <si>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</si>
  <si>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</si>
  <si>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</si>
  <si>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</si>
  <si>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</si>
  <si>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</si>
  <si>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</si>
  <si>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</si>
  <si>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</si>
  <si>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</si>
  <si>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</si>
  <si>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</si>
  <si>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</si>
  <si>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</si>
  <si>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</si>
  <si>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</si>
  <si>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</si>
  <si>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</si>
  <si>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</si>
  <si>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</si>
  <si>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</si>
  <si>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</si>
  <si>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</si>
  <si>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</si>
  <si>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</si>
  <si>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</si>
  <si>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</si>
  <si>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</si>
  <si>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</si>
  <si>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</si>
  <si>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</si>
  <si>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</si>
  <si>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</si>
  <si>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</si>
  <si>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</si>
  <si>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</si>
  <si>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</si>
  <si>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</si>
  <si>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</si>
  <si>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</si>
  <si>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</si>
  <si>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</si>
  <si>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</si>
  <si>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</si>
  <si>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</si>
  <si>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</si>
  <si>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2.12</t>
    <phoneticPr fontId="1" type="noConversion"/>
  </si>
  <si>
    <t>33.4</t>
    <phoneticPr fontId="1" type="noConversion"/>
  </si>
  <si>
    <t>33.4</t>
    <phoneticPr fontId="1" type="noConversion"/>
  </si>
  <si>
    <t>买入备注</t>
    <phoneticPr fontId="1" type="noConversion"/>
  </si>
  <si>
    <t>卖出备注</t>
    <phoneticPr fontId="1" type="noConversion"/>
  </si>
  <si>
    <t>加速上涨；加仓</t>
    <phoneticPr fontId="1" type="noConversion"/>
  </si>
  <si>
    <t>具体N值</t>
    <phoneticPr fontId="1" type="noConversion"/>
  </si>
  <si>
    <t>可买入股数</t>
    <phoneticPr fontId="1" type="noConversion"/>
  </si>
  <si>
    <t>38.81</t>
    <phoneticPr fontId="1" type="noConversion"/>
  </si>
  <si>
    <t>10.79</t>
    <phoneticPr fontId="1" type="noConversion"/>
  </si>
  <si>
    <t>20.25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</si>
</sst>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6" sqref="G6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20.125" customWidth="1"/>
    <col min="4" max="4" width="18.5" customWidth="1"/>
    <col min="5" max="5" width="18" customWidth="1"/>
    <col min="6" max="6" width="12.125" customWidth="1"/>
    <col min="7" max="7" width="16.125" customWidth="1"/>
  </cols>
  <sheetData>
    <row r="1" spans="1:7" x14ac:dyDescent="0.15">
      <c r="A1" t="s">
        <v>0</v>
      </c>
      <c r="B1" t="s">
        <v>1</v>
      </c>
      <c r="C1" s="1" t="s">
        <v>4</v>
      </c>
      <c r="D1" s="1" t="s">
        <v>2</v>
      </c>
      <c r="E1" t="s">
        <v>3</v>
      </c>
      <c r="F1" t="s">
        <v>69</v>
      </c>
      <c r="G1" t="s">
        <v>70</v>
      </c>
    </row>
    <row r="2" spans="1:7" x14ac:dyDescent="0.1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  <c r="F2">
        <v>2.12</v>
      </c>
      <c r="G2">
        <f>C2/F2</f>
        <v>1301.8867924528302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M18" sqref="M18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  <col min="15" max="15" width="13.375" customWidth="1"/>
  </cols>
  <sheetData>
    <row r="1" spans="1:16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  <c r="O1" t="s">
        <v>66</v>
      </c>
      <c r="P1" t="s">
        <v>67</v>
      </c>
    </row>
    <row r="2" spans="1:16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6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6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6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6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6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6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6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6" x14ac:dyDescent="0.15">
      <c r="A10">
        <v>20160415</v>
      </c>
      <c r="B10" s="2" t="s">
        <v>21</v>
      </c>
      <c r="C10" s="2" t="s">
        <v>47</v>
      </c>
      <c r="D10" s="2" t="s">
        <v>71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 t="s">
        <v>65</v>
      </c>
      <c r="J10">
        <f t="shared" ref="J10" si="6">PRODUCT(F10-I10,G10)</f>
        <v>-191.99999999999875</v>
      </c>
      <c r="M10" s="4">
        <f t="shared" si="4"/>
        <v>17.891859052247874</v>
      </c>
    </row>
    <row r="11" spans="1:16" x14ac:dyDescent="0.15">
      <c r="A11">
        <v>20160418</v>
      </c>
      <c r="B11" s="2" t="s">
        <v>23</v>
      </c>
      <c r="C11" s="2" t="s">
        <v>36</v>
      </c>
      <c r="D11" s="2" t="s">
        <v>73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6.5228826933192972</v>
      </c>
    </row>
    <row r="12" spans="1:16" x14ac:dyDescent="0.15">
      <c r="A12">
        <v>20160420</v>
      </c>
      <c r="B12" s="2" t="s">
        <v>21</v>
      </c>
      <c r="C12" s="2" t="s">
        <v>47</v>
      </c>
      <c r="D12" s="2" t="s">
        <v>71</v>
      </c>
      <c r="E12" s="2" t="s">
        <v>59</v>
      </c>
      <c r="F12">
        <v>33.4</v>
      </c>
      <c r="G12">
        <v>1000</v>
      </c>
      <c r="H12">
        <f t="shared" si="7"/>
        <v>33400</v>
      </c>
      <c r="I12" s="3" t="s">
        <v>64</v>
      </c>
      <c r="J12">
        <f t="shared" si="8"/>
        <v>0</v>
      </c>
      <c r="M12" s="4">
        <f t="shared" ref="M12" si="9">((D12-F12)/F12)*100</f>
        <v>16.197604790419174</v>
      </c>
    </row>
    <row r="13" spans="1:16" x14ac:dyDescent="0.15">
      <c r="A13">
        <v>20160420</v>
      </c>
      <c r="B13" s="2" t="s">
        <v>60</v>
      </c>
      <c r="C13" s="2" t="s">
        <v>61</v>
      </c>
      <c r="D13" s="2" t="s">
        <v>72</v>
      </c>
      <c r="E13" s="2" t="s">
        <v>62</v>
      </c>
      <c r="F13">
        <v>11.4</v>
      </c>
      <c r="G13">
        <v>4200</v>
      </c>
      <c r="H13">
        <f t="shared" ref="H13:H14" si="10">PRODUCT(F13,G13)</f>
        <v>47880</v>
      </c>
      <c r="I13" s="3">
        <f t="shared" ref="I13:I14" si="11">F13-E13*2</f>
        <v>10.08</v>
      </c>
      <c r="J13">
        <f t="shared" ref="J13:J14" si="12">PRODUCT(F13-I13,G13)</f>
        <v>5544.0000000000009</v>
      </c>
      <c r="M13" s="4">
        <f t="shared" ref="M13:M14" si="13">((D13-F13)/F13)*100</f>
        <v>-5.3508771929824661</v>
      </c>
    </row>
    <row r="14" spans="1:16" x14ac:dyDescent="0.15">
      <c r="A14">
        <v>20160427</v>
      </c>
      <c r="B14" s="2" t="s">
        <v>21</v>
      </c>
      <c r="C14" s="2" t="s">
        <v>47</v>
      </c>
      <c r="D14" s="2" t="s">
        <v>71</v>
      </c>
      <c r="E14" s="2" t="s">
        <v>63</v>
      </c>
      <c r="F14">
        <v>38.26</v>
      </c>
      <c r="G14">
        <v>1300</v>
      </c>
      <c r="H14">
        <f t="shared" si="10"/>
        <v>49738</v>
      </c>
      <c r="I14" s="3">
        <f t="shared" si="11"/>
        <v>34.019999999999996</v>
      </c>
      <c r="J14">
        <f t="shared" si="12"/>
        <v>5512.0000000000027</v>
      </c>
      <c r="M14" s="4">
        <f t="shared" si="13"/>
        <v>1.4375326711970839</v>
      </c>
      <c r="O14" t="s">
        <v>68</v>
      </c>
    </row>
    <row r="18" spans="10:12" x14ac:dyDescent="0.15">
      <c r="J18">
        <f>SUM(J9:J13)</f>
        <v>14828.399999999998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2016-04-27T15:12:26Z</dcterms:modified>
</cp:coreProperties>
</file>