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39300" yWindow="0" windowWidth="24240" windowHeight="13740" activeTab="1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H3" i="1"/>
  <c r="F3" i="1"/>
  <c r="E3" i="1"/>
  <c r="D2" i="1"/>
  <c r="H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F2" i="1"/>
  <c r="E2" i="1"/>
</calcChain>
</file>

<file path=xl/sharedStrings.xml><?xml version="1.0" encoding="utf-8"?>
<sst xmlns="http://schemas.openxmlformats.org/spreadsheetml/2006/main" count="84" uniqueCount="75">
  <si>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</si>
  <si>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</si>
  <si>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</si>
  <si>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</si>
  <si>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</si>
  <si>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</si>
  <si>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</si>
  <si>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</si>
  <si>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</si>
  <si>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</si>
  <si>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</si>
  <si>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</si>
  <si>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</si>
  <si>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</si>
  <si>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</si>
  <si>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</si>
  <si>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</si>
  <si>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</si>
  <si>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</si>
  <si>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</si>
  <si>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</si>
  <si>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</si>
  <si>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</si>
  <si>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</si>
  <si>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</si>
  <si>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</si>
  <si>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</si>
  <si>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</si>
  <si>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</si>
  <si>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</si>
  <si>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</si>
  <si>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</si>
  <si>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</si>
  <si>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</si>
  <si>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</si>
  <si>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</si>
  <si>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</si>
  <si>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</si>
  <si>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</si>
  <si>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</si>
  <si>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</si>
  <si>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</si>
  <si>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</si>
  <si>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</si>
  <si>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</si>
  <si>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</si>
  <si>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</si>
  <si>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</si>
  <si>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</si>
  <si>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</si>
  <si>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</si>
  <si>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</si>
  <si>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</si>
  <si>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</si>
  <si>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</si>
  <si>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</si>
  <si>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</si>
  <si>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</si>
  <si>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</si>
  <si>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</si>
  <si>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</si>
  <si>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</si>
  <si>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</si>
  <si>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</si>
  <si>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</si>
  <si>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</si>
  <si>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</si>
  <si>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</si>
  <si>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</si>
  <si>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可买入股数</t>
    <phoneticPr fontId="1" type="noConversion"/>
  </si>
  <si>
    <t>具体N值（用于计算具体股票买入数量）</t>
    <phoneticPr fontId="1" type="noConversion"/>
  </si>
  <si>
    <t>月同比（百分比）</t>
    <phoneticPr fontId="1" type="noConversion"/>
  </si>
  <si>
    <t>37.19</t>
    <phoneticPr fontId="1" type="noConversion"/>
  </si>
  <si>
    <t>19.79</t>
    <phoneticPr fontId="1" type="noConversion"/>
  </si>
  <si>
    <t>10.99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</si>
</sst>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5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4" sqref="C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17.33203125" customWidth="1"/>
    <col min="4" max="4" width="20.1640625" customWidth="1"/>
    <col min="5" max="5" width="18.5" customWidth="1"/>
    <col min="6" max="6" width="18" customWidth="1"/>
    <col min="7" max="7" width="37.33203125" customWidth="1"/>
    <col min="8" max="8" width="16.1640625" customWidth="1"/>
  </cols>
  <sheetData>
    <row r="1" spans="1:8">
      <c r="A1" t="s">
        <v>0</v>
      </c>
      <c r="B1" t="s">
        <v>1</v>
      </c>
      <c r="C1" t="s">
        <v>71</v>
      </c>
      <c r="D1" s="1" t="s">
        <v>4</v>
      </c>
      <c r="E1" s="1" t="s">
        <v>2</v>
      </c>
      <c r="F1" t="s">
        <v>3</v>
      </c>
      <c r="G1" t="s">
        <v>70</v>
      </c>
      <c r="H1" t="s">
        <v>69</v>
      </c>
    </row>
    <row r="2" spans="1:8">
      <c r="A2">
        <v>20160401</v>
      </c>
      <c r="B2">
        <v>276000</v>
      </c>
      <c r="D2">
        <f>PRODUCT(B2,0.01)</f>
        <v>2760</v>
      </c>
      <c r="E2">
        <f>PRODUCT(B2,0.02)</f>
        <v>5520</v>
      </c>
      <c r="F2">
        <f>PRODUCT(B2,0.06)</f>
        <v>16560</v>
      </c>
      <c r="G2">
        <v>2.12</v>
      </c>
      <c r="H2">
        <f>D2/G2</f>
        <v>1301.8867924528302</v>
      </c>
    </row>
    <row r="3" spans="1:8">
      <c r="A3">
        <v>20160501</v>
      </c>
      <c r="B3">
        <v>271560</v>
      </c>
      <c r="C3">
        <f>(B3-B2)/B2*100</f>
        <v>-1.6086956521739131</v>
      </c>
      <c r="D3">
        <f>PRODUCT(B3,0.01)</f>
        <v>2715.6</v>
      </c>
      <c r="E3">
        <f>PRODUCT(B3,0.02)</f>
        <v>5431.2</v>
      </c>
      <c r="F3">
        <f>PRODUCT(B3,0.06)</f>
        <v>16293.599999999999</v>
      </c>
      <c r="G3">
        <v>2.12</v>
      </c>
      <c r="H3">
        <f>D3/G3</f>
        <v>1280.943396226415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D14" sqref="D14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4" width="11.6640625" style="2" customWidth="1"/>
    <col min="5" max="5" width="13.33203125" style="2" customWidth="1"/>
    <col min="7" max="8" width="10.33203125" customWidth="1"/>
    <col min="10" max="10" width="11.33203125" customWidth="1"/>
    <col min="13" max="13" width="19" customWidth="1"/>
    <col min="14" max="14" width="16.83203125" customWidth="1"/>
    <col min="15" max="15" width="13.33203125" customWidth="1"/>
  </cols>
  <sheetData>
    <row r="1" spans="1:16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>
      <c r="A10">
        <v>20160415</v>
      </c>
      <c r="B10" s="2" t="s">
        <v>21</v>
      </c>
      <c r="C10" s="2" t="s">
        <v>47</v>
      </c>
      <c r="D10" s="2" t="s">
        <v>72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12.970838396111773</v>
      </c>
    </row>
    <row r="11" spans="1:16">
      <c r="A11">
        <v>20160418</v>
      </c>
      <c r="B11" s="2" t="s">
        <v>23</v>
      </c>
      <c r="C11" s="2" t="s">
        <v>36</v>
      </c>
      <c r="D11" s="2" t="s">
        <v>73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4.1031036296685821</v>
      </c>
    </row>
    <row r="12" spans="1:16">
      <c r="A12">
        <v>20160420</v>
      </c>
      <c r="B12" s="2" t="s">
        <v>21</v>
      </c>
      <c r="C12" s="2" t="s">
        <v>47</v>
      </c>
      <c r="D12" s="2" t="s">
        <v>72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9">((D12-F12)/F12)*100</f>
        <v>11.347305389221555</v>
      </c>
    </row>
    <row r="13" spans="1:16">
      <c r="A13">
        <v>20160420</v>
      </c>
      <c r="B13" s="2" t="s">
        <v>60</v>
      </c>
      <c r="C13" s="2" t="s">
        <v>61</v>
      </c>
      <c r="D13" s="2" t="s">
        <v>74</v>
      </c>
      <c r="E13" s="2" t="s">
        <v>62</v>
      </c>
      <c r="F13">
        <v>11.4</v>
      </c>
      <c r="G13">
        <v>4200</v>
      </c>
      <c r="H13">
        <f t="shared" ref="H13:H14" si="10">PRODUCT(F13,G13)</f>
        <v>47880</v>
      </c>
      <c r="I13" s="3">
        <f t="shared" ref="I13:I14" si="11">F13-E13*2</f>
        <v>10.08</v>
      </c>
      <c r="J13">
        <f t="shared" ref="J13:J14" si="12">PRODUCT(F13-I13,G13)</f>
        <v>5544.0000000000009</v>
      </c>
      <c r="M13" s="4">
        <f t="shared" ref="M13:M14" si="13">((D13-F13)/F13)*100</f>
        <v>-3.5964912280701768</v>
      </c>
    </row>
    <row r="14" spans="1:16">
      <c r="A14">
        <v>20160427</v>
      </c>
      <c r="B14" s="2" t="s">
        <v>21</v>
      </c>
      <c r="C14" s="2" t="s">
        <v>47</v>
      </c>
      <c r="D14" s="2" t="s">
        <v>72</v>
      </c>
      <c r="E14" s="2" t="s">
        <v>63</v>
      </c>
      <c r="F14">
        <v>38.26</v>
      </c>
      <c r="G14">
        <v>1300</v>
      </c>
      <c r="H14">
        <f t="shared" si="10"/>
        <v>49738</v>
      </c>
      <c r="I14" s="3">
        <f t="shared" si="11"/>
        <v>34.019999999999996</v>
      </c>
      <c r="J14">
        <f t="shared" si="12"/>
        <v>5512.0000000000027</v>
      </c>
      <c r="M14" s="4">
        <f t="shared" si="13"/>
        <v>-2.7966544694197606</v>
      </c>
      <c r="O14" t="s">
        <v>68</v>
      </c>
    </row>
    <row r="18" spans="10:12">
      <c r="J18">
        <f>SUM(J9:J13)</f>
        <v>14828.399999999998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2016-05-03T11:35:37Z</dcterms:modified>
</cp:coreProperties>
</file>